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3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192.168.0.251\組織\組織\組織委員会35\入会申請書類作成エクセルファイル\協会公開用\"/>
    </mc:Choice>
  </mc:AlternateContent>
  <xr:revisionPtr revIDLastSave="0" documentId="13_ncr:1_{64CCAD7F-C76F-4030-A1B3-AAF80871B26E}" xr6:coauthVersionLast="47" xr6:coauthVersionMax="47" xr10:uidLastSave="{00000000-0000-0000-0000-000000000000}"/>
  <workbookProtection workbookAlgorithmName="SHA-512" workbookHashValue="kTC759nk1t+5s6My/TaaDCiLBA6Kxyq8VybiBXjtfGKql1nLDqI7yev/pihX+cGvHXxFD0FzPU5TRTS6jKeqvQ==" workbookSaltValue="STzQyeO8pKgLE6cDinvVkw==" workbookSpinCount="100000" lockStructure="1"/>
  <bookViews>
    <workbookView xWindow="-120" yWindow="-120" windowWidth="29040" windowHeight="15840" tabRatio="887" xr2:uid="{207FFDC6-533B-4809-BA9C-332A387D2EAF}"/>
  </bookViews>
  <sheets>
    <sheet name="利用方法" sheetId="67" r:id="rId1"/>
    <sheet name="★入力画面" sheetId="11" r:id="rId2"/>
    <sheet name="★その他入力" sheetId="66" r:id="rId3"/>
    <sheet name="00_略歴書記入例" sheetId="125" r:id="rId4"/>
    <sheet name="01_免許申請書 (一面)" sheetId="71" r:id="rId5"/>
    <sheet name="02_申請書 （三面)" sheetId="73" r:id="rId6"/>
    <sheet name="03_申請書 （四面)" sheetId="74" r:id="rId7"/>
    <sheet name="04_申請書 （五面)" sheetId="75" r:id="rId8"/>
    <sheet name="05-1_略歴（代表" sheetId="84" r:id="rId9"/>
    <sheet name="05-2_略歴（専任" sheetId="85" r:id="rId10"/>
    <sheet name="06_専任宅建士設置" sheetId="80" r:id="rId11"/>
    <sheet name="07_従事名簿" sheetId="86" r:id="rId12"/>
    <sheet name="08_専任写真" sheetId="107" r:id="rId13"/>
    <sheet name="09_経歴書 " sheetId="77" r:id="rId14"/>
    <sheet name="10_売買交換実績" sheetId="78" r:id="rId15"/>
    <sheet name="11_資産調書（個人）" sheetId="106" r:id="rId16"/>
    <sheet name="12_誓約書" sheetId="79" r:id="rId17"/>
    <sheet name="13_事務所使用権原" sheetId="83" r:id="rId18"/>
    <sheet name="14_案内図" sheetId="117" r:id="rId19"/>
    <sheet name="15-1_写真(1)" sheetId="118" r:id="rId20"/>
    <sheet name="15-2_写真(2)" sheetId="119" r:id="rId21"/>
    <sheet name="15-3_写真(3)" sheetId="120" r:id="rId22"/>
    <sheet name="15-4_写真(3)" sheetId="123" r:id="rId23"/>
    <sheet name="15-5_写真(3)" sheetId="124" r:id="rId24"/>
    <sheet name="A_宅建協会_入会申込書" sheetId="109" r:id="rId25"/>
    <sheet name="B_宅建協会_誓約書" sheetId="110" r:id="rId26"/>
    <sheet name="C_宅建協会_キャリアパーソン" sheetId="127" r:id="rId27"/>
    <sheet name="D_個人情報の取扱い（全宅連）" sheetId="128" r:id="rId28"/>
    <sheet name="E_会員カード（表裏）" sheetId="129" r:id="rId29"/>
    <sheet name="F_宅建協会_口座振替申込書" sheetId="130" r:id="rId30"/>
    <sheet name="G-1_保証協会_入会申込書" sheetId="111" r:id="rId31"/>
    <sheet name="G-2_保証協会_入会申込書（分割）" sheetId="121" r:id="rId32"/>
    <sheet name="H_保証協会_個人情報" sheetId="112" r:id="rId33"/>
    <sheet name="I_協同組合_各種利用申込書（両面印刷）" sheetId="131" r:id="rId34"/>
    <sheet name="L_東政連入会申込書" sheetId="132" r:id="rId35"/>
    <sheet name="★Base" sheetId="115" state="hidden" r:id="rId36"/>
  </sheets>
  <externalReferences>
    <externalReference r:id="rId37"/>
  </externalReferences>
  <definedNames>
    <definedName name="_xlnm.Print_Area" localSheetId="35">★Base!$A$1:$AO$60</definedName>
    <definedName name="_xlnm.Print_Area" localSheetId="2">★その他入力!$A$1:$AO$3</definedName>
    <definedName name="_xlnm.Print_Area" localSheetId="1">★入力画面!$B$2:$AO$3</definedName>
    <definedName name="_xlnm.Print_Area" localSheetId="3">'00_略歴書記入例'!$A$2:$CD$58</definedName>
    <definedName name="_xlnm.Print_Area" localSheetId="4">'01_免許申請書 (一面)'!$A$1:$BO$61</definedName>
    <definedName name="_xlnm.Print_Area" localSheetId="5">'02_申請書 （三面)'!$A$1:$BP$56</definedName>
    <definedName name="_xlnm.Print_Area" localSheetId="6">'03_申請書 （四面)'!$A$1:$BO$52</definedName>
    <definedName name="_xlnm.Print_Area" localSheetId="7">'04_申請書 （五面)'!$A$1:$AP$56</definedName>
    <definedName name="_xlnm.Print_Area" localSheetId="8">'05-1_略歴（代表'!$A$1:$CC$47</definedName>
    <definedName name="_xlnm.Print_Area" localSheetId="9">'05-2_略歴（専任'!$A$1:$CC$47</definedName>
    <definedName name="_xlnm.Print_Area" localSheetId="10">'06_専任宅建士設置'!$A$1:$CC$54</definedName>
    <definedName name="_xlnm.Print_Area" localSheetId="11">'07_従事名簿'!$A$1:$BY$96</definedName>
    <definedName name="_xlnm.Print_Area" localSheetId="12">'08_専任写真'!$A$1:$AR$76</definedName>
    <definedName name="_xlnm.Print_Area" localSheetId="13">'09_経歴書 '!$A$1:$CC$52</definedName>
    <definedName name="_xlnm.Print_Area" localSheetId="14">'10_売買交換実績'!$A$1:$BW$38</definedName>
    <definedName name="_xlnm.Print_Area" localSheetId="15">'11_資産調書（個人）'!$A$1:$AO$41</definedName>
    <definedName name="_xlnm.Print_Area" localSheetId="16">'12_誓約書'!$A$1:$CC$56</definedName>
    <definedName name="_xlnm.Print_Area" localSheetId="17">'13_事務所使用権原'!$A$1:$CC$59</definedName>
    <definedName name="_xlnm.Print_Area" localSheetId="18">'14_案内図'!$A$1:$AN$60</definedName>
    <definedName name="_xlnm.Print_Area" localSheetId="19">'15-1_写真(1)'!$A$1:$AO$59</definedName>
    <definedName name="_xlnm.Print_Area" localSheetId="20">'15-2_写真(2)'!$A$1:$AO$60</definedName>
    <definedName name="_xlnm.Print_Area" localSheetId="21">'15-3_写真(3)'!$A$1:$AO$61</definedName>
    <definedName name="_xlnm.Print_Area" localSheetId="22">'15-4_写真(3)'!$A$1:$AO$61</definedName>
    <definedName name="_xlnm.Print_Area" localSheetId="23">'15-5_写真(3)'!$A$1:$AO$61</definedName>
    <definedName name="_xlnm.Print_Area" localSheetId="24">A_宅建協会_入会申込書!$A$1:$AO$50</definedName>
    <definedName name="_xlnm.Print_Area" localSheetId="25">B_宅建協会_誓約書!$A$1:$AO$59</definedName>
    <definedName name="_xlnm.Print_Area" localSheetId="26">C_宅建協会_キャリアパーソン!$A$1:$AO$52</definedName>
    <definedName name="_xlnm.Print_Area" localSheetId="27">'D_個人情報の取扱い（全宅連）'!$A$1:$AO$53</definedName>
    <definedName name="_xlnm.Print_Area" localSheetId="28">'E_会員カード（表裏）'!$A$1:$DL$133</definedName>
    <definedName name="_xlnm.Print_Area" localSheetId="29">F_宅建協会_口座振替申込書!$A$1:$AU$87</definedName>
    <definedName name="_xlnm.Print_Area" localSheetId="30">'G-1_保証協会_入会申込書'!$A$1:$AO$53</definedName>
    <definedName name="_xlnm.Print_Area" localSheetId="31">'G-2_保証協会_入会申込書（分割）'!$A$1:$AO$48</definedName>
    <definedName name="_xlnm.Print_Area" localSheetId="32">H_保証協会_個人情報!$A$1:$AO$62</definedName>
    <definedName name="_xlnm.Print_Area" localSheetId="33">'I_協同組合_各種利用申込書（両面印刷）'!$A$1:$AO$112</definedName>
    <definedName name="_xlnm.Print_Area" localSheetId="0">利用方法!$A$1:$AO$50</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workbook>
</file>

<file path=xl/calcChain.xml><?xml version="1.0" encoding="utf-8"?>
<calcChain xmlns="http://schemas.openxmlformats.org/spreadsheetml/2006/main">
  <c r="BL176" i="11" l="1"/>
  <c r="BL27" i="11"/>
  <c r="M28" i="11" s="1"/>
  <c r="BL69" i="11" l="1"/>
  <c r="T70" i="11" s="1"/>
  <c r="BL175" i="11" l="1"/>
  <c r="AM18" i="73" l="1"/>
  <c r="AE18" i="73"/>
  <c r="BL26" i="11"/>
  <c r="BL68" i="11"/>
  <c r="U69" i="11" s="1"/>
  <c r="S29" i="131"/>
  <c r="M29" i="131"/>
  <c r="B10" i="132" l="1"/>
  <c r="J31" i="130"/>
  <c r="E23" i="132"/>
  <c r="E15" i="132"/>
  <c r="E14" i="132"/>
  <c r="CT1" i="129" l="1"/>
  <c r="AF126" i="129"/>
  <c r="DC44" i="129"/>
  <c r="DC30" i="129"/>
  <c r="DC12" i="129"/>
  <c r="CO12" i="129"/>
  <c r="J28" i="130"/>
  <c r="J26" i="130"/>
  <c r="L24" i="130"/>
  <c r="M34" i="131"/>
  <c r="M31" i="131"/>
  <c r="AH30" i="131"/>
  <c r="AD30" i="131"/>
  <c r="AA30" i="131"/>
  <c r="X30" i="131"/>
  <c r="U30" i="131"/>
  <c r="Q30" i="131"/>
  <c r="M30" i="131"/>
  <c r="M26" i="131"/>
  <c r="M25" i="131"/>
  <c r="M18" i="131"/>
  <c r="M17" i="131"/>
  <c r="AI55" i="129" l="1"/>
  <c r="AF53" i="129"/>
  <c r="L53" i="129"/>
  <c r="BZ49" i="129"/>
  <c r="AA47" i="129"/>
  <c r="AE45" i="129"/>
  <c r="BZ44" i="129"/>
  <c r="AA42" i="129"/>
  <c r="AE41" i="129"/>
  <c r="BZ40" i="129"/>
  <c r="BA38" i="129"/>
  <c r="AA38" i="129"/>
  <c r="AE37" i="129"/>
  <c r="AA8" i="129"/>
  <c r="E43" i="129" s="1"/>
  <c r="AE7" i="129"/>
  <c r="AA5" i="129"/>
  <c r="AE4" i="129"/>
  <c r="L25" i="127" l="1"/>
  <c r="AA30" i="127"/>
  <c r="I20" i="127"/>
  <c r="L18" i="127"/>
  <c r="L15" i="127"/>
  <c r="I16" i="127"/>
  <c r="I24" i="127"/>
  <c r="L23" i="127"/>
  <c r="BL231" i="11"/>
  <c r="AA21" i="127" s="1"/>
  <c r="BL229" i="11"/>
  <c r="K19" i="127" s="1"/>
  <c r="BL228" i="11"/>
  <c r="AD17" i="127" s="1"/>
  <c r="BL227" i="11"/>
  <c r="I17" i="127" s="1"/>
  <c r="BL62" i="11" l="1"/>
  <c r="L16" i="132" s="1"/>
  <c r="BL54" i="11"/>
  <c r="BL52" i="11" s="1"/>
  <c r="AC25" i="131" s="1"/>
  <c r="BL46" i="11"/>
  <c r="AB59" i="107"/>
  <c r="AB36" i="107"/>
  <c r="BL64" i="11"/>
  <c r="Y278" i="66" l="1"/>
  <c r="X278" i="66"/>
  <c r="W278" i="66"/>
  <c r="V278" i="66"/>
  <c r="U278" i="66"/>
  <c r="T278" i="66"/>
  <c r="S278" i="66"/>
  <c r="R278" i="66"/>
  <c r="Q278" i="66"/>
  <c r="P278" i="66"/>
  <c r="Y270" i="66"/>
  <c r="X270" i="66"/>
  <c r="W270" i="66"/>
  <c r="V270" i="66"/>
  <c r="U270" i="66"/>
  <c r="T270" i="66"/>
  <c r="S270" i="66"/>
  <c r="R270" i="66"/>
  <c r="Q270" i="66"/>
  <c r="P270" i="66"/>
  <c r="Y262" i="66"/>
  <c r="X262" i="66"/>
  <c r="W262" i="66"/>
  <c r="V262" i="66"/>
  <c r="U262" i="66"/>
  <c r="T262" i="66"/>
  <c r="S262" i="66"/>
  <c r="R262" i="66"/>
  <c r="Q262" i="66"/>
  <c r="P262" i="66"/>
  <c r="Y254" i="66"/>
  <c r="X254" i="66"/>
  <c r="W254" i="66"/>
  <c r="V254" i="66"/>
  <c r="U254" i="66"/>
  <c r="T254" i="66"/>
  <c r="S254" i="66"/>
  <c r="R254" i="66"/>
  <c r="Q254" i="66"/>
  <c r="P254" i="66"/>
  <c r="Y246" i="66"/>
  <c r="X246" i="66"/>
  <c r="W246" i="66"/>
  <c r="V246" i="66"/>
  <c r="U246" i="66"/>
  <c r="T246" i="66"/>
  <c r="S246" i="66"/>
  <c r="R246" i="66"/>
  <c r="Q246" i="66"/>
  <c r="P246" i="66"/>
  <c r="Y238" i="66"/>
  <c r="X238" i="66"/>
  <c r="W238" i="66"/>
  <c r="V238" i="66"/>
  <c r="U238" i="66"/>
  <c r="T238" i="66"/>
  <c r="S238" i="66"/>
  <c r="R238" i="66"/>
  <c r="Q238" i="66"/>
  <c r="P238" i="66"/>
  <c r="Y230" i="66"/>
  <c r="X230" i="66"/>
  <c r="W230" i="66"/>
  <c r="V230" i="66"/>
  <c r="U230" i="66"/>
  <c r="T230" i="66"/>
  <c r="S230" i="66"/>
  <c r="R230" i="66"/>
  <c r="Q230" i="66"/>
  <c r="P230" i="66"/>
  <c r="Y222" i="66"/>
  <c r="X222" i="66"/>
  <c r="W222" i="66"/>
  <c r="V222" i="66"/>
  <c r="U222" i="66"/>
  <c r="T222" i="66"/>
  <c r="S222" i="66"/>
  <c r="R222" i="66"/>
  <c r="Q222" i="66"/>
  <c r="P222" i="66"/>
  <c r="Y214" i="66"/>
  <c r="X214" i="66"/>
  <c r="W214" i="66"/>
  <c r="V214" i="66"/>
  <c r="U214" i="66"/>
  <c r="T214" i="66"/>
  <c r="S214" i="66"/>
  <c r="R214" i="66"/>
  <c r="Q214" i="66"/>
  <c r="P214" i="66"/>
  <c r="Y206" i="66"/>
  <c r="X206" i="66"/>
  <c r="W206" i="66"/>
  <c r="V206" i="66"/>
  <c r="U206" i="66"/>
  <c r="T206" i="66"/>
  <c r="S206" i="66"/>
  <c r="R206" i="66"/>
  <c r="Q206" i="66"/>
  <c r="P206" i="66"/>
  <c r="Y198" i="66"/>
  <c r="X198" i="66"/>
  <c r="W198" i="66"/>
  <c r="V198" i="66"/>
  <c r="U198" i="66"/>
  <c r="T198" i="66"/>
  <c r="S198" i="66"/>
  <c r="R198" i="66"/>
  <c r="Q198" i="66"/>
  <c r="P198" i="66"/>
  <c r="Y190" i="66"/>
  <c r="X190" i="66"/>
  <c r="W190" i="66"/>
  <c r="V190" i="66"/>
  <c r="U190" i="66"/>
  <c r="T190" i="66"/>
  <c r="S190" i="66"/>
  <c r="R190" i="66"/>
  <c r="Q190" i="66"/>
  <c r="P190" i="66"/>
  <c r="Y182" i="66"/>
  <c r="X182" i="66"/>
  <c r="W182" i="66"/>
  <c r="V182" i="66"/>
  <c r="U182" i="66"/>
  <c r="T182" i="66"/>
  <c r="S182" i="66"/>
  <c r="R182" i="66"/>
  <c r="Q182" i="66"/>
  <c r="P182" i="66"/>
  <c r="Y174" i="66"/>
  <c r="X174" i="66"/>
  <c r="W174" i="66"/>
  <c r="V174" i="66"/>
  <c r="U174" i="66"/>
  <c r="T174" i="66"/>
  <c r="S174" i="66"/>
  <c r="R174" i="66"/>
  <c r="Q174" i="66"/>
  <c r="P174" i="66"/>
  <c r="Y166" i="66"/>
  <c r="X166" i="66"/>
  <c r="W166" i="66"/>
  <c r="V166" i="66"/>
  <c r="U166" i="66"/>
  <c r="T166" i="66"/>
  <c r="S166" i="66"/>
  <c r="R166" i="66"/>
  <c r="Q166" i="66"/>
  <c r="P166" i="66"/>
  <c r="Y158" i="66"/>
  <c r="X158" i="66"/>
  <c r="W158" i="66"/>
  <c r="V158" i="66"/>
  <c r="U158" i="66"/>
  <c r="T158" i="66"/>
  <c r="S158" i="66"/>
  <c r="R158" i="66"/>
  <c r="Q158" i="66"/>
  <c r="P158" i="66"/>
  <c r="BP61" i="11" l="1"/>
  <c r="M23" i="131" s="1"/>
  <c r="BL244" i="11" l="1"/>
  <c r="BN240" i="11" s="1"/>
  <c r="AD29" i="131" s="1"/>
  <c r="BL243" i="11"/>
  <c r="BM240" i="11" s="1"/>
  <c r="AD28" i="131" s="1"/>
  <c r="BL242" i="11"/>
  <c r="BM239" i="11" s="1"/>
  <c r="BN210" i="11"/>
  <c r="BL211" i="11" s="1"/>
  <c r="AJ27" i="121"/>
  <c r="N27" i="121"/>
  <c r="J27" i="121"/>
  <c r="AJ21" i="111"/>
  <c r="BL224" i="11"/>
  <c r="AB21" i="111" s="1"/>
  <c r="BO35" i="66"/>
  <c r="AB68" i="107" s="1"/>
  <c r="AC64" i="107"/>
  <c r="AB53" i="107"/>
  <c r="AC41" i="107"/>
  <c r="BM36" i="66"/>
  <c r="AB62" i="107" s="1"/>
  <c r="BM28" i="66"/>
  <c r="AB39" i="107" s="1"/>
  <c r="AB13" i="107"/>
  <c r="AB30" i="107"/>
  <c r="AC18" i="107"/>
  <c r="AB7" i="107"/>
  <c r="AE8" i="124"/>
  <c r="AE8" i="123"/>
  <c r="AE8" i="120"/>
  <c r="AE8" i="119"/>
  <c r="AE8" i="118"/>
  <c r="AB27" i="121" l="1"/>
  <c r="AR17" i="71" l="1"/>
  <c r="BP168" i="11" l="1"/>
  <c r="BP166" i="11"/>
  <c r="BP165" i="11"/>
  <c r="BP164" i="11"/>
  <c r="BP167" i="11"/>
  <c r="BD22" i="71"/>
  <c r="AX22" i="71"/>
  <c r="AS22" i="71"/>
  <c r="BD21" i="71"/>
  <c r="AX21" i="71"/>
  <c r="AS21" i="71"/>
  <c r="AR18" i="71"/>
  <c r="AR14" i="71"/>
  <c r="Y41" i="121" l="1"/>
  <c r="J40" i="121"/>
  <c r="J36" i="121"/>
  <c r="J35" i="121"/>
  <c r="J29" i="121"/>
  <c r="J28" i="121"/>
  <c r="J21" i="111"/>
  <c r="BL223" i="11"/>
  <c r="BL222" i="11"/>
  <c r="Y53" i="110"/>
  <c r="J34" i="109"/>
  <c r="J35" i="109"/>
  <c r="AB57" i="117"/>
  <c r="P57" i="117"/>
  <c r="J57" i="117"/>
  <c r="G17" i="83"/>
  <c r="U32" i="80"/>
  <c r="N21" i="111" l="1"/>
  <c r="J23" i="111" l="1"/>
  <c r="J22" i="111"/>
  <c r="Y38" i="111"/>
  <c r="J37" i="111"/>
  <c r="J33" i="111"/>
  <c r="J32" i="111"/>
  <c r="Y55" i="110"/>
  <c r="Y49" i="110"/>
  <c r="BL216" i="11"/>
  <c r="J31" i="109" s="1"/>
  <c r="BL218" i="11"/>
  <c r="AC23" i="131" s="1"/>
  <c r="J26" i="109"/>
  <c r="J27" i="109"/>
  <c r="AP37" i="79"/>
  <c r="AP35" i="79"/>
  <c r="AZ92" i="86"/>
  <c r="AZ89" i="86"/>
  <c r="AZ86" i="86"/>
  <c r="AZ83" i="86"/>
  <c r="AZ80" i="86"/>
  <c r="AZ77" i="86"/>
  <c r="AZ74" i="86"/>
  <c r="AZ71" i="86"/>
  <c r="AZ68" i="86"/>
  <c r="AZ65" i="86"/>
  <c r="AZ62" i="86"/>
  <c r="AZ59" i="86"/>
  <c r="AZ56" i="86"/>
  <c r="AZ53" i="86"/>
  <c r="AZ50" i="86"/>
  <c r="AZ47" i="86"/>
  <c r="AZ44" i="86"/>
  <c r="AZ41" i="86"/>
  <c r="AZ38" i="86"/>
  <c r="AZ35" i="86"/>
  <c r="AZ32" i="86"/>
  <c r="AZ29" i="86"/>
  <c r="AZ26" i="86"/>
  <c r="AZ23" i="86"/>
  <c r="AZ20" i="86"/>
  <c r="J32" i="109" l="1"/>
  <c r="BS173" i="11" l="1"/>
  <c r="BN238" i="11" l="1"/>
  <c r="BO238" i="11"/>
  <c r="BP238" i="11"/>
  <c r="BQ238" i="11"/>
  <c r="BR238" i="11"/>
  <c r="BM238" i="11"/>
  <c r="AH242" i="11" l="1"/>
  <c r="BL241" i="11"/>
  <c r="BP240" i="11"/>
  <c r="BO240" i="11"/>
  <c r="BL240" i="11"/>
  <c r="BL239" i="11"/>
  <c r="M27" i="131" s="1"/>
  <c r="BT238" i="11"/>
  <c r="BL238" i="11"/>
  <c r="J22" i="130" l="1"/>
  <c r="M28" i="131"/>
  <c r="I33" i="127"/>
  <c r="E24" i="132"/>
  <c r="AA3" i="129"/>
  <c r="AE20" i="111"/>
  <c r="BN3" i="129"/>
  <c r="J20" i="111"/>
  <c r="J26" i="121"/>
  <c r="AE26" i="121"/>
  <c r="AE25" i="109"/>
  <c r="J25" i="109"/>
  <c r="BL14" i="11" l="1"/>
  <c r="BL13" i="11"/>
  <c r="BL15" i="11" l="1"/>
  <c r="AW43" i="84"/>
  <c r="U14" i="86"/>
  <c r="BE92" i="86"/>
  <c r="BE89" i="86"/>
  <c r="BE86" i="86"/>
  <c r="BE83" i="86"/>
  <c r="BE80" i="86"/>
  <c r="BE77" i="86"/>
  <c r="BE74" i="86"/>
  <c r="BE71" i="86"/>
  <c r="BE68" i="86"/>
  <c r="BE65" i="86"/>
  <c r="BE62" i="86"/>
  <c r="BE59" i="86"/>
  <c r="BE56" i="86"/>
  <c r="BE53" i="86"/>
  <c r="BE50" i="86"/>
  <c r="BE47" i="86"/>
  <c r="BE44" i="86"/>
  <c r="BE41" i="86"/>
  <c r="BE38" i="86"/>
  <c r="BE35" i="86"/>
  <c r="BE32" i="86"/>
  <c r="BE29" i="86"/>
  <c r="BE26" i="86"/>
  <c r="BE23" i="86"/>
  <c r="AT92" i="86"/>
  <c r="AT89" i="86"/>
  <c r="AT86" i="86"/>
  <c r="AT83" i="86"/>
  <c r="AT80" i="86"/>
  <c r="AT77" i="86"/>
  <c r="AT74" i="86"/>
  <c r="AT71" i="86"/>
  <c r="AT68" i="86"/>
  <c r="AT65" i="86"/>
  <c r="AT62" i="86"/>
  <c r="AT59" i="86"/>
  <c r="AT56" i="86"/>
  <c r="AT53" i="86"/>
  <c r="AT50" i="86"/>
  <c r="AT47" i="86"/>
  <c r="AT44" i="86"/>
  <c r="AT41" i="86"/>
  <c r="AT38" i="86"/>
  <c r="AT35" i="86"/>
  <c r="AT32" i="86"/>
  <c r="AT29" i="86"/>
  <c r="AT26" i="86"/>
  <c r="AT23" i="86"/>
  <c r="BF14" i="86"/>
  <c r="BL178" i="66"/>
  <c r="BL176" i="66"/>
  <c r="BL170" i="66"/>
  <c r="BL168" i="66"/>
  <c r="BL162" i="66"/>
  <c r="BL160" i="66"/>
  <c r="BL154" i="66"/>
  <c r="BL152" i="66"/>
  <c r="BL146" i="66"/>
  <c r="BL144" i="66"/>
  <c r="BL138" i="66"/>
  <c r="BL136" i="66"/>
  <c r="BL130" i="66"/>
  <c r="BL128" i="66"/>
  <c r="BL122" i="66"/>
  <c r="BL120" i="66"/>
  <c r="BL114" i="66"/>
  <c r="BL112" i="66"/>
  <c r="BL106" i="66"/>
  <c r="BL104" i="66"/>
  <c r="BL103" i="66"/>
  <c r="BL96" i="66"/>
  <c r="BL98" i="66"/>
  <c r="BL15" i="66"/>
  <c r="BL67" i="11"/>
  <c r="BL12" i="66"/>
  <c r="BP63" i="11"/>
  <c r="BO63" i="11"/>
  <c r="BL213" i="11" l="1"/>
  <c r="BL57" i="11" l="1"/>
  <c r="BL56" i="11"/>
  <c r="J41" i="121" l="1"/>
  <c r="AF9" i="129"/>
  <c r="J36" i="109"/>
  <c r="J38" i="111"/>
  <c r="BL128" i="11"/>
  <c r="AB16" i="107" s="1"/>
  <c r="L32" i="106" l="1"/>
  <c r="L31" i="106"/>
  <c r="L30" i="106"/>
  <c r="L29" i="106"/>
  <c r="L28" i="106"/>
  <c r="L22" i="106"/>
  <c r="L21" i="106"/>
  <c r="L20" i="106"/>
  <c r="L19" i="106"/>
  <c r="L18" i="106"/>
  <c r="L17" i="106"/>
  <c r="L16" i="106"/>
  <c r="L15" i="106"/>
  <c r="AW43" i="85"/>
  <c r="AH36" i="85"/>
  <c r="AH34" i="85"/>
  <c r="AH32" i="85"/>
  <c r="AH30" i="85"/>
  <c r="AH28" i="85"/>
  <c r="AH26" i="85"/>
  <c r="AH24" i="85"/>
  <c r="AH22" i="85"/>
  <c r="AH20" i="85"/>
  <c r="AH18" i="85"/>
  <c r="P12" i="85"/>
  <c r="P11" i="85"/>
  <c r="BQ10" i="85"/>
  <c r="BI10" i="85"/>
  <c r="BB10" i="85"/>
  <c r="P8" i="85"/>
  <c r="AH36" i="84"/>
  <c r="AH34" i="84"/>
  <c r="AH32" i="84"/>
  <c r="AH30" i="84"/>
  <c r="AH28" i="84"/>
  <c r="AH26" i="84"/>
  <c r="AH24" i="84"/>
  <c r="AH22" i="84"/>
  <c r="AH20" i="84"/>
  <c r="AH18" i="84"/>
  <c r="P12" i="84"/>
  <c r="P11" i="84"/>
  <c r="BQ10" i="84"/>
  <c r="BI10" i="84"/>
  <c r="BB10" i="84"/>
  <c r="P8" i="84"/>
  <c r="AX48" i="83"/>
  <c r="AX46" i="83"/>
  <c r="BL47" i="11"/>
  <c r="BD13" i="83" s="1"/>
  <c r="AN16" i="83"/>
  <c r="AN12" i="83"/>
  <c r="AE16" i="83"/>
  <c r="AE12" i="83"/>
  <c r="BJ31" i="80"/>
  <c r="AX31" i="80"/>
  <c r="AT21" i="80"/>
  <c r="AT19" i="80"/>
  <c r="AL44" i="74"/>
  <c r="AL37" i="74"/>
  <c r="AL16" i="74"/>
  <c r="BL16" i="66"/>
  <c r="BL19" i="66"/>
  <c r="BL18" i="66"/>
  <c r="BL17" i="66"/>
  <c r="BM82" i="11" l="1"/>
  <c r="Z67" i="11" l="1"/>
  <c r="X67" i="11"/>
  <c r="W67" i="11"/>
  <c r="V67" i="11"/>
  <c r="U67" i="11"/>
  <c r="T67" i="11"/>
  <c r="S67" i="11"/>
  <c r="BL66" i="11"/>
  <c r="BP65" i="11"/>
  <c r="BO66" i="11" s="1"/>
  <c r="BL65" i="11"/>
  <c r="BN65" i="11" s="1"/>
  <c r="Q67" i="11" s="1"/>
  <c r="BP66" i="11" l="1"/>
  <c r="BM65" i="11"/>
  <c r="P67" i="11" s="1"/>
  <c r="BL112" i="11" l="1"/>
  <c r="BE20" i="86" l="1"/>
  <c r="BL21" i="86"/>
  <c r="BJ20" i="86"/>
  <c r="AX41" i="71"/>
  <c r="AZ41" i="71"/>
  <c r="BB41" i="71"/>
  <c r="AV41" i="71"/>
  <c r="BD41" i="71"/>
  <c r="AN41" i="71"/>
  <c r="AP41" i="71"/>
  <c r="AT41" i="71"/>
  <c r="BC14" i="84"/>
  <c r="AD14" i="84"/>
  <c r="BL70" i="11"/>
  <c r="BM151" i="11" l="1"/>
  <c r="BM150" i="11"/>
  <c r="BM149" i="11"/>
  <c r="BM148" i="11"/>
  <c r="BM147" i="11"/>
  <c r="BM146" i="11"/>
  <c r="BM145" i="11"/>
  <c r="BM144" i="11"/>
  <c r="BM143" i="11"/>
  <c r="BM142" i="11"/>
  <c r="BM141" i="11"/>
  <c r="BM140" i="11"/>
  <c r="BM139" i="11"/>
  <c r="BM138" i="11"/>
  <c r="BM137" i="11"/>
  <c r="BM136" i="11"/>
  <c r="BM135" i="11"/>
  <c r="BM134" i="11"/>
  <c r="BM133" i="11"/>
  <c r="BM132" i="11"/>
  <c r="BM101" i="11"/>
  <c r="BM100" i="11"/>
  <c r="BM99" i="11"/>
  <c r="BM98" i="11"/>
  <c r="BM97" i="11"/>
  <c r="BM96" i="11"/>
  <c r="BM95" i="11"/>
  <c r="BM94" i="11"/>
  <c r="BM93" i="11"/>
  <c r="BM92" i="11"/>
  <c r="BM91" i="11"/>
  <c r="BM90" i="11"/>
  <c r="BM89" i="11"/>
  <c r="BM88" i="11"/>
  <c r="BM87" i="11"/>
  <c r="BM86" i="11"/>
  <c r="BM85" i="11"/>
  <c r="BM84" i="11"/>
  <c r="BM83" i="11"/>
  <c r="BL82" i="11" l="1"/>
  <c r="BL83" i="11"/>
  <c r="BL84" i="11"/>
  <c r="BL85" i="11"/>
  <c r="BL86" i="11"/>
  <c r="BL87" i="11"/>
  <c r="BL88" i="11"/>
  <c r="BL89" i="11"/>
  <c r="BL90" i="11"/>
  <c r="BL91" i="11"/>
  <c r="BL92" i="11"/>
  <c r="BL93" i="11"/>
  <c r="BL94" i="11"/>
  <c r="BL95" i="11"/>
  <c r="BL96" i="11"/>
  <c r="BL97" i="11"/>
  <c r="BL98" i="11"/>
  <c r="BL99" i="11"/>
  <c r="BL100" i="11"/>
  <c r="BL101" i="11"/>
  <c r="R35" i="84" l="1"/>
  <c r="R32" i="84"/>
  <c r="R24" i="84"/>
  <c r="R23" i="84"/>
  <c r="P14" i="84"/>
  <c r="R30" i="84"/>
  <c r="R22" i="84"/>
  <c r="R25" i="84"/>
  <c r="R29" i="84"/>
  <c r="R21" i="84"/>
  <c r="R33" i="84"/>
  <c r="R31" i="84"/>
  <c r="R37" i="84"/>
  <c r="R36" i="84"/>
  <c r="R28" i="84"/>
  <c r="R20" i="84"/>
  <c r="R19" i="84"/>
  <c r="R27" i="84"/>
  <c r="R34" i="84"/>
  <c r="R26" i="84"/>
  <c r="R18" i="84"/>
  <c r="Z55" i="11"/>
  <c r="AP44" i="71" s="1"/>
  <c r="AA55" i="11"/>
  <c r="AR44" i="71" s="1"/>
  <c r="M202" i="11" l="1"/>
  <c r="M195" i="11"/>
  <c r="BL184" i="11"/>
  <c r="L33" i="106" l="1"/>
  <c r="L23" i="106"/>
  <c r="Y7" i="106"/>
  <c r="BL79" i="11"/>
  <c r="BM63" i="11"/>
  <c r="AT20" i="86" s="1"/>
  <c r="BL87" i="66"/>
  <c r="Q85" i="66"/>
  <c r="R85" i="66"/>
  <c r="S85" i="66"/>
  <c r="T85" i="66"/>
  <c r="U85" i="66"/>
  <c r="V85" i="66"/>
  <c r="W85" i="66"/>
  <c r="X85" i="66"/>
  <c r="Y85" i="66"/>
  <c r="P85" i="66"/>
  <c r="BL91" i="66"/>
  <c r="BL90" i="66"/>
  <c r="BM90" i="66" s="1"/>
  <c r="BS86" i="66"/>
  <c r="BR86" i="66"/>
  <c r="BQ86" i="66"/>
  <c r="BP86" i="66"/>
  <c r="BO86" i="66"/>
  <c r="BN86" i="66"/>
  <c r="BM86" i="66"/>
  <c r="BL86" i="66"/>
  <c r="BL151" i="11"/>
  <c r="BL150" i="11"/>
  <c r="BL149" i="11"/>
  <c r="BL148" i="11"/>
  <c r="BL147" i="11"/>
  <c r="BL146" i="11"/>
  <c r="BL145" i="11"/>
  <c r="BL144" i="11"/>
  <c r="BL143" i="11"/>
  <c r="BL142" i="11"/>
  <c r="BL141" i="11"/>
  <c r="BL140" i="11"/>
  <c r="BL139" i="11"/>
  <c r="BL138" i="11"/>
  <c r="BL137" i="11"/>
  <c r="BL136" i="11"/>
  <c r="BL135" i="11"/>
  <c r="BL134" i="11"/>
  <c r="BL133" i="11"/>
  <c r="BL132" i="11"/>
  <c r="R28" i="85" l="1"/>
  <c r="R29" i="85"/>
  <c r="R30" i="85"/>
  <c r="R35" i="85"/>
  <c r="R21" i="85"/>
  <c r="R22" i="85"/>
  <c r="R31" i="85"/>
  <c r="R19" i="85"/>
  <c r="R36" i="85"/>
  <c r="R37" i="85"/>
  <c r="R23" i="85"/>
  <c r="R24" i="85"/>
  <c r="R32" i="85"/>
  <c r="R27" i="85"/>
  <c r="R33" i="85"/>
  <c r="R20" i="85"/>
  <c r="R25" i="85"/>
  <c r="R18" i="85"/>
  <c r="R26" i="85"/>
  <c r="R34" i="85"/>
  <c r="BO27" i="66" l="1"/>
  <c r="AB45" i="107" s="1"/>
  <c r="Q15" i="66" l="1"/>
  <c r="U26" i="73" s="1"/>
  <c r="P15" i="66"/>
  <c r="S26" i="73" s="1"/>
  <c r="BL75" i="66"/>
  <c r="BL67" i="66"/>
  <c r="BL59" i="66"/>
  <c r="BL51" i="66"/>
  <c r="BL43" i="66"/>
  <c r="BL35" i="66"/>
  <c r="BL27" i="66"/>
  <c r="U176" i="11" l="1"/>
  <c r="BR173" i="11"/>
  <c r="BQ173" i="11"/>
  <c r="BP173" i="11"/>
  <c r="BO173" i="11"/>
  <c r="BN173" i="11"/>
  <c r="BM173" i="11"/>
  <c r="BL173" i="11"/>
  <c r="Q172" i="11" l="1"/>
  <c r="R172" i="11"/>
  <c r="S172" i="11"/>
  <c r="T172" i="11"/>
  <c r="U172" i="11"/>
  <c r="V172" i="11"/>
  <c r="W172" i="11"/>
  <c r="X172" i="11"/>
  <c r="Y172" i="11"/>
  <c r="Z172" i="11"/>
  <c r="AA172" i="11"/>
  <c r="AB172" i="11"/>
  <c r="AC172" i="11"/>
  <c r="AD172" i="11"/>
  <c r="AE172" i="11"/>
  <c r="AF172" i="11"/>
  <c r="AG172" i="11"/>
  <c r="AH172" i="11"/>
  <c r="AI172" i="11"/>
  <c r="P172" i="11"/>
  <c r="Q170" i="11"/>
  <c r="R170" i="11"/>
  <c r="S170" i="11"/>
  <c r="T170" i="11"/>
  <c r="U170" i="11"/>
  <c r="V170" i="11"/>
  <c r="W170" i="11"/>
  <c r="X170" i="11"/>
  <c r="Y170" i="11"/>
  <c r="Z170" i="11"/>
  <c r="AA170" i="11"/>
  <c r="AB170" i="11"/>
  <c r="AC170" i="11"/>
  <c r="AD170" i="11"/>
  <c r="AE170" i="11"/>
  <c r="AF170" i="11"/>
  <c r="AG170" i="11"/>
  <c r="AH170" i="11"/>
  <c r="AI170" i="11"/>
  <c r="P170" i="11"/>
  <c r="Q180" i="11"/>
  <c r="R180" i="11"/>
  <c r="S180" i="11"/>
  <c r="T180" i="11"/>
  <c r="U180" i="11"/>
  <c r="V180" i="11"/>
  <c r="W180" i="11"/>
  <c r="X180" i="11"/>
  <c r="Y180" i="11"/>
  <c r="Z180" i="11"/>
  <c r="AA180" i="11"/>
  <c r="AB180" i="11"/>
  <c r="AC180" i="11"/>
  <c r="AD180" i="11"/>
  <c r="AE180" i="11"/>
  <c r="AF180" i="11"/>
  <c r="AG180" i="11"/>
  <c r="AH180" i="11"/>
  <c r="AI180" i="11"/>
  <c r="P180" i="11"/>
  <c r="Q179" i="11"/>
  <c r="R179" i="11"/>
  <c r="S179" i="11"/>
  <c r="T179" i="11"/>
  <c r="U179" i="11"/>
  <c r="V179" i="11"/>
  <c r="W179" i="11"/>
  <c r="X179" i="11"/>
  <c r="Y179" i="11"/>
  <c r="Z179" i="11"/>
  <c r="AA179" i="11"/>
  <c r="AB179" i="11"/>
  <c r="AC179" i="11"/>
  <c r="AD179" i="11"/>
  <c r="AE179" i="11"/>
  <c r="AF179" i="11"/>
  <c r="AG179" i="11"/>
  <c r="AH179" i="11"/>
  <c r="AI179" i="11"/>
  <c r="P179" i="11"/>
  <c r="M177" i="11"/>
  <c r="S176" i="11"/>
  <c r="BS279" i="66"/>
  <c r="AB92" i="86" s="1"/>
  <c r="BR279" i="66"/>
  <c r="AR92" i="86" s="1"/>
  <c r="BQ279" i="66"/>
  <c r="AP92" i="86" s="1"/>
  <c r="BP279" i="66"/>
  <c r="AM92" i="86" s="1"/>
  <c r="BO279" i="66"/>
  <c r="AJ92" i="86" s="1"/>
  <c r="BN279" i="66"/>
  <c r="AG92" i="86" s="1"/>
  <c r="BM279" i="66"/>
  <c r="AD92" i="86" s="1"/>
  <c r="BL279" i="66"/>
  <c r="BS271" i="66"/>
  <c r="AB89" i="86" s="1"/>
  <c r="BR271" i="66"/>
  <c r="AR89" i="86" s="1"/>
  <c r="BQ271" i="66"/>
  <c r="AP89" i="86" s="1"/>
  <c r="BP271" i="66"/>
  <c r="AM89" i="86" s="1"/>
  <c r="BO271" i="66"/>
  <c r="AJ89" i="86" s="1"/>
  <c r="BN271" i="66"/>
  <c r="AG89" i="86" s="1"/>
  <c r="BM271" i="66"/>
  <c r="AD89" i="86" s="1"/>
  <c r="BL271" i="66"/>
  <c r="BS263" i="66"/>
  <c r="AB86" i="86" s="1"/>
  <c r="BR263" i="66"/>
  <c r="AR86" i="86" s="1"/>
  <c r="BQ263" i="66"/>
  <c r="AP86" i="86" s="1"/>
  <c r="BP263" i="66"/>
  <c r="AM86" i="86" s="1"/>
  <c r="BO263" i="66"/>
  <c r="AJ86" i="86" s="1"/>
  <c r="BN263" i="66"/>
  <c r="AG86" i="86" s="1"/>
  <c r="BM263" i="66"/>
  <c r="AD86" i="86" s="1"/>
  <c r="BL263" i="66"/>
  <c r="BS255" i="66"/>
  <c r="AB83" i="86" s="1"/>
  <c r="BR255" i="66"/>
  <c r="AR83" i="86" s="1"/>
  <c r="BQ255" i="66"/>
  <c r="AP83" i="86" s="1"/>
  <c r="BP255" i="66"/>
  <c r="AM83" i="86" s="1"/>
  <c r="BO255" i="66"/>
  <c r="AJ83" i="86" s="1"/>
  <c r="BN255" i="66"/>
  <c r="AG83" i="86" s="1"/>
  <c r="BM255" i="66"/>
  <c r="AD83" i="86" s="1"/>
  <c r="BL255" i="66"/>
  <c r="BS247" i="66"/>
  <c r="AB80" i="86" s="1"/>
  <c r="BR247" i="66"/>
  <c r="AR80" i="86" s="1"/>
  <c r="BQ247" i="66"/>
  <c r="AP80" i="86" s="1"/>
  <c r="BP247" i="66"/>
  <c r="AM80" i="86" s="1"/>
  <c r="BO247" i="66"/>
  <c r="AJ80" i="86" s="1"/>
  <c r="BN247" i="66"/>
  <c r="AG80" i="86" s="1"/>
  <c r="BM247" i="66"/>
  <c r="AD80" i="86" s="1"/>
  <c r="BL247" i="66"/>
  <c r="BS239" i="66"/>
  <c r="AB77" i="86" s="1"/>
  <c r="BR239" i="66"/>
  <c r="AR77" i="86" s="1"/>
  <c r="BQ239" i="66"/>
  <c r="AP77" i="86" s="1"/>
  <c r="BP239" i="66"/>
  <c r="AM77" i="86" s="1"/>
  <c r="BO239" i="66"/>
  <c r="AJ77" i="86" s="1"/>
  <c r="BN239" i="66"/>
  <c r="AG77" i="86" s="1"/>
  <c r="BM239" i="66"/>
  <c r="AD77" i="86" s="1"/>
  <c r="BL239" i="66"/>
  <c r="BS231" i="66"/>
  <c r="AB74" i="86" s="1"/>
  <c r="BR231" i="66"/>
  <c r="AR74" i="86" s="1"/>
  <c r="BQ231" i="66"/>
  <c r="AP74" i="86" s="1"/>
  <c r="BP231" i="66"/>
  <c r="AM74" i="86" s="1"/>
  <c r="BO231" i="66"/>
  <c r="AJ74" i="86" s="1"/>
  <c r="BN231" i="66"/>
  <c r="AG74" i="86" s="1"/>
  <c r="BM231" i="66"/>
  <c r="AD74" i="86" s="1"/>
  <c r="BL231" i="66"/>
  <c r="BS223" i="66"/>
  <c r="AB71" i="86" s="1"/>
  <c r="BR223" i="66"/>
  <c r="AR71" i="86" s="1"/>
  <c r="BQ223" i="66"/>
  <c r="AP71" i="86" s="1"/>
  <c r="BP223" i="66"/>
  <c r="AM71" i="86" s="1"/>
  <c r="BO223" i="66"/>
  <c r="AJ71" i="86" s="1"/>
  <c r="BN223" i="66"/>
  <c r="AG71" i="86" s="1"/>
  <c r="BM223" i="66"/>
  <c r="AD71" i="86" s="1"/>
  <c r="BL223" i="66"/>
  <c r="BS215" i="66"/>
  <c r="AB68" i="86" s="1"/>
  <c r="BR215" i="66"/>
  <c r="AR68" i="86" s="1"/>
  <c r="BQ215" i="66"/>
  <c r="AP68" i="86" s="1"/>
  <c r="BP215" i="66"/>
  <c r="AM68" i="86" s="1"/>
  <c r="BO215" i="66"/>
  <c r="AJ68" i="86" s="1"/>
  <c r="BN215" i="66"/>
  <c r="AG68" i="86" s="1"/>
  <c r="BM215" i="66"/>
  <c r="AD68" i="86" s="1"/>
  <c r="BL215" i="66"/>
  <c r="BS207" i="66"/>
  <c r="AB65" i="86" s="1"/>
  <c r="BR207" i="66"/>
  <c r="AR65" i="86" s="1"/>
  <c r="BQ207" i="66"/>
  <c r="AP65" i="86" s="1"/>
  <c r="BP207" i="66"/>
  <c r="AM65" i="86" s="1"/>
  <c r="BO207" i="66"/>
  <c r="AJ65" i="86" s="1"/>
  <c r="BN207" i="66"/>
  <c r="AG65" i="86" s="1"/>
  <c r="BM207" i="66"/>
  <c r="AD65" i="86" s="1"/>
  <c r="BL207" i="66"/>
  <c r="BS199" i="66"/>
  <c r="AB62" i="86" s="1"/>
  <c r="BR199" i="66"/>
  <c r="AR62" i="86" s="1"/>
  <c r="BQ199" i="66"/>
  <c r="AP62" i="86" s="1"/>
  <c r="BP199" i="66"/>
  <c r="AM62" i="86" s="1"/>
  <c r="BO199" i="66"/>
  <c r="AJ62" i="86" s="1"/>
  <c r="BN199" i="66"/>
  <c r="AG62" i="86" s="1"/>
  <c r="BM199" i="66"/>
  <c r="AD62" i="86" s="1"/>
  <c r="BL199" i="66"/>
  <c r="BS191" i="66"/>
  <c r="AB59" i="86" s="1"/>
  <c r="BR191" i="66"/>
  <c r="AR59" i="86" s="1"/>
  <c r="BQ191" i="66"/>
  <c r="AP59" i="86" s="1"/>
  <c r="BP191" i="66"/>
  <c r="AM59" i="86" s="1"/>
  <c r="BO191" i="66"/>
  <c r="AJ59" i="86" s="1"/>
  <c r="BN191" i="66"/>
  <c r="AG59" i="86" s="1"/>
  <c r="BM191" i="66"/>
  <c r="AD59" i="86" s="1"/>
  <c r="BL191" i="66"/>
  <c r="BS183" i="66"/>
  <c r="AB56" i="86" s="1"/>
  <c r="BR183" i="66"/>
  <c r="AR56" i="86" s="1"/>
  <c r="BQ183" i="66"/>
  <c r="AP56" i="86" s="1"/>
  <c r="BP183" i="66"/>
  <c r="AM56" i="86" s="1"/>
  <c r="BO183" i="66"/>
  <c r="AJ56" i="86" s="1"/>
  <c r="BN183" i="66"/>
  <c r="AG56" i="86" s="1"/>
  <c r="BM183" i="66"/>
  <c r="AD56" i="86" s="1"/>
  <c r="BL183" i="66"/>
  <c r="BS175" i="66"/>
  <c r="AB53" i="86" s="1"/>
  <c r="BR175" i="66"/>
  <c r="AR53" i="86" s="1"/>
  <c r="BQ175" i="66"/>
  <c r="AP53" i="86" s="1"/>
  <c r="BP175" i="66"/>
  <c r="AM53" i="86" s="1"/>
  <c r="BO175" i="66"/>
  <c r="AJ53" i="86" s="1"/>
  <c r="BN175" i="66"/>
  <c r="AG53" i="86" s="1"/>
  <c r="BM175" i="66"/>
  <c r="AD53" i="86" s="1"/>
  <c r="BL175" i="66"/>
  <c r="BS167" i="66"/>
  <c r="AB50" i="86" s="1"/>
  <c r="BR167" i="66"/>
  <c r="AR50" i="86" s="1"/>
  <c r="BQ167" i="66"/>
  <c r="AP50" i="86" s="1"/>
  <c r="BP167" i="66"/>
  <c r="AM50" i="86" s="1"/>
  <c r="BO167" i="66"/>
  <c r="AJ50" i="86" s="1"/>
  <c r="BN167" i="66"/>
  <c r="AG50" i="86" s="1"/>
  <c r="BM167" i="66"/>
  <c r="AD50" i="86" s="1"/>
  <c r="BL167" i="66"/>
  <c r="BS159" i="66"/>
  <c r="AB47" i="86" s="1"/>
  <c r="BR159" i="66"/>
  <c r="AR47" i="86" s="1"/>
  <c r="BQ159" i="66"/>
  <c r="AP47" i="86" s="1"/>
  <c r="BP159" i="66"/>
  <c r="AM47" i="86" s="1"/>
  <c r="BO159" i="66"/>
  <c r="AJ47" i="86" s="1"/>
  <c r="BN159" i="66"/>
  <c r="AG47" i="86" s="1"/>
  <c r="BM159" i="66"/>
  <c r="AD47" i="86" s="1"/>
  <c r="BL159" i="66"/>
  <c r="BS151" i="66"/>
  <c r="AB44" i="86" s="1"/>
  <c r="BR151" i="66"/>
  <c r="AR44" i="86" s="1"/>
  <c r="BQ151" i="66"/>
  <c r="AP44" i="86" s="1"/>
  <c r="BP151" i="66"/>
  <c r="AM44" i="86" s="1"/>
  <c r="BO151" i="66"/>
  <c r="AJ44" i="86" s="1"/>
  <c r="BN151" i="66"/>
  <c r="AG44" i="86" s="1"/>
  <c r="BM151" i="66"/>
  <c r="AD44" i="86" s="1"/>
  <c r="BL151" i="66"/>
  <c r="BS143" i="66"/>
  <c r="AB41" i="86" s="1"/>
  <c r="BR143" i="66"/>
  <c r="AR41" i="86" s="1"/>
  <c r="BQ143" i="66"/>
  <c r="AP41" i="86" s="1"/>
  <c r="BP143" i="66"/>
  <c r="AM41" i="86" s="1"/>
  <c r="BO143" i="66"/>
  <c r="AJ41" i="86" s="1"/>
  <c r="BN143" i="66"/>
  <c r="AG41" i="86" s="1"/>
  <c r="BM143" i="66"/>
  <c r="AD41" i="86" s="1"/>
  <c r="BL143" i="66"/>
  <c r="BS135" i="66"/>
  <c r="AB38" i="86" s="1"/>
  <c r="BR135" i="66"/>
  <c r="AR38" i="86" s="1"/>
  <c r="BQ135" i="66"/>
  <c r="AP38" i="86" s="1"/>
  <c r="BP135" i="66"/>
  <c r="AM38" i="86" s="1"/>
  <c r="BO135" i="66"/>
  <c r="AJ38" i="86" s="1"/>
  <c r="BN135" i="66"/>
  <c r="AG38" i="86" s="1"/>
  <c r="BM135" i="66"/>
  <c r="AD38" i="86" s="1"/>
  <c r="BL135" i="66"/>
  <c r="BS127" i="66"/>
  <c r="AB35" i="86" s="1"/>
  <c r="BR127" i="66"/>
  <c r="AR35" i="86" s="1"/>
  <c r="BQ127" i="66"/>
  <c r="AP35" i="86" s="1"/>
  <c r="BP127" i="66"/>
  <c r="AM35" i="86" s="1"/>
  <c r="BO127" i="66"/>
  <c r="AJ35" i="86" s="1"/>
  <c r="BN127" i="66"/>
  <c r="AG35" i="86" s="1"/>
  <c r="BM127" i="66"/>
  <c r="AD35" i="86" s="1"/>
  <c r="BL127" i="66"/>
  <c r="BS119" i="66"/>
  <c r="AB32" i="86" s="1"/>
  <c r="BR119" i="66"/>
  <c r="AR32" i="86" s="1"/>
  <c r="BQ119" i="66"/>
  <c r="AP32" i="86" s="1"/>
  <c r="BP119" i="66"/>
  <c r="AM32" i="86" s="1"/>
  <c r="BO119" i="66"/>
  <c r="AJ32" i="86" s="1"/>
  <c r="BN119" i="66"/>
  <c r="AG32" i="86" s="1"/>
  <c r="BM119" i="66"/>
  <c r="AD32" i="86" s="1"/>
  <c r="BL119" i="66"/>
  <c r="BS111" i="66"/>
  <c r="AB29" i="86" s="1"/>
  <c r="BR111" i="66"/>
  <c r="AR29" i="86" s="1"/>
  <c r="BQ111" i="66"/>
  <c r="AP29" i="86" s="1"/>
  <c r="BP111" i="66"/>
  <c r="AM29" i="86" s="1"/>
  <c r="BO111" i="66"/>
  <c r="AJ29" i="86" s="1"/>
  <c r="BN111" i="66"/>
  <c r="AG29" i="86" s="1"/>
  <c r="BM111" i="66"/>
  <c r="AD29" i="86" s="1"/>
  <c r="BL111" i="66"/>
  <c r="BS103" i="66"/>
  <c r="AB26" i="86" s="1"/>
  <c r="BR103" i="66"/>
  <c r="AR26" i="86" s="1"/>
  <c r="BQ103" i="66"/>
  <c r="AP26" i="86" s="1"/>
  <c r="BP103" i="66"/>
  <c r="AM26" i="86" s="1"/>
  <c r="BO103" i="66"/>
  <c r="AJ26" i="86" s="1"/>
  <c r="BN103" i="66"/>
  <c r="AG26" i="86" s="1"/>
  <c r="BM103" i="66"/>
  <c r="AD26" i="86" s="1"/>
  <c r="BS95" i="66"/>
  <c r="AB23" i="86" s="1"/>
  <c r="BR95" i="66"/>
  <c r="AR23" i="86" s="1"/>
  <c r="BQ95" i="66"/>
  <c r="AP23" i="86" s="1"/>
  <c r="BP95" i="66"/>
  <c r="AM23" i="86" s="1"/>
  <c r="BO95" i="66"/>
  <c r="AJ23" i="86" s="1"/>
  <c r="BN95" i="66"/>
  <c r="AG23" i="86" s="1"/>
  <c r="BM95" i="66"/>
  <c r="AD23" i="86" s="1"/>
  <c r="BL95" i="66"/>
  <c r="R176" i="11" l="1"/>
  <c r="P176" i="11"/>
  <c r="Q176" i="11"/>
  <c r="T176" i="11"/>
  <c r="T77" i="66"/>
  <c r="Z44" i="74" s="1"/>
  <c r="U77" i="66"/>
  <c r="AB44" i="74" s="1"/>
  <c r="V77" i="66"/>
  <c r="AD44" i="74" s="1"/>
  <c r="W77" i="66"/>
  <c r="AF44" i="74" s="1"/>
  <c r="X77" i="66"/>
  <c r="AH44" i="74" s="1"/>
  <c r="S77" i="66"/>
  <c r="X44" i="74" s="1"/>
  <c r="T69" i="66"/>
  <c r="Z37" i="74" s="1"/>
  <c r="U69" i="66"/>
  <c r="AB37" i="74" s="1"/>
  <c r="V69" i="66"/>
  <c r="AD37" i="74" s="1"/>
  <c r="W69" i="66"/>
  <c r="AF37" i="74" s="1"/>
  <c r="X69" i="66"/>
  <c r="AH37" i="74" s="1"/>
  <c r="S69" i="66"/>
  <c r="X37" i="74" s="1"/>
  <c r="Z77" i="66"/>
  <c r="Z69" i="66"/>
  <c r="T61" i="66"/>
  <c r="Z30" i="74" s="1"/>
  <c r="U61" i="66"/>
  <c r="AB30" i="74" s="1"/>
  <c r="V61" i="66"/>
  <c r="AD30" i="74" s="1"/>
  <c r="W61" i="66"/>
  <c r="AF30" i="74" s="1"/>
  <c r="X61" i="66"/>
  <c r="AH30" i="74" s="1"/>
  <c r="S61" i="66"/>
  <c r="X30" i="74" s="1"/>
  <c r="T53" i="66"/>
  <c r="Z23" i="74" s="1"/>
  <c r="U53" i="66"/>
  <c r="AB23" i="74" s="1"/>
  <c r="V53" i="66"/>
  <c r="AD23" i="74" s="1"/>
  <c r="W53" i="66"/>
  <c r="AF23" i="74" s="1"/>
  <c r="X53" i="66"/>
  <c r="AH23" i="74" s="1"/>
  <c r="S53" i="66"/>
  <c r="X23" i="74" s="1"/>
  <c r="T45" i="66"/>
  <c r="Z16" i="74" s="1"/>
  <c r="U45" i="66"/>
  <c r="AB16" i="74" s="1"/>
  <c r="V45" i="66"/>
  <c r="AD16" i="74" s="1"/>
  <c r="W45" i="66"/>
  <c r="AF16" i="74" s="1"/>
  <c r="X45" i="66"/>
  <c r="AH16" i="74" s="1"/>
  <c r="S45" i="66"/>
  <c r="X16" i="74" s="1"/>
  <c r="T37" i="66"/>
  <c r="AA48" i="73" s="1"/>
  <c r="U37" i="66"/>
  <c r="AC48" i="73" s="1"/>
  <c r="V37" i="66"/>
  <c r="AE48" i="73" s="1"/>
  <c r="W37" i="66"/>
  <c r="AG48" i="73" s="1"/>
  <c r="X37" i="66"/>
  <c r="AI48" i="73" s="1"/>
  <c r="S37" i="66"/>
  <c r="Y48" i="73" s="1"/>
  <c r="BS78" i="66"/>
  <c r="BR78" i="66"/>
  <c r="AJ48" i="74" s="1"/>
  <c r="BQ78" i="66"/>
  <c r="AH48" i="74" s="1"/>
  <c r="BP78" i="66"/>
  <c r="AD48" i="74" s="1"/>
  <c r="BO78" i="66"/>
  <c r="AB48" i="74" s="1"/>
  <c r="BN78" i="66"/>
  <c r="X48" i="74" s="1"/>
  <c r="BM78" i="66"/>
  <c r="V48" i="74" s="1"/>
  <c r="BL78" i="66"/>
  <c r="BL76" i="66"/>
  <c r="BN75" i="66"/>
  <c r="T44" i="74" s="1"/>
  <c r="BS70" i="66"/>
  <c r="BR70" i="66"/>
  <c r="AJ41" i="74" s="1"/>
  <c r="BQ70" i="66"/>
  <c r="AH41" i="74" s="1"/>
  <c r="BP70" i="66"/>
  <c r="AD41" i="74" s="1"/>
  <c r="BO70" i="66"/>
  <c r="AB41" i="74" s="1"/>
  <c r="BN70" i="66"/>
  <c r="X41" i="74" s="1"/>
  <c r="BM70" i="66"/>
  <c r="V41" i="74" s="1"/>
  <c r="BL70" i="66"/>
  <c r="BL68" i="66"/>
  <c r="BM67" i="66"/>
  <c r="R37" i="74" s="1"/>
  <c r="BS62" i="66"/>
  <c r="BR62" i="66"/>
  <c r="AJ34" i="74" s="1"/>
  <c r="BQ62" i="66"/>
  <c r="AH34" i="74" s="1"/>
  <c r="BP62" i="66"/>
  <c r="AD34" i="74" s="1"/>
  <c r="BO62" i="66"/>
  <c r="AB34" i="74" s="1"/>
  <c r="BN62" i="66"/>
  <c r="X34" i="74" s="1"/>
  <c r="BM62" i="66"/>
  <c r="V34" i="74" s="1"/>
  <c r="BL62" i="66"/>
  <c r="Z61" i="66"/>
  <c r="BL60" i="66"/>
  <c r="BN59" i="66"/>
  <c r="T30" i="74" s="1"/>
  <c r="BS54" i="66"/>
  <c r="BR54" i="66"/>
  <c r="AJ27" i="74" s="1"/>
  <c r="BQ54" i="66"/>
  <c r="AH27" i="74" s="1"/>
  <c r="BP54" i="66"/>
  <c r="AD27" i="74" s="1"/>
  <c r="BO54" i="66"/>
  <c r="AB27" i="74" s="1"/>
  <c r="BN54" i="66"/>
  <c r="X27" i="74" s="1"/>
  <c r="BM54" i="66"/>
  <c r="V27" i="74" s="1"/>
  <c r="BL54" i="66"/>
  <c r="Z53" i="66"/>
  <c r="BL52" i="66"/>
  <c r="BN51" i="66"/>
  <c r="T23" i="74" s="1"/>
  <c r="BS46" i="66"/>
  <c r="BR46" i="66"/>
  <c r="AJ20" i="74" s="1"/>
  <c r="BQ46" i="66"/>
  <c r="AH20" i="74" s="1"/>
  <c r="BP46" i="66"/>
  <c r="AD20" i="74" s="1"/>
  <c r="BO46" i="66"/>
  <c r="AB20" i="74" s="1"/>
  <c r="BN46" i="66"/>
  <c r="X20" i="74" s="1"/>
  <c r="BM46" i="66"/>
  <c r="V20" i="74" s="1"/>
  <c r="BL46" i="66"/>
  <c r="Z45" i="66"/>
  <c r="BL44" i="66"/>
  <c r="BN43" i="66"/>
  <c r="T16" i="74" s="1"/>
  <c r="BS38" i="66"/>
  <c r="S52" i="73" s="1"/>
  <c r="BR38" i="66"/>
  <c r="AK52" i="73" s="1"/>
  <c r="BQ38" i="66"/>
  <c r="AI52" i="73" s="1"/>
  <c r="BP38" i="66"/>
  <c r="AE52" i="73" s="1"/>
  <c r="BO38" i="66"/>
  <c r="AC52" i="73" s="1"/>
  <c r="BN38" i="66"/>
  <c r="Y52" i="73" s="1"/>
  <c r="BM38" i="66"/>
  <c r="W52" i="73" s="1"/>
  <c r="BL38" i="66"/>
  <c r="Z37" i="66"/>
  <c r="BL36" i="66"/>
  <c r="BN35" i="66"/>
  <c r="U48" i="73" s="1"/>
  <c r="BS30" i="66"/>
  <c r="BR30" i="66"/>
  <c r="AK45" i="73" s="1"/>
  <c r="BQ30" i="66"/>
  <c r="AI45" i="73" s="1"/>
  <c r="BP30" i="66"/>
  <c r="AE45" i="73" s="1"/>
  <c r="BO30" i="66"/>
  <c r="AC45" i="73" s="1"/>
  <c r="BN30" i="66"/>
  <c r="Y45" i="73" s="1"/>
  <c r="BM30" i="66"/>
  <c r="W45" i="73" s="1"/>
  <c r="BL30" i="66"/>
  <c r="AB56" i="107" l="1"/>
  <c r="AF49" i="129"/>
  <c r="AB33" i="107"/>
  <c r="AF44" i="129"/>
  <c r="R34" i="74"/>
  <c r="R41" i="74"/>
  <c r="R20" i="74"/>
  <c r="R48" i="74"/>
  <c r="S45" i="73"/>
  <c r="R27" i="74"/>
  <c r="P69" i="66"/>
  <c r="Q45" i="66"/>
  <c r="Q53" i="66"/>
  <c r="Q77" i="66"/>
  <c r="Q37" i="66"/>
  <c r="Q61" i="66"/>
  <c r="BN67" i="66"/>
  <c r="T37" i="74" s="1"/>
  <c r="BM75" i="66"/>
  <c r="R44" i="74" s="1"/>
  <c r="BM59" i="66"/>
  <c r="R30" i="74" s="1"/>
  <c r="BM51" i="66"/>
  <c r="R23" i="74" s="1"/>
  <c r="BM43" i="66"/>
  <c r="R16" i="74" s="1"/>
  <c r="BM35" i="66"/>
  <c r="S48" i="73" s="1"/>
  <c r="P53" i="66" l="1"/>
  <c r="Q69" i="66"/>
  <c r="P77" i="66"/>
  <c r="P37" i="66"/>
  <c r="P61" i="66"/>
  <c r="P45" i="66"/>
  <c r="BL210" i="11"/>
  <c r="AC16" i="131" s="1"/>
  <c r="AH6" i="130" l="1"/>
  <c r="A41" i="129"/>
  <c r="AE24" i="109"/>
  <c r="AC14" i="127"/>
  <c r="AE19" i="111"/>
  <c r="AE25" i="121"/>
  <c r="V47" i="110"/>
  <c r="BQ47" i="11"/>
  <c r="BP47" i="11"/>
  <c r="BO47" i="11"/>
  <c r="BO46" i="11"/>
  <c r="BD17" i="83" l="1"/>
  <c r="AV13" i="83"/>
  <c r="AV14" i="83"/>
  <c r="BD14" i="83"/>
  <c r="BD16" i="83"/>
  <c r="BL63" i="11"/>
  <c r="Z15" i="66"/>
  <c r="X15" i="66"/>
  <c r="W15" i="66"/>
  <c r="V15" i="66"/>
  <c r="U15" i="66"/>
  <c r="T15" i="66"/>
  <c r="S15" i="66"/>
  <c r="BL14" i="66"/>
  <c r="BP13" i="66"/>
  <c r="BP14" i="66" s="1"/>
  <c r="BL13" i="66"/>
  <c r="BM13" i="66" s="1"/>
  <c r="BS12" i="66"/>
  <c r="BR12" i="66"/>
  <c r="AK30" i="73" s="1"/>
  <c r="BQ12" i="66"/>
  <c r="AI30" i="73" s="1"/>
  <c r="BP12" i="66"/>
  <c r="AE30" i="73" s="1"/>
  <c r="BO12" i="66"/>
  <c r="AC30" i="73" s="1"/>
  <c r="BN12" i="66"/>
  <c r="Y30" i="73" s="1"/>
  <c r="BM12" i="66"/>
  <c r="W30" i="73" s="1"/>
  <c r="AI11" i="66"/>
  <c r="AH11" i="66"/>
  <c r="AG11" i="66"/>
  <c r="AF11" i="66"/>
  <c r="AE11" i="66"/>
  <c r="AD11" i="66"/>
  <c r="AC11" i="66"/>
  <c r="AB11" i="66"/>
  <c r="AA11" i="66"/>
  <c r="Z11" i="66"/>
  <c r="Y11" i="66"/>
  <c r="X11" i="66"/>
  <c r="W11" i="66"/>
  <c r="V11" i="66"/>
  <c r="U11" i="66"/>
  <c r="T11" i="66"/>
  <c r="S11" i="66"/>
  <c r="R11" i="66"/>
  <c r="Q11" i="66"/>
  <c r="P11" i="66"/>
  <c r="AI9" i="66"/>
  <c r="BE28" i="73" s="1"/>
  <c r="AH9" i="66"/>
  <c r="BC28" i="73" s="1"/>
  <c r="AG9" i="66"/>
  <c r="BA28" i="73" s="1"/>
  <c r="AF9" i="66"/>
  <c r="AY28" i="73" s="1"/>
  <c r="AE9" i="66"/>
  <c r="AW28" i="73" s="1"/>
  <c r="AD9" i="66"/>
  <c r="AU28" i="73" s="1"/>
  <c r="AC9" i="66"/>
  <c r="AS28" i="73" s="1"/>
  <c r="AB9" i="66"/>
  <c r="AQ28" i="73" s="1"/>
  <c r="AA9" i="66"/>
  <c r="AO28" i="73" s="1"/>
  <c r="Z9" i="66"/>
  <c r="AM28" i="73" s="1"/>
  <c r="Y9" i="66"/>
  <c r="AK28" i="73" s="1"/>
  <c r="X9" i="66"/>
  <c r="AI28" i="73" s="1"/>
  <c r="W9" i="66"/>
  <c r="AG28" i="73" s="1"/>
  <c r="V9" i="66"/>
  <c r="AE28" i="73" s="1"/>
  <c r="U9" i="66"/>
  <c r="AC28" i="73" s="1"/>
  <c r="T9" i="66"/>
  <c r="AA28" i="73" s="1"/>
  <c r="S9" i="66"/>
  <c r="Y28" i="73" s="1"/>
  <c r="R9" i="66"/>
  <c r="W28" i="73" s="1"/>
  <c r="Q9" i="66"/>
  <c r="U28" i="73" s="1"/>
  <c r="P9" i="66"/>
  <c r="S28" i="73" s="1"/>
  <c r="AC26" i="73" l="1"/>
  <c r="AE26" i="73"/>
  <c r="AG26" i="73"/>
  <c r="AI26" i="73"/>
  <c r="Y26" i="73"/>
  <c r="AA26" i="73"/>
  <c r="BA29" i="73"/>
  <c r="W29" i="73"/>
  <c r="AM29" i="73"/>
  <c r="BC29" i="73"/>
  <c r="Y29" i="73"/>
  <c r="AO29" i="73"/>
  <c r="BE29" i="73"/>
  <c r="AQ29" i="73"/>
  <c r="U29" i="73"/>
  <c r="AC29" i="73"/>
  <c r="AS29" i="73"/>
  <c r="AA29" i="73"/>
  <c r="AE29" i="73"/>
  <c r="AU29" i="73"/>
  <c r="AK29" i="73"/>
  <c r="AG29" i="73"/>
  <c r="AW29" i="73"/>
  <c r="S29" i="73"/>
  <c r="AI29" i="73"/>
  <c r="AY29" i="73"/>
  <c r="S30" i="73"/>
  <c r="BN13" i="66"/>
  <c r="BL48" i="11"/>
  <c r="BL159" i="11"/>
  <c r="BL12" i="11"/>
  <c r="O41" i="84" l="1"/>
  <c r="S24" i="79"/>
  <c r="BL17" i="83"/>
  <c r="O41" i="85"/>
  <c r="M44" i="83"/>
  <c r="AW10" i="71"/>
  <c r="AY14" i="80"/>
  <c r="BL127" i="11"/>
  <c r="BL50" i="11"/>
  <c r="BL49" i="11"/>
  <c r="BL45" i="11"/>
  <c r="BL42" i="11"/>
  <c r="AE15" i="83" l="1"/>
  <c r="AN15" i="83"/>
  <c r="BL12" i="83"/>
  <c r="BT12" i="83"/>
  <c r="BP119" i="11"/>
  <c r="AB22" i="107" s="1"/>
  <c r="BL122" i="11"/>
  <c r="AB10" i="107" l="1"/>
  <c r="AF40" i="129"/>
  <c r="BC11" i="85"/>
  <c r="BP120" i="11"/>
  <c r="BO120" i="11"/>
  <c r="BC14" i="85" l="1"/>
  <c r="BS122" i="11"/>
  <c r="BR122" i="11"/>
  <c r="BQ122" i="11"/>
  <c r="BP122" i="11"/>
  <c r="BO122" i="11"/>
  <c r="BN122" i="11"/>
  <c r="BM122" i="11"/>
  <c r="BL120" i="11"/>
  <c r="BL119" i="11"/>
  <c r="AK50" i="71"/>
  <c r="BL160" i="11"/>
  <c r="BO160" i="11"/>
  <c r="P50" i="71" s="1"/>
  <c r="AK52" i="71"/>
  <c r="AK54" i="71"/>
  <c r="AK56" i="71"/>
  <c r="AK58" i="71"/>
  <c r="BO166" i="11"/>
  <c r="BA54" i="71" s="1"/>
  <c r="BO167" i="11"/>
  <c r="BA56" i="71" s="1"/>
  <c r="BO168" i="11"/>
  <c r="BA58" i="71" s="1"/>
  <c r="BO165" i="11"/>
  <c r="BA52" i="71" s="1"/>
  <c r="BL166" i="11"/>
  <c r="BM166" i="11" s="1"/>
  <c r="AF54" i="71" s="1"/>
  <c r="BL167" i="11"/>
  <c r="BM167" i="11" s="1"/>
  <c r="AF56" i="71" s="1"/>
  <c r="BL168" i="11"/>
  <c r="BM168" i="11" s="1"/>
  <c r="AF58" i="71" s="1"/>
  <c r="BL165" i="11"/>
  <c r="BM165" i="11" s="1"/>
  <c r="AF52" i="71" s="1"/>
  <c r="BO164" i="11"/>
  <c r="BA50" i="71" s="1"/>
  <c r="BL164" i="11"/>
  <c r="BL61" i="11"/>
  <c r="E16" i="132" s="1"/>
  <c r="BR56" i="11"/>
  <c r="BQ56" i="11"/>
  <c r="BP56" i="11"/>
  <c r="BO56" i="11"/>
  <c r="BS56" i="11"/>
  <c r="BN56" i="11"/>
  <c r="BM56" i="11"/>
  <c r="BL34" i="11"/>
  <c r="BL36" i="11"/>
  <c r="AC22" i="131" s="1"/>
  <c r="BL28" i="11"/>
  <c r="P27" i="11" l="1"/>
  <c r="S18" i="73" s="1"/>
  <c r="U27" i="11"/>
  <c r="AC18" i="73" s="1"/>
  <c r="AH20" i="129"/>
  <c r="J36" i="130"/>
  <c r="M22" i="131"/>
  <c r="AA28" i="127"/>
  <c r="BC20" i="129"/>
  <c r="I28" i="127"/>
  <c r="AL45" i="71"/>
  <c r="AP20" i="86"/>
  <c r="AN45" i="71"/>
  <c r="AR20" i="86"/>
  <c r="AH45" i="71"/>
  <c r="AM20" i="86"/>
  <c r="AF45" i="71"/>
  <c r="AJ20" i="86"/>
  <c r="AB45" i="71"/>
  <c r="AG20" i="86"/>
  <c r="Z45" i="71"/>
  <c r="AD20" i="86"/>
  <c r="V45" i="71"/>
  <c r="AB20" i="86"/>
  <c r="BL29" i="11"/>
  <c r="AR16" i="71"/>
  <c r="J34" i="121"/>
  <c r="J28" i="111"/>
  <c r="AB34" i="121"/>
  <c r="AB28" i="111"/>
  <c r="G16" i="83"/>
  <c r="J30" i="109"/>
  <c r="AB30" i="109"/>
  <c r="Y52" i="110"/>
  <c r="U30" i="80"/>
  <c r="AK38" i="73"/>
  <c r="W38" i="73"/>
  <c r="Y38" i="73"/>
  <c r="AC38" i="73"/>
  <c r="AE38" i="73"/>
  <c r="AI38" i="73"/>
  <c r="BC11" i="84"/>
  <c r="S38" i="73"/>
  <c r="BN168" i="11"/>
  <c r="AH58" i="71" s="1"/>
  <c r="BN167" i="11"/>
  <c r="AH56" i="71" s="1"/>
  <c r="BN166" i="11"/>
  <c r="AH54" i="71" s="1"/>
  <c r="BN165" i="11"/>
  <c r="AH52" i="71" s="1"/>
  <c r="Q27" i="11"/>
  <c r="R27" i="11"/>
  <c r="T27" i="11"/>
  <c r="AA18" i="73" s="1"/>
  <c r="S27" i="11"/>
  <c r="E22" i="132" l="1"/>
  <c r="AA16" i="129"/>
  <c r="J34" i="130"/>
  <c r="M21" i="131"/>
  <c r="I27" i="127"/>
  <c r="J27" i="111"/>
  <c r="J29" i="109"/>
  <c r="M215" i="11"/>
  <c r="J33" i="121"/>
  <c r="U18" i="73"/>
  <c r="Y18" i="73"/>
  <c r="W18" i="73"/>
  <c r="BL28" i="66" l="1"/>
  <c r="BL126" i="11"/>
  <c r="BL125" i="11"/>
  <c r="BD39" i="129" s="1"/>
  <c r="G89" i="86" l="1"/>
  <c r="I89" i="86"/>
  <c r="K89" i="86"/>
  <c r="M89" i="86"/>
  <c r="O89" i="86"/>
  <c r="Q89" i="86"/>
  <c r="S89" i="86"/>
  <c r="U89" i="86"/>
  <c r="W89" i="86"/>
  <c r="Y89" i="86"/>
  <c r="BL284" i="66" l="1"/>
  <c r="BL93" i="86" s="1"/>
  <c r="BL283" i="66"/>
  <c r="BM283" i="66" s="1"/>
  <c r="BJ92" i="86" s="1"/>
  <c r="Y92" i="86"/>
  <c r="W92" i="86"/>
  <c r="U92" i="86"/>
  <c r="S92" i="86"/>
  <c r="Q92" i="86"/>
  <c r="O92" i="86"/>
  <c r="M92" i="86"/>
  <c r="K92" i="86"/>
  <c r="I92" i="86"/>
  <c r="G92" i="86"/>
  <c r="BL276" i="66"/>
  <c r="BL90" i="86" s="1"/>
  <c r="BL275" i="66"/>
  <c r="BM275" i="66" s="1"/>
  <c r="BJ89" i="86" s="1"/>
  <c r="BL268" i="66"/>
  <c r="BL87" i="86" s="1"/>
  <c r="BL267" i="66"/>
  <c r="BM267" i="66" s="1"/>
  <c r="BJ86" i="86" s="1"/>
  <c r="Y86" i="86"/>
  <c r="W86" i="86"/>
  <c r="U86" i="86"/>
  <c r="S86" i="86"/>
  <c r="Q86" i="86"/>
  <c r="O86" i="86"/>
  <c r="M86" i="86"/>
  <c r="K86" i="86"/>
  <c r="I86" i="86"/>
  <c r="G86" i="86"/>
  <c r="BL260" i="66"/>
  <c r="BL84" i="86" s="1"/>
  <c r="BL259" i="66"/>
  <c r="BM259" i="66" s="1"/>
  <c r="BJ83" i="86" s="1"/>
  <c r="Y83" i="86"/>
  <c r="W83" i="86"/>
  <c r="U83" i="86"/>
  <c r="S83" i="86"/>
  <c r="Q83" i="86"/>
  <c r="O83" i="86"/>
  <c r="M83" i="86"/>
  <c r="K83" i="86"/>
  <c r="I83" i="86"/>
  <c r="G83" i="86"/>
  <c r="BL252" i="66"/>
  <c r="BL81" i="86" s="1"/>
  <c r="BL251" i="66"/>
  <c r="BM251" i="66" s="1"/>
  <c r="BJ80" i="86" s="1"/>
  <c r="Y80" i="86"/>
  <c r="W80" i="86"/>
  <c r="U80" i="86"/>
  <c r="S80" i="86"/>
  <c r="Q80" i="86"/>
  <c r="O80" i="86"/>
  <c r="M80" i="86"/>
  <c r="K80" i="86"/>
  <c r="I80" i="86"/>
  <c r="G80" i="86"/>
  <c r="BL244" i="66"/>
  <c r="BL78" i="86" s="1"/>
  <c r="BL243" i="66"/>
  <c r="BM243" i="66" s="1"/>
  <c r="BJ77" i="86" s="1"/>
  <c r="Y77" i="86"/>
  <c r="W77" i="86"/>
  <c r="U77" i="86"/>
  <c r="S77" i="86"/>
  <c r="Q77" i="86"/>
  <c r="O77" i="86"/>
  <c r="M77" i="86"/>
  <c r="K77" i="86"/>
  <c r="I77" i="86"/>
  <c r="G77" i="86"/>
  <c r="BL236" i="66"/>
  <c r="BL75" i="86" s="1"/>
  <c r="BL235" i="66"/>
  <c r="BM235" i="66" s="1"/>
  <c r="BJ74" i="86" s="1"/>
  <c r="Y74" i="86"/>
  <c r="W74" i="86"/>
  <c r="U74" i="86"/>
  <c r="S74" i="86"/>
  <c r="Q74" i="86"/>
  <c r="O74" i="86"/>
  <c r="M74" i="86"/>
  <c r="K74" i="86"/>
  <c r="I74" i="86"/>
  <c r="G74" i="86"/>
  <c r="BL228" i="66"/>
  <c r="BL72" i="86" s="1"/>
  <c r="BL227" i="66"/>
  <c r="BM227" i="66" s="1"/>
  <c r="BJ71" i="86" s="1"/>
  <c r="Y71" i="86"/>
  <c r="W71" i="86"/>
  <c r="U71" i="86"/>
  <c r="S71" i="86"/>
  <c r="Q71" i="86"/>
  <c r="O71" i="86"/>
  <c r="M71" i="86"/>
  <c r="K71" i="86"/>
  <c r="I71" i="86"/>
  <c r="G71" i="86"/>
  <c r="BL220" i="66"/>
  <c r="BL69" i="86" s="1"/>
  <c r="BL219" i="66"/>
  <c r="BM219" i="66" s="1"/>
  <c r="BJ68" i="86" s="1"/>
  <c r="Y68" i="86"/>
  <c r="W68" i="86"/>
  <c r="U68" i="86"/>
  <c r="S68" i="86"/>
  <c r="Q68" i="86"/>
  <c r="O68" i="86"/>
  <c r="M68" i="86"/>
  <c r="K68" i="86"/>
  <c r="I68" i="86"/>
  <c r="G68" i="86"/>
  <c r="BL212" i="66"/>
  <c r="BL66" i="86" s="1"/>
  <c r="BL211" i="66"/>
  <c r="BM211" i="66" s="1"/>
  <c r="BJ65" i="86" s="1"/>
  <c r="Y65" i="86"/>
  <c r="W65" i="86"/>
  <c r="U65" i="86"/>
  <c r="S65" i="86"/>
  <c r="Q65" i="86"/>
  <c r="O65" i="86"/>
  <c r="M65" i="86"/>
  <c r="K65" i="86"/>
  <c r="I65" i="86"/>
  <c r="G65" i="86"/>
  <c r="BL204" i="66"/>
  <c r="BL63" i="86" s="1"/>
  <c r="BL203" i="66"/>
  <c r="BM203" i="66" s="1"/>
  <c r="BJ62" i="86" s="1"/>
  <c r="Y62" i="86"/>
  <c r="W62" i="86"/>
  <c r="U62" i="86"/>
  <c r="S62" i="86"/>
  <c r="Q62" i="86"/>
  <c r="O62" i="86"/>
  <c r="M62" i="86"/>
  <c r="K62" i="86"/>
  <c r="I62" i="86"/>
  <c r="G62" i="86"/>
  <c r="BL196" i="66"/>
  <c r="BL60" i="86" s="1"/>
  <c r="BL195" i="66"/>
  <c r="BM195" i="66" s="1"/>
  <c r="BJ59" i="86" s="1"/>
  <c r="Y59" i="86"/>
  <c r="W59" i="86"/>
  <c r="U59" i="86"/>
  <c r="S59" i="86"/>
  <c r="Q59" i="86"/>
  <c r="O59" i="86"/>
  <c r="M59" i="86"/>
  <c r="K59" i="86"/>
  <c r="I59" i="86"/>
  <c r="G59" i="86"/>
  <c r="BL188" i="66"/>
  <c r="BL57" i="86" s="1"/>
  <c r="BL187" i="66"/>
  <c r="BM187" i="66" s="1"/>
  <c r="BJ56" i="86" s="1"/>
  <c r="Y56" i="86"/>
  <c r="W56" i="86"/>
  <c r="U56" i="86"/>
  <c r="S56" i="86"/>
  <c r="Q56" i="86"/>
  <c r="O56" i="86"/>
  <c r="M56" i="86"/>
  <c r="K56" i="86"/>
  <c r="I56" i="86"/>
  <c r="G56" i="86"/>
  <c r="BL180" i="66"/>
  <c r="BL54" i="86" s="1"/>
  <c r="BL179" i="66"/>
  <c r="Y53" i="86"/>
  <c r="W53" i="86"/>
  <c r="U53" i="86"/>
  <c r="S53" i="86"/>
  <c r="Q53" i="86"/>
  <c r="O53" i="86"/>
  <c r="M53" i="86"/>
  <c r="K53" i="86"/>
  <c r="I53" i="86"/>
  <c r="G53" i="86"/>
  <c r="BL172" i="66"/>
  <c r="BL51" i="86" s="1"/>
  <c r="BL171" i="66"/>
  <c r="Y50" i="86"/>
  <c r="W50" i="86"/>
  <c r="U50" i="86"/>
  <c r="S50" i="86"/>
  <c r="Q50" i="86"/>
  <c r="O50" i="86"/>
  <c r="M50" i="86"/>
  <c r="K50" i="86"/>
  <c r="I50" i="86"/>
  <c r="G50" i="86"/>
  <c r="BL164" i="66"/>
  <c r="BL48" i="86" s="1"/>
  <c r="BL163" i="66"/>
  <c r="Y47" i="86"/>
  <c r="W47" i="86"/>
  <c r="U47" i="86"/>
  <c r="S47" i="86"/>
  <c r="Q47" i="86"/>
  <c r="O47" i="86"/>
  <c r="M47" i="86"/>
  <c r="K47" i="86"/>
  <c r="I47" i="86"/>
  <c r="G47" i="86"/>
  <c r="BL156" i="66"/>
  <c r="BL45" i="86" s="1"/>
  <c r="BL155" i="66"/>
  <c r="Y150" i="66"/>
  <c r="Y44" i="86" s="1"/>
  <c r="X150" i="66"/>
  <c r="W44" i="86" s="1"/>
  <c r="W150" i="66"/>
  <c r="U44" i="86" s="1"/>
  <c r="V150" i="66"/>
  <c r="S44" i="86" s="1"/>
  <c r="U150" i="66"/>
  <c r="Q44" i="86" s="1"/>
  <c r="T150" i="66"/>
  <c r="O44" i="86" s="1"/>
  <c r="S150" i="66"/>
  <c r="M44" i="86" s="1"/>
  <c r="R150" i="66"/>
  <c r="K44" i="86" s="1"/>
  <c r="Q150" i="66"/>
  <c r="I44" i="86" s="1"/>
  <c r="P150" i="66"/>
  <c r="G44" i="86" s="1"/>
  <c r="BL148" i="66"/>
  <c r="BL42" i="86" s="1"/>
  <c r="BL147" i="66"/>
  <c r="Y142" i="66"/>
  <c r="Y41" i="86" s="1"/>
  <c r="X142" i="66"/>
  <c r="W41" i="86" s="1"/>
  <c r="W142" i="66"/>
  <c r="U41" i="86" s="1"/>
  <c r="V142" i="66"/>
  <c r="S41" i="86" s="1"/>
  <c r="U142" i="66"/>
  <c r="Q41" i="86" s="1"/>
  <c r="T142" i="66"/>
  <c r="O41" i="86" s="1"/>
  <c r="S142" i="66"/>
  <c r="M41" i="86" s="1"/>
  <c r="R142" i="66"/>
  <c r="K41" i="86" s="1"/>
  <c r="Q142" i="66"/>
  <c r="I41" i="86" s="1"/>
  <c r="P142" i="66"/>
  <c r="G41" i="86" s="1"/>
  <c r="BL140" i="66"/>
  <c r="BL39" i="86" s="1"/>
  <c r="BL139" i="66"/>
  <c r="Y134" i="66"/>
  <c r="Y38" i="86" s="1"/>
  <c r="X134" i="66"/>
  <c r="W38" i="86" s="1"/>
  <c r="W134" i="66"/>
  <c r="U38" i="86" s="1"/>
  <c r="V134" i="66"/>
  <c r="S38" i="86" s="1"/>
  <c r="U134" i="66"/>
  <c r="Q38" i="86" s="1"/>
  <c r="T134" i="66"/>
  <c r="O38" i="86" s="1"/>
  <c r="S134" i="66"/>
  <c r="M38" i="86" s="1"/>
  <c r="R134" i="66"/>
  <c r="K38" i="86" s="1"/>
  <c r="Q134" i="66"/>
  <c r="I38" i="86" s="1"/>
  <c r="P134" i="66"/>
  <c r="G38" i="86" s="1"/>
  <c r="BL132" i="66"/>
  <c r="BL36" i="86" s="1"/>
  <c r="BL131" i="66"/>
  <c r="Y126" i="66"/>
  <c r="Y35" i="86" s="1"/>
  <c r="X126" i="66"/>
  <c r="W35" i="86" s="1"/>
  <c r="W126" i="66"/>
  <c r="U35" i="86" s="1"/>
  <c r="V126" i="66"/>
  <c r="S35" i="86" s="1"/>
  <c r="U126" i="66"/>
  <c r="Q35" i="86" s="1"/>
  <c r="T126" i="66"/>
  <c r="O35" i="86" s="1"/>
  <c r="S126" i="66"/>
  <c r="M35" i="86" s="1"/>
  <c r="R126" i="66"/>
  <c r="K35" i="86" s="1"/>
  <c r="Q126" i="66"/>
  <c r="I35" i="86" s="1"/>
  <c r="P126" i="66"/>
  <c r="G35" i="86" s="1"/>
  <c r="BL124" i="66"/>
  <c r="BL33" i="86" s="1"/>
  <c r="BL123" i="66"/>
  <c r="Y118" i="66"/>
  <c r="Y32" i="86" s="1"/>
  <c r="X118" i="66"/>
  <c r="W32" i="86" s="1"/>
  <c r="W118" i="66"/>
  <c r="U32" i="86" s="1"/>
  <c r="V118" i="66"/>
  <c r="S32" i="86" s="1"/>
  <c r="U118" i="66"/>
  <c r="Q32" i="86" s="1"/>
  <c r="T118" i="66"/>
  <c r="O32" i="86" s="1"/>
  <c r="S118" i="66"/>
  <c r="M32" i="86" s="1"/>
  <c r="R118" i="66"/>
  <c r="K32" i="86" s="1"/>
  <c r="Q118" i="66"/>
  <c r="I32" i="86" s="1"/>
  <c r="P118" i="66"/>
  <c r="G32" i="86" s="1"/>
  <c r="BL116" i="66"/>
  <c r="BL30" i="86" s="1"/>
  <c r="BL115" i="66"/>
  <c r="Y110" i="66"/>
  <c r="Y29" i="86" s="1"/>
  <c r="X110" i="66"/>
  <c r="W29" i="86" s="1"/>
  <c r="W110" i="66"/>
  <c r="U29" i="86" s="1"/>
  <c r="V110" i="66"/>
  <c r="S29" i="86" s="1"/>
  <c r="U110" i="66"/>
  <c r="Q29" i="86" s="1"/>
  <c r="T110" i="66"/>
  <c r="O29" i="86" s="1"/>
  <c r="S110" i="66"/>
  <c r="M29" i="86" s="1"/>
  <c r="R110" i="66"/>
  <c r="K29" i="86" s="1"/>
  <c r="Q110" i="66"/>
  <c r="I29" i="86" s="1"/>
  <c r="P110" i="66"/>
  <c r="G29" i="86" s="1"/>
  <c r="BL108" i="66"/>
  <c r="BL27" i="86" s="1"/>
  <c r="BL107" i="66"/>
  <c r="Y102" i="66"/>
  <c r="Y26" i="86" s="1"/>
  <c r="X102" i="66"/>
  <c r="W26" i="86" s="1"/>
  <c r="W102" i="66"/>
  <c r="U26" i="86" s="1"/>
  <c r="V102" i="66"/>
  <c r="S26" i="86" s="1"/>
  <c r="U102" i="66"/>
  <c r="Q26" i="86" s="1"/>
  <c r="T102" i="66"/>
  <c r="O26" i="86" s="1"/>
  <c r="S102" i="66"/>
  <c r="M26" i="86" s="1"/>
  <c r="R102" i="66"/>
  <c r="K26" i="86" s="1"/>
  <c r="Q102" i="66"/>
  <c r="I26" i="86" s="1"/>
  <c r="P102" i="66"/>
  <c r="G26" i="86" s="1"/>
  <c r="BL100" i="66"/>
  <c r="BL24" i="86" s="1"/>
  <c r="BL99" i="66"/>
  <c r="Y94" i="66"/>
  <c r="Y23" i="86" s="1"/>
  <c r="X94" i="66"/>
  <c r="W23" i="86" s="1"/>
  <c r="W94" i="66"/>
  <c r="U23" i="86" s="1"/>
  <c r="V94" i="66"/>
  <c r="S23" i="86" s="1"/>
  <c r="U94" i="66"/>
  <c r="Q23" i="86" s="1"/>
  <c r="T94" i="66"/>
  <c r="O23" i="86" s="1"/>
  <c r="S94" i="66"/>
  <c r="M23" i="86" s="1"/>
  <c r="R94" i="66"/>
  <c r="K23" i="86" s="1"/>
  <c r="Q94" i="66"/>
  <c r="I23" i="86" s="1"/>
  <c r="P94" i="66"/>
  <c r="G23" i="86" s="1"/>
  <c r="AI74" i="66"/>
  <c r="BD47" i="74" s="1"/>
  <c r="AH74" i="66"/>
  <c r="BB47" i="74" s="1"/>
  <c r="AG74" i="66"/>
  <c r="AZ47" i="74" s="1"/>
  <c r="AF74" i="66"/>
  <c r="AX47" i="74" s="1"/>
  <c r="AE74" i="66"/>
  <c r="AV47" i="74" s="1"/>
  <c r="AD74" i="66"/>
  <c r="AT47" i="74" s="1"/>
  <c r="AC74" i="66"/>
  <c r="AR47" i="74" s="1"/>
  <c r="AB74" i="66"/>
  <c r="AP47" i="74" s="1"/>
  <c r="AA74" i="66"/>
  <c r="AN47" i="74" s="1"/>
  <c r="Z74" i="66"/>
  <c r="AL47" i="74" s="1"/>
  <c r="Y74" i="66"/>
  <c r="AJ47" i="74" s="1"/>
  <c r="X74" i="66"/>
  <c r="AH47" i="74" s="1"/>
  <c r="W74" i="66"/>
  <c r="AF47" i="74" s="1"/>
  <c r="V74" i="66"/>
  <c r="AD47" i="74" s="1"/>
  <c r="U74" i="66"/>
  <c r="AB47" i="74" s="1"/>
  <c r="T74" i="66"/>
  <c r="Z47" i="74" s="1"/>
  <c r="S74" i="66"/>
  <c r="X47" i="74" s="1"/>
  <c r="R74" i="66"/>
  <c r="V47" i="74" s="1"/>
  <c r="Q74" i="66"/>
  <c r="T47" i="74" s="1"/>
  <c r="P74" i="66"/>
  <c r="R47" i="74" s="1"/>
  <c r="AI72" i="66"/>
  <c r="BD46" i="74" s="1"/>
  <c r="AH72" i="66"/>
  <c r="BB46" i="74" s="1"/>
  <c r="AG72" i="66"/>
  <c r="AZ46" i="74" s="1"/>
  <c r="AF72" i="66"/>
  <c r="AX46" i="74" s="1"/>
  <c r="AE72" i="66"/>
  <c r="AV46" i="74" s="1"/>
  <c r="AD72" i="66"/>
  <c r="AT46" i="74" s="1"/>
  <c r="AC72" i="66"/>
  <c r="AR46" i="74" s="1"/>
  <c r="AB72" i="66"/>
  <c r="AP46" i="74" s="1"/>
  <c r="AA72" i="66"/>
  <c r="AN46" i="74" s="1"/>
  <c r="Z72" i="66"/>
  <c r="AL46" i="74" s="1"/>
  <c r="Y72" i="66"/>
  <c r="AJ46" i="74" s="1"/>
  <c r="X72" i="66"/>
  <c r="AH46" i="74" s="1"/>
  <c r="W72" i="66"/>
  <c r="AF46" i="74" s="1"/>
  <c r="V72" i="66"/>
  <c r="AD46" i="74" s="1"/>
  <c r="U72" i="66"/>
  <c r="AB46" i="74" s="1"/>
  <c r="T72" i="66"/>
  <c r="Z46" i="74" s="1"/>
  <c r="S72" i="66"/>
  <c r="X46" i="74" s="1"/>
  <c r="R72" i="66"/>
  <c r="V46" i="74" s="1"/>
  <c r="Q72" i="66"/>
  <c r="T46" i="74" s="1"/>
  <c r="P72" i="66"/>
  <c r="R46" i="74" s="1"/>
  <c r="AI66" i="66"/>
  <c r="BD40" i="74" s="1"/>
  <c r="AH66" i="66"/>
  <c r="BB40" i="74" s="1"/>
  <c r="AG66" i="66"/>
  <c r="AZ40" i="74" s="1"/>
  <c r="AF66" i="66"/>
  <c r="AX40" i="74" s="1"/>
  <c r="AE66" i="66"/>
  <c r="AV40" i="74" s="1"/>
  <c r="AD66" i="66"/>
  <c r="AT40" i="74" s="1"/>
  <c r="AC66" i="66"/>
  <c r="AR40" i="74" s="1"/>
  <c r="AB66" i="66"/>
  <c r="AP40" i="74" s="1"/>
  <c r="AA66" i="66"/>
  <c r="AN40" i="74" s="1"/>
  <c r="Z66" i="66"/>
  <c r="AL40" i="74" s="1"/>
  <c r="Y66" i="66"/>
  <c r="AJ40" i="74" s="1"/>
  <c r="X66" i="66"/>
  <c r="AH40" i="74" s="1"/>
  <c r="W66" i="66"/>
  <c r="AF40" i="74" s="1"/>
  <c r="V66" i="66"/>
  <c r="AD40" i="74" s="1"/>
  <c r="U66" i="66"/>
  <c r="AB40" i="74" s="1"/>
  <c r="T66" i="66"/>
  <c r="Z40" i="74" s="1"/>
  <c r="S66" i="66"/>
  <c r="X40" i="74" s="1"/>
  <c r="R66" i="66"/>
  <c r="V40" i="74" s="1"/>
  <c r="Q66" i="66"/>
  <c r="T40" i="74" s="1"/>
  <c r="P66" i="66"/>
  <c r="R40" i="74" s="1"/>
  <c r="AI64" i="66"/>
  <c r="BD39" i="74" s="1"/>
  <c r="AH64" i="66"/>
  <c r="BB39" i="74" s="1"/>
  <c r="AG64" i="66"/>
  <c r="AZ39" i="74" s="1"/>
  <c r="AF64" i="66"/>
  <c r="AX39" i="74" s="1"/>
  <c r="AE64" i="66"/>
  <c r="AV39" i="74" s="1"/>
  <c r="AD64" i="66"/>
  <c r="AT39" i="74" s="1"/>
  <c r="AC64" i="66"/>
  <c r="AR39" i="74" s="1"/>
  <c r="AB64" i="66"/>
  <c r="AP39" i="74" s="1"/>
  <c r="AA64" i="66"/>
  <c r="AN39" i="74" s="1"/>
  <c r="Z64" i="66"/>
  <c r="AL39" i="74" s="1"/>
  <c r="Y64" i="66"/>
  <c r="AJ39" i="74" s="1"/>
  <c r="X64" i="66"/>
  <c r="AH39" i="74" s="1"/>
  <c r="W64" i="66"/>
  <c r="AF39" i="74" s="1"/>
  <c r="V64" i="66"/>
  <c r="AD39" i="74" s="1"/>
  <c r="U64" i="66"/>
  <c r="AB39" i="74" s="1"/>
  <c r="T64" i="66"/>
  <c r="Z39" i="74" s="1"/>
  <c r="S64" i="66"/>
  <c r="X39" i="74" s="1"/>
  <c r="R64" i="66"/>
  <c r="V39" i="74" s="1"/>
  <c r="Q64" i="66"/>
  <c r="T39" i="74" s="1"/>
  <c r="P64" i="66"/>
  <c r="R39" i="74" s="1"/>
  <c r="AI58" i="66"/>
  <c r="BD33" i="74" s="1"/>
  <c r="AH58" i="66"/>
  <c r="BB33" i="74" s="1"/>
  <c r="AG58" i="66"/>
  <c r="AZ33" i="74" s="1"/>
  <c r="AF58" i="66"/>
  <c r="AX33" i="74" s="1"/>
  <c r="AE58" i="66"/>
  <c r="AV33" i="74" s="1"/>
  <c r="AD58" i="66"/>
  <c r="AT33" i="74" s="1"/>
  <c r="AC58" i="66"/>
  <c r="AR33" i="74" s="1"/>
  <c r="AB58" i="66"/>
  <c r="AP33" i="74" s="1"/>
  <c r="AA58" i="66"/>
  <c r="AN33" i="74" s="1"/>
  <c r="Z58" i="66"/>
  <c r="AL33" i="74" s="1"/>
  <c r="Y58" i="66"/>
  <c r="AJ33" i="74" s="1"/>
  <c r="X58" i="66"/>
  <c r="AH33" i="74" s="1"/>
  <c r="W58" i="66"/>
  <c r="AF33" i="74" s="1"/>
  <c r="V58" i="66"/>
  <c r="AD33" i="74" s="1"/>
  <c r="U58" i="66"/>
  <c r="AB33" i="74" s="1"/>
  <c r="T58" i="66"/>
  <c r="Z33" i="74" s="1"/>
  <c r="S58" i="66"/>
  <c r="X33" i="74" s="1"/>
  <c r="R58" i="66"/>
  <c r="V33" i="74" s="1"/>
  <c r="Q58" i="66"/>
  <c r="T33" i="74" s="1"/>
  <c r="P58" i="66"/>
  <c r="R33" i="74" s="1"/>
  <c r="AI56" i="66"/>
  <c r="BD32" i="74" s="1"/>
  <c r="AH56" i="66"/>
  <c r="BB32" i="74" s="1"/>
  <c r="AG56" i="66"/>
  <c r="AZ32" i="74" s="1"/>
  <c r="AF56" i="66"/>
  <c r="AX32" i="74" s="1"/>
  <c r="AE56" i="66"/>
  <c r="AV32" i="74" s="1"/>
  <c r="AD56" i="66"/>
  <c r="AT32" i="74" s="1"/>
  <c r="AC56" i="66"/>
  <c r="AR32" i="74" s="1"/>
  <c r="AB56" i="66"/>
  <c r="AP32" i="74" s="1"/>
  <c r="AA56" i="66"/>
  <c r="AN32" i="74" s="1"/>
  <c r="Z56" i="66"/>
  <c r="AL32" i="74" s="1"/>
  <c r="Y56" i="66"/>
  <c r="AJ32" i="74" s="1"/>
  <c r="X56" i="66"/>
  <c r="AH32" i="74" s="1"/>
  <c r="W56" i="66"/>
  <c r="AF32" i="74" s="1"/>
  <c r="V56" i="66"/>
  <c r="U56" i="66"/>
  <c r="AB32" i="74" s="1"/>
  <c r="T56" i="66"/>
  <c r="Z32" i="74" s="1"/>
  <c r="S56" i="66"/>
  <c r="X32" i="74" s="1"/>
  <c r="R56" i="66"/>
  <c r="V32" i="74" s="1"/>
  <c r="Q56" i="66"/>
  <c r="T32" i="74" s="1"/>
  <c r="P56" i="66"/>
  <c r="R32" i="74" s="1"/>
  <c r="AI50" i="66"/>
  <c r="BD26" i="74" s="1"/>
  <c r="AH50" i="66"/>
  <c r="BB26" i="74" s="1"/>
  <c r="AG50" i="66"/>
  <c r="AZ26" i="74" s="1"/>
  <c r="AF50" i="66"/>
  <c r="AX26" i="74" s="1"/>
  <c r="AE50" i="66"/>
  <c r="AV26" i="74" s="1"/>
  <c r="AD50" i="66"/>
  <c r="AT26" i="74" s="1"/>
  <c r="AC50" i="66"/>
  <c r="AR26" i="74" s="1"/>
  <c r="AB50" i="66"/>
  <c r="AP26" i="74" s="1"/>
  <c r="AA50" i="66"/>
  <c r="AN26" i="74" s="1"/>
  <c r="Z50" i="66"/>
  <c r="AL26" i="74" s="1"/>
  <c r="Y50" i="66"/>
  <c r="AJ26" i="74" s="1"/>
  <c r="X50" i="66"/>
  <c r="AH26" i="74" s="1"/>
  <c r="W50" i="66"/>
  <c r="AF26" i="74" s="1"/>
  <c r="V50" i="66"/>
  <c r="U50" i="66"/>
  <c r="AB26" i="74" s="1"/>
  <c r="T50" i="66"/>
  <c r="Z26" i="74" s="1"/>
  <c r="S50" i="66"/>
  <c r="X26" i="74" s="1"/>
  <c r="R50" i="66"/>
  <c r="V26" i="74" s="1"/>
  <c r="Q50" i="66"/>
  <c r="T26" i="74" s="1"/>
  <c r="P50" i="66"/>
  <c r="R26" i="74" s="1"/>
  <c r="AI48" i="66"/>
  <c r="BD25" i="74" s="1"/>
  <c r="AH48" i="66"/>
  <c r="BB25" i="74" s="1"/>
  <c r="AG48" i="66"/>
  <c r="AZ25" i="74" s="1"/>
  <c r="AF48" i="66"/>
  <c r="AX25" i="74" s="1"/>
  <c r="AE48" i="66"/>
  <c r="AV25" i="74" s="1"/>
  <c r="AD48" i="66"/>
  <c r="AT25" i="74" s="1"/>
  <c r="AC48" i="66"/>
  <c r="AR25" i="74" s="1"/>
  <c r="AB48" i="66"/>
  <c r="AP25" i="74" s="1"/>
  <c r="AA48" i="66"/>
  <c r="AN25" i="74" s="1"/>
  <c r="Z48" i="66"/>
  <c r="AL25" i="74" s="1"/>
  <c r="Y48" i="66"/>
  <c r="AJ25" i="74" s="1"/>
  <c r="X48" i="66"/>
  <c r="AH25" i="74" s="1"/>
  <c r="W48" i="66"/>
  <c r="AF25" i="74" s="1"/>
  <c r="V48" i="66"/>
  <c r="AD25" i="74" s="1"/>
  <c r="U48" i="66"/>
  <c r="AB25" i="74" s="1"/>
  <c r="T48" i="66"/>
  <c r="Z25" i="74" s="1"/>
  <c r="S48" i="66"/>
  <c r="X25" i="74" s="1"/>
  <c r="R48" i="66"/>
  <c r="V25" i="74" s="1"/>
  <c r="Q48" i="66"/>
  <c r="T25" i="74" s="1"/>
  <c r="P48" i="66"/>
  <c r="R25" i="74" s="1"/>
  <c r="AI42" i="66"/>
  <c r="BD19" i="74" s="1"/>
  <c r="AH42" i="66"/>
  <c r="BB19" i="74" s="1"/>
  <c r="AG42" i="66"/>
  <c r="AZ19" i="74" s="1"/>
  <c r="AF42" i="66"/>
  <c r="AX19" i="74" s="1"/>
  <c r="AE42" i="66"/>
  <c r="AV19" i="74" s="1"/>
  <c r="AD42" i="66"/>
  <c r="AT19" i="74" s="1"/>
  <c r="AC42" i="66"/>
  <c r="AR19" i="74" s="1"/>
  <c r="AB42" i="66"/>
  <c r="AP19" i="74" s="1"/>
  <c r="AA42" i="66"/>
  <c r="AN19" i="74" s="1"/>
  <c r="Z42" i="66"/>
  <c r="AL19" i="74" s="1"/>
  <c r="Y42" i="66"/>
  <c r="AJ19" i="74" s="1"/>
  <c r="X42" i="66"/>
  <c r="AH19" i="74" s="1"/>
  <c r="W42" i="66"/>
  <c r="AF19" i="74" s="1"/>
  <c r="V42" i="66"/>
  <c r="AD19" i="74" s="1"/>
  <c r="U42" i="66"/>
  <c r="AB19" i="74" s="1"/>
  <c r="T42" i="66"/>
  <c r="Z19" i="74" s="1"/>
  <c r="S42" i="66"/>
  <c r="X19" i="74" s="1"/>
  <c r="R42" i="66"/>
  <c r="V19" i="74" s="1"/>
  <c r="Q42" i="66"/>
  <c r="T19" i="74" s="1"/>
  <c r="P42" i="66"/>
  <c r="R19" i="74" s="1"/>
  <c r="AI40" i="66"/>
  <c r="BD18" i="74" s="1"/>
  <c r="AH40" i="66"/>
  <c r="BB18" i="74" s="1"/>
  <c r="AG40" i="66"/>
  <c r="AZ18" i="74" s="1"/>
  <c r="AF40" i="66"/>
  <c r="AX18" i="74" s="1"/>
  <c r="AE40" i="66"/>
  <c r="AV18" i="74" s="1"/>
  <c r="AD40" i="66"/>
  <c r="AT18" i="74" s="1"/>
  <c r="AC40" i="66"/>
  <c r="AR18" i="74" s="1"/>
  <c r="AB40" i="66"/>
  <c r="AP18" i="74" s="1"/>
  <c r="AA40" i="66"/>
  <c r="AN18" i="74" s="1"/>
  <c r="Z40" i="66"/>
  <c r="AL18" i="74" s="1"/>
  <c r="Y40" i="66"/>
  <c r="AJ18" i="74" s="1"/>
  <c r="X40" i="66"/>
  <c r="AH18" i="74" s="1"/>
  <c r="W40" i="66"/>
  <c r="AF18" i="74" s="1"/>
  <c r="V40" i="66"/>
  <c r="AD18" i="74" s="1"/>
  <c r="U40" i="66"/>
  <c r="AB18" i="74" s="1"/>
  <c r="T40" i="66"/>
  <c r="Z18" i="74" s="1"/>
  <c r="S40" i="66"/>
  <c r="X18" i="74" s="1"/>
  <c r="R40" i="66"/>
  <c r="V18" i="74" s="1"/>
  <c r="Q40" i="66"/>
  <c r="T18" i="74" s="1"/>
  <c r="P40" i="66"/>
  <c r="R18" i="74" s="1"/>
  <c r="AI34" i="66"/>
  <c r="BE51" i="73" s="1"/>
  <c r="AH34" i="66"/>
  <c r="BC51" i="73" s="1"/>
  <c r="AG34" i="66"/>
  <c r="BA51" i="73" s="1"/>
  <c r="AF34" i="66"/>
  <c r="AY51" i="73" s="1"/>
  <c r="AE34" i="66"/>
  <c r="AW51" i="73" s="1"/>
  <c r="AD34" i="66"/>
  <c r="AU51" i="73" s="1"/>
  <c r="AC34" i="66"/>
  <c r="AS51" i="73" s="1"/>
  <c r="AB34" i="66"/>
  <c r="AQ51" i="73" s="1"/>
  <c r="AA34" i="66"/>
  <c r="AO51" i="73" s="1"/>
  <c r="Z34" i="66"/>
  <c r="AM51" i="73" s="1"/>
  <c r="Y34" i="66"/>
  <c r="AK51" i="73" s="1"/>
  <c r="X34" i="66"/>
  <c r="AI51" i="73" s="1"/>
  <c r="W34" i="66"/>
  <c r="AG51" i="73" s="1"/>
  <c r="V34" i="66"/>
  <c r="AE51" i="73" s="1"/>
  <c r="U34" i="66"/>
  <c r="AC51" i="73" s="1"/>
  <c r="T34" i="66"/>
  <c r="AA51" i="73" s="1"/>
  <c r="S34" i="66"/>
  <c r="Y51" i="73" s="1"/>
  <c r="R34" i="66"/>
  <c r="W51" i="73" s="1"/>
  <c r="Q34" i="66"/>
  <c r="U51" i="73" s="1"/>
  <c r="P34" i="66"/>
  <c r="S51" i="73" s="1"/>
  <c r="AI32" i="66"/>
  <c r="BE50" i="73" s="1"/>
  <c r="AH32" i="66"/>
  <c r="BC50" i="73" s="1"/>
  <c r="AG32" i="66"/>
  <c r="BA50" i="73" s="1"/>
  <c r="AF32" i="66"/>
  <c r="AY50" i="73" s="1"/>
  <c r="AE32" i="66"/>
  <c r="AW50" i="73" s="1"/>
  <c r="AD32" i="66"/>
  <c r="AU50" i="73" s="1"/>
  <c r="AC32" i="66"/>
  <c r="AS50" i="73" s="1"/>
  <c r="AB32" i="66"/>
  <c r="AQ50" i="73" s="1"/>
  <c r="AA32" i="66"/>
  <c r="AO50" i="73" s="1"/>
  <c r="Z32" i="66"/>
  <c r="AM50" i="73" s="1"/>
  <c r="Y32" i="66"/>
  <c r="AK50" i="73" s="1"/>
  <c r="X32" i="66"/>
  <c r="AI50" i="73" s="1"/>
  <c r="W32" i="66"/>
  <c r="AG50" i="73" s="1"/>
  <c r="V32" i="66"/>
  <c r="AE50" i="73" s="1"/>
  <c r="U32" i="66"/>
  <c r="AC50" i="73" s="1"/>
  <c r="T32" i="66"/>
  <c r="AA50" i="73" s="1"/>
  <c r="S32" i="66"/>
  <c r="Y50" i="73" s="1"/>
  <c r="R32" i="66"/>
  <c r="W50" i="73" s="1"/>
  <c r="Q32" i="66"/>
  <c r="U50" i="73" s="1"/>
  <c r="P32" i="66"/>
  <c r="S50" i="73" s="1"/>
  <c r="Z29" i="66"/>
  <c r="X29" i="66"/>
  <c r="AI41" i="73" s="1"/>
  <c r="W29" i="66"/>
  <c r="AG41" i="73" s="1"/>
  <c r="V29" i="66"/>
  <c r="AE41" i="73" s="1"/>
  <c r="U29" i="66"/>
  <c r="AC41" i="73" s="1"/>
  <c r="T29" i="66"/>
  <c r="AA41" i="73" s="1"/>
  <c r="S29" i="66"/>
  <c r="Y41" i="73" s="1"/>
  <c r="BM27" i="66"/>
  <c r="S41" i="73" s="1"/>
  <c r="AI26" i="66"/>
  <c r="BE44" i="73" s="1"/>
  <c r="AH26" i="66"/>
  <c r="BC44" i="73" s="1"/>
  <c r="AG26" i="66"/>
  <c r="BA44" i="73" s="1"/>
  <c r="AF26" i="66"/>
  <c r="AY44" i="73" s="1"/>
  <c r="AE26" i="66"/>
  <c r="AW44" i="73" s="1"/>
  <c r="AD26" i="66"/>
  <c r="AU44" i="73" s="1"/>
  <c r="AC26" i="66"/>
  <c r="AS44" i="73" s="1"/>
  <c r="AB26" i="66"/>
  <c r="AQ44" i="73" s="1"/>
  <c r="AA26" i="66"/>
  <c r="AO44" i="73" s="1"/>
  <c r="Z26" i="66"/>
  <c r="AM44" i="73" s="1"/>
  <c r="Y26" i="66"/>
  <c r="AK44" i="73" s="1"/>
  <c r="X26" i="66"/>
  <c r="AI44" i="73" s="1"/>
  <c r="W26" i="66"/>
  <c r="AG44" i="73" s="1"/>
  <c r="V26" i="66"/>
  <c r="AE44" i="73" s="1"/>
  <c r="U26" i="66"/>
  <c r="AC44" i="73" s="1"/>
  <c r="T26" i="66"/>
  <c r="AA44" i="73" s="1"/>
  <c r="S26" i="66"/>
  <c r="Y44" i="73" s="1"/>
  <c r="R26" i="66"/>
  <c r="W44" i="73" s="1"/>
  <c r="Q26" i="66"/>
  <c r="U44" i="73" s="1"/>
  <c r="P26" i="66"/>
  <c r="S44" i="73" s="1"/>
  <c r="AI24" i="66"/>
  <c r="BE43" i="73" s="1"/>
  <c r="AH24" i="66"/>
  <c r="BC43" i="73" s="1"/>
  <c r="AG24" i="66"/>
  <c r="BA43" i="73" s="1"/>
  <c r="AF24" i="66"/>
  <c r="AY43" i="73" s="1"/>
  <c r="AE24" i="66"/>
  <c r="AW43" i="73" s="1"/>
  <c r="AD24" i="66"/>
  <c r="AU43" i="73" s="1"/>
  <c r="AC24" i="66"/>
  <c r="AS43" i="73" s="1"/>
  <c r="AB24" i="66"/>
  <c r="AQ43" i="73" s="1"/>
  <c r="AA24" i="66"/>
  <c r="AO43" i="73" s="1"/>
  <c r="Z24" i="66"/>
  <c r="AM43" i="73" s="1"/>
  <c r="Y24" i="66"/>
  <c r="AK43" i="73" s="1"/>
  <c r="X24" i="66"/>
  <c r="AI43" i="73" s="1"/>
  <c r="W24" i="66"/>
  <c r="AG43" i="73" s="1"/>
  <c r="V24" i="66"/>
  <c r="AE43" i="73" s="1"/>
  <c r="U24" i="66"/>
  <c r="AC43" i="73" s="1"/>
  <c r="T24" i="66"/>
  <c r="AA43" i="73" s="1"/>
  <c r="S24" i="66"/>
  <c r="Y43" i="73" s="1"/>
  <c r="R24" i="66"/>
  <c r="W43" i="73" s="1"/>
  <c r="Q24" i="66"/>
  <c r="U43" i="73" s="1"/>
  <c r="P24" i="66"/>
  <c r="S43" i="73" s="1"/>
  <c r="BM123" i="66" l="1"/>
  <c r="BJ32" i="86" s="1"/>
  <c r="BM107" i="66"/>
  <c r="BJ26" i="86" s="1"/>
  <c r="BM131" i="66"/>
  <c r="BJ35" i="86" s="1"/>
  <c r="AL30" i="74"/>
  <c r="AD32" i="74"/>
  <c r="AD26" i="74"/>
  <c r="AL23" i="74"/>
  <c r="BM179" i="66"/>
  <c r="BJ53" i="86" s="1"/>
  <c r="BM171" i="66"/>
  <c r="BJ50" i="86" s="1"/>
  <c r="BM163" i="66"/>
  <c r="BJ47" i="86" s="1"/>
  <c r="BM139" i="66"/>
  <c r="BJ38" i="86" s="1"/>
  <c r="BM147" i="66"/>
  <c r="BJ41" i="86" s="1"/>
  <c r="BM155" i="66"/>
  <c r="BJ44" i="86" s="1"/>
  <c r="BM115" i="66"/>
  <c r="BJ29" i="86" s="1"/>
  <c r="BM99" i="66"/>
  <c r="BJ23" i="86" s="1"/>
  <c r="P29" i="66"/>
  <c r="BN27" i="66"/>
  <c r="U41" i="73" s="1"/>
  <c r="BL123" i="11"/>
  <c r="Q29" i="66" l="1"/>
  <c r="BL58" i="11"/>
  <c r="F13" i="132" s="1"/>
  <c r="AH52" i="129" l="1"/>
  <c r="K39" i="121"/>
  <c r="K36" i="111"/>
  <c r="Q74" i="11" l="1"/>
  <c r="R74" i="11"/>
  <c r="S74" i="11"/>
  <c r="T74" i="11"/>
  <c r="U74" i="11"/>
  <c r="V74" i="11"/>
  <c r="W74" i="11"/>
  <c r="X74" i="11"/>
  <c r="Y74" i="11"/>
  <c r="Z74" i="11"/>
  <c r="AA74" i="11"/>
  <c r="AB74" i="11"/>
  <c r="AC74" i="11"/>
  <c r="AD74" i="11"/>
  <c r="AE74" i="11"/>
  <c r="AF74" i="11"/>
  <c r="AG74" i="11"/>
  <c r="AH74" i="11"/>
  <c r="AI74" i="11"/>
  <c r="P74" i="11"/>
  <c r="P73" i="11"/>
  <c r="Q78" i="11"/>
  <c r="R78" i="11"/>
  <c r="S78" i="11"/>
  <c r="T78" i="11"/>
  <c r="U78" i="11"/>
  <c r="V78" i="11"/>
  <c r="W78" i="11"/>
  <c r="X78" i="11"/>
  <c r="Y78" i="11"/>
  <c r="Z78" i="11"/>
  <c r="AA78" i="11"/>
  <c r="AB78" i="11"/>
  <c r="AC78" i="11"/>
  <c r="AD78" i="11"/>
  <c r="AE78" i="11"/>
  <c r="AF78" i="11"/>
  <c r="AG78" i="11"/>
  <c r="AH78" i="11"/>
  <c r="AI78" i="11"/>
  <c r="P78" i="11"/>
  <c r="Q76" i="11"/>
  <c r="R76" i="11"/>
  <c r="S76" i="11"/>
  <c r="T76" i="11"/>
  <c r="U76" i="11"/>
  <c r="V76" i="11"/>
  <c r="W76" i="11"/>
  <c r="X76" i="11"/>
  <c r="Y76" i="11"/>
  <c r="Z76" i="11"/>
  <c r="AA76" i="11"/>
  <c r="AB76" i="11"/>
  <c r="AC76" i="11"/>
  <c r="AD76" i="11"/>
  <c r="AE76" i="11"/>
  <c r="AF76" i="11"/>
  <c r="AG76" i="11"/>
  <c r="AH76" i="11"/>
  <c r="AI76" i="11"/>
  <c r="P76" i="11"/>
  <c r="Q73" i="11"/>
  <c r="R73" i="11"/>
  <c r="S73" i="11"/>
  <c r="T73" i="11"/>
  <c r="U73" i="11"/>
  <c r="V73" i="11"/>
  <c r="W73" i="11"/>
  <c r="X73" i="11"/>
  <c r="Y73" i="11"/>
  <c r="Z73" i="11"/>
  <c r="AA73" i="11"/>
  <c r="AB73" i="11"/>
  <c r="AC73" i="11"/>
  <c r="AD73" i="11"/>
  <c r="AE73" i="11"/>
  <c r="AF73" i="11"/>
  <c r="AG73" i="11"/>
  <c r="AH73" i="11"/>
  <c r="AI73" i="11"/>
  <c r="Q20" i="11" l="1"/>
  <c r="P38" i="71" s="1"/>
  <c r="R20" i="11"/>
  <c r="R38" i="71" s="1"/>
  <c r="S20" i="11"/>
  <c r="T38" i="71" s="1"/>
  <c r="T20" i="11"/>
  <c r="V38" i="71" s="1"/>
  <c r="U20" i="11"/>
  <c r="X38" i="71" s="1"/>
  <c r="V20" i="11"/>
  <c r="Z38" i="71" s="1"/>
  <c r="W20" i="11"/>
  <c r="AB38" i="71" s="1"/>
  <c r="X20" i="11"/>
  <c r="AD38" i="71" s="1"/>
  <c r="Y20" i="11"/>
  <c r="AF38" i="71" s="1"/>
  <c r="Z20" i="11"/>
  <c r="AH38" i="71" s="1"/>
  <c r="AA20" i="11"/>
  <c r="AJ38" i="71" s="1"/>
  <c r="AB20" i="11"/>
  <c r="AL38" i="71" s="1"/>
  <c r="AC20" i="11"/>
  <c r="AN38" i="71" s="1"/>
  <c r="AD20" i="11"/>
  <c r="AP38" i="71" s="1"/>
  <c r="AE20" i="11"/>
  <c r="AR38" i="71" s="1"/>
  <c r="AF20" i="11"/>
  <c r="AT38" i="71" s="1"/>
  <c r="AG20" i="11"/>
  <c r="AV38" i="71" s="1"/>
  <c r="AH20" i="11"/>
  <c r="AX38" i="71" s="1"/>
  <c r="AI20" i="11"/>
  <c r="AZ38" i="71" s="1"/>
  <c r="P20" i="11"/>
  <c r="N38" i="71" s="1"/>
  <c r="S69" i="11" l="1"/>
  <c r="T69" i="11"/>
  <c r="Q69" i="11"/>
  <c r="P69" i="11"/>
  <c r="R69" i="11"/>
  <c r="BL24" i="11"/>
  <c r="N20" i="131" l="1"/>
  <c r="K33" i="130"/>
  <c r="F21" i="132"/>
  <c r="K26" i="127"/>
  <c r="AD14" i="129"/>
  <c r="AS15" i="71"/>
  <c r="K28" i="109"/>
  <c r="K32" i="121"/>
  <c r="K26" i="111"/>
  <c r="T121" i="11" l="1"/>
  <c r="U121" i="11"/>
  <c r="V121" i="11"/>
  <c r="W121" i="11"/>
  <c r="X121" i="11"/>
  <c r="S121" i="11"/>
  <c r="Q118" i="11"/>
  <c r="R118" i="11"/>
  <c r="S118" i="11"/>
  <c r="T118" i="11"/>
  <c r="U118" i="11"/>
  <c r="V118" i="11"/>
  <c r="W118" i="11"/>
  <c r="X118" i="11"/>
  <c r="Y118" i="11"/>
  <c r="Z118" i="11"/>
  <c r="AA118" i="11"/>
  <c r="AB118" i="11"/>
  <c r="AC118" i="11"/>
  <c r="AD118" i="11"/>
  <c r="AE118" i="11"/>
  <c r="AF118" i="11"/>
  <c r="AG118" i="11"/>
  <c r="AH118" i="11"/>
  <c r="AI118" i="11"/>
  <c r="P118" i="11"/>
  <c r="Q116" i="11"/>
  <c r="R116" i="11"/>
  <c r="S116" i="11"/>
  <c r="T116" i="11"/>
  <c r="U116" i="11"/>
  <c r="V116" i="11"/>
  <c r="W116" i="11"/>
  <c r="X116" i="11"/>
  <c r="Y116" i="11"/>
  <c r="Z116" i="11"/>
  <c r="AA116" i="11"/>
  <c r="AB116" i="11"/>
  <c r="AC116" i="11"/>
  <c r="AD116" i="11"/>
  <c r="AE116" i="11"/>
  <c r="AF116" i="11"/>
  <c r="AG116" i="11"/>
  <c r="AH116" i="11"/>
  <c r="AI116" i="11"/>
  <c r="P116" i="11"/>
  <c r="Z121" i="11"/>
  <c r="BM119" i="11"/>
  <c r="R39" i="11"/>
  <c r="S39" i="11"/>
  <c r="Q39" i="11"/>
  <c r="P39" i="11"/>
  <c r="W23" i="73" l="1"/>
  <c r="AU36" i="73"/>
  <c r="AE36" i="73"/>
  <c r="BC37" i="73"/>
  <c r="AM37" i="73"/>
  <c r="W37" i="73"/>
  <c r="S34" i="73"/>
  <c r="AS36" i="73"/>
  <c r="AC36" i="73"/>
  <c r="BA37" i="73"/>
  <c r="AK37" i="73"/>
  <c r="U37" i="73"/>
  <c r="S36" i="73"/>
  <c r="AQ36" i="73"/>
  <c r="AA36" i="73"/>
  <c r="AY37" i="73"/>
  <c r="AI37" i="73"/>
  <c r="Y34" i="73"/>
  <c r="BE36" i="73"/>
  <c r="AO36" i="73"/>
  <c r="Y36" i="73"/>
  <c r="AW37" i="73"/>
  <c r="AG37" i="73"/>
  <c r="AI34" i="73"/>
  <c r="S23" i="73"/>
  <c r="BC36" i="73"/>
  <c r="AM36" i="73"/>
  <c r="W36" i="73"/>
  <c r="AU37" i="73"/>
  <c r="AE37" i="73"/>
  <c r="AG34" i="73"/>
  <c r="U23" i="73"/>
  <c r="BA36" i="73"/>
  <c r="AK36" i="73"/>
  <c r="U36" i="73"/>
  <c r="AS37" i="73"/>
  <c r="AC37" i="73"/>
  <c r="AE34" i="73"/>
  <c r="Y23" i="73"/>
  <c r="AY36" i="73"/>
  <c r="AI36" i="73"/>
  <c r="S37" i="73"/>
  <c r="AQ37" i="73"/>
  <c r="AA37" i="73"/>
  <c r="AC34" i="73"/>
  <c r="AW36" i="73"/>
  <c r="AG36" i="73"/>
  <c r="BE37" i="73"/>
  <c r="AO37" i="73"/>
  <c r="Y37" i="73"/>
  <c r="AA34" i="73"/>
  <c r="P121" i="11"/>
  <c r="BN119" i="11"/>
  <c r="Q23" i="11"/>
  <c r="R23" i="11"/>
  <c r="S23" i="11"/>
  <c r="T23" i="11"/>
  <c r="U23" i="11"/>
  <c r="V23" i="11"/>
  <c r="W23" i="11"/>
  <c r="X23" i="11"/>
  <c r="Y23" i="11"/>
  <c r="Z23" i="11"/>
  <c r="AA23" i="11"/>
  <c r="AB23" i="11"/>
  <c r="AC23" i="11"/>
  <c r="AD23" i="11"/>
  <c r="AE23" i="11"/>
  <c r="AF23" i="11"/>
  <c r="AG23" i="11"/>
  <c r="AH23" i="11"/>
  <c r="AI23" i="11"/>
  <c r="P23" i="11"/>
  <c r="Q31" i="11"/>
  <c r="R31" i="11"/>
  <c r="S31" i="11"/>
  <c r="T31" i="11"/>
  <c r="U31" i="11"/>
  <c r="V31" i="11"/>
  <c r="W31" i="11"/>
  <c r="X31" i="11"/>
  <c r="Y31" i="11"/>
  <c r="Z31" i="11"/>
  <c r="AA31" i="11"/>
  <c r="AB31" i="11"/>
  <c r="AC31" i="11"/>
  <c r="AD31" i="11"/>
  <c r="AE31" i="11"/>
  <c r="AF31" i="11"/>
  <c r="AG31" i="11"/>
  <c r="AH31" i="11"/>
  <c r="AI31" i="11"/>
  <c r="P31" i="11"/>
  <c r="Q32" i="11"/>
  <c r="R32" i="11"/>
  <c r="S32" i="11"/>
  <c r="T32" i="11"/>
  <c r="U32" i="11"/>
  <c r="V32" i="11"/>
  <c r="W32" i="11"/>
  <c r="X32" i="11"/>
  <c r="Y32" i="11"/>
  <c r="Z32" i="11"/>
  <c r="AA32" i="11"/>
  <c r="AB32" i="11"/>
  <c r="AC32" i="11"/>
  <c r="AD32" i="11"/>
  <c r="AE32" i="11"/>
  <c r="AF32" i="11"/>
  <c r="AG32" i="11"/>
  <c r="AH32" i="11"/>
  <c r="AI32" i="11"/>
  <c r="P32" i="11"/>
  <c r="W25" i="11"/>
  <c r="V25" i="11"/>
  <c r="U25" i="11"/>
  <c r="T25" i="11"/>
  <c r="R25" i="11"/>
  <c r="Q25" i="11"/>
  <c r="P25" i="11"/>
  <c r="BL21" i="11"/>
  <c r="U16" i="73" l="1"/>
  <c r="BC21" i="73"/>
  <c r="AM21" i="73"/>
  <c r="W21" i="73"/>
  <c r="AU20" i="73"/>
  <c r="AE20" i="73"/>
  <c r="U34" i="73"/>
  <c r="S16" i="73"/>
  <c r="W16" i="73"/>
  <c r="AK21" i="73"/>
  <c r="U21" i="73"/>
  <c r="AS20" i="73"/>
  <c r="AC20" i="73"/>
  <c r="AO21" i="73"/>
  <c r="BA21" i="73"/>
  <c r="AA16" i="73"/>
  <c r="AY21" i="73"/>
  <c r="AI21" i="73"/>
  <c r="S20" i="73"/>
  <c r="AQ20" i="73"/>
  <c r="AA20" i="73"/>
  <c r="AG21" i="73"/>
  <c r="BE20" i="73"/>
  <c r="AO20" i="73"/>
  <c r="Y20" i="73"/>
  <c r="AE16" i="73"/>
  <c r="AU21" i="73"/>
  <c r="AE21" i="73"/>
  <c r="BC20" i="73"/>
  <c r="AM20" i="73"/>
  <c r="W20" i="73"/>
  <c r="AC16" i="73"/>
  <c r="AG16" i="73"/>
  <c r="AS21" i="73"/>
  <c r="AC21" i="73"/>
  <c r="BA20" i="73"/>
  <c r="AK20" i="73"/>
  <c r="U20" i="73"/>
  <c r="AW21" i="73"/>
  <c r="S21" i="73"/>
  <c r="AQ21" i="73"/>
  <c r="AA21" i="73"/>
  <c r="AY20" i="73"/>
  <c r="AI20" i="73"/>
  <c r="BE21" i="73"/>
  <c r="Y21" i="73"/>
  <c r="AW20" i="73"/>
  <c r="AG20" i="73"/>
  <c r="BL22" i="11"/>
  <c r="Q121" i="11"/>
  <c r="BO161" i="11"/>
  <c r="P52" i="71" s="1"/>
  <c r="BO162" i="11"/>
  <c r="P54" i="71" s="1"/>
  <c r="BN164" i="11" l="1"/>
  <c r="AH50" i="71" s="1"/>
  <c r="BL162" i="11"/>
  <c r="BM162" i="11" s="1"/>
  <c r="K54" i="71" s="1"/>
  <c r="BL161" i="11"/>
  <c r="BN161" i="11" s="1"/>
  <c r="M52" i="71" s="1"/>
  <c r="BN160" i="11"/>
  <c r="M50" i="71" s="1"/>
  <c r="BM164" i="11" l="1"/>
  <c r="AF50" i="71" s="1"/>
  <c r="BM161" i="11"/>
  <c r="K52" i="71" s="1"/>
  <c r="BN162" i="11"/>
  <c r="M54" i="71" s="1"/>
  <c r="BM160" i="11"/>
  <c r="K50" i="71" s="1"/>
  <c r="AC16" i="11" l="1"/>
  <c r="AN34" i="71" s="1"/>
  <c r="Y157" i="11" l="1"/>
  <c r="X157" i="11"/>
  <c r="W157" i="11"/>
  <c r="V157" i="11"/>
  <c r="U157" i="11"/>
  <c r="T157" i="11"/>
  <c r="S157" i="11"/>
  <c r="R157" i="11"/>
  <c r="Q157" i="11"/>
  <c r="P157" i="11"/>
  <c r="Q55" i="11" l="1"/>
  <c r="R55" i="11"/>
  <c r="S55" i="11"/>
  <c r="T55" i="11"/>
  <c r="U55" i="11"/>
  <c r="V55" i="11"/>
  <c r="W55" i="11"/>
  <c r="X55" i="11"/>
  <c r="Y55" i="11"/>
  <c r="AB55" i="11"/>
  <c r="AT44" i="71" s="1"/>
  <c r="AC55" i="11"/>
  <c r="AV44" i="71" s="1"/>
  <c r="AD55" i="11"/>
  <c r="AX44" i="71" s="1"/>
  <c r="AE55" i="11"/>
  <c r="AZ44" i="71" s="1"/>
  <c r="AF55" i="11"/>
  <c r="BB44" i="71" s="1"/>
  <c r="AG55" i="11"/>
  <c r="BD44" i="71" s="1"/>
  <c r="AH55" i="11"/>
  <c r="BF44" i="71" s="1"/>
  <c r="AI55" i="11"/>
  <c r="BH44" i="71" s="1"/>
  <c r="P55" i="11"/>
  <c r="Q53" i="11"/>
  <c r="X43" i="71" s="1"/>
  <c r="R53" i="11"/>
  <c r="Z43" i="71" s="1"/>
  <c r="S53" i="11"/>
  <c r="AB43" i="71" s="1"/>
  <c r="T53" i="11"/>
  <c r="AD43" i="71" s="1"/>
  <c r="U53" i="11"/>
  <c r="AF43" i="71" s="1"/>
  <c r="V53" i="11"/>
  <c r="AH43" i="71" s="1"/>
  <c r="W53" i="11"/>
  <c r="AJ43" i="71" s="1"/>
  <c r="X53" i="11"/>
  <c r="AL43" i="71" s="1"/>
  <c r="Y53" i="11"/>
  <c r="AN43" i="71" s="1"/>
  <c r="Z53" i="11"/>
  <c r="AP43" i="71" s="1"/>
  <c r="AA53" i="11"/>
  <c r="AR43" i="71" s="1"/>
  <c r="AB53" i="11"/>
  <c r="AT43" i="71" s="1"/>
  <c r="AC53" i="11"/>
  <c r="AV43" i="71" s="1"/>
  <c r="AD53" i="11"/>
  <c r="AX43" i="71" s="1"/>
  <c r="AE53" i="11"/>
  <c r="AZ43" i="71" s="1"/>
  <c r="AF53" i="11"/>
  <c r="BB43" i="71" s="1"/>
  <c r="AG53" i="11"/>
  <c r="BD43" i="71" s="1"/>
  <c r="AH53" i="11"/>
  <c r="BF43" i="71" s="1"/>
  <c r="AI53" i="11"/>
  <c r="BH43" i="71" s="1"/>
  <c r="P53" i="11"/>
  <c r="V43" i="71" s="1"/>
  <c r="AD44" i="71" l="1"/>
  <c r="O20" i="86"/>
  <c r="AL44" i="71"/>
  <c r="W20" i="86"/>
  <c r="AJ44" i="71"/>
  <c r="U20" i="86"/>
  <c r="AH44" i="71"/>
  <c r="S20" i="86"/>
  <c r="AF44" i="71"/>
  <c r="Q20" i="86"/>
  <c r="AN44" i="71"/>
  <c r="Y20" i="86"/>
  <c r="AB44" i="71"/>
  <c r="M20" i="86"/>
  <c r="V44" i="71"/>
  <c r="G20" i="86"/>
  <c r="Z44" i="71"/>
  <c r="K20" i="86"/>
  <c r="X44" i="71"/>
  <c r="I20" i="86"/>
  <c r="Q35" i="11"/>
  <c r="U35" i="11"/>
  <c r="Y35" i="11"/>
  <c r="P35" i="11"/>
  <c r="V35" i="11"/>
  <c r="W35" i="11"/>
  <c r="AA35" i="11"/>
  <c r="T35" i="11"/>
  <c r="X35" i="11"/>
  <c r="AB35" i="11"/>
  <c r="R35" i="11"/>
  <c r="Z35" i="11"/>
  <c r="S35" i="11"/>
  <c r="Q17" i="11"/>
  <c r="P36" i="71" s="1"/>
  <c r="R17" i="11"/>
  <c r="R36" i="71" s="1"/>
  <c r="S17" i="11"/>
  <c r="T36" i="71" s="1"/>
  <c r="T17" i="11"/>
  <c r="V36" i="71" s="1"/>
  <c r="U17" i="11"/>
  <c r="X36" i="71" s="1"/>
  <c r="V17" i="11"/>
  <c r="Z36" i="71" s="1"/>
  <c r="W17" i="11"/>
  <c r="AB36" i="71" s="1"/>
  <c r="X17" i="11"/>
  <c r="AD36" i="71" s="1"/>
  <c r="Y17" i="11"/>
  <c r="AF36" i="71" s="1"/>
  <c r="Z17" i="11"/>
  <c r="AH36" i="71" s="1"/>
  <c r="AA17" i="11"/>
  <c r="AJ36" i="71" s="1"/>
  <c r="AB17" i="11"/>
  <c r="AL36" i="71" s="1"/>
  <c r="AC17" i="11"/>
  <c r="AN36" i="71" s="1"/>
  <c r="AD17" i="11"/>
  <c r="AP36" i="71" s="1"/>
  <c r="AE17" i="11"/>
  <c r="AR36" i="71" s="1"/>
  <c r="AF17" i="11"/>
  <c r="AT36" i="71" s="1"/>
  <c r="AG17" i="11"/>
  <c r="AV36" i="71" s="1"/>
  <c r="AH17" i="11"/>
  <c r="AX36" i="71" s="1"/>
  <c r="AI17" i="11"/>
  <c r="AZ36" i="71" s="1"/>
  <c r="P17" i="11"/>
  <c r="N36" i="71" s="1"/>
  <c r="P16" i="11"/>
  <c r="N34" i="71" s="1"/>
  <c r="Q16" i="11"/>
  <c r="P34" i="71" s="1"/>
  <c r="R16" i="11"/>
  <c r="R34" i="71" s="1"/>
  <c r="S16" i="11"/>
  <c r="T34" i="71" s="1"/>
  <c r="T16" i="11"/>
  <c r="V34" i="71" s="1"/>
  <c r="U16" i="11"/>
  <c r="X34" i="71" s="1"/>
  <c r="V16" i="11"/>
  <c r="Z34" i="71" s="1"/>
  <c r="W16" i="11"/>
  <c r="AB34" i="71" s="1"/>
  <c r="X16" i="11"/>
  <c r="AD34" i="71" s="1"/>
  <c r="Y16" i="11"/>
  <c r="AF34" i="71" s="1"/>
  <c r="Z16" i="11"/>
  <c r="AH34" i="71" s="1"/>
  <c r="AA16" i="11"/>
  <c r="AJ34" i="71" s="1"/>
  <c r="AB16" i="11"/>
  <c r="AL34" i="71" s="1"/>
  <c r="AD16" i="11"/>
  <c r="AP34" i="71" s="1"/>
  <c r="AE16" i="11"/>
  <c r="AR34" i="71" s="1"/>
  <c r="AF16" i="11"/>
  <c r="AT34" i="71" s="1"/>
  <c r="AG16" i="11"/>
  <c r="AV34" i="71" s="1"/>
  <c r="AH16" i="11"/>
  <c r="AX34" i="71" s="1"/>
  <c r="AI16" i="11"/>
  <c r="AZ34" i="71" s="1"/>
  <c r="AM22" i="73" l="1"/>
  <c r="S22" i="73"/>
  <c r="W22" i="73"/>
  <c r="AK22" i="73"/>
  <c r="AQ22" i="73"/>
  <c r="AC22" i="73"/>
  <c r="AI22" i="73"/>
  <c r="U22" i="73"/>
  <c r="Y22" i="73"/>
  <c r="AA22" i="73"/>
  <c r="AO22" i="73"/>
  <c r="AG22" i="73"/>
  <c r="AE22" i="73"/>
  <c r="Q19" i="11"/>
  <c r="P37" i="71" s="1"/>
  <c r="R19" i="11"/>
  <c r="R37" i="71" s="1"/>
  <c r="S19" i="11"/>
  <c r="T37" i="71" s="1"/>
  <c r="T19" i="11"/>
  <c r="V37" i="71" s="1"/>
  <c r="U19" i="11"/>
  <c r="X37" i="71" s="1"/>
  <c r="V19" i="11"/>
  <c r="Z37" i="71" s="1"/>
  <c r="W19" i="11"/>
  <c r="AB37" i="71" s="1"/>
  <c r="X19" i="11"/>
  <c r="AD37" i="71" s="1"/>
  <c r="Y19" i="11"/>
  <c r="AF37" i="71" s="1"/>
  <c r="Z19" i="11"/>
  <c r="AH37" i="71" s="1"/>
  <c r="AA19" i="11"/>
  <c r="AJ37" i="71" s="1"/>
  <c r="AB19" i="11"/>
  <c r="AL37" i="71" s="1"/>
  <c r="AC19" i="11"/>
  <c r="AN37" i="71" s="1"/>
  <c r="AD19" i="11"/>
  <c r="AP37" i="71" s="1"/>
  <c r="AE19" i="11"/>
  <c r="AR37" i="71" s="1"/>
  <c r="AF19" i="11"/>
  <c r="AT37" i="71" s="1"/>
  <c r="AG19" i="11"/>
  <c r="AV37" i="71" s="1"/>
  <c r="AH19" i="11"/>
  <c r="AX37" i="71" s="1"/>
  <c r="AI19" i="11"/>
  <c r="AZ37" i="71" s="1"/>
  <c r="P19" i="11"/>
  <c r="N37"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8"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M103" authorId="1" shapeId="0" xr:uid="{00000000-0006-0000-0200-000002000000}">
      <text>
        <r>
          <rPr>
            <sz val="9"/>
            <color indexed="81"/>
            <rFont val="ＭＳ Ｐゴシック"/>
            <family val="3"/>
            <charset val="128"/>
          </rPr>
          <t xml:space="preserve">
「線」の入力不要
◎JR京浜東北
×JR京浜東北線</t>
        </r>
      </text>
    </comment>
    <comment ref="Y160"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63"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t>
        </r>
      </text>
    </comment>
    <comment ref="X210" authorId="0" shapeId="0" xr:uid="{00000000-0006-0000-0200-000005000000}">
      <text>
        <r>
          <rPr>
            <b/>
            <sz val="10"/>
            <color indexed="81"/>
            <rFont val="ＭＳ Ｐゴシック"/>
            <family val="3"/>
            <charset val="128"/>
          </rPr>
          <t xml:space="preserve">
===宅建協会===
</t>
        </r>
        <r>
          <rPr>
            <sz val="10"/>
            <color indexed="81"/>
            <rFont val="ＭＳ Ｐゴシック"/>
            <family val="3"/>
            <charset val="128"/>
          </rPr>
          <t>A：宅建協会　入会申込書
B：入会申請にあたっての誓約書
C：不動産キャリアパーソン</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E：保証協会　入会申込書
===</t>
        </r>
        <r>
          <rPr>
            <b/>
            <sz val="10"/>
            <color indexed="81"/>
            <rFont val="ＭＳ Ｐゴシック"/>
            <family val="3"/>
            <charset val="128"/>
          </rPr>
          <t>協同組合</t>
        </r>
        <r>
          <rPr>
            <sz val="10"/>
            <color indexed="81"/>
            <rFont val="ＭＳ Ｐゴシック"/>
            <family val="3"/>
            <charset val="128"/>
          </rPr>
          <t>===
G：各種利用申込書
H：口座振替依頼書
===</t>
        </r>
        <r>
          <rPr>
            <b/>
            <sz val="11"/>
            <color indexed="81"/>
            <rFont val="ＭＳ Ｐゴシック"/>
            <family val="3"/>
            <charset val="128"/>
          </rPr>
          <t>東政連</t>
        </r>
        <r>
          <rPr>
            <sz val="10"/>
            <color indexed="81"/>
            <rFont val="ＭＳ Ｐゴシック"/>
            <family val="3"/>
            <charset val="128"/>
          </rPr>
          <t>===
I：入会申込書</t>
        </r>
      </text>
    </comment>
    <comment ref="M216" authorId="1" shapeId="0" xr:uid="{00000000-0006-0000-0200-000006000000}">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88" authorId="0" shapeId="0" xr:uid="{00000000-0006-0000-0300-000001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89" authorId="0" shapeId="0" xr:uid="{00000000-0006-0000-0300-000002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97" authorId="0" shapeId="0" xr:uid="{00000000-0006-0000-0300-000003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98" authorId="0" shapeId="0" xr:uid="{00000000-0006-0000-0300-000004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05" authorId="0" shapeId="0" xr:uid="{00000000-0006-0000-0300-000005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06" authorId="0" shapeId="0" xr:uid="{00000000-0006-0000-0300-000006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13" authorId="0" shapeId="0" xr:uid="{00000000-0006-0000-0300-000007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14" authorId="0" shapeId="0" xr:uid="{00000000-0006-0000-0300-000008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21" authorId="0" shapeId="0" xr:uid="{00000000-0006-0000-0300-000009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22" authorId="0" shapeId="0" xr:uid="{00000000-0006-0000-0300-00000A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29" authorId="0" shapeId="0" xr:uid="{00000000-0006-0000-0300-00000B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30" authorId="0" shapeId="0" xr:uid="{00000000-0006-0000-0300-00000C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37" authorId="0" shapeId="0" xr:uid="{00000000-0006-0000-0300-00000D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38" authorId="0" shapeId="0" xr:uid="{00000000-0006-0000-0300-00000E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45" authorId="0" shapeId="0" xr:uid="{00000000-0006-0000-0300-00000F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46" authorId="0" shapeId="0" xr:uid="{00000000-0006-0000-0300-000010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53" authorId="0" shapeId="0" xr:uid="{00000000-0006-0000-0300-000011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54" authorId="0" shapeId="0" xr:uid="{00000000-0006-0000-0300-000012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61" authorId="0" shapeId="0" xr:uid="{EAD8E0AE-24F1-46BA-9CD0-F18E4ED5F98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62" authorId="0" shapeId="0" xr:uid="{255C9171-A50F-432B-9DCB-30CFE4523D39}">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69" authorId="0" shapeId="0" xr:uid="{22E6EF11-EFE5-464F-88E7-2EF328297C8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70" authorId="0" shapeId="0" xr:uid="{5C7A222B-26F3-4ACE-8226-AE09D989E659}">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77" authorId="0" shapeId="0" xr:uid="{11900493-8AF2-4C06-8A68-83F5BCE97339}">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78" authorId="0" shapeId="0" xr:uid="{6B49764A-EE61-41C6-856E-323E45DEB16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85" authorId="0" shapeId="0" xr:uid="{817D4103-6C1B-4C42-AE71-A2466A8E255A}">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86" authorId="0" shapeId="0" xr:uid="{A5FD1B10-1E64-4B27-85FB-223FCC49CA7B}">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193" authorId="0" shapeId="0" xr:uid="{2B86CB59-715A-4A52-8F46-6FA7E87667A7}">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194" authorId="0" shapeId="0" xr:uid="{C8689A40-6858-4E86-A4D9-AAC5AF7B8BBA}">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01" authorId="0" shapeId="0" xr:uid="{26EB320A-BF42-44E2-A700-3AA6EB08552D}">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02" authorId="0" shapeId="0" xr:uid="{8942AC43-B788-4BD5-A90E-439507DF4FA7}">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09" authorId="0" shapeId="0" xr:uid="{D8188E67-AF3E-4A6E-8BEC-FC1EA2332FEA}">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10" authorId="0" shapeId="0" xr:uid="{9C10918A-593E-438D-8E28-2DBBFC2BBF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17" authorId="0" shapeId="0" xr:uid="{4A7E74DC-8E7A-4629-A6EE-7D035BC9D6B6}">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18" authorId="0" shapeId="0" xr:uid="{FEC569E3-D618-410C-A7E9-24037075EAE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25" authorId="0" shapeId="0" xr:uid="{6C016763-CFFB-43FF-AB25-82606FE3835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26" authorId="0" shapeId="0" xr:uid="{ECFCCDB9-67F9-441A-A9C5-FE2C0F7039E3}">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33" authorId="0" shapeId="0" xr:uid="{35917241-A6CF-433E-83A2-85F4EF8B4DB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34" authorId="0" shapeId="0" xr:uid="{B5DA1E91-834D-4A5F-970D-7388EA3279C5}">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1" authorId="0" shapeId="0" xr:uid="{9275B45D-14F6-4AD9-92EF-92F619C186AE}">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42" authorId="0" shapeId="0" xr:uid="{5F422F3D-B7E8-4561-B177-DAA8293A8575}">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9" authorId="0" shapeId="0" xr:uid="{D4D58DD2-D947-4701-AAB7-407856BB3446}">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0" authorId="0" shapeId="0" xr:uid="{C2295C32-32C2-47F1-8844-321A88430A89}">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7" authorId="0" shapeId="0" xr:uid="{E84E63C4-0D43-4418-8570-D10BE2310BE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8" authorId="0" shapeId="0" xr:uid="{A75E0259-066C-4272-BB0A-A8146E195BF8}">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5" authorId="0" shapeId="0" xr:uid="{56037690-4D05-4DCC-A574-E6C10EAA08FE}">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66" authorId="0" shapeId="0" xr:uid="{161EF4A7-87CD-4EEA-8E30-6B37448F08F9}">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3" authorId="0" shapeId="0" xr:uid="{ED592C6C-4140-43E3-9735-477985785BC3}">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74" authorId="0" shapeId="0" xr:uid="{8A287897-2B88-4617-BF1D-D0F2AAE623AD}">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81" authorId="0" shapeId="0" xr:uid="{ECECE58E-457F-4FDE-BED1-7081E67C430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82" authorId="0" shapeId="0" xr:uid="{A959E1C5-BDCD-45B9-ABA9-27C19EB42053}">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8" authorId="0" shapeId="0" xr:uid="{5C2BEFD4-5A0F-4255-92BB-C91DDFC997D5}">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31" authorId="0" shapeId="0" xr:uid="{2F33EF3E-9CE3-4D61-BD6E-E8B2BF9A1AA1}">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54" authorId="0" shapeId="0" xr:uid="{D0A1DC8A-8C2B-4BC7-B52D-5DE4FCEE6608}">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<sst xmlns="http://schemas.openxmlformats.org/spreadsheetml/2006/main" count="10981" uniqueCount="4321">
  <si>
    <t>入会申込書</t>
    <rPh sb="0" eb="2">
      <t>ニュウカイ</t>
    </rPh>
    <rPh sb="2" eb="5">
      <t>モウシコミショ</t>
    </rPh>
    <phoneticPr fontId="15"/>
  </si>
  <si>
    <t>商号又は名称</t>
    <rPh sb="0" eb="2">
      <t>ショウゴウ</t>
    </rPh>
    <rPh sb="2" eb="3">
      <t>マタ</t>
    </rPh>
    <rPh sb="4" eb="6">
      <t>メイショウ</t>
    </rPh>
    <phoneticPr fontId="15"/>
  </si>
  <si>
    <t>代表者氏名</t>
    <rPh sb="0" eb="3">
      <t>ダイヒョウシャ</t>
    </rPh>
    <rPh sb="3" eb="5">
      <t>シメイ</t>
    </rPh>
    <phoneticPr fontId="15"/>
  </si>
  <si>
    <t>住所</t>
    <rPh sb="0" eb="2">
      <t>ジュウショ</t>
    </rPh>
    <phoneticPr fontId="15"/>
  </si>
  <si>
    <t>フリガナ</t>
    <phoneticPr fontId="15"/>
  </si>
  <si>
    <t>〒</t>
    <phoneticPr fontId="15"/>
  </si>
  <si>
    <t>号</t>
    <rPh sb="0" eb="1">
      <t>ゴウ</t>
    </rPh>
    <phoneticPr fontId="15"/>
  </si>
  <si>
    <t>第</t>
    <rPh sb="0" eb="1">
      <t>ダイ</t>
    </rPh>
    <phoneticPr fontId="15"/>
  </si>
  <si>
    <t>から</t>
    <phoneticPr fontId="15"/>
  </si>
  <si>
    <t>まで</t>
    <phoneticPr fontId="15"/>
  </si>
  <si>
    <t>殿</t>
    <rPh sb="0" eb="1">
      <t>ドノ</t>
    </rPh>
    <phoneticPr fontId="15"/>
  </si>
  <si>
    <t>項目</t>
    <rPh sb="0" eb="2">
      <t>コウモク</t>
    </rPh>
    <phoneticPr fontId="15"/>
  </si>
  <si>
    <t>申請年月日</t>
    <rPh sb="0" eb="2">
      <t>シンセイ</t>
    </rPh>
    <rPh sb="2" eb="5">
      <t>ネンガッピ</t>
    </rPh>
    <phoneticPr fontId="15"/>
  </si>
  <si>
    <t>免許証番号</t>
    <rPh sb="0" eb="3">
      <t>メンキョショウ</t>
    </rPh>
    <rPh sb="3" eb="5">
      <t>バンゴウ</t>
    </rPh>
    <phoneticPr fontId="15"/>
  </si>
  <si>
    <t>免許</t>
    <rPh sb="0" eb="2">
      <t>メンキョ</t>
    </rPh>
    <phoneticPr fontId="15"/>
  </si>
  <si>
    <t>国土交通大臣免許</t>
    <rPh sb="0" eb="2">
      <t>コクド</t>
    </rPh>
    <rPh sb="2" eb="4">
      <t>コウツウ</t>
    </rPh>
    <rPh sb="4" eb="6">
      <t>ダイジン</t>
    </rPh>
    <rPh sb="6" eb="8">
      <t>メンキョ</t>
    </rPh>
    <phoneticPr fontId="15"/>
  </si>
  <si>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</si>
  <si>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</si>
  <si>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</si>
  <si>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</si>
  <si>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</si>
  <si>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</si>
  <si>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</si>
  <si>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</si>
  <si>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</si>
  <si>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</si>
  <si>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</si>
  <si>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</si>
  <si>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</si>
  <si>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</si>
  <si>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</si>
  <si>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</si>
  <si>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</si>
  <si>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</si>
  <si>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</si>
  <si>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</si>
  <si>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</si>
  <si>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</si>
  <si>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</si>
  <si>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</si>
  <si>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</si>
  <si>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</si>
  <si>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</si>
  <si>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</si>
  <si>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</si>
  <si>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</si>
  <si>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</si>
  <si>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</si>
  <si>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</si>
  <si>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</si>
  <si>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</si>
  <si>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</si>
  <si>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</si>
  <si>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</si>
  <si>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</si>
  <si>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</si>
  <si>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</si>
  <si>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</si>
  <si>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</si>
  <si>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</si>
  <si>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</si>
  <si>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</si>
  <si>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北海道知事免許</t>
  </si>
  <si>
    <t>免許更新（　）</t>
    <rPh sb="0" eb="2">
      <t>メンキョ</t>
    </rPh>
    <rPh sb="2" eb="4">
      <t>コウシン</t>
    </rPh>
    <phoneticPr fontId="15"/>
  </si>
  <si>
    <t>-</t>
    <phoneticPr fontId="15"/>
  </si>
  <si>
    <t>生年月日</t>
    <rPh sb="0" eb="2">
      <t>セイネン</t>
    </rPh>
    <rPh sb="2" eb="4">
      <t>ガッピ</t>
    </rPh>
    <phoneticPr fontId="15"/>
  </si>
  <si>
    <t>年号（生年</t>
    <rPh sb="0" eb="2">
      <t>ネンゴウ</t>
    </rPh>
    <rPh sb="3" eb="5">
      <t>セイネン</t>
    </rPh>
    <phoneticPr fontId="15"/>
  </si>
  <si>
    <t>No.</t>
    <phoneticPr fontId="15"/>
  </si>
  <si>
    <r>
      <rPr>
        <sz val="11"/>
        <rFont val="ＭＳ Ｐゴシック"/>
        <family val="3"/>
        <charset val="128"/>
      </rPr>
      <t>書類名</t>
    </r>
    <r>
      <rPr>
        <sz val="9"/>
        <rFont val="ＭＳ Ｐゴシック"/>
        <family val="3"/>
        <charset val="128"/>
      </rPr>
      <t>　</t>
    </r>
    <r>
      <rPr>
        <sz val="9"/>
        <color rgb="FFFF0000"/>
        <rFont val="ＭＳ Ｐゴシック"/>
        <family val="3"/>
        <charset val="128"/>
      </rPr>
      <t>クリックで移動</t>
    </r>
    <rPh sb="0" eb="2">
      <t>ショルイ</t>
    </rPh>
    <rPh sb="2" eb="3">
      <t>メイ</t>
    </rPh>
    <rPh sb="9" eb="11">
      <t>イドウ</t>
    </rPh>
    <phoneticPr fontId="15"/>
  </si>
  <si>
    <t>入力欄</t>
    <rPh sb="0" eb="2">
      <t>ニュウリョク</t>
    </rPh>
    <rPh sb="2" eb="3">
      <t>ラン</t>
    </rPh>
    <phoneticPr fontId="15"/>
  </si>
  <si>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15"/>
  </si>
  <si>
    <t>免許年月日</t>
    <rPh sb="0" eb="2">
      <t>メンキョ</t>
    </rPh>
    <rPh sb="2" eb="5">
      <t>ネンガッピ</t>
    </rPh>
    <phoneticPr fontId="15"/>
  </si>
  <si>
    <t>有効期間（5年後）→</t>
    <rPh sb="0" eb="2">
      <t>ユウコウ</t>
    </rPh>
    <rPh sb="2" eb="4">
      <t>キカン</t>
    </rPh>
    <rPh sb="6" eb="8">
      <t>ネンゴ</t>
    </rPh>
    <phoneticPr fontId="15"/>
  </si>
  <si>
    <t>1</t>
    <phoneticPr fontId="40"/>
  </si>
  <si>
    <t>0</t>
    <phoneticPr fontId="40"/>
  </si>
  <si>
    <t>（第一面）</t>
    <rPh sb="1" eb="2">
      <t>ダイ</t>
    </rPh>
    <rPh sb="2" eb="4">
      <t>イチメン</t>
    </rPh>
    <phoneticPr fontId="40"/>
  </si>
  <si>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0"/>
  </si>
  <si>
    <t>申請者</t>
    <rPh sb="0" eb="3">
      <t>シンセイシャ</t>
    </rPh>
    <phoneticPr fontId="40"/>
  </si>
  <si>
    <t>商号又は名称</t>
    <rPh sb="0" eb="2">
      <t>ショウゴウ</t>
    </rPh>
    <rPh sb="2" eb="3">
      <t>マタ</t>
    </rPh>
    <rPh sb="4" eb="6">
      <t>メイショウ</t>
    </rPh>
    <phoneticPr fontId="40"/>
  </si>
  <si>
    <t>郵便番号</t>
    <rPh sb="0" eb="2">
      <t>ユウビン</t>
    </rPh>
    <rPh sb="2" eb="4">
      <t>バンゴウ</t>
    </rPh>
    <phoneticPr fontId="40"/>
  </si>
  <si>
    <t>（</t>
    <phoneticPr fontId="40"/>
  </si>
  <si>
    <t>主たる事務所の</t>
    <rPh sb="0" eb="1">
      <t>シュ</t>
    </rPh>
    <rPh sb="3" eb="6">
      <t>ジムショ</t>
    </rPh>
    <phoneticPr fontId="40"/>
  </si>
  <si>
    <t>所在地</t>
    <rPh sb="0" eb="3">
      <t>ショザイチ</t>
    </rPh>
    <phoneticPr fontId="40"/>
  </si>
  <si>
    <t>氏名</t>
    <rPh sb="0" eb="2">
      <t>シメイ</t>
    </rPh>
    <phoneticPr fontId="40"/>
  </si>
  <si>
    <t>　（法人にあっては、代表者の氏名）</t>
    <rPh sb="2" eb="4">
      <t>ホウジン</t>
    </rPh>
    <rPh sb="10" eb="13">
      <t>ダイヒョウシャ</t>
    </rPh>
    <rPh sb="14" eb="16">
      <t>シメイ</t>
    </rPh>
    <phoneticPr fontId="40"/>
  </si>
  <si>
    <t>電話番号</t>
    <rPh sb="0" eb="2">
      <t>デンワ</t>
    </rPh>
    <rPh sb="2" eb="4">
      <t>バンゴウ</t>
    </rPh>
    <phoneticPr fontId="40"/>
  </si>
  <si>
    <t>受付番号</t>
    <rPh sb="0" eb="2">
      <t>ウケツケ</t>
    </rPh>
    <rPh sb="2" eb="4">
      <t>バンゴウ</t>
    </rPh>
    <phoneticPr fontId="40"/>
  </si>
  <si>
    <t>申請時の免許証番号</t>
    <rPh sb="0" eb="3">
      <t>シンセイジ</t>
    </rPh>
    <rPh sb="4" eb="7">
      <t>メンキョショウ</t>
    </rPh>
    <rPh sb="7" eb="9">
      <t>バンゴウ</t>
    </rPh>
    <phoneticPr fontId="40"/>
  </si>
  <si>
    <t>（有効期間：</t>
    <rPh sb="1" eb="3">
      <t>ユウコウ</t>
    </rPh>
    <rPh sb="3" eb="5">
      <t>キカン</t>
    </rPh>
    <phoneticPr fontId="40"/>
  </si>
  <si>
    <t>年</t>
    <rPh sb="0" eb="1">
      <t>ヘイネン</t>
    </rPh>
    <phoneticPr fontId="40"/>
  </si>
  <si>
    <t>月</t>
    <rPh sb="0" eb="1">
      <t>ガツ</t>
    </rPh>
    <phoneticPr fontId="40"/>
  </si>
  <si>
    <t>日</t>
    <rPh sb="0" eb="1">
      <t>ニチ</t>
    </rPh>
    <phoneticPr fontId="40"/>
  </si>
  <si>
    <t>免許の</t>
    <rPh sb="0" eb="2">
      <t>メンキョ</t>
    </rPh>
    <phoneticPr fontId="40"/>
  </si>
  <si>
    <t>免許換え後の</t>
    <rPh sb="0" eb="2">
      <t>メンキョ</t>
    </rPh>
    <rPh sb="2" eb="3">
      <t>カ</t>
    </rPh>
    <rPh sb="4" eb="5">
      <t>ゴ</t>
    </rPh>
    <phoneticPr fontId="40"/>
  </si>
  <si>
    <t>免許証番号</t>
    <rPh sb="0" eb="3">
      <t>メンキョショウ</t>
    </rPh>
    <rPh sb="3" eb="5">
      <t>バンゴウ</t>
    </rPh>
    <phoneticPr fontId="40"/>
  </si>
  <si>
    <t>第</t>
    <rPh sb="0" eb="1">
      <t>ダイ</t>
    </rPh>
    <phoneticPr fontId="40"/>
  </si>
  <si>
    <t>号</t>
    <rPh sb="0" eb="1">
      <t>ゴウ</t>
    </rPh>
    <phoneticPr fontId="40"/>
  </si>
  <si>
    <t>種類</t>
    <rPh sb="0" eb="2">
      <t>シュルイ</t>
    </rPh>
    <phoneticPr fontId="40"/>
  </si>
  <si>
    <t>1．新規</t>
    <rPh sb="2" eb="4">
      <t>シンキ</t>
    </rPh>
    <phoneticPr fontId="40"/>
  </si>
  <si>
    <t>免許権者コード</t>
    <rPh sb="0" eb="2">
      <t>メンキョ</t>
    </rPh>
    <rPh sb="2" eb="3">
      <t>ケン</t>
    </rPh>
    <rPh sb="3" eb="4">
      <t>シャ</t>
    </rPh>
    <phoneticPr fontId="40"/>
  </si>
  <si>
    <t>2.免許換え新規→</t>
    <rPh sb="2" eb="4">
      <t>メンキョ</t>
    </rPh>
    <rPh sb="4" eb="5">
      <t>ガ</t>
    </rPh>
    <rPh sb="6" eb="8">
      <t>シンキ</t>
    </rPh>
    <phoneticPr fontId="40"/>
  </si>
  <si>
    <t>免許年月日</t>
    <rPh sb="0" eb="2">
      <t>メンキョ</t>
    </rPh>
    <rPh sb="2" eb="5">
      <t>ネンガッピ</t>
    </rPh>
    <phoneticPr fontId="40"/>
  </si>
  <si>
    <t>3.更新</t>
    <rPh sb="2" eb="4">
      <t>コウシン</t>
    </rPh>
    <phoneticPr fontId="40"/>
  </si>
  <si>
    <t>有効期間</t>
    <rPh sb="0" eb="2">
      <t>ユウコウ</t>
    </rPh>
    <rPh sb="2" eb="4">
      <t>キカン</t>
    </rPh>
    <phoneticPr fontId="40"/>
  </si>
  <si>
    <t>項番</t>
    <rPh sb="0" eb="2">
      <t>コウバン</t>
    </rPh>
    <phoneticPr fontId="40"/>
  </si>
  <si>
    <t>法人・個人の別</t>
    <rPh sb="0" eb="2">
      <t>ホウジン</t>
    </rPh>
    <rPh sb="3" eb="5">
      <t>コジン</t>
    </rPh>
    <rPh sb="6" eb="7">
      <t>ベツ</t>
    </rPh>
    <phoneticPr fontId="40"/>
  </si>
  <si>
    <t xml:space="preserve"> 1.法人
 2.個人</t>
    <rPh sb="3" eb="5">
      <t>ホウジン</t>
    </rPh>
    <rPh sb="9" eb="11">
      <t>コジン</t>
    </rPh>
    <phoneticPr fontId="40"/>
  </si>
  <si>
    <t>商号又は</t>
    <rPh sb="0" eb="2">
      <t>ショウゴウ</t>
    </rPh>
    <rPh sb="2" eb="3">
      <t>マタ</t>
    </rPh>
    <phoneticPr fontId="40"/>
  </si>
  <si>
    <t>確認欄</t>
    <rPh sb="0" eb="2">
      <t>カクニン</t>
    </rPh>
    <rPh sb="2" eb="3">
      <t>ラン</t>
    </rPh>
    <phoneticPr fontId="40"/>
  </si>
  <si>
    <t>12</t>
    <phoneticPr fontId="40"/>
  </si>
  <si>
    <t>役名コード</t>
    <rPh sb="0" eb="2">
      <t>ヤクメイ</t>
    </rPh>
    <phoneticPr fontId="40"/>
  </si>
  <si>
    <t>登録番号</t>
    <rPh sb="0" eb="2">
      <t>トウロク</t>
    </rPh>
    <rPh sb="2" eb="4">
      <t>バンゴウ</t>
    </rPh>
    <phoneticPr fontId="40"/>
  </si>
  <si>
    <t>フリガナ</t>
    <phoneticPr fontId="40"/>
  </si>
  <si>
    <t>生年月日</t>
    <rPh sb="0" eb="2">
      <t>セイネン</t>
    </rPh>
    <rPh sb="2" eb="4">
      <t>ガッピ</t>
    </rPh>
    <phoneticPr fontId="40"/>
  </si>
  <si>
    <t>兼業コード</t>
    <rPh sb="0" eb="2">
      <t>ケンギョウ</t>
    </rPh>
    <phoneticPr fontId="40"/>
  </si>
  <si>
    <t>所属団体コード</t>
    <rPh sb="0" eb="2">
      <t>ショゾク</t>
    </rPh>
    <rPh sb="2" eb="4">
      <t>ダンタイ</t>
    </rPh>
    <phoneticPr fontId="40"/>
  </si>
  <si>
    <t>)</t>
    <phoneticPr fontId="40"/>
  </si>
  <si>
    <t>億</t>
    <rPh sb="0" eb="1">
      <t>オク</t>
    </rPh>
    <phoneticPr fontId="40"/>
  </si>
  <si>
    <t>千万</t>
    <rPh sb="0" eb="2">
      <t>センマン</t>
    </rPh>
    <phoneticPr fontId="40"/>
  </si>
  <si>
    <t>百万</t>
    <rPh sb="0" eb="2">
      <t>ヒャクマン</t>
    </rPh>
    <phoneticPr fontId="40"/>
  </si>
  <si>
    <t>十万</t>
    <rPh sb="0" eb="2">
      <t>ジュウマン</t>
    </rPh>
    <phoneticPr fontId="40"/>
  </si>
  <si>
    <t>万</t>
    <rPh sb="0" eb="1">
      <t>マン</t>
    </rPh>
    <phoneticPr fontId="40"/>
  </si>
  <si>
    <t>千</t>
    <rPh sb="0" eb="1">
      <t>セン</t>
    </rPh>
    <phoneticPr fontId="40"/>
  </si>
  <si>
    <t>3． 更新</t>
    <rPh sb="3" eb="5">
      <t>コウシン</t>
    </rPh>
    <phoneticPr fontId="15"/>
  </si>
  <si>
    <t>←半角ｶﾀｶﾅ　40文字</t>
    <phoneticPr fontId="15" type="halfwidthKatakana"/>
  </si>
  <si>
    <t>←全角40文字</t>
    <rPh sb="1" eb="3">
      <t>ｾﾞﾝｶｸ</t>
    </rPh>
    <rPh sb="5" eb="7">
      <t>ﾓｼﾞ</t>
    </rPh>
    <phoneticPr fontId="15" type="halfwidthKatakana"/>
  </si>
  <si>
    <t>入力確認</t>
    <rPh sb="0" eb="2">
      <t>ﾆｭｳﾘｮｸ</t>
    </rPh>
    <rPh sb="2" eb="4">
      <t>ｶｸﾆﾝ</t>
    </rPh>
    <phoneticPr fontId="15" type="halfwidthKatakana"/>
  </si>
  <si>
    <t>役名コード</t>
    <rPh sb="0" eb="2">
      <t>ﾔｸﾒｲ</t>
    </rPh>
    <phoneticPr fontId="15" type="halfwidthKatakana"/>
  </si>
  <si>
    <t>-</t>
    <phoneticPr fontId="15" type="halfwidthKatakana"/>
  </si>
  <si>
    <t>代表者</t>
    <rPh sb="0" eb="3">
      <t>ﾀﾞｲﾋｮｳｼｬ</t>
    </rPh>
    <phoneticPr fontId="15"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</si>
  <si>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15"/>
  </si>
  <si>
    <t>年</t>
    <rPh sb="0" eb="1">
      <t>ﾈﾝ</t>
    </rPh>
    <phoneticPr fontId="15" type="halfwidthKatakana"/>
  </si>
  <si>
    <t>月</t>
    <rPh sb="0" eb="1">
      <t>ｶﾞﾂ</t>
    </rPh>
    <phoneticPr fontId="15" type="halfwidthKatakana"/>
  </si>
  <si>
    <t>日</t>
    <rPh sb="0" eb="1">
      <t>ﾆﾁ</t>
    </rPh>
    <phoneticPr fontId="15" type="halfwidthKatakana"/>
  </si>
  <si>
    <t>平成</t>
    <rPh sb="0" eb="2">
      <t>ヘイセイ</t>
    </rPh>
    <phoneticPr fontId="15"/>
  </si>
  <si>
    <t>昭和</t>
    <rPh sb="0" eb="2">
      <t>ショウワ</t>
    </rPh>
    <phoneticPr fontId="15"/>
  </si>
  <si>
    <t>大正</t>
    <rPh sb="0" eb="2">
      <t>タイショウ</t>
    </rPh>
    <phoneticPr fontId="15"/>
  </si>
  <si>
    <t>明治</t>
    <rPh sb="0" eb="2">
      <t>メイジ</t>
    </rPh>
    <phoneticPr fontId="15"/>
  </si>
  <si>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15"/>
  </si>
  <si>
    <t>2桁の兼業コードはこちらをクリック</t>
    <rPh sb="1" eb="2">
      <t>ケタ</t>
    </rPh>
    <rPh sb="3" eb="5">
      <t>ケンギョウ</t>
    </rPh>
    <phoneticPr fontId="15"/>
  </si>
  <si>
    <t>兼業コード</t>
    <rPh sb="0" eb="2">
      <t>ｹﾝｷﾞｮｳ</t>
    </rPh>
    <phoneticPr fontId="15" type="halfwidthKatakana"/>
  </si>
  <si>
    <t>所属団体コード</t>
    <rPh sb="0" eb="2">
      <t>ｼｮｿﾞｸ</t>
    </rPh>
    <rPh sb="2" eb="4">
      <t>ﾀﾞﾝﾀｲ</t>
    </rPh>
    <phoneticPr fontId="15" type="halfwidthKatakana"/>
  </si>
  <si>
    <t>資本金（千円）</t>
    <rPh sb="0" eb="3">
      <t>ｼﾎﾝｷﾝ</t>
    </rPh>
    <rPh sb="4" eb="6">
      <t>ｾﾝｴﾝ</t>
    </rPh>
    <phoneticPr fontId="15" type="halfwidthKatakana"/>
  </si>
  <si>
    <t>千円</t>
    <rPh sb="0" eb="2">
      <t>ｾﾝｴﾝ</t>
    </rPh>
    <phoneticPr fontId="15" type="halfwidthKatakana"/>
  </si>
  <si>
    <t>千</t>
    <rPh sb="0" eb="1">
      <t>ｾﾝ</t>
    </rPh>
    <phoneticPr fontId="15" type="halfwidthKatakana"/>
  </si>
  <si>
    <t>万</t>
    <rPh sb="0" eb="1">
      <t>ﾏﾝ</t>
    </rPh>
    <phoneticPr fontId="15" type="halfwidthKatakana"/>
  </si>
  <si>
    <t>十万</t>
    <rPh sb="0" eb="2">
      <t>ｼﾞｭｳﾏﾝ</t>
    </rPh>
    <phoneticPr fontId="15" type="halfwidthKatakana"/>
  </si>
  <si>
    <t>百万</t>
    <rPh sb="0" eb="2">
      <t>ﾋｬｸﾏﾝ</t>
    </rPh>
    <phoneticPr fontId="15" type="halfwidthKatakana"/>
  </si>
  <si>
    <t>千万</t>
    <rPh sb="0" eb="2">
      <t>ｾﾝﾏﾝ</t>
    </rPh>
    <phoneticPr fontId="15" type="halfwidthKatakana"/>
  </si>
  <si>
    <t>億</t>
    <rPh sb="0" eb="1">
      <t>ｵｸ</t>
    </rPh>
    <phoneticPr fontId="15" type="halfwidthKatakana"/>
  </si>
  <si>
    <t>0  0  0円</t>
    <rPh sb="7" eb="8">
      <t>ｴﾝ</t>
    </rPh>
    <phoneticPr fontId="15"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</si>
  <si>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</si>
  <si>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</si>
  <si>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</si>
  <si>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</si>
  <si>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</si>
  <si>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</si>
  <si>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</si>
  <si>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</si>
  <si>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</si>
  <si>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</si>
  <si>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</si>
  <si>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</si>
  <si>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</si>
  <si>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15" type="halfwidthKatakana"/>
  </si>
  <si>
    <t>02 取締役　　　（株式会社）</t>
    <phoneticPr fontId="15" type="halfwidthKatakana"/>
  </si>
  <si>
    <t>03 監査役　　　（株式会社）</t>
    <phoneticPr fontId="15" type="halfwidthKatakana"/>
  </si>
  <si>
    <t>04 代表社員　 （持分会社）</t>
    <phoneticPr fontId="15" type="halfwidthKatakana"/>
  </si>
  <si>
    <t>05 社員　　　　（持分会社）</t>
    <phoneticPr fontId="15" type="halfwidthKatakana"/>
  </si>
  <si>
    <t>07 理事</t>
    <rPh sb="3" eb="5">
      <t>ﾘｼﾞ</t>
    </rPh>
    <phoneticPr fontId="15" type="halfwidthKatakana"/>
  </si>
  <si>
    <t>08 監事</t>
    <rPh sb="3" eb="5">
      <t>ｶﾝｼﾞ</t>
    </rPh>
    <phoneticPr fontId="15" type="halfwidthKatakana"/>
  </si>
  <si>
    <t>13 代表執行役（株式会社）</t>
    <phoneticPr fontId="15" type="halfwidthKatakana"/>
  </si>
  <si>
    <t>14 執行役　　　（株式会社）</t>
    <phoneticPr fontId="15" type="halfwidthKatakana"/>
  </si>
  <si>
    <t>15 会計参与　 （株式会社）</t>
    <phoneticPr fontId="15" type="halfwidthKatakana"/>
  </si>
  <si>
    <t>09 その他</t>
    <rPh sb="5" eb="6">
      <t>ﾀ</t>
    </rPh>
    <phoneticPr fontId="15" type="halfwidthKatakana"/>
  </si>
  <si>
    <t>←半角ｶﾀｶﾅ　20文字（姓と名は1文字空ける）</t>
    <rPh sb="1" eb="3">
      <t>ﾊﾝｶｸ</t>
    </rPh>
    <rPh sb="10" eb="12">
      <t>ﾓｼﾞ</t>
    </rPh>
    <phoneticPr fontId="15" type="halfwidthKatakana"/>
  </si>
  <si>
    <t>---------------------------</t>
    <phoneticPr fontId="15" type="halfwidthKatakana"/>
  </si>
  <si>
    <t>01　農業</t>
    <phoneticPr fontId="15" type="halfwidthKatakana"/>
  </si>
  <si>
    <t>02　林業</t>
    <phoneticPr fontId="15" type="halfwidthKatakana"/>
  </si>
  <si>
    <t>03　漁業</t>
    <phoneticPr fontId="15" type="halfwidthKatakana"/>
  </si>
  <si>
    <t>04　鉱業</t>
    <phoneticPr fontId="15" type="halfwidthKatakana"/>
  </si>
  <si>
    <t>05　建設業</t>
    <phoneticPr fontId="15" type="halfwidthKatakana"/>
  </si>
  <si>
    <t>06　製造業</t>
    <phoneticPr fontId="15" type="halfwidthKatakana"/>
  </si>
  <si>
    <t>07　電気・ガス・熱供給・水道業</t>
    <phoneticPr fontId="15" type="halfwidthKatakana"/>
  </si>
  <si>
    <t>08　運輸・通信業</t>
    <phoneticPr fontId="15" type="halfwidthKatakana"/>
  </si>
  <si>
    <t>10　金融・保険業</t>
    <phoneticPr fontId="15" type="halfwidthKatakana"/>
  </si>
  <si>
    <t>11　不動産賃貸業</t>
    <phoneticPr fontId="15" type="halfwidthKatakana"/>
  </si>
  <si>
    <t>12　不動産管理業</t>
    <phoneticPr fontId="15" type="halfwidthKatakana"/>
  </si>
  <si>
    <t>13　サービス業</t>
    <phoneticPr fontId="15" type="halfwidthKatakana"/>
  </si>
  <si>
    <t>14　その他　</t>
    <phoneticPr fontId="15" type="halfwidthKatakana"/>
  </si>
  <si>
    <t>値結合／文字分割／関数　など</t>
    <rPh sb="0" eb="1">
      <t>アタイ</t>
    </rPh>
    <rPh sb="1" eb="3">
      <t>ケツゴウ</t>
    </rPh>
    <rPh sb="4" eb="6">
      <t>モジ</t>
    </rPh>
    <rPh sb="6" eb="8">
      <t>ブンカツ</t>
    </rPh>
    <rPh sb="9" eb="11">
      <t>カンスウ</t>
    </rPh>
    <phoneticPr fontId="15"/>
  </si>
  <si>
    <t>その他</t>
    <rPh sb="2" eb="3">
      <t>ﾀ</t>
    </rPh>
    <phoneticPr fontId="15" type="halfwidthKatakana"/>
  </si>
  <si>
    <t>建物名等（号室まで）</t>
    <rPh sb="0" eb="2">
      <t>タテモノ</t>
    </rPh>
    <phoneticPr fontId="15"/>
  </si>
  <si>
    <t>　</t>
    <phoneticPr fontId="40"/>
  </si>
  <si>
    <t>（第三面）</t>
    <rPh sb="1" eb="2">
      <t>ダイ</t>
    </rPh>
    <rPh sb="2" eb="3">
      <t>サン</t>
    </rPh>
    <rPh sb="3" eb="4">
      <t>メン</t>
    </rPh>
    <phoneticPr fontId="40"/>
  </si>
  <si>
    <t>事務所の別</t>
    <rPh sb="0" eb="3">
      <t>ジムショ</t>
    </rPh>
    <rPh sb="4" eb="5">
      <t>ベツ</t>
    </rPh>
    <phoneticPr fontId="40"/>
  </si>
  <si>
    <t>1．主たる事務所　　2.従たる事務所</t>
    <rPh sb="2" eb="3">
      <t>シュ</t>
    </rPh>
    <rPh sb="5" eb="8">
      <t>ジムショ</t>
    </rPh>
    <rPh sb="12" eb="13">
      <t>ジュウ</t>
    </rPh>
    <rPh sb="15" eb="18">
      <t>ジムショ</t>
    </rPh>
    <phoneticPr fontId="40"/>
  </si>
  <si>
    <t>事務所コード</t>
    <rPh sb="0" eb="3">
      <t>ジムショ</t>
    </rPh>
    <phoneticPr fontId="40"/>
  </si>
  <si>
    <t>事務所の名称</t>
    <rPh sb="0" eb="3">
      <t>ジムショ</t>
    </rPh>
    <rPh sb="4" eb="6">
      <t>メイショウ</t>
    </rPh>
    <phoneticPr fontId="40"/>
  </si>
  <si>
    <t>所在地市区町村コード</t>
    <rPh sb="0" eb="3">
      <t>ショザイチ</t>
    </rPh>
    <rPh sb="3" eb="7">
      <t>シクチョウソン</t>
    </rPh>
    <phoneticPr fontId="40"/>
  </si>
  <si>
    <t>従事する者の数</t>
    <rPh sb="0" eb="2">
      <t>ジュウジ</t>
    </rPh>
    <rPh sb="4" eb="5">
      <t>モノ</t>
    </rPh>
    <rPh sb="6" eb="7">
      <t>カズ</t>
    </rPh>
    <phoneticPr fontId="40"/>
  </si>
  <si>
    <t>4</t>
    <phoneticPr fontId="40"/>
  </si>
  <si>
    <t>（第四面）</t>
    <rPh sb="1" eb="2">
      <t>ダイ</t>
    </rPh>
    <rPh sb="2" eb="3">
      <t>4</t>
    </rPh>
    <rPh sb="3" eb="4">
      <t>メン</t>
    </rPh>
    <phoneticPr fontId="40"/>
  </si>
  <si>
    <t>（A４）</t>
    <phoneticPr fontId="40"/>
  </si>
  <si>
    <t>添　 付　 書　 類　 （１）</t>
    <rPh sb="0" eb="1">
      <t>ソウ</t>
    </rPh>
    <rPh sb="3" eb="4">
      <t>ツキ</t>
    </rPh>
    <rPh sb="6" eb="7">
      <t>ショ</t>
    </rPh>
    <rPh sb="9" eb="10">
      <t>タグイ</t>
    </rPh>
    <phoneticPr fontId="40"/>
  </si>
  <si>
    <t>（第一面）</t>
    <rPh sb="1" eb="2">
      <t>ダイ</t>
    </rPh>
    <rPh sb="2" eb="3">
      <t>イチ</t>
    </rPh>
    <rPh sb="3" eb="4">
      <t>メン</t>
    </rPh>
    <phoneticPr fontId="40"/>
  </si>
  <si>
    <t>宅地建物取引業経歴書</t>
    <rPh sb="0" eb="4">
      <t>タクチタテモノ</t>
    </rPh>
    <rPh sb="4" eb="7">
      <t>トリヒキギョウ</t>
    </rPh>
    <rPh sb="7" eb="10">
      <t>ケイレキショ</t>
    </rPh>
    <phoneticPr fontId="40"/>
  </si>
  <si>
    <t>1． 事業の沿革</t>
    <rPh sb="3" eb="5">
      <t>ジギョウ</t>
    </rPh>
    <rPh sb="6" eb="8">
      <t>エンカク</t>
    </rPh>
    <phoneticPr fontId="40"/>
  </si>
  <si>
    <t>最 初 の 免 許</t>
    <rPh sb="0" eb="1">
      <t>サイ</t>
    </rPh>
    <rPh sb="2" eb="3">
      <t>ハツ</t>
    </rPh>
    <rPh sb="6" eb="7">
      <t>メン</t>
    </rPh>
    <rPh sb="8" eb="9">
      <t>モト</t>
    </rPh>
    <phoneticPr fontId="40"/>
  </si>
  <si>
    <t>組　　　　　　　織　　　　　　　変　　　　　　　更</t>
    <rPh sb="0" eb="1">
      <t>クミ</t>
    </rPh>
    <rPh sb="8" eb="9">
      <t>オリ</t>
    </rPh>
    <rPh sb="16" eb="17">
      <t>ヘン</t>
    </rPh>
    <rPh sb="24" eb="25">
      <t>サラ</t>
    </rPh>
    <phoneticPr fontId="40"/>
  </si>
  <si>
    <t>2． 事業の実績</t>
    <rPh sb="3" eb="5">
      <t>ジギョウ</t>
    </rPh>
    <rPh sb="6" eb="8">
      <t>ジッセキ</t>
    </rPh>
    <phoneticPr fontId="40"/>
  </si>
  <si>
    <t>　　イ．　代理又は媒介の実績</t>
    <rPh sb="5" eb="7">
      <t>ダイリ</t>
    </rPh>
    <rPh sb="7" eb="8">
      <t>マタ</t>
    </rPh>
    <rPh sb="9" eb="11">
      <t>バイカイ</t>
    </rPh>
    <rPh sb="12" eb="14">
      <t>ジッセキ</t>
    </rPh>
    <phoneticPr fontId="40"/>
  </si>
  <si>
    <t>期　　間</t>
    <rPh sb="0" eb="1">
      <t>キ</t>
    </rPh>
    <rPh sb="3" eb="4">
      <t>アイダ</t>
    </rPh>
    <phoneticPr fontId="40"/>
  </si>
  <si>
    <t>の1年間</t>
    <rPh sb="2" eb="4">
      <t>ネンカン</t>
    </rPh>
    <phoneticPr fontId="40"/>
  </si>
  <si>
    <t>貸　　借</t>
    <rPh sb="0" eb="1">
      <t>カシ</t>
    </rPh>
    <rPh sb="3" eb="4">
      <t>シャク</t>
    </rPh>
    <phoneticPr fontId="40"/>
  </si>
  <si>
    <t>内容</t>
    <rPh sb="0" eb="2">
      <t>ナイヨウ</t>
    </rPh>
    <phoneticPr fontId="40"/>
  </si>
  <si>
    <t>宅　　　地</t>
    <rPh sb="0" eb="1">
      <t>タク</t>
    </rPh>
    <rPh sb="4" eb="5">
      <t>チ</t>
    </rPh>
    <phoneticPr fontId="40"/>
  </si>
  <si>
    <t>件　数</t>
    <rPh sb="0" eb="1">
      <t>ケン</t>
    </rPh>
    <rPh sb="2" eb="3">
      <t>スウ</t>
    </rPh>
    <phoneticPr fontId="40"/>
  </si>
  <si>
    <t>価　額</t>
    <rPh sb="0" eb="1">
      <t>アタイ</t>
    </rPh>
    <rPh sb="2" eb="3">
      <t>ガク</t>
    </rPh>
    <phoneticPr fontId="40"/>
  </si>
  <si>
    <t>（千円）</t>
    <rPh sb="1" eb="3">
      <t>センエン</t>
    </rPh>
    <phoneticPr fontId="40"/>
  </si>
  <si>
    <t>手数料</t>
    <rPh sb="0" eb="3">
      <t>テスウリョウ</t>
    </rPh>
    <phoneticPr fontId="40"/>
  </si>
  <si>
    <t>建　　　物</t>
    <rPh sb="0" eb="1">
      <t>タ</t>
    </rPh>
    <rPh sb="4" eb="5">
      <t>モノ</t>
    </rPh>
    <phoneticPr fontId="40"/>
  </si>
  <si>
    <t>宅地及び建物</t>
    <rPh sb="0" eb="2">
      <t>タクチ</t>
    </rPh>
    <rPh sb="2" eb="3">
      <t>オヨ</t>
    </rPh>
    <rPh sb="4" eb="6">
      <t>タテモノ</t>
    </rPh>
    <phoneticPr fontId="40"/>
  </si>
  <si>
    <t>合　　　計</t>
    <rPh sb="0" eb="1">
      <t>ア</t>
    </rPh>
    <rPh sb="4" eb="5">
      <t>ケイ</t>
    </rPh>
    <phoneticPr fontId="40"/>
  </si>
  <si>
    <t>（第二面）</t>
    <rPh sb="1" eb="2">
      <t>ダイ</t>
    </rPh>
    <rPh sb="2" eb="3">
      <t>ニ</t>
    </rPh>
    <rPh sb="3" eb="4">
      <t>メン</t>
    </rPh>
    <phoneticPr fontId="40"/>
  </si>
  <si>
    <t>　　ロ．　売買・交換の実績</t>
    <rPh sb="5" eb="7">
      <t>バイバイ</t>
    </rPh>
    <rPh sb="8" eb="10">
      <t>コウカン</t>
    </rPh>
    <rPh sb="11" eb="13">
      <t>ジッセキ</t>
    </rPh>
    <phoneticPr fontId="40"/>
  </si>
  <si>
    <t xml:space="preserve">期 間 </t>
    <rPh sb="0" eb="1">
      <t>キ</t>
    </rPh>
    <rPh sb="2" eb="3">
      <t>アイダ</t>
    </rPh>
    <phoneticPr fontId="40"/>
  </si>
  <si>
    <t xml:space="preserve"> 種 類</t>
    <rPh sb="1" eb="2">
      <t>タネ</t>
    </rPh>
    <rPh sb="3" eb="4">
      <t>タグイ</t>
    </rPh>
    <phoneticPr fontId="40"/>
  </si>
  <si>
    <t>売　　　　　　　却</t>
    <rPh sb="0" eb="1">
      <t>バイ</t>
    </rPh>
    <rPh sb="8" eb="9">
      <t>キャク</t>
    </rPh>
    <phoneticPr fontId="40"/>
  </si>
  <si>
    <t>宅　地</t>
    <rPh sb="0" eb="1">
      <t>タク</t>
    </rPh>
    <rPh sb="2" eb="3">
      <t>チ</t>
    </rPh>
    <phoneticPr fontId="40"/>
  </si>
  <si>
    <t>建　物</t>
    <rPh sb="0" eb="1">
      <t>ケン</t>
    </rPh>
    <rPh sb="2" eb="3">
      <t>モノ</t>
    </rPh>
    <phoneticPr fontId="40"/>
  </si>
  <si>
    <t>合　　計</t>
    <rPh sb="0" eb="1">
      <t>ア</t>
    </rPh>
    <rPh sb="3" eb="4">
      <t>ケイ</t>
    </rPh>
    <phoneticPr fontId="40"/>
  </si>
  <si>
    <t>購　　　　　　　入</t>
    <rPh sb="0" eb="1">
      <t>コウ</t>
    </rPh>
    <rPh sb="8" eb="9">
      <t>ニュウ</t>
    </rPh>
    <phoneticPr fontId="40"/>
  </si>
  <si>
    <t>交　　　　　　　換</t>
    <rPh sb="0" eb="1">
      <t>コウ</t>
    </rPh>
    <rPh sb="8" eb="9">
      <t>カン</t>
    </rPh>
    <phoneticPr fontId="40"/>
  </si>
  <si>
    <t>備　考</t>
    <rPh sb="0" eb="1">
      <t>ソナエ</t>
    </rPh>
    <rPh sb="2" eb="3">
      <t>コウ</t>
    </rPh>
    <phoneticPr fontId="40"/>
  </si>
  <si>
    <t>新規に免許を申請する者は、「最初の免許」欄に「新規」と記入すること。</t>
    <rPh sb="0" eb="2">
      <t>シンキ</t>
    </rPh>
    <rPh sb="3" eb="5">
      <t>メンキョ</t>
    </rPh>
    <rPh sb="6" eb="8">
      <t>シンセイ</t>
    </rPh>
    <rPh sb="10" eb="11">
      <t>モノ</t>
    </rPh>
    <rPh sb="14" eb="16">
      <t>サイショ</t>
    </rPh>
    <rPh sb="17" eb="19">
      <t>メンキョ</t>
    </rPh>
    <rPh sb="20" eb="21">
      <t>ラン</t>
    </rPh>
    <rPh sb="23" eb="25">
      <t>シンキ</t>
    </rPh>
    <rPh sb="27" eb="29">
      <t>キニュウ</t>
    </rPh>
    <phoneticPr fontId="40"/>
  </si>
  <si>
    <t>2</t>
    <phoneticPr fontId="40"/>
  </si>
  <si>
    <t>「期間」の欄には、事業年度を記入すること。</t>
    <rPh sb="1" eb="3">
      <t>キカン</t>
    </rPh>
    <rPh sb="5" eb="6">
      <t>ラン</t>
    </rPh>
    <rPh sb="9" eb="11">
      <t>ジギョウ</t>
    </rPh>
    <rPh sb="11" eb="13">
      <t>ネンド</t>
    </rPh>
    <rPh sb="14" eb="16">
      <t>キニュウ</t>
    </rPh>
    <phoneticPr fontId="40"/>
  </si>
  <si>
    <t>「売買・交換」の欄には、上段に売買の実績を、下段に交換の実績を記入すること。</t>
    <rPh sb="1" eb="3">
      <t>バイバイ</t>
    </rPh>
    <rPh sb="4" eb="6">
      <t>コウカン</t>
    </rPh>
    <rPh sb="8" eb="9">
      <t>ラン</t>
    </rPh>
    <rPh sb="12" eb="14">
      <t>ジョウダン</t>
    </rPh>
    <rPh sb="15" eb="17">
      <t>バイバイ</t>
    </rPh>
    <rPh sb="18" eb="20">
      <t>ジッセキ</t>
    </rPh>
    <rPh sb="22" eb="24">
      <t>ゲダン</t>
    </rPh>
    <rPh sb="25" eb="27">
      <t>コウカン</t>
    </rPh>
    <rPh sb="28" eb="30">
      <t>ジッセキ</t>
    </rPh>
    <rPh sb="31" eb="33">
      <t>キニュウ</t>
    </rPh>
    <phoneticPr fontId="40"/>
  </si>
  <si>
    <t>添　 付　 書　 類　 （2）</t>
    <rPh sb="0" eb="1">
      <t>ソウ</t>
    </rPh>
    <rPh sb="3" eb="4">
      <t>ツキ</t>
    </rPh>
    <rPh sb="6" eb="7">
      <t>ショ</t>
    </rPh>
    <rPh sb="9" eb="10">
      <t>タグイ</t>
    </rPh>
    <phoneticPr fontId="40"/>
  </si>
  <si>
    <t>誓　 約 　書</t>
    <rPh sb="0" eb="1">
      <t>チカイ</t>
    </rPh>
    <rPh sb="3" eb="4">
      <t>ヤク</t>
    </rPh>
    <rPh sb="6" eb="7">
      <t>ショ</t>
    </rPh>
    <phoneticPr fontId="40"/>
  </si>
  <si>
    <t>法定代理人及び法定代理人の役員は、法第5条第1項各号に</t>
    <rPh sb="0" eb="2">
      <t>ホウテイ</t>
    </rPh>
    <rPh sb="2" eb="5">
      <t>ダイリニン</t>
    </rPh>
    <rPh sb="5" eb="6">
      <t>オヨ</t>
    </rPh>
    <rPh sb="7" eb="9">
      <t>ホウテイ</t>
    </rPh>
    <rPh sb="9" eb="12">
      <t>ダイリニン</t>
    </rPh>
    <rPh sb="13" eb="15">
      <t>ヤクイン</t>
    </rPh>
    <rPh sb="17" eb="18">
      <t>ホウ</t>
    </rPh>
    <rPh sb="18" eb="19">
      <t>ダイ</t>
    </rPh>
    <rPh sb="20" eb="21">
      <t>ジョウ</t>
    </rPh>
    <rPh sb="21" eb="22">
      <t>ダイ</t>
    </rPh>
    <rPh sb="23" eb="24">
      <t>コウ</t>
    </rPh>
    <rPh sb="24" eb="26">
      <t>カクゴウ</t>
    </rPh>
    <phoneticPr fontId="40"/>
  </si>
  <si>
    <t>該当しない者であることを誓約します。</t>
    <rPh sb="0" eb="2">
      <t>ガイトウ</t>
    </rPh>
    <rPh sb="5" eb="6">
      <t>モノ</t>
    </rPh>
    <rPh sb="12" eb="14">
      <t>セイヤク</t>
    </rPh>
    <phoneticPr fontId="40"/>
  </si>
  <si>
    <t>氏　　　　名</t>
    <rPh sb="0" eb="1">
      <t>シ</t>
    </rPh>
    <rPh sb="5" eb="6">
      <t>メイ</t>
    </rPh>
    <phoneticPr fontId="40"/>
  </si>
  <si>
    <t>法定代理人</t>
    <rPh sb="0" eb="2">
      <t>ホウテイ</t>
    </rPh>
    <rPh sb="2" eb="5">
      <t>ダイリニン</t>
    </rPh>
    <phoneticPr fontId="40"/>
  </si>
  <si>
    <t>住所</t>
    <rPh sb="0" eb="2">
      <t>ジュウショ</t>
    </rPh>
    <phoneticPr fontId="40"/>
  </si>
  <si>
    <t>添　 付　 書　 類　 （8）</t>
    <rPh sb="0" eb="1">
      <t>ソウ</t>
    </rPh>
    <rPh sb="3" eb="4">
      <t>ツキ</t>
    </rPh>
    <rPh sb="6" eb="7">
      <t>ショ</t>
    </rPh>
    <rPh sb="9" eb="10">
      <t>タグイ</t>
    </rPh>
    <phoneticPr fontId="40"/>
  </si>
  <si>
    <t>7</t>
    <phoneticPr fontId="40"/>
  </si>
  <si>
    <t>宅地建物取引業に従事する者の名簿</t>
    <rPh sb="0" eb="4">
      <t>タクチタテモノ</t>
    </rPh>
    <rPh sb="4" eb="7">
      <t>トリヒキギョウ</t>
    </rPh>
    <rPh sb="8" eb="10">
      <t>ジュウジ</t>
    </rPh>
    <rPh sb="12" eb="13">
      <t>モノ</t>
    </rPh>
    <rPh sb="14" eb="16">
      <t>メイボ</t>
    </rPh>
    <phoneticPr fontId="40"/>
  </si>
  <si>
    <t>従事する者</t>
    <rPh sb="0" eb="2">
      <t>ジュウジ</t>
    </rPh>
    <rPh sb="4" eb="5">
      <t>モノ</t>
    </rPh>
    <phoneticPr fontId="40"/>
  </si>
  <si>
    <t>名</t>
    <rPh sb="0" eb="1">
      <t>メイ</t>
    </rPh>
    <phoneticPr fontId="40"/>
  </si>
  <si>
    <t>うち専任の宅地建物取引士</t>
    <rPh sb="2" eb="4">
      <t>センニン</t>
    </rPh>
    <rPh sb="5" eb="9">
      <t>タクチタテモノ</t>
    </rPh>
    <rPh sb="9" eb="11">
      <t>トリヒキ</t>
    </rPh>
    <rPh sb="11" eb="12">
      <t>シ</t>
    </rPh>
    <phoneticPr fontId="40"/>
  </si>
  <si>
    <t>氏　　　　　　　　名</t>
    <rPh sb="0" eb="1">
      <t>シ</t>
    </rPh>
    <rPh sb="9" eb="10">
      <t>メイ</t>
    </rPh>
    <phoneticPr fontId="40"/>
  </si>
  <si>
    <t>生 年 月 日</t>
    <rPh sb="0" eb="1">
      <t>セイ</t>
    </rPh>
    <rPh sb="2" eb="3">
      <t>ネン</t>
    </rPh>
    <rPh sb="4" eb="5">
      <t>ツキ</t>
    </rPh>
    <rPh sb="6" eb="7">
      <t>ニチ</t>
    </rPh>
    <phoneticPr fontId="40"/>
  </si>
  <si>
    <t>性　 別</t>
    <rPh sb="0" eb="1">
      <t>セイ</t>
    </rPh>
    <rPh sb="3" eb="4">
      <t>ベツ</t>
    </rPh>
    <phoneticPr fontId="40"/>
  </si>
  <si>
    <t>従業者証</t>
    <rPh sb="0" eb="3">
      <t>ジュウギョウシャ</t>
    </rPh>
    <rPh sb="3" eb="4">
      <t>アカシ</t>
    </rPh>
    <phoneticPr fontId="40"/>
  </si>
  <si>
    <t>主たる</t>
    <rPh sb="0" eb="1">
      <t>シュ</t>
    </rPh>
    <phoneticPr fontId="40"/>
  </si>
  <si>
    <t>宅地建物取引士で</t>
    <rPh sb="0" eb="4">
      <t>タクチタテモノ</t>
    </rPh>
    <rPh sb="4" eb="6">
      <t>トリヒキ</t>
    </rPh>
    <rPh sb="6" eb="7">
      <t>シ</t>
    </rPh>
    <phoneticPr fontId="40"/>
  </si>
  <si>
    <t>明書番号</t>
    <rPh sb="0" eb="1">
      <t>メイ</t>
    </rPh>
    <rPh sb="1" eb="2">
      <t>ショ</t>
    </rPh>
    <rPh sb="2" eb="4">
      <t>バンゴウ</t>
    </rPh>
    <phoneticPr fontId="40"/>
  </si>
  <si>
    <t>職務内容</t>
    <rPh sb="0" eb="2">
      <t>ショクム</t>
    </rPh>
    <rPh sb="2" eb="4">
      <t>ナイヨウ</t>
    </rPh>
    <phoneticPr fontId="40"/>
  </si>
  <si>
    <t>あるか否かの別</t>
    <rPh sb="3" eb="4">
      <t>イナ</t>
    </rPh>
    <rPh sb="6" eb="7">
      <t>ベツ</t>
    </rPh>
    <phoneticPr fontId="40"/>
  </si>
  <si>
    <t>添　 付　 書　 類　 （3）</t>
    <rPh sb="0" eb="1">
      <t>ソウ</t>
    </rPh>
    <rPh sb="3" eb="4">
      <t>ツキ</t>
    </rPh>
    <rPh sb="6" eb="7">
      <t>ショ</t>
    </rPh>
    <rPh sb="9" eb="10">
      <t>タグイ</t>
    </rPh>
    <phoneticPr fontId="40"/>
  </si>
  <si>
    <t>専任の宅地建物取引士設置証明書</t>
    <rPh sb="0" eb="2">
      <t>センニン</t>
    </rPh>
    <rPh sb="3" eb="7">
      <t>タクチタテモノ</t>
    </rPh>
    <rPh sb="7" eb="9">
      <t>トリヒキ</t>
    </rPh>
    <rPh sb="9" eb="10">
      <t>シ</t>
    </rPh>
    <rPh sb="10" eb="12">
      <t>セッチ</t>
    </rPh>
    <rPh sb="12" eb="15">
      <t>ショウメイショ</t>
    </rPh>
    <phoneticPr fontId="40"/>
  </si>
  <si>
    <t>（法人にあっては、代表者の氏名）</t>
    <rPh sb="1" eb="3">
      <t>ホウジン</t>
    </rPh>
    <rPh sb="9" eb="12">
      <t>ダイヒョウシャ</t>
    </rPh>
    <rPh sb="13" eb="15">
      <t>シメイ</t>
    </rPh>
    <phoneticPr fontId="40"/>
  </si>
  <si>
    <t>記</t>
    <rPh sb="0" eb="1">
      <t>キ</t>
    </rPh>
    <phoneticPr fontId="40"/>
  </si>
  <si>
    <t>事 務 所 の 名 称</t>
    <rPh sb="0" eb="1">
      <t>コト</t>
    </rPh>
    <rPh sb="2" eb="3">
      <t>ツトム</t>
    </rPh>
    <rPh sb="4" eb="5">
      <t>ショ</t>
    </rPh>
    <rPh sb="8" eb="9">
      <t>ナ</t>
    </rPh>
    <rPh sb="10" eb="11">
      <t>ショウ</t>
    </rPh>
    <phoneticPr fontId="40"/>
  </si>
  <si>
    <t>所　　　　　在　　　　　地</t>
    <rPh sb="0" eb="1">
      <t>ショ</t>
    </rPh>
    <rPh sb="6" eb="7">
      <t>ザイ</t>
    </rPh>
    <rPh sb="12" eb="13">
      <t>チ</t>
    </rPh>
    <phoneticPr fontId="40"/>
  </si>
  <si>
    <t>専任の宅地建物</t>
    <rPh sb="0" eb="2">
      <t>センニン</t>
    </rPh>
    <rPh sb="3" eb="5">
      <t>タクチ</t>
    </rPh>
    <rPh sb="5" eb="7">
      <t>タテモノ</t>
    </rPh>
    <phoneticPr fontId="40"/>
  </si>
  <si>
    <t>宅地建物取引業に</t>
    <rPh sb="0" eb="4">
      <t>タクチタテモノ</t>
    </rPh>
    <rPh sb="4" eb="7">
      <t>トリヒキギョウ</t>
    </rPh>
    <phoneticPr fontId="40"/>
  </si>
  <si>
    <t>取引士の数</t>
    <rPh sb="0" eb="2">
      <t>トリヒキ</t>
    </rPh>
    <rPh sb="2" eb="3">
      <t>シ</t>
    </rPh>
    <rPh sb="4" eb="5">
      <t>カズ</t>
    </rPh>
    <phoneticPr fontId="40"/>
  </si>
  <si>
    <t>添　 付　 書　 類　 （5）</t>
    <rPh sb="0" eb="1">
      <t>ソウ</t>
    </rPh>
    <rPh sb="3" eb="4">
      <t>ツキ</t>
    </rPh>
    <rPh sb="6" eb="7">
      <t>ショ</t>
    </rPh>
    <rPh sb="9" eb="10">
      <t>タグイ</t>
    </rPh>
    <phoneticPr fontId="40"/>
  </si>
  <si>
    <t>事務所を使用する権原に関する書面</t>
    <rPh sb="0" eb="3">
      <t>ジムショ</t>
    </rPh>
    <rPh sb="4" eb="6">
      <t>シヨウ</t>
    </rPh>
    <rPh sb="8" eb="10">
      <t>ケンゲン</t>
    </rPh>
    <rPh sb="11" eb="12">
      <t>カン</t>
    </rPh>
    <rPh sb="14" eb="16">
      <t>ショメン</t>
    </rPh>
    <phoneticPr fontId="40"/>
  </si>
  <si>
    <t>事　　　　　　　　　　項</t>
    <rPh sb="0" eb="1">
      <t>コト</t>
    </rPh>
    <rPh sb="11" eb="12">
      <t>コウ</t>
    </rPh>
    <phoneticPr fontId="40"/>
  </si>
  <si>
    <t>所有者</t>
    <rPh sb="0" eb="3">
      <t>ショユウシャ</t>
    </rPh>
    <phoneticPr fontId="40"/>
  </si>
  <si>
    <t>事務所の所有者が申請者と異なる場合</t>
    <rPh sb="0" eb="3">
      <t>ジムショ</t>
    </rPh>
    <rPh sb="4" eb="7">
      <t>ショユウシャ</t>
    </rPh>
    <rPh sb="8" eb="11">
      <t>シンセイシャ</t>
    </rPh>
    <rPh sb="12" eb="13">
      <t>コト</t>
    </rPh>
    <rPh sb="15" eb="17">
      <t>バアイ</t>
    </rPh>
    <phoneticPr fontId="40"/>
  </si>
  <si>
    <t>契約相手</t>
    <rPh sb="0" eb="2">
      <t>ケイヤク</t>
    </rPh>
    <rPh sb="2" eb="4">
      <t>アイテ</t>
    </rPh>
    <phoneticPr fontId="40"/>
  </si>
  <si>
    <t>契 約 日</t>
    <rPh sb="0" eb="1">
      <t>チギリ</t>
    </rPh>
    <rPh sb="2" eb="3">
      <t>ヤク</t>
    </rPh>
    <rPh sb="4" eb="5">
      <t>ニチ</t>
    </rPh>
    <phoneticPr fontId="40"/>
  </si>
  <si>
    <t>契約期間</t>
    <rPh sb="0" eb="2">
      <t>ケイヤク</t>
    </rPh>
    <rPh sb="2" eb="4">
      <t>キカン</t>
    </rPh>
    <phoneticPr fontId="40"/>
  </si>
  <si>
    <t>契約形態</t>
    <rPh sb="0" eb="2">
      <t>ケイヤク</t>
    </rPh>
    <rPh sb="2" eb="4">
      <t>ケイタイ</t>
    </rPh>
    <phoneticPr fontId="40"/>
  </si>
  <si>
    <t>用　　途</t>
    <rPh sb="0" eb="1">
      <t>ヨウ</t>
    </rPh>
    <rPh sb="3" eb="4">
      <t>ト</t>
    </rPh>
    <phoneticPr fontId="40"/>
  </si>
  <si>
    <t>　（事務所名）</t>
    <rPh sb="2" eb="5">
      <t>ジムショ</t>
    </rPh>
    <rPh sb="5" eb="6">
      <t>メイ</t>
    </rPh>
    <phoneticPr fontId="40"/>
  </si>
  <si>
    <t>　（所 在 地）</t>
    <rPh sb="2" eb="3">
      <t>ショ</t>
    </rPh>
    <rPh sb="4" eb="5">
      <t>ザイ</t>
    </rPh>
    <rPh sb="6" eb="7">
      <t>チ</t>
    </rPh>
    <phoneticPr fontId="40"/>
  </si>
  <si>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40"/>
  </si>
  <si>
    <t>　1　　「所有者」の欄は、事務所の所有者の氏名又は法人名（法人の代表者名を含む。）を記入すること。</t>
    <rPh sb="5" eb="8">
      <t>ショユウシャ</t>
    </rPh>
    <rPh sb="10" eb="11">
      <t>ラン</t>
    </rPh>
    <rPh sb="13" eb="16">
      <t>ジムショ</t>
    </rPh>
    <rPh sb="17" eb="20">
      <t>ショユウシャ</t>
    </rPh>
    <rPh sb="21" eb="23">
      <t>シメイ</t>
    </rPh>
    <rPh sb="23" eb="24">
      <t>マタ</t>
    </rPh>
    <rPh sb="25" eb="27">
      <t>ホウジン</t>
    </rPh>
    <rPh sb="27" eb="28">
      <t>メイ</t>
    </rPh>
    <rPh sb="29" eb="31">
      <t>ホウジン</t>
    </rPh>
    <rPh sb="32" eb="35">
      <t>ダイヒョウシャ</t>
    </rPh>
    <rPh sb="35" eb="36">
      <t>メイ</t>
    </rPh>
    <rPh sb="37" eb="38">
      <t>フク</t>
    </rPh>
    <rPh sb="42" eb="44">
      <t>キニュウ</t>
    </rPh>
    <phoneticPr fontId="40"/>
  </si>
  <si>
    <t>　2　　「事務所の所有者が申請者と異なる場合」の欄は、事務所の所有者が免許申請者と異なる場合にのみ</t>
    <rPh sb="5" eb="8">
      <t>ジムショ</t>
    </rPh>
    <rPh sb="9" eb="12">
      <t>ショユウシャ</t>
    </rPh>
    <rPh sb="13" eb="16">
      <t>シンセイシャ</t>
    </rPh>
    <rPh sb="17" eb="18">
      <t>コト</t>
    </rPh>
    <rPh sb="20" eb="22">
      <t>バアイ</t>
    </rPh>
    <rPh sb="24" eb="25">
      <t>ラン</t>
    </rPh>
    <rPh sb="27" eb="30">
      <t>ジムショ</t>
    </rPh>
    <rPh sb="31" eb="34">
      <t>ショユウシャ</t>
    </rPh>
    <rPh sb="35" eb="37">
      <t>メンキョ</t>
    </rPh>
    <rPh sb="37" eb="40">
      <t>シンセイシャ</t>
    </rPh>
    <rPh sb="41" eb="42">
      <t>コト</t>
    </rPh>
    <rPh sb="44" eb="46">
      <t>バアイ</t>
    </rPh>
    <phoneticPr fontId="40"/>
  </si>
  <si>
    <t>添　 付　 書　 類　 （6）</t>
    <rPh sb="0" eb="1">
      <t>ソウ</t>
    </rPh>
    <rPh sb="3" eb="4">
      <t>ツキ</t>
    </rPh>
    <rPh sb="6" eb="7">
      <t>ショ</t>
    </rPh>
    <rPh sb="9" eb="10">
      <t>タグイ</t>
    </rPh>
    <phoneticPr fontId="40"/>
  </si>
  <si>
    <t>（フリガナ）</t>
    <phoneticPr fontId="40"/>
  </si>
  <si>
    <t>職名</t>
    <rPh sb="0" eb="2">
      <t>ショクメイ</t>
    </rPh>
    <phoneticPr fontId="40"/>
  </si>
  <si>
    <t>職歴</t>
    <rPh sb="0" eb="2">
      <t>ショクレキ</t>
    </rPh>
    <phoneticPr fontId="40"/>
  </si>
  <si>
    <t>期　　　　　間</t>
    <rPh sb="0" eb="1">
      <t>キ</t>
    </rPh>
    <rPh sb="6" eb="7">
      <t>アイダ</t>
    </rPh>
    <phoneticPr fontId="40"/>
  </si>
  <si>
    <t>従　 事 　し 　た 　職 　務 　内 　容</t>
    <rPh sb="0" eb="1">
      <t>ジュウ</t>
    </rPh>
    <rPh sb="3" eb="4">
      <t>コト</t>
    </rPh>
    <rPh sb="12" eb="13">
      <t>ショク</t>
    </rPh>
    <rPh sb="15" eb="16">
      <t>ツトム</t>
    </rPh>
    <rPh sb="18" eb="19">
      <t>ウチ</t>
    </rPh>
    <rPh sb="21" eb="22">
      <t>カタチ</t>
    </rPh>
    <phoneticPr fontId="40"/>
  </si>
  <si>
    <t>自</t>
    <rPh sb="0" eb="1">
      <t>ジ</t>
    </rPh>
    <phoneticPr fontId="40"/>
  </si>
  <si>
    <t>至</t>
    <rPh sb="0" eb="1">
      <t>イタ</t>
    </rPh>
    <phoneticPr fontId="40"/>
  </si>
  <si>
    <t>　　上記のとおり相違ありません。</t>
    <rPh sb="2" eb="4">
      <t>ジョウキ</t>
    </rPh>
    <rPh sb="8" eb="10">
      <t>ソウイ</t>
    </rPh>
    <phoneticPr fontId="40"/>
  </si>
  <si>
    <t>氏　　　名</t>
    <rPh sb="0" eb="1">
      <t>シ</t>
    </rPh>
    <rPh sb="4" eb="5">
      <t>メイ</t>
    </rPh>
    <phoneticPr fontId="40"/>
  </si>
  <si>
    <t>添　 付　 書　 類　 （7）</t>
    <rPh sb="0" eb="1">
      <t>ソウ</t>
    </rPh>
    <rPh sb="3" eb="4">
      <t>ツキ</t>
    </rPh>
    <rPh sb="6" eb="7">
      <t>ショ</t>
    </rPh>
    <rPh sb="9" eb="10">
      <t>タグイ</t>
    </rPh>
    <phoneticPr fontId="40"/>
  </si>
  <si>
    <t>資産に関する調書</t>
    <rPh sb="0" eb="2">
      <t>シサン</t>
    </rPh>
    <rPh sb="3" eb="4">
      <t>カン</t>
    </rPh>
    <rPh sb="6" eb="8">
      <t>チョウショ</t>
    </rPh>
    <phoneticPr fontId="40"/>
  </si>
  <si>
    <t>現在</t>
    <rPh sb="0" eb="2">
      <t>ゲンザイ</t>
    </rPh>
    <phoneticPr fontId="40"/>
  </si>
  <si>
    <t>現金預金</t>
    <rPh sb="0" eb="2">
      <t>ゲンキン</t>
    </rPh>
    <rPh sb="2" eb="4">
      <t>ヨキン</t>
    </rPh>
    <phoneticPr fontId="40"/>
  </si>
  <si>
    <t>有価証券</t>
    <rPh sb="0" eb="2">
      <t>ユウカ</t>
    </rPh>
    <rPh sb="2" eb="4">
      <t>ショウケン</t>
    </rPh>
    <phoneticPr fontId="40"/>
  </si>
  <si>
    <t>未収入金</t>
    <rPh sb="0" eb="2">
      <t>ミシュウ</t>
    </rPh>
    <rPh sb="2" eb="4">
      <t>ニュウキン</t>
    </rPh>
    <phoneticPr fontId="40"/>
  </si>
  <si>
    <t>土地</t>
    <rPh sb="0" eb="2">
      <t>トチ</t>
    </rPh>
    <phoneticPr fontId="40"/>
  </si>
  <si>
    <t>建物</t>
    <rPh sb="0" eb="2">
      <t>タテモノ</t>
    </rPh>
    <phoneticPr fontId="40"/>
  </si>
  <si>
    <t>備品</t>
    <rPh sb="0" eb="2">
      <t>ビヒン</t>
    </rPh>
    <phoneticPr fontId="40"/>
  </si>
  <si>
    <t>権利</t>
    <rPh sb="0" eb="2">
      <t>ケンリ</t>
    </rPh>
    <phoneticPr fontId="40"/>
  </si>
  <si>
    <t>その他</t>
    <rPh sb="2" eb="3">
      <t>タ</t>
    </rPh>
    <phoneticPr fontId="40"/>
  </si>
  <si>
    <t>計</t>
    <rPh sb="0" eb="1">
      <t>ケイ</t>
    </rPh>
    <phoneticPr fontId="40"/>
  </si>
  <si>
    <t>借入金</t>
    <rPh sb="0" eb="3">
      <t>カリイレキン</t>
    </rPh>
    <phoneticPr fontId="40"/>
  </si>
  <si>
    <t>未払金</t>
    <rPh sb="0" eb="3">
      <t>ミバライキン</t>
    </rPh>
    <phoneticPr fontId="40"/>
  </si>
  <si>
    <t>預り金</t>
    <rPh sb="0" eb="1">
      <t>アズ</t>
    </rPh>
    <rPh sb="2" eb="3">
      <t>キン</t>
    </rPh>
    <phoneticPr fontId="40"/>
  </si>
  <si>
    <t>前受金</t>
    <rPh sb="0" eb="3">
      <t>マエウケキン</t>
    </rPh>
    <phoneticPr fontId="40"/>
  </si>
  <si>
    <t>名　　称</t>
    <rPh sb="0" eb="1">
      <t>ナ</t>
    </rPh>
    <rPh sb="3" eb="4">
      <t>ショウ</t>
    </rPh>
    <phoneticPr fontId="40"/>
  </si>
  <si>
    <t>事務所の別</t>
    <rPh sb="0" eb="3">
      <t>ｼﾞﾑｼｮ</t>
    </rPh>
    <rPh sb="4" eb="5">
      <t>ﾍﾞﾂ</t>
    </rPh>
    <phoneticPr fontId="15" type="halfwidthKatakana"/>
  </si>
  <si>
    <t>1．　主たる事務所</t>
    <rPh sb="3" eb="4">
      <t>ｼｭ</t>
    </rPh>
    <rPh sb="6" eb="9">
      <t>ｼﾞﾑｼｮ</t>
    </rPh>
    <phoneticPr fontId="15" type="halfwidthKatakana"/>
  </si>
  <si>
    <t>事務所の名称</t>
    <rPh sb="0" eb="3">
      <t>ｼﾞﾑｼｮ</t>
    </rPh>
    <rPh sb="4" eb="6">
      <t>ﾒｲｼｮｳ</t>
    </rPh>
    <phoneticPr fontId="15" type="halfwidthKatakana"/>
  </si>
  <si>
    <t>北海道</t>
    <rPh sb="0" eb="3">
      <t>ﾎｯｶｲﾄﾞｳ</t>
    </rPh>
    <phoneticPr fontId="15"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</si>
  <si>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</si>
  <si>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</si>
  <si>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</si>
  <si>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</si>
  <si>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</si>
  <si>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</si>
  <si>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</si>
  <si>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</si>
  <si>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</si>
  <si>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</si>
  <si>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</si>
  <si>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</si>
  <si>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</si>
  <si>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</si>
  <si>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</si>
  <si>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</si>
  <si>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</si>
  <si>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</si>
  <si>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</si>
  <si>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</si>
  <si>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</si>
  <si>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</si>
  <si>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</si>
  <si>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</si>
  <si>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</si>
  <si>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</si>
  <si>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</si>
  <si>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</si>
  <si>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</si>
  <si>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</si>
  <si>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</si>
  <si>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</si>
  <si>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</si>
  <si>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</si>
  <si>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</si>
  <si>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</si>
  <si>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</si>
  <si>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</si>
  <si>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</si>
  <si>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</si>
  <si>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</si>
  <si>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</si>
  <si>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</si>
  <si>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</si>
  <si>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</si>
  <si>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</si>
  <si>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ﾄﾄﾞｳﾌｹﾝ</t>
    </rPh>
    <phoneticPr fontId="15" type="halfwidthKatakana"/>
  </si>
  <si>
    <t>　　　　　都道府県</t>
    <rPh sb="5" eb="9">
      <t>ﾄﾄﾞｳﾌｹﾝ</t>
    </rPh>
    <phoneticPr fontId="15" type="halfwidthKatakana"/>
  </si>
  <si>
    <t>名</t>
    <rPh sb="0" eb="1">
      <t>ﾒｲ</t>
    </rPh>
    <phoneticPr fontId="15" type="halfwidthKatakana"/>
  </si>
  <si>
    <t>（使用人）氏名</t>
    <rPh sb="1" eb="4">
      <t>シヨウニン</t>
    </rPh>
    <rPh sb="5" eb="6">
      <t>シ</t>
    </rPh>
    <rPh sb="6" eb="7">
      <t>メイ</t>
    </rPh>
    <phoneticPr fontId="15"/>
  </si>
  <si>
    <t>氏　　名</t>
    <rPh sb="0" eb="1">
      <t>シ</t>
    </rPh>
    <rPh sb="3" eb="4">
      <t>メイ</t>
    </rPh>
    <phoneticPr fontId="15"/>
  </si>
  <si>
    <t>（第五面）</t>
    <rPh sb="1" eb="2">
      <t>ダイ</t>
    </rPh>
    <rPh sb="2" eb="3">
      <t>5</t>
    </rPh>
    <rPh sb="3" eb="4">
      <t>メン</t>
    </rPh>
    <phoneticPr fontId="40"/>
  </si>
  <si>
    <t>　申請者、申請者の役員、令第2条の2に規定する使用人、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40"/>
  </si>
  <si>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15"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</si>
  <si>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5"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</si>
  <si>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5"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</si>
  <si>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5"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</si>
  <si>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5"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</si>
  <si>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5"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</si>
  <si>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5"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</si>
  <si>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15" type="halfwidthKatakana"/>
  </si>
  <si>
    <t>相談役　顧問</t>
    <rPh sb="0" eb="3">
      <t>ｿｳﾀﾞﾝﾔｸ</t>
    </rPh>
    <rPh sb="4" eb="6">
      <t>ｺﾓﾝ</t>
    </rPh>
    <phoneticPr fontId="15" type="halfwidthKatakana"/>
  </si>
  <si>
    <t>11　相談役</t>
    <rPh sb="3" eb="6">
      <t>ｿｳﾀﾞﾝﾔｸ</t>
    </rPh>
    <phoneticPr fontId="15" type="halfwidthKatakana"/>
  </si>
  <si>
    <t>12　顧問</t>
    <rPh sb="3" eb="5">
      <t>ｺﾓﾝ</t>
    </rPh>
    <phoneticPr fontId="15" type="halfwidthKatakana"/>
  </si>
  <si>
    <t>保有株式の数</t>
    <rPh sb="0" eb="2">
      <t>ﾎﾕｳ</t>
    </rPh>
    <rPh sb="2" eb="4">
      <t>ｶﾌﾞｼｷ</t>
    </rPh>
    <rPh sb="5" eb="6">
      <t>ｶｽﾞ</t>
    </rPh>
    <phoneticPr fontId="15" type="halfwidthKatakana"/>
  </si>
  <si>
    <t>株</t>
    <rPh sb="0" eb="1">
      <t>ｶﾌﾞ</t>
    </rPh>
    <phoneticPr fontId="15" type="halfwidthKatakana"/>
  </si>
  <si>
    <t>円</t>
    <rPh sb="0" eb="1">
      <t>ｴﾝ</t>
    </rPh>
    <phoneticPr fontId="15" type="halfwidthKatakana"/>
  </si>
  <si>
    <t>（出資金額）</t>
    <rPh sb="1" eb="3">
      <t>ｼｭｯｼ</t>
    </rPh>
    <rPh sb="3" eb="5">
      <t>ｷﾝｶﾞｸ</t>
    </rPh>
    <phoneticPr fontId="15" type="halfwidthKatakana"/>
  </si>
  <si>
    <t>割合</t>
    <rPh sb="0" eb="2">
      <t>ﾜﾘｱｲ</t>
    </rPh>
    <phoneticPr fontId="15" type="halfwidthKatakana"/>
  </si>
  <si>
    <t>％</t>
    <phoneticPr fontId="15" type="halfwidthKatakana"/>
  </si>
  <si>
    <t>氏名又は名称</t>
    <rPh sb="0" eb="2">
      <t>シメイ</t>
    </rPh>
    <rPh sb="2" eb="3">
      <t>マタ</t>
    </rPh>
    <rPh sb="4" eb="6">
      <t>メイショウ</t>
    </rPh>
    <phoneticPr fontId="15"/>
  </si>
  <si>
    <t>5</t>
    <phoneticPr fontId="40"/>
  </si>
  <si>
    <t>14</t>
    <phoneticPr fontId="40"/>
  </si>
  <si>
    <t>15</t>
    <phoneticPr fontId="40"/>
  </si>
  <si>
    <t>17</t>
    <phoneticPr fontId="40"/>
  </si>
  <si>
    <t>18</t>
    <phoneticPr fontId="40"/>
  </si>
  <si>
    <t>性　　別</t>
    <rPh sb="0" eb="1">
      <t>セイ</t>
    </rPh>
    <rPh sb="3" eb="4">
      <t>ベツ</t>
    </rPh>
    <phoneticPr fontId="15"/>
  </si>
  <si>
    <t>1.男</t>
    <phoneticPr fontId="15" type="halfwidthKatakana"/>
  </si>
  <si>
    <t>2.女</t>
    <phoneticPr fontId="15" type="halfwidthKatakana"/>
  </si>
  <si>
    <t>男女</t>
    <rPh sb="0" eb="2">
      <t>ﾀﾞﾝｼﾞｮ</t>
    </rPh>
    <phoneticPr fontId="15" type="halfwidthKatakana"/>
  </si>
  <si>
    <t>従業者証明書番号</t>
    <rPh sb="0" eb="3">
      <t>ジュウギョウシャ</t>
    </rPh>
    <rPh sb="3" eb="6">
      <t>ショウメイショ</t>
    </rPh>
    <rPh sb="6" eb="8">
      <t>バンゴウ</t>
    </rPh>
    <phoneticPr fontId="15"/>
  </si>
  <si>
    <t>主たる職務内容</t>
    <rPh sb="0" eb="1">
      <t>シュ</t>
    </rPh>
    <rPh sb="3" eb="5">
      <t>ショクム</t>
    </rPh>
    <rPh sb="5" eb="7">
      <t>ナイヨウ</t>
    </rPh>
    <phoneticPr fontId="15"/>
  </si>
  <si>
    <t>主たる職務内容</t>
    <rPh sb="0" eb="1">
      <t>ｼｭ</t>
    </rPh>
    <rPh sb="3" eb="5">
      <t>ｼｮｸﾑ</t>
    </rPh>
    <rPh sb="5" eb="7">
      <t>ﾅｲﾖｳ</t>
    </rPh>
    <phoneticPr fontId="15" type="halfwidthKatakana"/>
  </si>
  <si>
    <t>専任</t>
    <rPh sb="0" eb="2">
      <t>ｾﾝﾆﾝ</t>
    </rPh>
    <phoneticPr fontId="15" type="halfwidthKatakana"/>
  </si>
  <si>
    <t>政令</t>
    <rPh sb="0" eb="2">
      <t>ｾｲﾚｲ</t>
    </rPh>
    <phoneticPr fontId="15" type="halfwidthKatakana"/>
  </si>
  <si>
    <t>総務</t>
    <rPh sb="0" eb="2">
      <t>ｿｳﾑ</t>
    </rPh>
    <phoneticPr fontId="15" type="halfwidthKatakana"/>
  </si>
  <si>
    <t>人事</t>
    <rPh sb="0" eb="2">
      <t>ｼﾞﾝｼﾞ</t>
    </rPh>
    <phoneticPr fontId="15" type="halfwidthKatakana"/>
  </si>
  <si>
    <t>営業</t>
    <rPh sb="0" eb="2">
      <t>ｴｲｷﾞｮｳ</t>
    </rPh>
    <phoneticPr fontId="15" type="halfwidthKatakana"/>
  </si>
  <si>
    <t>経理</t>
    <rPh sb="0" eb="2">
      <t>ｹｲﾘ</t>
    </rPh>
    <phoneticPr fontId="15" type="halfwidthKatakana"/>
  </si>
  <si>
    <t>財務</t>
    <rPh sb="0" eb="2">
      <t>ｻﾞｲﾑ</t>
    </rPh>
    <phoneticPr fontId="15" type="halfwidthKatakana"/>
  </si>
  <si>
    <t>営業事務</t>
    <rPh sb="0" eb="2">
      <t>ｴｲｷﾞｮｳ</t>
    </rPh>
    <rPh sb="2" eb="4">
      <t>ｼﾞﾑ</t>
    </rPh>
    <phoneticPr fontId="15" type="halfwidthKatakana"/>
  </si>
  <si>
    <t>企画</t>
    <rPh sb="0" eb="2">
      <t>ｷｶｸ</t>
    </rPh>
    <phoneticPr fontId="15" type="halfwidthKatakana"/>
  </si>
  <si>
    <t>「宅地建物取引業に従事する者」とは</t>
    <rPh sb="1" eb="8">
      <t>ﾀｸﾁﾀﾃﾓﾉﾄﾘﾋｷｷﾞｮｳ</t>
    </rPh>
    <rPh sb="9" eb="11">
      <t>ｼﾞｭｳｼﾞ</t>
    </rPh>
    <rPh sb="13" eb="14">
      <t>ﾓﾉ</t>
    </rPh>
    <phoneticPr fontId="15" type="halfwidthKatakana"/>
  </si>
  <si>
    <t>主たる職務内容について</t>
    <rPh sb="0" eb="1">
      <t>ｼｭ</t>
    </rPh>
    <rPh sb="3" eb="5">
      <t>ｼｮｸﾑ</t>
    </rPh>
    <rPh sb="5" eb="7">
      <t>ﾅｲﾖｳ</t>
    </rPh>
    <phoneticPr fontId="15" type="halfwidthKatakana"/>
  </si>
  <si>
    <t>○　専任の宅地建物取引士</t>
    <phoneticPr fontId="15" type="halfwidthKatakana"/>
  </si>
  <si>
    <t>専任の取引士</t>
    <phoneticPr fontId="15"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</si>
  <si>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15" type="halfwidthKatakana"/>
  </si>
  <si>
    <t>主任士()</t>
    <rPh sb="0" eb="3">
      <t>ｼｭﾆﾝｼ</t>
    </rPh>
    <phoneticPr fontId="15" type="halfwidthKatakana"/>
  </si>
  <si>
    <t>(北海道)</t>
    <rPh sb="1" eb="4">
      <t>ﾎｯｶｲﾄﾞｳ</t>
    </rPh>
    <phoneticPr fontId="15"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</si>
  <si>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</si>
  <si>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</si>
  <si>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</si>
  <si>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</si>
  <si>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</si>
  <si>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</si>
  <si>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</si>
  <si>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</si>
  <si>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</si>
  <si>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</si>
  <si>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</si>
  <si>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</si>
  <si>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</si>
  <si>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</si>
  <si>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</si>
  <si>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</si>
  <si>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</si>
  <si>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</si>
  <si>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</si>
  <si>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</si>
  <si>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</si>
  <si>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</si>
  <si>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</si>
  <si>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</si>
  <si>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</si>
  <si>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</si>
  <si>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</si>
  <si>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</si>
  <si>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</si>
  <si>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</si>
  <si>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</si>
  <si>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</si>
  <si>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</si>
  <si>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</si>
  <si>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</si>
  <si>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</si>
  <si>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</si>
  <si>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</si>
  <si>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</si>
  <si>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</si>
  <si>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</si>
  <si>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</si>
  <si>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</si>
  <si>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</si>
  <si>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</si>
  <si>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</si>
  <si>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</si>
  <si>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</si>
  <si>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</si>
  <si>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</si>
  <si>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</si>
  <si>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</si>
  <si>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</si>
  <si>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15"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</si>
  <si>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</si>
  <si>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</si>
  <si>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</si>
  <si>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</si>
  <si>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</si>
  <si>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</si>
  <si>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</si>
  <si>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</si>
  <si>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</si>
  <si>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</si>
  <si>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</si>
  <si>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</si>
  <si>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</si>
  <si>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</si>
  <si>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</si>
  <si>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15" type="halfwidthKatakana"/>
  </si>
  <si>
    <t>代表・専任</t>
    <rPh sb="0" eb="2">
      <t>ﾀﾞｲﾋｮｳ</t>
    </rPh>
    <rPh sb="3" eb="5">
      <t>ｾﾝﾆﾝ</t>
    </rPh>
    <phoneticPr fontId="15" type="halfwidthKatakana"/>
  </si>
  <si>
    <t>宅地建物取引業に従事する者の名簿</t>
    <rPh sb="0" eb="2">
      <t>ﾀｸﾁ</t>
    </rPh>
    <rPh sb="2" eb="4">
      <t>ﾀﾃﾓﾉ</t>
    </rPh>
    <rPh sb="4" eb="7">
      <t>ﾄﾘﾋｷｷﾞｮｳ</t>
    </rPh>
    <phoneticPr fontId="15"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</si>
  <si>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15" type="halfwidthKatakana"/>
  </si>
  <si>
    <t>業　　務　　に　　従　　事　　す　　る　　者</t>
    <rPh sb="0" eb="1">
      <t>ギョウ</t>
    </rPh>
    <rPh sb="3" eb="4">
      <t>ツトム</t>
    </rPh>
    <rPh sb="9" eb="10">
      <t>ジュウ</t>
    </rPh>
    <rPh sb="12" eb="13">
      <t>コト</t>
    </rPh>
    <rPh sb="21" eb="22">
      <t>モノ</t>
    </rPh>
    <phoneticPr fontId="15"/>
  </si>
  <si>
    <t>代表取締役</t>
    <rPh sb="0" eb="2">
      <t>ﾀﾞｲﾋｮｳ</t>
    </rPh>
    <rPh sb="2" eb="5">
      <t>ﾄﾘｼﾏﾘﾔｸ</t>
    </rPh>
    <phoneticPr fontId="15" type="halfwidthKatakana"/>
  </si>
  <si>
    <t>法人の場合（法人名）</t>
    <rPh sb="0" eb="2">
      <t>ﾎｳｼﾞﾝ</t>
    </rPh>
    <rPh sb="3" eb="5">
      <t>ﾊﾞｱｲ</t>
    </rPh>
    <rPh sb="6" eb="8">
      <t>ﾎｳｼﾞﾝ</t>
    </rPh>
    <rPh sb="8" eb="9">
      <t>ﾒｲ</t>
    </rPh>
    <phoneticPr fontId="15" type="halfwidthKatakana"/>
  </si>
  <si>
    <t>契約相手</t>
    <rPh sb="0" eb="2">
      <t>ｹｲﾔｸ</t>
    </rPh>
    <rPh sb="2" eb="4">
      <t>ｱｲﾃ</t>
    </rPh>
    <phoneticPr fontId="15" type="halfwidthKatakana"/>
  </si>
  <si>
    <t>契約期間</t>
    <rPh sb="0" eb="2">
      <t>ｹｲﾔｸ</t>
    </rPh>
    <rPh sb="2" eb="4">
      <t>ｷｶﾝ</t>
    </rPh>
    <phoneticPr fontId="15" type="halfwidthKatakana"/>
  </si>
  <si>
    <t>より</t>
    <phoneticPr fontId="15" type="halfwidthKatakana"/>
  </si>
  <si>
    <t>契約形態</t>
    <rPh sb="0" eb="2">
      <t>ｹｲﾔｸ</t>
    </rPh>
    <rPh sb="2" eb="4">
      <t>ｹｲﾀｲ</t>
    </rPh>
    <phoneticPr fontId="15" type="halfwidthKatakana"/>
  </si>
  <si>
    <t>←自動で反映</t>
    <phoneticPr fontId="15" type="halfwidthKatakana"/>
  </si>
  <si>
    <t>取締役</t>
    <rPh sb="0" eb="3">
      <t>ﾄﾘｼﾏﾘﾔｸ</t>
    </rPh>
    <phoneticPr fontId="15" type="halfwidthKatakana"/>
  </si>
  <si>
    <t>家主法人役職</t>
    <rPh sb="0" eb="2">
      <t>ﾔﾇｼ</t>
    </rPh>
    <rPh sb="2" eb="4">
      <t>ﾎｳｼﾞﾝ</t>
    </rPh>
    <rPh sb="4" eb="6">
      <t>ﾔｸｼｮｸ</t>
    </rPh>
    <phoneticPr fontId="15" type="halfwidthKatakana"/>
  </si>
  <si>
    <t>更新可</t>
    <rPh sb="0" eb="3">
      <t>ｺｳｼﾝｶ</t>
    </rPh>
    <phoneticPr fontId="15" type="halfwidthKatakana"/>
  </si>
  <si>
    <t>用途</t>
    <rPh sb="0" eb="2">
      <t>ﾖｳﾄ</t>
    </rPh>
    <phoneticPr fontId="15" type="halfwidthKatakana"/>
  </si>
  <si>
    <t>事務所</t>
    <rPh sb="0" eb="3">
      <t>ｼﾞﾑｼｮ</t>
    </rPh>
    <phoneticPr fontId="15" type="halfwidthKatakana"/>
  </si>
  <si>
    <t>店舗事務所</t>
    <rPh sb="0" eb="2">
      <t>ﾃﾝﾎﾟ</t>
    </rPh>
    <rPh sb="2" eb="5">
      <t>ｼﾞﾑｼｮ</t>
    </rPh>
    <phoneticPr fontId="15" type="halfwidthKatakana"/>
  </si>
  <si>
    <t>店舗</t>
    <rPh sb="0" eb="2">
      <t>ﾃﾝﾎﾟ</t>
    </rPh>
    <phoneticPr fontId="15" type="halfwidthKatakana"/>
  </si>
  <si>
    <t>マンション（一室）</t>
    <rPh sb="6" eb="8">
      <t>ｲｯｼﾂ</t>
    </rPh>
    <phoneticPr fontId="15" type="halfwidthKatakana"/>
  </si>
  <si>
    <t>戸建（一部）</t>
    <rPh sb="0" eb="2">
      <t>ｺﾀﾞ</t>
    </rPh>
    <rPh sb="3" eb="5">
      <t>ｲﾁﾌﾞ</t>
    </rPh>
    <phoneticPr fontId="15" type="halfwidthKatakana"/>
  </si>
  <si>
    <t>契約形態</t>
    <rPh sb="0" eb="2">
      <t>ｹｲﾔｸ</t>
    </rPh>
    <rPh sb="2" eb="4">
      <t>ｹｲﾀｲ</t>
    </rPh>
    <phoneticPr fontId="15" type="halfwidthKatakana"/>
  </si>
  <si>
    <t>賃貸借</t>
    <rPh sb="0" eb="3">
      <t>ﾁﾝﾀｲｼｬｸ</t>
    </rPh>
    <phoneticPr fontId="15" type="halfwidthKatakana"/>
  </si>
  <si>
    <t>使用貸借</t>
    <rPh sb="0" eb="2">
      <t>ｼﾖｳ</t>
    </rPh>
    <rPh sb="2" eb="4">
      <t>ﾀｲｼｬｸ</t>
    </rPh>
    <phoneticPr fontId="15" type="halfwidthKatakana"/>
  </si>
  <si>
    <t>賃貸借（転貸借）</t>
    <rPh sb="0" eb="3">
      <t>ﾁﾝﾀｲｼｬｸ</t>
    </rPh>
    <rPh sb="4" eb="7">
      <t>ﾃﾝﾀｲｼｬｸ</t>
    </rPh>
    <phoneticPr fontId="15" type="halfwidthKatakana"/>
  </si>
  <si>
    <t>（自動更新）</t>
    <rPh sb="1" eb="3">
      <t>ｼﾞﾄﾞｳ</t>
    </rPh>
    <rPh sb="3" eb="5">
      <t>ｺｳｼﾝ</t>
    </rPh>
    <phoneticPr fontId="15" type="halfwidthKatakana"/>
  </si>
  <si>
    <t>「法人契約変更承諾済」</t>
    <phoneticPr fontId="15" type="halfwidthKatakana"/>
  </si>
  <si>
    <t>会社設立前の契約日</t>
    <rPh sb="0" eb="2">
      <t>ｶｲｼｬ</t>
    </rPh>
    <rPh sb="2" eb="4">
      <t>ｾﾂﾘﾂ</t>
    </rPh>
    <rPh sb="4" eb="5">
      <t>ﾏｴ</t>
    </rPh>
    <rPh sb="6" eb="9">
      <t>ｹｲﾔｸﾋﾞ</t>
    </rPh>
    <phoneticPr fontId="15" type="halfwidthKatakana"/>
  </si>
  <si>
    <t>住居</t>
    <rPh sb="0" eb="2">
      <t>ｼﾞｭｳｷｮ</t>
    </rPh>
    <phoneticPr fontId="15"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</si>
  <si>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15" type="halfwidthKatakana"/>
  </si>
  <si>
    <t>契　約　日</t>
    <rPh sb="0" eb="1">
      <t>ﾁｷﾞﾘ</t>
    </rPh>
    <rPh sb="2" eb="3">
      <t>ﾔｸ</t>
    </rPh>
    <rPh sb="4" eb="5">
      <t>ﾆﾁ</t>
    </rPh>
    <phoneticPr fontId="15" type="halfwidthKatakana"/>
  </si>
  <si>
    <t>用　　　途</t>
    <rPh sb="0" eb="1">
      <t>ﾖｳ</t>
    </rPh>
    <rPh sb="4" eb="5">
      <t>ﾄ</t>
    </rPh>
    <phoneticPr fontId="15" type="halfwidthKatakana"/>
  </si>
  <si>
    <t>電話番号</t>
    <rPh sb="0" eb="2">
      <t>ﾃﾞﾝﾜ</t>
    </rPh>
    <rPh sb="2" eb="4">
      <t>ﾊﾞﾝｺﾞｳ</t>
    </rPh>
    <phoneticPr fontId="15" type="halfwidthKatakana"/>
  </si>
  <si>
    <t>職名（略歴）専任の場合</t>
    <rPh sb="0" eb="2">
      <t>ｼｮｸﾒｲ</t>
    </rPh>
    <rPh sb="3" eb="5">
      <t>ﾘｬｸﾚｷ</t>
    </rPh>
    <rPh sb="6" eb="8">
      <t>ｾﾝﾆﾝ</t>
    </rPh>
    <rPh sb="9" eb="11">
      <t>ﾊﾞｱｲ</t>
    </rPh>
    <phoneticPr fontId="15" type="halfwidthKatakana"/>
  </si>
  <si>
    <t>自</t>
    <rPh sb="0" eb="1">
      <t>ｼﾞ</t>
    </rPh>
    <phoneticPr fontId="15" type="halfwidthKatakana"/>
  </si>
  <si>
    <t>至</t>
    <rPh sb="0" eb="1">
      <t>ｲﾀ</t>
    </rPh>
    <phoneticPr fontId="15" type="halfwidthKatakana"/>
  </si>
  <si>
    <r>
      <t>職　歴　</t>
    </r>
    <r>
      <rPr>
        <b/>
        <sz val="11"/>
        <rFont val="ＭＳ Ｐゴシック"/>
        <family val="3"/>
        <charset val="128"/>
      </rPr>
      <t>（１）</t>
    </r>
    <rPh sb="0" eb="1">
      <t>ｼｮｸ</t>
    </rPh>
    <rPh sb="2" eb="3">
      <t>ﾚｷ</t>
    </rPh>
    <phoneticPr fontId="15"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</si>
  <si>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</si>
  <si>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</si>
  <si>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</si>
  <si>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</si>
  <si>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</si>
  <si>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</si>
  <si>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15"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</si>
  <si>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15" type="halfwidthKatakana"/>
  </si>
  <si>
    <t>↓職歴は古い順</t>
    <rPh sb="1" eb="3">
      <t>ｼｮｸﾚｷ</t>
    </rPh>
    <rPh sb="4" eb="5">
      <t>ﾌﾙ</t>
    </rPh>
    <rPh sb="6" eb="7">
      <t>ｼﾞｭﾝ</t>
    </rPh>
    <phoneticPr fontId="15" type="halfwidthKatakana"/>
  </si>
  <si>
    <t>01：代表取締役　</t>
    <phoneticPr fontId="15" type="halfwidthKatakana"/>
  </si>
  <si>
    <t>02：取締役　</t>
    <phoneticPr fontId="15" type="halfwidthKatakana"/>
  </si>
  <si>
    <t>04：代表社員　</t>
    <phoneticPr fontId="15" type="halfwidthKatakana"/>
  </si>
  <si>
    <t>07：理事　</t>
    <phoneticPr fontId="15" type="halfwidthKatakana"/>
  </si>
  <si>
    <t>11：相談役　</t>
    <phoneticPr fontId="15" type="halfwidthKatakana"/>
  </si>
  <si>
    <t>13：代表執行役　</t>
    <phoneticPr fontId="15" type="halfwidthKatakana"/>
  </si>
  <si>
    <t>14：執行役　</t>
    <phoneticPr fontId="15" type="halfwidthKatakana"/>
  </si>
  <si>
    <t>15：個人営業の代表者　</t>
    <phoneticPr fontId="15" type="halfwidthKatakana"/>
  </si>
  <si>
    <t>15：専任の宅地建物取引士　</t>
    <phoneticPr fontId="15" type="halfwidthKatakana"/>
  </si>
  <si>
    <t>15：政令使用人　</t>
    <phoneticPr fontId="15" type="halfwidthKatakana"/>
  </si>
  <si>
    <t>照会対象者役名</t>
    <rPh sb="0" eb="2">
      <t>ｼｮｳｶｲ</t>
    </rPh>
    <rPh sb="2" eb="5">
      <t>ﾀｲｼｮｳｼｬ</t>
    </rPh>
    <rPh sb="5" eb="7">
      <t>ﾔｸﾒｲ</t>
    </rPh>
    <phoneticPr fontId="15" type="halfwidthKatakana"/>
  </si>
  <si>
    <t>筆頭者名</t>
    <rPh sb="0" eb="3">
      <t>ヒットウシャ</t>
    </rPh>
    <rPh sb="3" eb="4">
      <t>メイ</t>
    </rPh>
    <phoneticPr fontId="15"/>
  </si>
  <si>
    <t>▼▼以下 　北海道</t>
  </si>
  <si>
    <t>　</t>
  </si>
  <si>
    <t>▼▼以下 　青森県</t>
  </si>
  <si>
    <t>全国市区町村コード</t>
    <rPh sb="0" eb="2">
      <t>ｾﾞﾝｺｸ</t>
    </rPh>
    <rPh sb="2" eb="6">
      <t>ｼｸﾁｮｳｿﾝ</t>
    </rPh>
    <phoneticPr fontId="15" type="halfwidthKatakana"/>
  </si>
  <si>
    <t>入力TOPへ↑</t>
  </si>
  <si>
    <t>←自動で反映</t>
    <phoneticPr fontId="15" type="halfwidthKatakana"/>
  </si>
  <si>
    <t>都道府県選択</t>
    <rPh sb="0" eb="4">
      <t>ﾄﾄﾞｳﾌｹﾝ</t>
    </rPh>
    <rPh sb="4" eb="6">
      <t>ｾﾝﾀｸ</t>
    </rPh>
    <phoneticPr fontId="15" type="halfwidthKatakana"/>
  </si>
  <si>
    <t>←20文字（外国籍の場合は国名を入力）</t>
    <rPh sb="3" eb="5">
      <t>ﾓｼﾞ</t>
    </rPh>
    <rPh sb="6" eb="9">
      <t>ｶﾞｲｺｸｾｷ</t>
    </rPh>
    <rPh sb="10" eb="12">
      <t>ﾊﾞｱｲ</t>
    </rPh>
    <rPh sb="13" eb="15">
      <t>ｺｸﾒｲ</t>
    </rPh>
    <rPh sb="16" eb="18">
      <t>ﾆｭｳﾘｮｸ</t>
    </rPh>
    <phoneticPr fontId="15" type="halfwidthKatakana"/>
  </si>
  <si>
    <t>←20文字（姓と名は1文字空ける）</t>
    <rPh sb="6" eb="7">
      <t>ｾｲ</t>
    </rPh>
    <rPh sb="8" eb="9">
      <t>ﾒｲ</t>
    </rPh>
    <rPh sb="11" eb="13">
      <t>ﾓｼﾞ</t>
    </rPh>
    <rPh sb="13" eb="14">
      <t>ｱ</t>
    </rPh>
    <phoneticPr fontId="15" type="halfwidthKatakana"/>
  </si>
  <si>
    <t>←10文字（姓と名は1文字空ける）</t>
    <rPh sb="6" eb="7">
      <t>ｾｲ</t>
    </rPh>
    <rPh sb="8" eb="9">
      <t>ﾒｲ</t>
    </rPh>
    <rPh sb="11" eb="13">
      <t>ﾓｼﾞ</t>
    </rPh>
    <rPh sb="13" eb="14">
      <t>ｱ</t>
    </rPh>
    <phoneticPr fontId="15"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</si>
  <si>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15" type="halfwidthKatakana"/>
  </si>
  <si>
    <t>性別男女</t>
    <rPh sb="0" eb="2">
      <t>ｾｲﾍﾞﾂ</t>
    </rPh>
    <rPh sb="2" eb="4">
      <t>ﾀﾞﾝｼﾞｮ</t>
    </rPh>
    <phoneticPr fontId="15" type="halfwidthKatakana"/>
  </si>
  <si>
    <t>1．　男</t>
    <rPh sb="3" eb="4">
      <t>ｵﾄｺ</t>
    </rPh>
    <phoneticPr fontId="15" type="halfwidthKatakana"/>
  </si>
  <si>
    <t>2．　女</t>
    <rPh sb="3" eb="4">
      <t>ｵﾝﾅ</t>
    </rPh>
    <phoneticPr fontId="15" type="halfwidthKatakana"/>
  </si>
  <si>
    <t xml:space="preserve">
本籍</t>
    <rPh sb="1" eb="2">
      <t>ﾎﾝ</t>
    </rPh>
    <rPh sb="2" eb="3">
      <t>ｾｷ</t>
    </rPh>
    <phoneticPr fontId="15" type="halfwidthKatakana"/>
  </si>
  <si>
    <t>年</t>
    <rPh sb="0" eb="1">
      <t>ネン</t>
    </rPh>
    <phoneticPr fontId="15"/>
  </si>
  <si>
    <t>月</t>
    <rPh sb="0" eb="1">
      <t>ガツ</t>
    </rPh>
    <phoneticPr fontId="15"/>
  </si>
  <si>
    <t>日</t>
    <rPh sb="0" eb="1">
      <t>ニチ</t>
    </rPh>
    <phoneticPr fontId="15"/>
  </si>
  <si>
    <t>）</t>
    <phoneticPr fontId="15"/>
  </si>
  <si>
    <t>代表者</t>
    <rPh sb="0" eb="3">
      <t>ダイヒョウシャ</t>
    </rPh>
    <phoneticPr fontId="15"/>
  </si>
  <si>
    <t>電　　話</t>
    <rPh sb="0" eb="1">
      <t>デン</t>
    </rPh>
    <rPh sb="3" eb="4">
      <t>ハナシ</t>
    </rPh>
    <phoneticPr fontId="15"/>
  </si>
  <si>
    <t>住　　　所</t>
    <rPh sb="0" eb="1">
      <t>ジュウ</t>
    </rPh>
    <rPh sb="4" eb="5">
      <t>ショ</t>
    </rPh>
    <phoneticPr fontId="15"/>
  </si>
  <si>
    <t>記</t>
    <rPh sb="0" eb="1">
      <t>キ</t>
    </rPh>
    <phoneticPr fontId="15"/>
  </si>
  <si>
    <t>電話番号</t>
    <rPh sb="0" eb="2">
      <t>デンワ</t>
    </rPh>
    <rPh sb="2" eb="4">
      <t>バンゴウ</t>
    </rPh>
    <phoneticPr fontId="15"/>
  </si>
  <si>
    <t>会員区分</t>
    <rPh sb="0" eb="2">
      <t>カイイン</t>
    </rPh>
    <rPh sb="2" eb="4">
      <t>クブン</t>
    </rPh>
    <phoneticPr fontId="15"/>
  </si>
  <si>
    <t>氏　名</t>
    <rPh sb="0" eb="1">
      <t>シ</t>
    </rPh>
    <rPh sb="2" eb="3">
      <t>メイ</t>
    </rPh>
    <phoneticPr fontId="15"/>
  </si>
  <si>
    <t>←6桁未満の場合は頭に「0」を入力</t>
    <rPh sb="2" eb="3">
      <t>ケタ</t>
    </rPh>
    <rPh sb="3" eb="5">
      <t>ミマン</t>
    </rPh>
    <rPh sb="6" eb="8">
      <t>バアイ</t>
    </rPh>
    <rPh sb="9" eb="10">
      <t>アタマ</t>
    </rPh>
    <rPh sb="15" eb="17">
      <t>ニュウリョク</t>
    </rPh>
    <phoneticPr fontId="15"/>
  </si>
  <si>
    <t>男女</t>
    <rPh sb="0" eb="2">
      <t>ﾀﾞﾝｼﾞｮ</t>
    </rPh>
    <phoneticPr fontId="15" type="halfwidthKatakana"/>
  </si>
  <si>
    <t>男</t>
    <rPh sb="0" eb="1">
      <t>ｵﾄｺ</t>
    </rPh>
    <phoneticPr fontId="15" type="halfwidthKatakana"/>
  </si>
  <si>
    <t>女</t>
    <rPh sb="0" eb="1">
      <t>ｵﾝﾅ</t>
    </rPh>
    <phoneticPr fontId="15" type="halfwidthKatakana"/>
  </si>
  <si>
    <t>〒</t>
    <phoneticPr fontId="15" type="halfwidthKatakana"/>
  </si>
  <si>
    <t>支部</t>
    <rPh sb="0" eb="2">
      <t>ｼﾌﾞ</t>
    </rPh>
    <phoneticPr fontId="15" type="halfwidthKatakana"/>
  </si>
  <si>
    <t>　　 　　支部</t>
    <rPh sb="5" eb="7">
      <t>ｼﾌﾞ</t>
    </rPh>
    <phoneticPr fontId="15" type="halfwidthKatakana"/>
  </si>
  <si>
    <t>携帯電話番号</t>
    <rPh sb="0" eb="2">
      <t>ｹｲﾀｲ</t>
    </rPh>
    <rPh sb="2" eb="4">
      <t>ﾃﾞﾝﾜ</t>
    </rPh>
    <rPh sb="4" eb="6">
      <t>ﾊﾞﾝｺﾞｳ</t>
    </rPh>
    <phoneticPr fontId="15" type="halfwidthKatakana"/>
  </si>
  <si>
    <t>□　所在地住所と同一</t>
  </si>
  <si>
    <t>□　申込FAX名義と同一</t>
  </si>
  <si>
    <t>☑　所在地住所と同一</t>
    <phoneticPr fontId="15" type="halfwidthKatakana"/>
  </si>
  <si>
    <t>☑　申込FAX名義と同一</t>
    <phoneticPr fontId="15" type="halfwidthKatakana"/>
  </si>
  <si>
    <t>住所同一</t>
    <rPh sb="0" eb="2">
      <t>ｼﾞｭｳｼｮ</t>
    </rPh>
    <rPh sb="2" eb="4">
      <t>ﾄﾞｳｲﾂ</t>
    </rPh>
    <phoneticPr fontId="15" type="halfwidthKatakana"/>
  </si>
  <si>
    <t>名義同一</t>
    <rPh sb="0" eb="2">
      <t>ﾒｲｷﾞ</t>
    </rPh>
    <rPh sb="2" eb="4">
      <t>ﾄﾞｳｲﾂ</t>
    </rPh>
    <phoneticPr fontId="15" type="halfwidthKatakana"/>
  </si>
  <si>
    <t>▼▼以下 　岩手県</t>
  </si>
  <si>
    <t>▼▼以下 　宮城県</t>
  </si>
  <si>
    <t>▼▼以下 　秋田県</t>
  </si>
  <si>
    <t>▼▼以下 　山形県</t>
  </si>
  <si>
    <t>▼▼以下 　福島県</t>
  </si>
  <si>
    <t>▼▼以下 　茨城県</t>
  </si>
  <si>
    <t>▼▼以下 　栃木県</t>
  </si>
  <si>
    <t>▼▼以下 　群馬県</t>
  </si>
  <si>
    <t>▼▼以下 　埼玉県</t>
  </si>
  <si>
    <t>▼▼以下 　千葉県</t>
  </si>
  <si>
    <t>▼▼以下 　東京都</t>
  </si>
  <si>
    <t>▼▼以下 　神奈川県</t>
  </si>
  <si>
    <t>▼▼以下 　新潟県</t>
  </si>
  <si>
    <t>▼▼以下 　富山県</t>
  </si>
  <si>
    <t>▼▼以下 　石川県</t>
  </si>
  <si>
    <t>▼▼以下 　福井県</t>
  </si>
  <si>
    <t>▼▼以下 　山梨県</t>
  </si>
  <si>
    <t>▼▼以下 　長野県</t>
  </si>
  <si>
    <t>▼▼以下 　岐阜県</t>
  </si>
  <si>
    <t>▼▼以下 　静岡県</t>
  </si>
  <si>
    <t>▼▼以下 　愛知県</t>
  </si>
  <si>
    <t>▼▼以下 　三重県</t>
  </si>
  <si>
    <t>▼▼以下 　滋賀県</t>
  </si>
  <si>
    <t>▼▼以下 　京都府</t>
  </si>
  <si>
    <t>▼▼以下 　大阪府</t>
  </si>
  <si>
    <t>▼▼以下 　兵庫県</t>
  </si>
  <si>
    <t>▼▼以下 　奈良県</t>
  </si>
  <si>
    <t>▼▼以下 　和歌山県</t>
  </si>
  <si>
    <t>▼▼以下 　鳥取県</t>
  </si>
  <si>
    <t>▼▼以下 　島根県</t>
  </si>
  <si>
    <t>▼▼以下 　岡山県</t>
  </si>
  <si>
    <t>▼▼以下 　広島県</t>
  </si>
  <si>
    <t>▼▼以下 　山口県</t>
  </si>
  <si>
    <t>▼▼以下 　徳島県</t>
  </si>
  <si>
    <t>▼▼以下 　香川県</t>
  </si>
  <si>
    <t>▼▼以下 　愛媛県</t>
  </si>
  <si>
    <t>▼▼以下 　高知県</t>
  </si>
  <si>
    <t>▼▼以下 　福岡県</t>
  </si>
  <si>
    <t>▼▼以下 　佐賀県</t>
  </si>
  <si>
    <t>▼▼以下 　長崎県</t>
  </si>
  <si>
    <t>▼▼以下 　熊本県</t>
  </si>
  <si>
    <t>▼▼以下 　大分県</t>
  </si>
  <si>
    <t>▼▼以下 　宮崎県</t>
  </si>
  <si>
    <t>▼▼以下 　鹿児島県</t>
  </si>
  <si>
    <t>▼▼以下 　沖縄県</t>
  </si>
  <si>
    <t>←自動で反映</t>
    <phoneticPr fontId="15" type="halfwidthKatakana"/>
  </si>
  <si>
    <t>都道府県
市区町村</t>
    <rPh sb="0" eb="4">
      <t>ﾄﾄﾞｳﾌｹﾝ</t>
    </rPh>
    <rPh sb="5" eb="9">
      <t>ｼｸﾁｮｳｿﾝ</t>
    </rPh>
    <phoneticPr fontId="15" type="halfwidthKatakana"/>
  </si>
  <si>
    <t>常勤・非常勤</t>
    <rPh sb="0" eb="2">
      <t>ｼﾞｮｳｷﾝ</t>
    </rPh>
    <rPh sb="3" eb="6">
      <t>ﾋｼﾞｮｳｷﾝ</t>
    </rPh>
    <phoneticPr fontId="15" type="halfwidthKatakana"/>
  </si>
  <si>
    <t>(常勤)</t>
    <rPh sb="1" eb="3">
      <t>ｼﾞｮｳｷﾝ</t>
    </rPh>
    <phoneticPr fontId="15" type="halfwidthKatakana"/>
  </si>
  <si>
    <t>(非常勤)</t>
    <rPh sb="1" eb="2">
      <t>ﾋ</t>
    </rPh>
    <rPh sb="2" eb="4">
      <t>ｼﾞｮｳｷﾝ</t>
    </rPh>
    <phoneticPr fontId="15" type="halfwidthKatakana"/>
  </si>
  <si>
    <t>←この日付が反映される書類は？</t>
    <rPh sb="3" eb="5">
      <t>ﾋﾂﾞｹ</t>
    </rPh>
    <rPh sb="6" eb="8">
      <t>ﾊﾝｴｲ</t>
    </rPh>
    <rPh sb="11" eb="13">
      <t>ｼｮﾙｲ</t>
    </rPh>
    <phoneticPr fontId="15" type="halfwidthKatakana"/>
  </si>
  <si>
    <t>□現住所　　□勤務先</t>
    <phoneticPr fontId="15" type="halfwidthKatakana"/>
  </si>
  <si>
    <t>☑現住所　　□勤務先</t>
    <phoneticPr fontId="15" type="halfwidthKatakana"/>
  </si>
  <si>
    <t>□現住所　　☑勤務先</t>
    <phoneticPr fontId="15" type="halfwidthKatakana"/>
  </si>
  <si>
    <t>教材送付先</t>
    <rPh sb="0" eb="2">
      <t>ｷｮｳｻﾞｲ</t>
    </rPh>
    <rPh sb="2" eb="5">
      <t>ｿｳﾌｻｷ</t>
    </rPh>
    <phoneticPr fontId="15" type="halfwidthKatakana"/>
  </si>
  <si>
    <t>（　　）</t>
    <phoneticPr fontId="15"/>
  </si>
  <si>
    <t>（ 1 ）</t>
    <phoneticPr fontId="15"/>
  </si>
  <si>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</si>
  <si>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</si>
  <si>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</si>
  <si>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</si>
  <si>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</si>
  <si>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</si>
  <si>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</si>
  <si>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</si>
  <si>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</si>
  <si>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</si>
  <si>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</si>
  <si>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</si>
  <si>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</si>
  <si>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</si>
  <si>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</si>
  <si>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</si>
  <si>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</si>
  <si>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</si>
  <si>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</si>
  <si>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15" type="halfwidthKatakana"/>
  </si>
  <si>
    <t>宅地建物取引業者　免許申請書</t>
    <rPh sb="0" eb="4">
      <t>タクチタテモノ</t>
    </rPh>
    <rPh sb="4" eb="7">
      <t>トリヒキギョウ</t>
    </rPh>
    <rPh sb="7" eb="8">
      <t>シャ</t>
    </rPh>
    <rPh sb="9" eb="11">
      <t>メンキョ</t>
    </rPh>
    <rPh sb="11" eb="14">
      <t>シンセイショ</t>
    </rPh>
    <phoneticPr fontId="15"/>
  </si>
  <si>
    <t>市区町村
以下を入力</t>
    <rPh sb="0" eb="1">
      <t>ｼ</t>
    </rPh>
    <rPh sb="1" eb="2">
      <t>ｸ</t>
    </rPh>
    <rPh sb="2" eb="4">
      <t>ﾁｮｳｿﾝ</t>
    </rPh>
    <rPh sb="5" eb="7">
      <t>ｲｶ</t>
    </rPh>
    <rPh sb="8" eb="10">
      <t>ﾆｭｳﾘｮｸ</t>
    </rPh>
    <phoneticPr fontId="15" type="halfwidthKatakana"/>
  </si>
  <si>
    <t>市区町村ｺｰﾄﾞ</t>
    <rPh sb="0" eb="4">
      <t>ｼｸﾁｮｳｿﾝ</t>
    </rPh>
    <phoneticPr fontId="15" type="halfwidthKatakana"/>
  </si>
  <si>
    <t>本店</t>
    <rPh sb="0" eb="2">
      <t>ﾎﾝﾃﾝ</t>
    </rPh>
    <phoneticPr fontId="15" type="halfwidthKatakana"/>
  </si>
  <si>
    <t>期　　　　間</t>
    <rPh sb="0" eb="1">
      <t>ｷ</t>
    </rPh>
    <rPh sb="5" eb="6">
      <t>ｱｲﾀﾞ</t>
    </rPh>
    <phoneticPr fontId="15" type="halfwidthKatakana"/>
  </si>
  <si>
    <t>←40文字まで</t>
    <rPh sb="3" eb="5">
      <t>ﾓｼﾞ</t>
    </rPh>
    <phoneticPr fontId="15" type="halfwidthKatakana"/>
  </si>
  <si>
    <t>←本書は本店専用ファイルのため変更不可</t>
    <rPh sb="1" eb="3">
      <t>ﾎﾝｼｮ</t>
    </rPh>
    <rPh sb="4" eb="6">
      <t>ﾎﾝﾃﾝ</t>
    </rPh>
    <rPh sb="6" eb="8">
      <t>ｾﾝﾖｳ</t>
    </rPh>
    <rPh sb="15" eb="17">
      <t>ﾍﾝｸ</t>
    </rPh>
    <rPh sb="17" eb="19">
      <t>ﾌｶ</t>
    </rPh>
    <phoneticPr fontId="15" type="halfwidthKatakana"/>
  </si>
  <si>
    <t>←本書は本店（主たる事務所）専用ファイルのため変更不可</t>
    <rPh sb="7" eb="8">
      <t>ｼｭ</t>
    </rPh>
    <rPh sb="10" eb="13">
      <t>ｼﾞﾑｼｮ</t>
    </rPh>
    <phoneticPr fontId="15"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</si>
  <si>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15"/>
  </si>
  <si>
    <t>セルの色</t>
    <rPh sb="0" eb="4">
      <t>イロ</t>
    </rPh>
    <phoneticPr fontId="15"/>
  </si>
  <si>
    <t>項目名</t>
    <rPh sb="0" eb="3">
      <t>コウモクメイ</t>
    </rPh>
    <phoneticPr fontId="15"/>
  </si>
  <si>
    <t>特　徴</t>
    <rPh sb="0" eb="3">
      <t>トクシルシ</t>
    </rPh>
    <phoneticPr fontId="15"/>
  </si>
  <si>
    <t>薄い黄
の項目</t>
    <rPh sb="0" eb="7">
      <t>ウスキコウモク</t>
    </rPh>
    <phoneticPr fontId="15"/>
  </si>
  <si>
    <t>自由入力</t>
    <rPh sb="0" eb="4">
      <t>ジユウニュウリョク</t>
    </rPh>
    <phoneticPr fontId="15"/>
  </si>
  <si>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15"/>
  </si>
  <si>
    <t>薄い緑
の項目</t>
    <rPh sb="0" eb="7">
      <t>ウスミドリコウモク</t>
    </rPh>
    <phoneticPr fontId="15"/>
  </si>
  <si>
    <t>選択入力</t>
    <rPh sb="0" eb="2">
      <t>センタク</t>
    </rPh>
    <rPh sb="2" eb="4">
      <t>ニュウリョク</t>
    </rPh>
    <phoneticPr fontId="15"/>
  </si>
  <si>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15"/>
  </si>
  <si>
    <t>薄い赤
の項目</t>
    <rPh sb="0" eb="1">
      <t>ウス</t>
    </rPh>
    <rPh sb="2" eb="3">
      <t>アカ</t>
    </rPh>
    <rPh sb="5" eb="7">
      <t>コウモク</t>
    </rPh>
    <phoneticPr fontId="15"/>
  </si>
  <si>
    <t>連動値反映</t>
    <rPh sb="0" eb="5">
      <t>レンドウアタイハンエイ</t>
    </rPh>
    <phoneticPr fontId="15"/>
  </si>
  <si>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15"/>
  </si>
  <si>
    <r>
      <t xml:space="preserve">「★入力画面」
右上の書類名を
</t>
    </r>
    <r>
      <rPr>
        <b/>
        <sz val="11"/>
        <rFont val="ＭＳ Ｐゴシック"/>
        <family val="3"/>
        <charset val="128"/>
      </rPr>
      <t>クリック</t>
    </r>
    <r>
      <rPr>
        <sz val="9"/>
        <rFont val="ＭＳ Ｐゴシック"/>
        <family val="3"/>
        <charset val="128"/>
      </rPr>
      <t>して移動</t>
    </r>
    <rPh sb="8" eb="10">
      <t>ミギウエ</t>
    </rPh>
    <rPh sb="11" eb="13">
      <t>ショルイ</t>
    </rPh>
    <rPh sb="13" eb="14">
      <t>メイ</t>
    </rPh>
    <rPh sb="22" eb="24">
      <t>イドウ</t>
    </rPh>
    <phoneticPr fontId="15"/>
  </si>
  <si>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15"/>
  </si>
  <si>
    <t>パソコン（キーボード）の種類</t>
    <rPh sb="12" eb="14">
      <t>シュルイ</t>
    </rPh>
    <phoneticPr fontId="15"/>
  </si>
  <si>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15"/>
  </si>
  <si>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15"/>
  </si>
  <si>
    <r>
      <t xml:space="preserve">デスクトップ
</t>
    </r>
    <r>
      <rPr>
        <sz val="9"/>
        <rFont val="ＭＳ Ｐゴシック"/>
        <family val="3"/>
        <charset val="128"/>
      </rPr>
      <t>パソコンの場合</t>
    </r>
    <rPh sb="12" eb="14">
      <t>バアイ</t>
    </rPh>
    <phoneticPr fontId="15"/>
  </si>
  <si>
    <t>Ctrl</t>
  </si>
  <si>
    <t>＋</t>
  </si>
  <si>
    <t>Page
Down</t>
    <phoneticPr fontId="15"/>
  </si>
  <si>
    <t>Page
Up</t>
    <phoneticPr fontId="15"/>
  </si>
  <si>
    <r>
      <t xml:space="preserve">ノート
</t>
    </r>
    <r>
      <rPr>
        <sz val="9"/>
        <rFont val="ＭＳ Ｐゴシック"/>
        <family val="3"/>
        <charset val="128"/>
      </rPr>
      <t>パソコンの場合</t>
    </r>
    <rPh sb="9" eb="11">
      <t>バアイ</t>
    </rPh>
    <phoneticPr fontId="15"/>
  </si>
  <si>
    <t>Fn</t>
    <phoneticPr fontId="15"/>
  </si>
  <si>
    <t>●各書類（シート）を印刷する方法</t>
    <rPh sb="1" eb="4">
      <t>カクショルイ</t>
    </rPh>
    <rPh sb="10" eb="12">
      <t>インサツ</t>
    </rPh>
    <rPh sb="14" eb="16">
      <t>ホウホウ</t>
    </rPh>
    <phoneticPr fontId="15"/>
  </si>
  <si>
    <t>作成した書類の印刷は、以下の手順で行います</t>
    <rPh sb="0" eb="2">
      <t>サクセイ</t>
    </rPh>
    <rPh sb="4" eb="6">
      <t>ショルイ</t>
    </rPh>
    <rPh sb="7" eb="9">
      <t>インサツ</t>
    </rPh>
    <rPh sb="11" eb="13">
      <t>イカ</t>
    </rPh>
    <rPh sb="14" eb="16">
      <t>テジュン</t>
    </rPh>
    <rPh sb="17" eb="18">
      <t>オコナ</t>
    </rPh>
    <phoneticPr fontId="15"/>
  </si>
  <si>
    <t>印刷する用紙（シート）
を選択した状態で</t>
    <rPh sb="0" eb="2">
      <t>インサツ</t>
    </rPh>
    <rPh sb="4" eb="6">
      <t>ヨウシ</t>
    </rPh>
    <rPh sb="13" eb="15">
      <t>センタク</t>
    </rPh>
    <rPh sb="17" eb="19">
      <t>ジョウタイ</t>
    </rPh>
    <phoneticPr fontId="15"/>
  </si>
  <si>
    <r>
      <t xml:space="preserve"> 印刷画面の［設定］項目で</t>
    </r>
    <r>
      <rPr>
        <sz val="9"/>
        <color rgb="FFFF0000"/>
        <rFont val="ＭＳ Ｐゴシック"/>
        <family val="3"/>
        <charset val="128"/>
      </rPr>
      <t/>
    </r>
    <phoneticPr fontId="15"/>
  </si>
  <si>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15"/>
  </si>
  <si>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15"/>
  </si>
  <si>
    <t>50　なし</t>
    <phoneticPr fontId="15" type="halfwidthKatakana"/>
  </si>
  <si>
    <t>選択　▼</t>
    <rPh sb="0" eb="2">
      <t>ｾﾝﾀｸ</t>
    </rPh>
    <phoneticPr fontId="15" type="halfwidthKatakana"/>
  </si>
  <si>
    <t>市区町村を選択 ▼</t>
    <rPh sb="0" eb="4">
      <t>ｼｸﾁｮｳｿﾝ</t>
    </rPh>
    <rPh sb="5" eb="7">
      <t>ｾﾝﾀｸ</t>
    </rPh>
    <phoneticPr fontId="15" type="halfwidthKatakana"/>
  </si>
  <si>
    <t>-</t>
    <phoneticPr fontId="15" type="halfwidthKatakana"/>
  </si>
  <si>
    <t>-</t>
    <phoneticPr fontId="15" type="halfwidthKatakana"/>
  </si>
  <si>
    <t>選択▼</t>
    <rPh sb="0" eb="2">
      <t>ｾﾝﾀｸ</t>
    </rPh>
    <phoneticPr fontId="15" type="halfwidthKatakana"/>
  </si>
  <si>
    <t>自宅電話番号</t>
    <rPh sb="0" eb="2">
      <t>ｼﾞﾀｸ</t>
    </rPh>
    <rPh sb="2" eb="4">
      <t>ﾃﾞﾝﾜ</t>
    </rPh>
    <rPh sb="4" eb="6">
      <t>ﾊﾞﾝｺﾞｳ</t>
    </rPh>
    <phoneticPr fontId="15" type="halfwidthKatakana"/>
  </si>
  <si>
    <t>選択　▼</t>
    <phoneticPr fontId="15" type="halfwidthKatakana"/>
  </si>
  <si>
    <t>選択　▼</t>
    <rPh sb="0" eb="2">
      <t>ｾﾝﾀｸ</t>
    </rPh>
    <phoneticPr fontId="15" type="halfwidthKatakana"/>
  </si>
  <si>
    <t>取引士</t>
    <rPh sb="0" eb="3">
      <t>トリヒキシ</t>
    </rPh>
    <phoneticPr fontId="15"/>
  </si>
  <si>
    <t>----------</t>
    <phoneticPr fontId="15" type="halfwidthKatakana"/>
  </si>
  <si>
    <t>選択してください　▼</t>
    <rPh sb="0" eb="2">
      <t>ｾﾝﾀｸ</t>
    </rPh>
    <phoneticPr fontId="15"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</si>
  <si>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15" type="halfwidthKatakana"/>
  </si>
  <si>
    <t>所属している不動産
業関係業界団体が
ある場合には
その名称</t>
    <rPh sb="0" eb="2">
      <t>ｼｮｿﾞｸ</t>
    </rPh>
    <rPh sb="6" eb="9">
      <t>ﾌﾄﾞｳｻﾝ</t>
    </rPh>
    <rPh sb="10" eb="11">
      <t>ｷﾞｮｳ</t>
    </rPh>
    <rPh sb="11" eb="13">
      <t>ｶﾝｹｲ</t>
    </rPh>
    <rPh sb="13" eb="15">
      <t>ｷﾞｮｳｶｲ</t>
    </rPh>
    <rPh sb="15" eb="17">
      <t>ﾀﾞﾝﾀｲ</t>
    </rPh>
    <rPh sb="21" eb="23">
      <t>ﾊﾞｱｲ</t>
    </rPh>
    <rPh sb="28" eb="30">
      <t>ﾒｲｼｮｳ</t>
    </rPh>
    <phoneticPr fontId="15" type="halfwidthKatakana"/>
  </si>
  <si>
    <t>↓左記の加入年月日を入力</t>
    <rPh sb="1" eb="3">
      <t>ｻｷ</t>
    </rPh>
    <rPh sb="4" eb="6">
      <t>ｶﾆｭｳ</t>
    </rPh>
    <rPh sb="6" eb="9">
      <t>ﾈﾝｶﾞｯﾋﾟ</t>
    </rPh>
    <rPh sb="10" eb="12">
      <t>ﾆｭｳﾘｮｸ</t>
    </rPh>
    <phoneticPr fontId="15" type="halfwidthKatakana"/>
  </si>
  <si>
    <t>本籍地を選択　▼</t>
    <rPh sb="0" eb="3">
      <t>ﾎﾝｾｷﾁ</t>
    </rPh>
    <rPh sb="4" eb="6">
      <t>ｾﾝﾀｸ</t>
    </rPh>
    <phoneticPr fontId="15" type="halfwidthKatakana"/>
  </si>
  <si>
    <t>←外国籍の場合「99」を選択</t>
    <rPh sb="12" eb="14">
      <t>ｾﾝﾀｸ</t>
    </rPh>
    <phoneticPr fontId="15" type="halfwidthKatakana"/>
  </si>
  <si>
    <t>　　　99　外国籍</t>
    <rPh sb="6" eb="9">
      <t>ｶﾞｲｺｸｾｷ</t>
    </rPh>
    <phoneticPr fontId="15" type="halfwidthKatakana"/>
  </si>
  <si>
    <t>分類</t>
    <rPh sb="0" eb="2">
      <t>ブンルイ</t>
    </rPh>
    <phoneticPr fontId="15"/>
  </si>
  <si>
    <t>日付</t>
    <rPh sb="0" eb="2">
      <t>ﾋﾂﾞｹ</t>
    </rPh>
    <phoneticPr fontId="15" type="halfwidthKatakana"/>
  </si>
  <si>
    <t>役名を選択　▼</t>
    <rPh sb="0" eb="2">
      <t>ﾔｸﾒｲ</t>
    </rPh>
    <rPh sb="3" eb="5">
      <t>ｾﾝﾀｸ</t>
    </rPh>
    <phoneticPr fontId="15" type="halfwidthKatakana"/>
  </si>
  <si>
    <t>02 青森県知事（青森）</t>
    <phoneticPr fontId="15" type="halfwidthKatakana"/>
  </si>
  <si>
    <t>03 岩手県知事（岩手）</t>
    <phoneticPr fontId="15" type="halfwidthKatakana"/>
  </si>
  <si>
    <t>04 宮城県知事（宮城）</t>
    <phoneticPr fontId="15" type="halfwidthKatakana"/>
  </si>
  <si>
    <t>05 秋田県知事（秋田）</t>
    <phoneticPr fontId="15" type="halfwidthKatakana"/>
  </si>
  <si>
    <t>06 山形県知事（山形）</t>
    <phoneticPr fontId="15" type="halfwidthKatakana"/>
  </si>
  <si>
    <t>07 福島県知事（福島）</t>
    <phoneticPr fontId="15" type="halfwidthKatakana"/>
  </si>
  <si>
    <t>08 茨城県知事（茨城）</t>
    <phoneticPr fontId="15" type="halfwidthKatakana"/>
  </si>
  <si>
    <t>09 栃木県知事（栃木）</t>
    <phoneticPr fontId="15" type="halfwidthKatakana"/>
  </si>
  <si>
    <t>10 群馬県知事（群馬）</t>
    <phoneticPr fontId="15" type="halfwidthKatakana"/>
  </si>
  <si>
    <t>11 埼玉県知事（埼玉）</t>
    <phoneticPr fontId="15" type="halfwidthKatakana"/>
  </si>
  <si>
    <t>12 千葉県知事（千葉）</t>
    <phoneticPr fontId="15" type="halfwidthKatakana"/>
  </si>
  <si>
    <t>13 東京都知事（東京）</t>
    <phoneticPr fontId="15" type="halfwidthKatakana"/>
  </si>
  <si>
    <t>14 神奈川県知事（神奈川）</t>
    <phoneticPr fontId="15" type="halfwidthKatakana"/>
  </si>
  <si>
    <t>15 新潟県知事（新潟）</t>
    <phoneticPr fontId="15" type="halfwidthKatakana"/>
  </si>
  <si>
    <t>16 富山県知事（富山）</t>
    <phoneticPr fontId="15" type="halfwidthKatakana"/>
  </si>
  <si>
    <t>17 石川県知事（石川）</t>
    <phoneticPr fontId="15" type="halfwidthKatakana"/>
  </si>
  <si>
    <t>18 福井県知事（福井）</t>
    <phoneticPr fontId="15" type="halfwidthKatakana"/>
  </si>
  <si>
    <t>19 山梨県知事（山梨）</t>
    <phoneticPr fontId="15" type="halfwidthKatakana"/>
  </si>
  <si>
    <t>20 長野県知事（長野）</t>
    <phoneticPr fontId="15" type="halfwidthKatakana"/>
  </si>
  <si>
    <t>21 岐阜県知事（岐阜）</t>
    <phoneticPr fontId="15" type="halfwidthKatakana"/>
  </si>
  <si>
    <t>22 静岡県知事（静岡）</t>
    <phoneticPr fontId="15" type="halfwidthKatakana"/>
  </si>
  <si>
    <t>23 愛知県知事（愛知）</t>
    <phoneticPr fontId="15" type="halfwidthKatakana"/>
  </si>
  <si>
    <t>24 三重県知事（三重）</t>
    <phoneticPr fontId="15" type="halfwidthKatakana"/>
  </si>
  <si>
    <t>25 滋賀県知事（滋賀）</t>
    <phoneticPr fontId="15" type="halfwidthKatakana"/>
  </si>
  <si>
    <t>26 京都府知事（京都）</t>
    <phoneticPr fontId="15" type="halfwidthKatakana"/>
  </si>
  <si>
    <t>27 大阪府知事（大阪）</t>
    <phoneticPr fontId="15" type="halfwidthKatakana"/>
  </si>
  <si>
    <t>28 兵庫県知事（兵庫）</t>
    <phoneticPr fontId="15" type="halfwidthKatakana"/>
  </si>
  <si>
    <t>29 奈良県知事（奈良）</t>
    <phoneticPr fontId="15" type="halfwidthKatakana"/>
  </si>
  <si>
    <t>30 和歌山県知事（和歌山）</t>
    <phoneticPr fontId="15" type="halfwidthKatakana"/>
  </si>
  <si>
    <t>31 鳥取県知事（鳥取）</t>
    <phoneticPr fontId="15" type="halfwidthKatakana"/>
  </si>
  <si>
    <t>32 島根県知事（島根）</t>
    <phoneticPr fontId="15" type="halfwidthKatakana"/>
  </si>
  <si>
    <t>33 岡山県知事（岡山）</t>
    <phoneticPr fontId="15" type="halfwidthKatakana"/>
  </si>
  <si>
    <t>34 広島県知事（広島）</t>
    <phoneticPr fontId="15" type="halfwidthKatakana"/>
  </si>
  <si>
    <t>35 山口県知事（山口）</t>
    <phoneticPr fontId="15" type="halfwidthKatakana"/>
  </si>
  <si>
    <t>36 徳島県知事（徳島）</t>
    <phoneticPr fontId="15" type="halfwidthKatakana"/>
  </si>
  <si>
    <t>37 香川県知事（香川）</t>
    <phoneticPr fontId="15" type="halfwidthKatakana"/>
  </si>
  <si>
    <t>39 高知県知事（高知）</t>
    <phoneticPr fontId="15" type="halfwidthKatakana"/>
  </si>
  <si>
    <t>38 愛媛県知事（愛媛）</t>
    <rPh sb="9" eb="11">
      <t>ｴﾋﾒ</t>
    </rPh>
    <phoneticPr fontId="15" type="halfwidthKatakana"/>
  </si>
  <si>
    <t>40 福岡県知事（福岡）</t>
    <phoneticPr fontId="15" type="halfwidthKatakana"/>
  </si>
  <si>
    <t>41 佐賀県知事（佐賀）</t>
    <phoneticPr fontId="15" type="halfwidthKatakana"/>
  </si>
  <si>
    <t>42 長崎県知事（長崎）</t>
    <phoneticPr fontId="15" type="halfwidthKatakana"/>
  </si>
  <si>
    <t>43 熊本県知事（熊本）</t>
    <phoneticPr fontId="15" type="halfwidthKatakana"/>
  </si>
  <si>
    <t>44 大分県知事（大分）</t>
    <phoneticPr fontId="15" type="halfwidthKatakana"/>
  </si>
  <si>
    <t>45 宮崎県知事（宮崎）</t>
    <phoneticPr fontId="15" type="halfwidthKatakana"/>
  </si>
  <si>
    <t>46 鹿児島県知事（鹿児島）</t>
    <phoneticPr fontId="15" type="halfwidthKatakana"/>
  </si>
  <si>
    <t>47 沖縄県知事（沖縄）</t>
    <phoneticPr fontId="15" type="halfwidthKatakana"/>
  </si>
  <si>
    <t>▼以下北海道</t>
    <phoneticPr fontId="15" type="halfwidthKatakana"/>
  </si>
  <si>
    <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15" type="halfwidthKatakana"/>
  </si>
  <si>
    <t>第一面</t>
    <phoneticPr fontId="40"/>
  </si>
  <si>
    <t>本店に従事する者の数</t>
    <rPh sb="0" eb="2">
      <t>ﾎﾝﾃﾝ</t>
    </rPh>
    <rPh sb="3" eb="5">
      <t>ｼﾞｭｳｼﾞ</t>
    </rPh>
    <rPh sb="7" eb="8">
      <t>ﾓﾉ</t>
    </rPh>
    <rPh sb="9" eb="10">
      <t>ｶｽﾞ</t>
    </rPh>
    <phoneticPr fontId="15"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</si>
  <si>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15"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</si>
  <si>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15" type="halfwidthKatakana"/>
  </si>
  <si>
    <t>選択</t>
    <rPh sb="0" eb="2">
      <t>ｾﾝﾀｸ</t>
    </rPh>
    <phoneticPr fontId="15" type="halfwidthKatakana"/>
  </si>
  <si>
    <t>年号2（生年</t>
    <rPh sb="0" eb="2">
      <t>ネンゴウ</t>
    </rPh>
    <rPh sb="4" eb="6">
      <t>セイネン</t>
    </rPh>
    <phoneticPr fontId="15"/>
  </si>
  <si>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5" type="halfwidthKatakana"/>
  </si>
  <si>
    <t>事　務　所
所　有　者</t>
    <rPh sb="0" eb="1">
      <t>ｺﾄ</t>
    </rPh>
    <rPh sb="2" eb="3">
      <t>ﾂﾄﾑ</t>
    </rPh>
    <rPh sb="4" eb="5">
      <t>ｼｮ</t>
    </rPh>
    <rPh sb="6" eb="7">
      <t>ｼｮ</t>
    </rPh>
    <rPh sb="8" eb="9">
      <t>ﾕｳ</t>
    </rPh>
    <rPh sb="10" eb="11">
      <t>ｼｬ</t>
    </rPh>
    <phoneticPr fontId="15" type="halfwidthKatakana"/>
  </si>
  <si>
    <t>［B］</t>
    <phoneticPr fontId="15" type="halfwidthKatakana"/>
  </si>
  <si>
    <t>選択　▼</t>
    <rPh sb="0" eb="2">
      <t>ｾﾝﾀｸ</t>
    </rPh>
    <phoneticPr fontId="15" type="halfwidthKatakana"/>
  </si>
  <si>
    <t>まで</t>
    <phoneticPr fontId="15" type="halfwidthKatakana"/>
  </si>
  <si>
    <t>照会対象者役名(代表者</t>
    <rPh sb="0" eb="2">
      <t>ｼｮｳｶｲ</t>
    </rPh>
    <rPh sb="2" eb="5">
      <t>ﾀｲｼｮｳｼｬ</t>
    </rPh>
    <rPh sb="5" eb="7">
      <t>ﾔｸﾒｲ</t>
    </rPh>
    <rPh sb="8" eb="11">
      <t>ﾀﾞｲﾋｮｳｼｬ</t>
    </rPh>
    <phoneticPr fontId="15" type="halfwidthKatakana"/>
  </si>
  <si>
    <t>代表者
の職歴
（略歴）</t>
    <rPh sb="0" eb="3">
      <t>ﾀﾞｲﾋｮｳｼｬ</t>
    </rPh>
    <rPh sb="5" eb="7">
      <t>ｼｮｸﾚｷ</t>
    </rPh>
    <rPh sb="9" eb="11">
      <t>ﾘｬｸﾚｷ</t>
    </rPh>
    <phoneticPr fontId="15" type="halfwidthKatakana"/>
  </si>
  <si>
    <t>代表者
の情報</t>
    <rPh sb="0" eb="3">
      <t>ﾀﾞｲﾋｮｳｼｬ</t>
    </rPh>
    <rPh sb="6" eb="8">
      <t>ｼﾞｮｳﾎｳ</t>
    </rPh>
    <phoneticPr fontId="15" type="halfwidthKatakana"/>
  </si>
  <si>
    <t>宅建免許</t>
    <rPh sb="0" eb="2">
      <t>ﾀｯｹﾝ</t>
    </rPh>
    <rPh sb="2" eb="4">
      <t>ﾒﾝｷｮ</t>
    </rPh>
    <phoneticPr fontId="15" type="halfwidthKatakana"/>
  </si>
  <si>
    <t>免許番号
年月日
および
有効期限</t>
    <rPh sb="0" eb="2">
      <t>ﾒﾝｷｮ</t>
    </rPh>
    <rPh sb="2" eb="4">
      <t>ﾊﾞﾝｺﾞｳ</t>
    </rPh>
    <rPh sb="5" eb="8">
      <t>ﾈﾝｶﾞｯﾋﾟ</t>
    </rPh>
    <rPh sb="13" eb="15">
      <t>ﾕｳｺｳ</t>
    </rPh>
    <rPh sb="15" eb="17">
      <t>ｷｹﾞﾝ</t>
    </rPh>
    <phoneticPr fontId="15" type="halfwidthKatakana"/>
  </si>
  <si>
    <t>選択　▼</t>
    <rPh sb="0" eb="2">
      <t>センタク</t>
    </rPh>
    <phoneticPr fontId="15"/>
  </si>
  <si>
    <t xml:space="preserve">北海道知事免許 石狩 </t>
    <phoneticPr fontId="15" type="halfwidthKatakana"/>
  </si>
  <si>
    <t xml:space="preserve">北海道知事免許 渡島 </t>
    <phoneticPr fontId="15" type="halfwidthKatakana"/>
  </si>
  <si>
    <t xml:space="preserve">北海道知事免許 檜山 </t>
    <phoneticPr fontId="15" type="halfwidthKatakana"/>
  </si>
  <si>
    <t xml:space="preserve">北海道知事免許 後志 </t>
    <phoneticPr fontId="15" type="halfwidthKatakana"/>
  </si>
  <si>
    <t xml:space="preserve">北海道知事免許 空知 </t>
    <phoneticPr fontId="15" type="halfwidthKatakana"/>
  </si>
  <si>
    <t xml:space="preserve">北海道知事免許 上川 </t>
    <phoneticPr fontId="15" type="halfwidthKatakana"/>
  </si>
  <si>
    <t xml:space="preserve">北海道知事免許 留萌 </t>
    <phoneticPr fontId="15" type="halfwidthKatakana"/>
  </si>
  <si>
    <t xml:space="preserve">北海道知事免許 宗谷 </t>
    <phoneticPr fontId="15" type="halfwidthKatakana"/>
  </si>
  <si>
    <t xml:space="preserve">北海道知事免許 オホ </t>
    <phoneticPr fontId="15"/>
  </si>
  <si>
    <t xml:space="preserve">北海道知事免許 胆振 </t>
    <phoneticPr fontId="15" type="halfwidthKatakana"/>
  </si>
  <si>
    <t xml:space="preserve">北海道知事免許 日高 </t>
    <phoneticPr fontId="15" type="halfwidthKatakana"/>
  </si>
  <si>
    <t xml:space="preserve">北海道知事免許 十勝 </t>
    <phoneticPr fontId="15" type="halfwidthKatakana"/>
  </si>
  <si>
    <t xml:space="preserve">北海道知事免許 釧路 </t>
    <phoneticPr fontId="15" type="halfwidthKatakana"/>
  </si>
  <si>
    <t xml:space="preserve">北海道知事免許 根室 </t>
    <phoneticPr fontId="15" type="halfwidthKatakana"/>
  </si>
  <si>
    <t>----------</t>
    <phoneticPr fontId="15" type="halfwidthKatakana"/>
  </si>
  <si>
    <t>入会申込書等　記入日</t>
    <rPh sb="0" eb="2">
      <t>ﾆｭｳｶｲ</t>
    </rPh>
    <rPh sb="2" eb="5">
      <t>ﾓｳｼｺﾐｼｮ</t>
    </rPh>
    <rPh sb="5" eb="6">
      <t>ﾄｳ</t>
    </rPh>
    <rPh sb="7" eb="9">
      <t>ｷﾆｭｳ</t>
    </rPh>
    <rPh sb="9" eb="10">
      <t>ﾋ</t>
    </rPh>
    <phoneticPr fontId="15" type="halfwidthKatakana"/>
  </si>
  <si>
    <t>F　A　X</t>
    <phoneticPr fontId="15"/>
  </si>
  <si>
    <t>代　　表　　者</t>
    <rPh sb="0" eb="1">
      <t>ﾀﾞｲ</t>
    </rPh>
    <rPh sb="3" eb="4">
      <t>ｵﾓﾃ</t>
    </rPh>
    <rPh sb="6" eb="7">
      <t>ｼｬ</t>
    </rPh>
    <phoneticPr fontId="15" type="halfwidthKatakana"/>
  </si>
  <si>
    <t>事　務　所　（本　店）</t>
    <rPh sb="0" eb="1">
      <t>ｺﾄ</t>
    </rPh>
    <rPh sb="2" eb="3">
      <t>ﾂﾄﾑ</t>
    </rPh>
    <rPh sb="4" eb="5">
      <t>ｼｮ</t>
    </rPh>
    <rPh sb="7" eb="8">
      <t>ﾎﾝ</t>
    </rPh>
    <rPh sb="9" eb="10">
      <t>ﾐｾ</t>
    </rPh>
    <phoneticPr fontId="15" type="halfwidthKatakana"/>
  </si>
  <si>
    <t>（定めなし）</t>
    <rPh sb="1" eb="2">
      <t>ｻﾀﾞ</t>
    </rPh>
    <phoneticPr fontId="15"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</si>
  <si>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15" type="halfwidthKatakana"/>
  </si>
  <si>
    <t>名前または代表者名</t>
    <rPh sb="0" eb="1">
      <t>ﾅ</t>
    </rPh>
    <rPh sb="1" eb="2">
      <t>ﾏｴ</t>
    </rPh>
    <rPh sb="5" eb="8">
      <t>ﾀﾞｲﾋｮｳｼｬ</t>
    </rPh>
    <rPh sb="8" eb="9">
      <t>ﾒｲ</t>
    </rPh>
    <phoneticPr fontId="15" type="halfwidthKatakana"/>
  </si>
  <si>
    <t>都道府県／市区町村の選択</t>
    <rPh sb="0" eb="4">
      <t>ﾄﾄﾞｳﾌｹﾝ</t>
    </rPh>
    <rPh sb="5" eb="9">
      <t>ｼｸﾁｮｳｿﾝ</t>
    </rPh>
    <rPh sb="10" eb="12">
      <t>ｾﾝﾀｸ</t>
    </rPh>
    <phoneticPr fontId="15" type="halfwidthKatakana"/>
  </si>
  <si>
    <t>（市区町村以降の）　所在地</t>
    <rPh sb="1" eb="3">
      <t>ｼｸ</t>
    </rPh>
    <rPh sb="3" eb="5">
      <t>ﾁｮｳｿﾝ</t>
    </rPh>
    <rPh sb="5" eb="7">
      <t>ｲｺｳ</t>
    </rPh>
    <rPh sb="10" eb="13">
      <t>ｼｮｻﾞｲﾁ</t>
    </rPh>
    <phoneticPr fontId="15" type="halfwidthKatakana"/>
  </si>
  <si>
    <t>住所　ﾌﾘｶﾞﾅ</t>
    <rPh sb="0" eb="2">
      <t>ｼﾞｭｳｼｮ</t>
    </rPh>
    <phoneticPr fontId="15" type="halfwidthKatakana"/>
  </si>
  <si>
    <t>第三面</t>
    <rPh sb="1" eb="2">
      <t>3</t>
    </rPh>
    <phoneticPr fontId="40"/>
  </si>
  <si>
    <t>第四面</t>
    <rPh sb="1" eb="2">
      <t>4</t>
    </rPh>
    <phoneticPr fontId="40"/>
  </si>
  <si>
    <t>従事名簿</t>
    <phoneticPr fontId="40"/>
  </si>
  <si>
    <t>(      )</t>
    <phoneticPr fontId="15"/>
  </si>
  <si>
    <t>新　規</t>
    <rPh sb="0" eb="1">
      <t>シン</t>
    </rPh>
    <rPh sb="2" eb="3">
      <t>タダシ</t>
    </rPh>
    <phoneticPr fontId="15"/>
  </si>
  <si>
    <t>年　 月　 日</t>
    <rPh sb="0" eb="1">
      <t>ネン</t>
    </rPh>
    <rPh sb="3" eb="4">
      <t>ガツ</t>
    </rPh>
    <rPh sb="6" eb="7">
      <t>ニチ</t>
    </rPh>
    <phoneticPr fontId="15"/>
  </si>
  <si>
    <t>本　店</t>
    <rPh sb="0" eb="1">
      <t>ホン</t>
    </rPh>
    <rPh sb="2" eb="3">
      <t>ミセ</t>
    </rPh>
    <phoneticPr fontId="15"/>
  </si>
  <si>
    <t>より</t>
    <phoneticPr fontId="15"/>
  </si>
  <si>
    <t>（代表者の）　住所</t>
    <rPh sb="1" eb="4">
      <t>ダイヒョウシャ</t>
    </rPh>
    <rPh sb="7" eb="8">
      <t>ジュウ</t>
    </rPh>
    <rPh sb="8" eb="9">
      <t>ショ</t>
    </rPh>
    <phoneticPr fontId="15"/>
  </si>
  <si>
    <t>選択　▼</t>
  </si>
  <si>
    <t>選択　▼</t>
    <phoneticPr fontId="15" type="halfwidthKatakana"/>
  </si>
  <si>
    <t>------</t>
    <phoneticPr fontId="15" type="halfwidthKatakana"/>
  </si>
  <si>
    <t>-----</t>
    <phoneticPr fontId="15" type="halfwidthKatakana"/>
  </si>
  <si>
    <t>(市区町村以降)住所</t>
    <rPh sb="1" eb="3">
      <t>ｼｸ</t>
    </rPh>
    <rPh sb="3" eb="5">
      <t>ﾁｮｳｿﾝ</t>
    </rPh>
    <rPh sb="5" eb="7">
      <t>ｲｺｳ</t>
    </rPh>
    <rPh sb="8" eb="10">
      <t>ｼﾞｭｳｼｮ</t>
    </rPh>
    <phoneticPr fontId="15" type="halfwidthKatakana"/>
  </si>
  <si>
    <t>選択　▼</t>
    <phoneticPr fontId="15" type="halfwidthKatakana"/>
  </si>
  <si>
    <t>選択　▼</t>
    <phoneticPr fontId="15"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</si>
  <si>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15" type="halfwidthKatakana"/>
  </si>
  <si>
    <t>市区町村を選択　▼</t>
    <rPh sb="0" eb="2">
      <t>ｼｸ</t>
    </rPh>
    <rPh sb="2" eb="4">
      <t>ﾁｮｳｿﾝ</t>
    </rPh>
    <rPh sb="5" eb="7">
      <t>ｾﾝﾀｸ</t>
    </rPh>
    <phoneticPr fontId="15" type="halfwidthKatakana"/>
  </si>
  <si>
    <t>全国市区町村コード（本籍</t>
    <rPh sb="0" eb="2">
      <t>ｾﾞﾝｺｸ</t>
    </rPh>
    <rPh sb="2" eb="6">
      <t>ｼｸﾁｮｳｿﾝ</t>
    </rPh>
    <rPh sb="10" eb="12">
      <t>ﾎﾝｾｷ</t>
    </rPh>
    <phoneticPr fontId="15" type="halfwidthKatakana"/>
  </si>
  <si>
    <t>主要な
書類を
確認→</t>
    <rPh sb="0" eb="2">
      <t>ｼｭﾖｳ</t>
    </rPh>
    <rPh sb="4" eb="6">
      <t>ｼｮﾙｲ</t>
    </rPh>
    <rPh sb="8" eb="10">
      <t>ｶｸﾆﾝ</t>
    </rPh>
    <phoneticPr fontId="15" type="halfwidthKatakana"/>
  </si>
  <si>
    <r>
      <t xml:space="preserve">専任の
宅地建物
取引士
に関する
事　項
</t>
    </r>
    <r>
      <rPr>
        <sz val="9"/>
        <color rgb="FFFF0000"/>
        <rFont val="ＭＳ Ｐゴシック"/>
        <family val="3"/>
        <charset val="128"/>
      </rPr>
      <t>（必須）</t>
    </r>
    <rPh sb="24" eb="26">
      <t>ﾋｯｽ</t>
    </rPh>
    <phoneticPr fontId="15"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</si>
  <si>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15" type="halfwidthKatakana"/>
  </si>
  <si>
    <t>▼代表者が宅建業に従事する場合</t>
    <rPh sb="1" eb="4">
      <t>ﾀﾞｲﾋｮｳｼｬ</t>
    </rPh>
    <rPh sb="5" eb="8">
      <t>ﾀｯｹﾝｷﾞｮｳ</t>
    </rPh>
    <rPh sb="9" eb="11">
      <t>ｼﾞｭｳｼﾞ</t>
    </rPh>
    <rPh sb="13" eb="15">
      <t>ﾊﾞｱｲ</t>
    </rPh>
    <phoneticPr fontId="15" type="halfwidthKatakana"/>
  </si>
  <si>
    <t>▼代表者が宅建業に従事しない場合</t>
    <rPh sb="1" eb="4">
      <t>ﾀﾞｲﾋｮｳｼｬ</t>
    </rPh>
    <rPh sb="5" eb="8">
      <t>ﾀｯｹﾝｷﾞｮｳ</t>
    </rPh>
    <rPh sb="9" eb="11">
      <t>ｼﾞｭｳｼﾞ</t>
    </rPh>
    <rPh sb="14" eb="16">
      <t>ﾊﾞｱｲ</t>
    </rPh>
    <phoneticPr fontId="15" type="halfwidthKatakana"/>
  </si>
  <si>
    <t>→</t>
    <phoneticPr fontId="15" type="halfwidthKatakana"/>
  </si>
  <si>
    <t>→</t>
    <phoneticPr fontId="15"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</si>
  <si>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15"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</si>
  <si>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15" type="halfwidthKatakana"/>
  </si>
  <si>
    <t>専任の宅地建物取引士</t>
    <phoneticPr fontId="15"/>
  </si>
  <si>
    <t>15：個人営業の代表者　</t>
    <phoneticPr fontId="15" type="halfwidthKatakana"/>
  </si>
  <si>
    <t>09：その他　</t>
    <phoneticPr fontId="15" type="halfwidthKatakana"/>
  </si>
  <si>
    <t>設立年月日</t>
    <rPh sb="0" eb="2">
      <t>ｾﾂﾘﾂ</t>
    </rPh>
    <rPh sb="2" eb="5">
      <t>ﾈﾝｶﾞｯﾋﾟ</t>
    </rPh>
    <phoneticPr fontId="15" type="halfwidthKatakana"/>
  </si>
  <si>
    <t>資産に関する調書</t>
    <phoneticPr fontId="15" type="halfwidthKatakana"/>
  </si>
  <si>
    <t>日　　付</t>
    <rPh sb="0" eb="1">
      <t>ﾆﾁ</t>
    </rPh>
    <rPh sb="3" eb="4">
      <t>ﾂｷ</t>
    </rPh>
    <phoneticPr fontId="15" type="halfwidthKatakana"/>
  </si>
  <si>
    <r>
      <t>現在　</t>
    </r>
    <r>
      <rPr>
        <sz val="9"/>
        <color rgb="FFFF0000"/>
        <rFont val="ＭＳ Ｐゴシック"/>
        <family val="3"/>
        <charset val="128"/>
      </rPr>
      <t>←免許申請日前3か月以内の日付</t>
    </r>
    <rPh sb="0" eb="2">
      <t>ｹﾞﾝｻﾞｲ</t>
    </rPh>
    <rPh sb="4" eb="6">
      <t>ﾒﾝｷｮ</t>
    </rPh>
    <rPh sb="6" eb="8">
      <t>ｼﾝｾｲ</t>
    </rPh>
    <rPh sb="8" eb="9">
      <t>ﾋﾞ</t>
    </rPh>
    <rPh sb="9" eb="10">
      <t>ﾏｴ</t>
    </rPh>
    <rPh sb="12" eb="13">
      <t>ｹﾞﾂ</t>
    </rPh>
    <rPh sb="13" eb="15">
      <t>ｲﾅｲ</t>
    </rPh>
    <rPh sb="16" eb="18">
      <t>ﾋﾂﾞｹ</t>
    </rPh>
    <phoneticPr fontId="15" type="halfwidthKatakana"/>
  </si>
  <si>
    <t>資　　産</t>
    <rPh sb="0" eb="1">
      <t>ｼ</t>
    </rPh>
    <rPh sb="3" eb="4">
      <t>ｻﾝ</t>
    </rPh>
    <phoneticPr fontId="15" type="halfwidthKatakana"/>
  </si>
  <si>
    <t>価　　格</t>
    <rPh sb="0" eb="1">
      <t>ｱﾀｲ</t>
    </rPh>
    <rPh sb="3" eb="4">
      <t>ｶｸ</t>
    </rPh>
    <phoneticPr fontId="15" type="halfwidthKatakana"/>
  </si>
  <si>
    <t>資産</t>
    <rPh sb="0" eb="2">
      <t>ｼｻﾝ</t>
    </rPh>
    <phoneticPr fontId="15" type="halfwidthKatakana"/>
  </si>
  <si>
    <t>現　金　預　金</t>
    <rPh sb="0" eb="1">
      <t>ウツツ</t>
    </rPh>
    <rPh sb="2" eb="3">
      <t>キン</t>
    </rPh>
    <rPh sb="4" eb="5">
      <t>アズカリ</t>
    </rPh>
    <rPh sb="6" eb="7">
      <t>キン</t>
    </rPh>
    <phoneticPr fontId="40"/>
  </si>
  <si>
    <t>有　価　証　券</t>
    <rPh sb="0" eb="1">
      <t>ユウ</t>
    </rPh>
    <rPh sb="2" eb="3">
      <t>アタイ</t>
    </rPh>
    <rPh sb="4" eb="5">
      <t>アカシ</t>
    </rPh>
    <rPh sb="6" eb="7">
      <t>ケン</t>
    </rPh>
    <phoneticPr fontId="40"/>
  </si>
  <si>
    <t>未　収　入　金</t>
    <rPh sb="0" eb="1">
      <t>ミ</t>
    </rPh>
    <rPh sb="2" eb="3">
      <t>オサム</t>
    </rPh>
    <rPh sb="4" eb="5">
      <t>イ</t>
    </rPh>
    <rPh sb="6" eb="7">
      <t>キン</t>
    </rPh>
    <phoneticPr fontId="40"/>
  </si>
  <si>
    <t>土　　　　　　地</t>
    <rPh sb="0" eb="1">
      <t>ツチ</t>
    </rPh>
    <rPh sb="7" eb="8">
      <t>チ</t>
    </rPh>
    <phoneticPr fontId="40"/>
  </si>
  <si>
    <t>建　　　　　　物</t>
    <rPh sb="0" eb="1">
      <t>ケン</t>
    </rPh>
    <rPh sb="7" eb="8">
      <t>モノ</t>
    </rPh>
    <phoneticPr fontId="40"/>
  </si>
  <si>
    <t>備　　　　　　品</t>
    <rPh sb="0" eb="1">
      <t>ソナエ</t>
    </rPh>
    <rPh sb="7" eb="8">
      <t>ヒン</t>
    </rPh>
    <phoneticPr fontId="40"/>
  </si>
  <si>
    <t>権　　　　　　利</t>
    <rPh sb="0" eb="1">
      <t>ケン</t>
    </rPh>
    <rPh sb="7" eb="8">
      <t>リ</t>
    </rPh>
    <phoneticPr fontId="40"/>
  </si>
  <si>
    <t>そ　　の　　他</t>
    <rPh sb="6" eb="7">
      <t>タ</t>
    </rPh>
    <phoneticPr fontId="40"/>
  </si>
  <si>
    <t>負債</t>
    <rPh sb="0" eb="2">
      <t>ﾌｻｲ</t>
    </rPh>
    <phoneticPr fontId="15" type="halfwidthKatakana"/>
  </si>
  <si>
    <t>借　　入　　金</t>
    <rPh sb="0" eb="1">
      <t>シャク</t>
    </rPh>
    <rPh sb="3" eb="4">
      <t>イ</t>
    </rPh>
    <rPh sb="6" eb="7">
      <t>キン</t>
    </rPh>
    <phoneticPr fontId="40"/>
  </si>
  <si>
    <t>未　　払　　金</t>
    <rPh sb="0" eb="1">
      <t>ミ</t>
    </rPh>
    <rPh sb="3" eb="4">
      <t>バライ</t>
    </rPh>
    <rPh sb="6" eb="7">
      <t>キン</t>
    </rPh>
    <phoneticPr fontId="40"/>
  </si>
  <si>
    <t>預　　り　　金</t>
    <rPh sb="0" eb="1">
      <t>アズカ</t>
    </rPh>
    <rPh sb="6" eb="7">
      <t>キン</t>
    </rPh>
    <phoneticPr fontId="40"/>
  </si>
  <si>
    <t>前　　受　　金</t>
    <rPh sb="0" eb="1">
      <t>マエ</t>
    </rPh>
    <rPh sb="3" eb="4">
      <t>ウケ</t>
    </rPh>
    <rPh sb="6" eb="7">
      <t>キン</t>
    </rPh>
    <phoneticPr fontId="40"/>
  </si>
  <si>
    <t>名　　　　称</t>
    <rPh sb="0" eb="1">
      <t>ナ</t>
    </rPh>
    <rPh sb="5" eb="6">
      <t>ショウ</t>
    </rPh>
    <phoneticPr fontId="15"/>
  </si>
  <si>
    <t>名称</t>
    <rPh sb="0" eb="2">
      <t>ﾒｲｼｮｳ</t>
    </rPh>
    <phoneticPr fontId="15" type="halfwidthKatakana"/>
  </si>
  <si>
    <t>設立・兼業・所属団体</t>
    <rPh sb="0" eb="2">
      <t>ｾﾂﾘﾂ</t>
    </rPh>
    <rPh sb="3" eb="5">
      <t>ｹﾝｷﾞｮｳ</t>
    </rPh>
    <rPh sb="6" eb="8">
      <t>ｼｮｿﾞｸ</t>
    </rPh>
    <rPh sb="8" eb="10">
      <t>ﾀﾞﾝﾀｲ</t>
    </rPh>
    <phoneticPr fontId="15" type="halfwidthKatakana"/>
  </si>
  <si>
    <t>設立
兼業
所属団体</t>
    <rPh sb="0" eb="2">
      <t>ｾﾂﾘﾂ</t>
    </rPh>
    <rPh sb="4" eb="6">
      <t>ｹﾝｷﾞｮｳ</t>
    </rPh>
    <rPh sb="8" eb="10">
      <t>ｼｮｿﾞｸ</t>
    </rPh>
    <rPh sb="10" eb="12">
      <t>ﾀﾞﾝﾀｲ</t>
    </rPh>
    <phoneticPr fontId="15" type="halfwidthKatakana"/>
  </si>
  <si>
    <t>代表</t>
    <phoneticPr fontId="15" type="halfwidthKatakana"/>
  </si>
  <si>
    <t>① ［ファイル］
② ［印刷］をクリック</t>
    <rPh sb="12" eb="14">
      <t>インサツ</t>
    </rPh>
    <phoneticPr fontId="15"/>
  </si>
  <si>
    <t>部数設定
→［印刷］</t>
    <rPh sb="0" eb="2">
      <t>ブスウ</t>
    </rPh>
    <rPh sb="2" eb="4">
      <t>セッテイ</t>
    </rPh>
    <rPh sb="7" eb="9">
      <t>インサツ</t>
    </rPh>
    <phoneticPr fontId="15"/>
  </si>
  <si>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15"/>
  </si>
  <si>
    <t>事務所を
使用する
権　　原</t>
    <rPh sb="0" eb="3">
      <t>ｼﾞﾑｼｮ</t>
    </rPh>
    <rPh sb="5" eb="7">
      <t>ｼﾖｳ</t>
    </rPh>
    <rPh sb="10" eb="11">
      <t>ｹﾝ</t>
    </rPh>
    <rPh sb="13" eb="14">
      <t>ﾊﾗ</t>
    </rPh>
    <phoneticPr fontId="15" type="halfwidthKatakana"/>
  </si>
  <si>
    <t>［A］</t>
    <phoneticPr fontId="15" type="halfwidthKatakana"/>
  </si>
  <si>
    <r>
      <t>入力シート　【個人・本店</t>
    </r>
    <r>
      <rPr>
        <b/>
        <sz val="18"/>
        <color indexed="9"/>
        <rFont val="ＭＳ Ｐゴシック"/>
        <family val="3"/>
        <charset val="128"/>
      </rPr>
      <t>（主たる事務所）</t>
    </r>
    <r>
      <rPr>
        <b/>
        <sz val="22"/>
        <color indexed="9"/>
        <rFont val="ＭＳ Ｐゴシック"/>
        <family val="3"/>
        <charset val="128"/>
      </rPr>
      <t>　</t>
    </r>
    <r>
      <rPr>
        <b/>
        <sz val="22"/>
        <color theme="0"/>
        <rFont val="ＭＳ Ｐゴシック"/>
        <family val="3"/>
        <charset val="128"/>
      </rPr>
      <t>新規申請用</t>
    </r>
    <r>
      <rPr>
        <b/>
        <sz val="22"/>
        <color indexed="9"/>
        <rFont val="ＭＳ Ｐゴシック"/>
        <family val="3"/>
        <charset val="128"/>
      </rPr>
      <t>】</t>
    </r>
    <rPh sb="0" eb="2">
      <t>ニュウリョク</t>
    </rPh>
    <rPh sb="7" eb="9">
      <t>コジン</t>
    </rPh>
    <rPh sb="10" eb="12">
      <t>ホンテン</t>
    </rPh>
    <rPh sb="13" eb="14">
      <t>シュ</t>
    </rPh>
    <rPh sb="16" eb="19">
      <t>ジムショ</t>
    </rPh>
    <rPh sb="21" eb="23">
      <t>シンキ</t>
    </rPh>
    <rPh sb="23" eb="25">
      <t>シンセイ</t>
    </rPh>
    <rPh sb="25" eb="26">
      <t>ヨウ</t>
    </rPh>
    <rPh sb="26" eb="27">
      <t>キョウヨウ</t>
    </rPh>
    <phoneticPr fontId="15"/>
  </si>
  <si>
    <t>　▼　事務所の所有者について［A］の項目を入力</t>
    <rPh sb="3" eb="5">
      <t>ｼﾞﾑ</t>
    </rPh>
    <rPh sb="5" eb="6">
      <t>ｼｮ</t>
    </rPh>
    <rPh sb="7" eb="10">
      <t>ｼｮﾕｳｼｬ</t>
    </rPh>
    <rPh sb="18" eb="20">
      <t>ｺｳﾓｸ</t>
    </rPh>
    <rPh sb="21" eb="23">
      <t>ﾆｭｳﾘｮｸ</t>
    </rPh>
    <phoneticPr fontId="15"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</si>
  <si>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15" type="halfwidthKatakana"/>
  </si>
  <si>
    <t>※退職・退任しているものは下段に日付</t>
    <phoneticPr fontId="15"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</si>
  <si>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15" type="halfwidthKatakana"/>
  </si>
  <si>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15" type="halfwidthKatakana"/>
  </si>
  <si>
    <t>01　（一社）マンション管理業協会</t>
    <phoneticPr fontId="15" type="halfwidthKatakana"/>
  </si>
  <si>
    <t>10　（一社）不動産協会</t>
    <phoneticPr fontId="15" type="halfwidthKatakana"/>
  </si>
  <si>
    <t>11　（一社）不動産流通経営協会</t>
    <phoneticPr fontId="15" type="halfwidthKatakana"/>
  </si>
  <si>
    <t>12　その他</t>
    <phoneticPr fontId="15" type="halfwidthKatakana"/>
  </si>
  <si>
    <t>09　卸売・小売業、飲食店</t>
    <rPh sb="12" eb="13">
      <t>ﾃﾝ</t>
    </rPh>
    <phoneticPr fontId="15"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</si>
  <si>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15"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</si>
  <si>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15" type="halfwidthKatakana"/>
  </si>
  <si>
    <t>○　（代表者は）専任ではない宅地建物取引士　・・・以下に専任の宅建士の情報を入力↓</t>
    <rPh sb="8" eb="10">
      <t>ｾﾝﾆﾝ</t>
    </rPh>
    <rPh sb="14" eb="18">
      <t>ﾀｸﾁﾀﾃﾓﾉ</t>
    </rPh>
    <rPh sb="18" eb="21">
      <t>ﾄﾘﾋｷｼ</t>
    </rPh>
    <rPh sb="31" eb="33">
      <t>ﾀｯｹﾝ</t>
    </rPh>
    <rPh sb="33" eb="34">
      <t>ｼ</t>
    </rPh>
    <rPh sb="35" eb="37">
      <t>ｼﾞｮｳﾎｳ</t>
    </rPh>
    <phoneticPr fontId="15" type="halfwidthKatakana"/>
  </si>
  <si>
    <t>×　（代表者は）宅地建物取引士ではない　・・・以下に専任の宅建士の情報を入力↓</t>
    <rPh sb="23" eb="25">
      <t>ｲｶ</t>
    </rPh>
    <rPh sb="26" eb="28">
      <t>ｾﾝﾆﾝ</t>
    </rPh>
    <rPh sb="33" eb="35">
      <t>ｼﾞｮｳﾎｳ</t>
    </rPh>
    <rPh sb="36" eb="38">
      <t>ﾆｭｳﾘｮｸ</t>
    </rPh>
    <phoneticPr fontId="15" type="halfwidthKatakana"/>
  </si>
  <si>
    <r>
      <t>専任の宅地建物取引士（１人目）　</t>
    </r>
    <r>
      <rPr>
        <b/>
        <sz val="12"/>
        <color rgb="FFFF0000"/>
        <rFont val="ＭＳ Ｐゴシック"/>
        <family val="3"/>
        <charset val="128"/>
      </rPr>
      <t>※代表者が専任の場合も入力が必要</t>
    </r>
    <rPh sb="0" eb="2">
      <t>ｾﾝﾆﾝ</t>
    </rPh>
    <rPh sb="3" eb="7">
      <t>ﾀｸﾁﾀﾃﾓﾉ</t>
    </rPh>
    <rPh sb="7" eb="10">
      <t>ﾄﾘﾋｷｼ</t>
    </rPh>
    <rPh sb="12" eb="14">
      <t>ﾆﾝﾒ</t>
    </rPh>
    <phoneticPr fontId="15"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</si>
  <si>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15"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</si>
  <si>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15" type="halfwidthKatakana"/>
  </si>
  <si>
    <t>宅建士有無</t>
    <rPh sb="0" eb="2">
      <t>ﾀｯｹﾝ</t>
    </rPh>
    <rPh sb="2" eb="3">
      <t>ｼ</t>
    </rPh>
    <rPh sb="3" eb="5">
      <t>ｳﾑ</t>
    </rPh>
    <phoneticPr fontId="15" type="halfwidthKatakana"/>
  </si>
  <si>
    <t>有</t>
    <rPh sb="0" eb="1">
      <t>ｳ</t>
    </rPh>
    <phoneticPr fontId="15" type="halfwidthKatakana"/>
  </si>
  <si>
    <t>無</t>
    <rPh sb="0" eb="1">
      <t>ﾑ</t>
    </rPh>
    <phoneticPr fontId="15" type="halfwidthKatakana"/>
  </si>
  <si>
    <r>
      <t>政令使用人、専任の宅地建物取引士</t>
    </r>
    <r>
      <rPr>
        <b/>
        <sz val="14"/>
        <color theme="0"/>
        <rFont val="ＭＳ Ｐゴシック"/>
        <family val="3"/>
        <charset val="128"/>
      </rPr>
      <t>（2人目以降）</t>
    </r>
    <r>
      <rPr>
        <b/>
        <sz val="18"/>
        <color theme="0"/>
        <rFont val="ＭＳ Ｐゴシック"/>
        <family val="3"/>
        <charset val="128"/>
      </rPr>
      <t>、従事者に関する入力シート</t>
    </r>
    <rPh sb="0" eb="2">
      <t>セイレイ</t>
    </rPh>
    <rPh sb="2" eb="4">
      <t>シヨウ</t>
    </rPh>
    <rPh sb="4" eb="5">
      <t>ニン</t>
    </rPh>
    <rPh sb="6" eb="8">
      <t>センニン</t>
    </rPh>
    <rPh sb="9" eb="11">
      <t>タクチ</t>
    </rPh>
    <rPh sb="11" eb="13">
      <t>タテモノ</t>
    </rPh>
    <rPh sb="13" eb="15">
      <t>トリヒキ</t>
    </rPh>
    <rPh sb="15" eb="16">
      <t>シ</t>
    </rPh>
    <rPh sb="18" eb="19">
      <t>ニン</t>
    </rPh>
    <rPh sb="19" eb="20">
      <t>メ</t>
    </rPh>
    <rPh sb="20" eb="22">
      <t>イコウ</t>
    </rPh>
    <rPh sb="24" eb="27">
      <t>ジュウジシャ</t>
    </rPh>
    <rPh sb="28" eb="29">
      <t>カン</t>
    </rPh>
    <rPh sb="31" eb="33">
      <t>ニュウリョク</t>
    </rPh>
    <phoneticPr fontId="15"/>
  </si>
  <si>
    <t>------</t>
    <phoneticPr fontId="15" type="halfwidthKatakana"/>
  </si>
  <si>
    <t>禁止！</t>
    <rPh sb="0" eb="2">
      <t>キンシ</t>
    </rPh>
    <phoneticPr fontId="15"/>
  </si>
  <si>
    <t>代表者が宅建士の
場合は登録番号</t>
    <rPh sb="0" eb="3">
      <t>ﾀﾞｲﾋｮｳｼｬ</t>
    </rPh>
    <rPh sb="4" eb="7">
      <t>ﾀｯｹﾝｼ</t>
    </rPh>
    <rPh sb="9" eb="11">
      <t>ﾊﾞｱｲ</t>
    </rPh>
    <rPh sb="12" eb="14">
      <t>ﾄｳﾛｸ</t>
    </rPh>
    <rPh sb="14" eb="16">
      <t>ﾊﾞﾝｺﾞｳ</t>
    </rPh>
    <phoneticPr fontId="15" type="halfwidthKatakana"/>
  </si>
  <si>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15" type="halfwidthKatakana"/>
  </si>
  <si>
    <t>-</t>
    <phoneticPr fontId="15" type="halfwidthKatakana"/>
  </si>
  <si>
    <t>常勤・非常勤の別→</t>
    <rPh sb="0" eb="2">
      <t>ｼﾞｮｳｷﾝ</t>
    </rPh>
    <rPh sb="3" eb="6">
      <t>ﾋｼﾞｮｳｷﾝ</t>
    </rPh>
    <rPh sb="7" eb="8">
      <t>ﾍﾞﾂ</t>
    </rPh>
    <phoneticPr fontId="15" type="halfwidthKatakana"/>
  </si>
  <si>
    <t>【重要】ここをクリック！（必ずどれかを）選択　▼</t>
    <phoneticPr fontId="15" type="halfwidthKatakana"/>
  </si>
  <si>
    <r>
      <rPr>
        <b/>
        <sz val="11"/>
        <rFont val="ＭＳ Ｐゴシック"/>
        <family val="3"/>
        <charset val="128"/>
      </rPr>
      <t>様式第一号</t>
    </r>
    <r>
      <rPr>
        <sz val="11"/>
        <rFont val="ＭＳ Ｐ明朝"/>
        <family val="1"/>
        <charset val="128"/>
      </rPr>
      <t>　（第一条関係）</t>
    </r>
    <rPh sb="0" eb="2">
      <t>ヨウシキ</t>
    </rPh>
    <rPh sb="2" eb="3">
      <t>ダイ</t>
    </rPh>
    <rPh sb="3" eb="5">
      <t>イチゴウ</t>
    </rPh>
    <rPh sb="7" eb="8">
      <t>ダイ</t>
    </rPh>
    <rPh sb="8" eb="10">
      <t>イチジョウ</t>
    </rPh>
    <rPh sb="10" eb="12">
      <t>カンケイ</t>
    </rPh>
    <phoneticPr fontId="40"/>
  </si>
  <si>
    <t>（A 4）</t>
    <phoneticPr fontId="40"/>
  </si>
  <si>
    <t>ファクシミリ番号</t>
    <rPh sb="6" eb="8">
      <t>バンゴウ</t>
    </rPh>
    <phoneticPr fontId="40"/>
  </si>
  <si>
    <t>※</t>
    <phoneticPr fontId="15"/>
  </si>
  <si>
    <t>　　年</t>
    <rPh sb="2" eb="3">
      <t>ネン</t>
    </rPh>
    <phoneticPr fontId="15"/>
  </si>
  <si>
    <t>～</t>
    <phoneticPr fontId="40"/>
  </si>
  <si>
    <t>）</t>
    <phoneticPr fontId="40"/>
  </si>
  <si>
    <t>国土交通大臣</t>
    <rPh sb="0" eb="2">
      <t>コクド</t>
    </rPh>
    <rPh sb="2" eb="4">
      <t>コウツウ</t>
    </rPh>
    <rPh sb="4" eb="6">
      <t>ダイジン</t>
    </rPh>
    <phoneticPr fontId="40"/>
  </si>
  <si>
    <t>(　 )</t>
    <phoneticPr fontId="40"/>
  </si>
  <si>
    <t>種　類</t>
    <rPh sb="0" eb="1">
      <t>シュ</t>
    </rPh>
    <rPh sb="2" eb="3">
      <t>タグイ</t>
    </rPh>
    <phoneticPr fontId="40"/>
  </si>
  <si>
    <t>◎　商号又は名称</t>
    <rPh sb="2" eb="4">
      <t>ショウゴウ</t>
    </rPh>
    <rPh sb="4" eb="5">
      <t>マタ</t>
    </rPh>
    <rPh sb="6" eb="8">
      <t>メイショウ</t>
    </rPh>
    <phoneticPr fontId="40"/>
  </si>
  <si>
    <t>11</t>
    <phoneticPr fontId="40"/>
  </si>
  <si>
    <t>ﾌﾘｶﾞﾅ</t>
    <phoneticPr fontId="40"/>
  </si>
  <si>
    <t>※</t>
    <phoneticPr fontId="15"/>
  </si>
  <si>
    <t>◎　代表者又は個人に関する事項</t>
    <rPh sb="2" eb="4">
      <t>ダイヒョウ</t>
    </rPh>
    <rPh sb="4" eb="5">
      <t>シャ</t>
    </rPh>
    <rPh sb="5" eb="6">
      <t>マタ</t>
    </rPh>
    <rPh sb="7" eb="9">
      <t>コジン</t>
    </rPh>
    <rPh sb="10" eb="11">
      <t>カン</t>
    </rPh>
    <rPh sb="13" eb="15">
      <t>ジコウ</t>
    </rPh>
    <phoneticPr fontId="40"/>
  </si>
  <si>
    <t>※</t>
    <phoneticPr fontId="15"/>
  </si>
  <si>
    <t>◎　宅地建物取引業以外に行っている</t>
    <rPh sb="2" eb="9">
      <t>タクチタテモノトリヒキギョウ</t>
    </rPh>
    <rPh sb="9" eb="11">
      <t>イガイ</t>
    </rPh>
    <rPh sb="12" eb="13">
      <t>オコナ</t>
    </rPh>
    <phoneticPr fontId="40"/>
  </si>
  <si>
    <t>◎　所属している不動産業関係業界団体がある場合には</t>
    <rPh sb="2" eb="4">
      <t>ショゾク</t>
    </rPh>
    <rPh sb="8" eb="12">
      <t>フドウサンギョウ</t>
    </rPh>
    <rPh sb="12" eb="14">
      <t>カンケイ</t>
    </rPh>
    <rPh sb="14" eb="16">
      <t>ギョウカイ</t>
    </rPh>
    <rPh sb="16" eb="18">
      <t>ダンタイ</t>
    </rPh>
    <rPh sb="21" eb="23">
      <t>バアイ</t>
    </rPh>
    <phoneticPr fontId="40"/>
  </si>
  <si>
    <t>　 　事業がある場合にはその種類</t>
    <rPh sb="3" eb="5">
      <t>ジギョウ</t>
    </rPh>
    <rPh sb="8" eb="10">
      <t>バアイ</t>
    </rPh>
    <rPh sb="14" eb="16">
      <t>シュルイ</t>
    </rPh>
    <phoneticPr fontId="40"/>
  </si>
  <si>
    <t>　 　その名称</t>
    <rPh sb="5" eb="7">
      <t>メイショウ</t>
    </rPh>
    <phoneticPr fontId="40"/>
  </si>
  <si>
    <t>13</t>
    <phoneticPr fontId="40"/>
  </si>
  <si>
    <t>)</t>
    <phoneticPr fontId="40"/>
  </si>
  <si>
    <t>◎　資本金（千円）</t>
    <rPh sb="2" eb="5">
      <t>シホンキン</t>
    </rPh>
    <rPh sb="6" eb="8">
      <t>センエン</t>
    </rPh>
    <phoneticPr fontId="40"/>
  </si>
  <si>
    <t>フリガナ</t>
    <phoneticPr fontId="40"/>
  </si>
  <si>
    <t>3</t>
    <phoneticPr fontId="40"/>
  </si>
  <si>
    <t>※</t>
    <phoneticPr fontId="15"/>
  </si>
  <si>
    <t>◎　事務所に関する事項</t>
    <rPh sb="2" eb="5">
      <t>ジムショ</t>
    </rPh>
    <rPh sb="6" eb="7">
      <t>カン</t>
    </rPh>
    <rPh sb="9" eb="11">
      <t>ジコウ</t>
    </rPh>
    <phoneticPr fontId="40"/>
  </si>
  <si>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40"/>
  </si>
  <si>
    <t>◎　専任の宅地建物取引士に関する事項</t>
    <rPh sb="2" eb="4">
      <t>センニン</t>
    </rPh>
    <rPh sb="5" eb="9">
      <t>タクチタテモノ</t>
    </rPh>
    <rPh sb="9" eb="11">
      <t>トリヒキ</t>
    </rPh>
    <rPh sb="11" eb="12">
      <t>シ</t>
    </rPh>
    <rPh sb="13" eb="14">
      <t>カン</t>
    </rPh>
    <rPh sb="16" eb="18">
      <t>ジコウ</t>
    </rPh>
    <phoneticPr fontId="40"/>
  </si>
  <si>
    <t>※</t>
    <phoneticPr fontId="15"/>
  </si>
  <si>
    <t>フリガナ</t>
    <phoneticPr fontId="40"/>
  </si>
  <si>
    <t>フリガナ</t>
    <phoneticPr fontId="40"/>
  </si>
  <si>
    <t>※</t>
    <phoneticPr fontId="15"/>
  </si>
  <si>
    <t>4</t>
    <phoneticPr fontId="40"/>
  </si>
  <si>
    <t>0</t>
    <phoneticPr fontId="40"/>
  </si>
  <si>
    <t>◎　専任の宅地建物取引士に関する事項 （続き）</t>
    <rPh sb="2" eb="4">
      <t>センニン</t>
    </rPh>
    <rPh sb="5" eb="9">
      <t>タクチタテモノ</t>
    </rPh>
    <rPh sb="9" eb="11">
      <t>トリヒキ</t>
    </rPh>
    <rPh sb="11" eb="12">
      <t>シ</t>
    </rPh>
    <rPh sb="13" eb="14">
      <t>カン</t>
    </rPh>
    <rPh sb="16" eb="18">
      <t>ジコウ</t>
    </rPh>
    <rPh sb="20" eb="21">
      <t>ツズ</t>
    </rPh>
    <phoneticPr fontId="40"/>
  </si>
  <si>
    <t>フリガナ</t>
    <phoneticPr fontId="40"/>
  </si>
  <si>
    <t>フリガナ</t>
    <phoneticPr fontId="40"/>
  </si>
  <si>
    <t>（消印してはならない。）　</t>
    <phoneticPr fontId="15"/>
  </si>
  <si>
    <t>☑本店</t>
    <rPh sb="1" eb="3">
      <t>ホンテン</t>
    </rPh>
    <phoneticPr fontId="15"/>
  </si>
  <si>
    <t>□支店・営業所等</t>
    <rPh sb="1" eb="3">
      <t>シテン</t>
    </rPh>
    <rPh sb="4" eb="7">
      <t>エイギョウショ</t>
    </rPh>
    <rPh sb="7" eb="8">
      <t>トウ</t>
    </rPh>
    <phoneticPr fontId="15"/>
  </si>
  <si>
    <t>（事務所名：</t>
    <rPh sb="1" eb="3">
      <t>ジム</t>
    </rPh>
    <rPh sb="3" eb="4">
      <t>ショ</t>
    </rPh>
    <rPh sb="4" eb="5">
      <t>メイ</t>
    </rPh>
    <phoneticPr fontId="15"/>
  </si>
  <si>
    <r>
      <rPr>
        <b/>
        <sz val="11"/>
        <rFont val="ＭＳ Ｐゴシック"/>
        <family val="3"/>
        <charset val="128"/>
      </rPr>
      <t>様式第二号</t>
    </r>
    <r>
      <rPr>
        <sz val="11"/>
        <rFont val="ＭＳ Ｐ明朝"/>
        <family val="1"/>
        <charset val="128"/>
      </rPr>
      <t>（第一条の二関係）</t>
    </r>
    <rPh sb="0" eb="2">
      <t>ヨウシキ</t>
    </rPh>
    <rPh sb="2" eb="3">
      <t>ダイ</t>
    </rPh>
    <rPh sb="3" eb="5">
      <t>ニゴウ</t>
    </rPh>
    <rPh sb="6" eb="7">
      <t>ダイ</t>
    </rPh>
    <rPh sb="7" eb="9">
      <t>イチジョウ</t>
    </rPh>
    <rPh sb="10" eb="11">
      <t>ニ</t>
    </rPh>
    <rPh sb="11" eb="13">
      <t>カンケイ</t>
    </rPh>
    <phoneticPr fontId="40"/>
  </si>
  <si>
    <t>（「売買・交換」の欄の上段には売買の実績を、下段には交換の実績を記入してください。）</t>
    <phoneticPr fontId="15"/>
  </si>
  <si>
    <t>から</t>
    <phoneticPr fontId="15"/>
  </si>
  <si>
    <t>まで</t>
    <phoneticPr fontId="15"/>
  </si>
  <si>
    <t>売買・交換</t>
    <rPh sb="0" eb="2">
      <t>バイバイ</t>
    </rPh>
    <rPh sb="3" eb="5">
      <t>コウカン</t>
    </rPh>
    <phoneticPr fontId="40"/>
  </si>
  <si>
    <t>年　月　日</t>
    <rPh sb="0" eb="1">
      <t>ネン</t>
    </rPh>
    <rPh sb="2" eb="3">
      <t>ガツ</t>
    </rPh>
    <rPh sb="4" eb="5">
      <t>ヒ</t>
    </rPh>
    <phoneticPr fontId="15"/>
  </si>
  <si>
    <t>までの1年間</t>
    <rPh sb="4" eb="6">
      <t>ネンカン</t>
    </rPh>
    <phoneticPr fontId="40"/>
  </si>
  <si>
    <t>件　　数</t>
    <rPh sb="0" eb="1">
      <t>ケン</t>
    </rPh>
    <rPh sb="3" eb="4">
      <t>スウ</t>
    </rPh>
    <phoneticPr fontId="40"/>
  </si>
  <si>
    <t>価額(千円)</t>
    <rPh sb="0" eb="1">
      <t>アタイ</t>
    </rPh>
    <rPh sb="1" eb="2">
      <t>ガク</t>
    </rPh>
    <rPh sb="3" eb="5">
      <t>センエン</t>
    </rPh>
    <phoneticPr fontId="40"/>
  </si>
  <si>
    <t>宅地及
び建物</t>
    <rPh sb="0" eb="2">
      <t>タクチ</t>
    </rPh>
    <rPh sb="2" eb="3">
      <t>オヨ</t>
    </rPh>
    <rPh sb="5" eb="7">
      <t>タテモノ</t>
    </rPh>
    <phoneticPr fontId="40"/>
  </si>
  <si>
    <t>1</t>
    <phoneticPr fontId="40"/>
  </si>
  <si>
    <t>2</t>
    <phoneticPr fontId="40"/>
  </si>
  <si>
    <t>3</t>
    <phoneticPr fontId="40"/>
  </si>
  <si>
    <t>4</t>
    <phoneticPr fontId="40"/>
  </si>
  <si>
    <t>ことを証明します。</t>
    <rPh sb="3" eb="5">
      <t>ショウメイ</t>
    </rPh>
    <phoneticPr fontId="40"/>
  </si>
  <si>
    <t>（A４）</t>
    <phoneticPr fontId="40"/>
  </si>
  <si>
    <t>（法人にあっては、代表者の氏名）</t>
    <phoneticPr fontId="15"/>
  </si>
  <si>
    <t>略　　　歴　　　書</t>
    <rPh sb="0" eb="1">
      <t>リャク</t>
    </rPh>
    <rPh sb="4" eb="5">
      <t>レキ</t>
    </rPh>
    <rPh sb="8" eb="9">
      <t>ショ</t>
    </rPh>
    <phoneticPr fontId="40"/>
  </si>
  <si>
    <t>（フリガナ）</t>
    <phoneticPr fontId="40"/>
  </si>
  <si>
    <t>（A４）</t>
    <phoneticPr fontId="15"/>
  </si>
  <si>
    <t>3</t>
    <phoneticPr fontId="40"/>
  </si>
  <si>
    <t>6</t>
    <phoneticPr fontId="40"/>
  </si>
  <si>
    <t>8</t>
    <phoneticPr fontId="40"/>
  </si>
  <si>
    <t>9</t>
    <phoneticPr fontId="40"/>
  </si>
  <si>
    <t>10</t>
    <phoneticPr fontId="40"/>
  </si>
  <si>
    <t>11</t>
    <phoneticPr fontId="40"/>
  </si>
  <si>
    <t>12</t>
    <phoneticPr fontId="40"/>
  </si>
  <si>
    <t>13</t>
    <phoneticPr fontId="40"/>
  </si>
  <si>
    <t>16</t>
    <phoneticPr fontId="40"/>
  </si>
  <si>
    <t>19</t>
    <phoneticPr fontId="40"/>
  </si>
  <si>
    <t>20</t>
    <phoneticPr fontId="40"/>
  </si>
  <si>
    <t>21</t>
    <phoneticPr fontId="40"/>
  </si>
  <si>
    <t>22</t>
    <phoneticPr fontId="40"/>
  </si>
  <si>
    <t>23</t>
    <phoneticPr fontId="40"/>
  </si>
  <si>
    <t>24</t>
    <phoneticPr fontId="40"/>
  </si>
  <si>
    <t>25</t>
    <phoneticPr fontId="40"/>
  </si>
  <si>
    <t>免許番号</t>
    <rPh sb="0" eb="2">
      <t>メンキョ</t>
    </rPh>
    <rPh sb="2" eb="4">
      <t>バンゴウ</t>
    </rPh>
    <phoneticPr fontId="15"/>
  </si>
  <si>
    <t>有効期限</t>
    <rPh sb="0" eb="2">
      <t>ユウコウ</t>
    </rPh>
    <rPh sb="2" eb="4">
      <t>キゲン</t>
    </rPh>
    <phoneticPr fontId="15"/>
  </si>
  <si>
    <t>商号・名称</t>
    <rPh sb="0" eb="2">
      <t>ショウゴウ</t>
    </rPh>
    <rPh sb="3" eb="5">
      <t>メイショウ</t>
    </rPh>
    <phoneticPr fontId="15"/>
  </si>
  <si>
    <t>主たる事務所</t>
    <rPh sb="0" eb="1">
      <t>シュ</t>
    </rPh>
    <rPh sb="3" eb="5">
      <t>ジム</t>
    </rPh>
    <rPh sb="5" eb="6">
      <t>ショ</t>
    </rPh>
    <phoneticPr fontId="15"/>
  </si>
  <si>
    <t>FAX</t>
    <phoneticPr fontId="15"/>
  </si>
  <si>
    <t>従たる事務所</t>
    <rPh sb="0" eb="1">
      <t>ジュウ</t>
    </rPh>
    <rPh sb="3" eb="5">
      <t>ジム</t>
    </rPh>
    <rPh sb="5" eb="6">
      <t>ショ</t>
    </rPh>
    <phoneticPr fontId="15"/>
  </si>
  <si>
    <t>登録年月日</t>
    <rPh sb="0" eb="2">
      <t>トウロク</t>
    </rPh>
    <rPh sb="2" eb="5">
      <t>ネンガッピ</t>
    </rPh>
    <phoneticPr fontId="15"/>
  </si>
  <si>
    <t>誓約書</t>
    <rPh sb="0" eb="3">
      <t>セイヤクショ</t>
    </rPh>
    <phoneticPr fontId="15"/>
  </si>
  <si>
    <t>〒</t>
    <phoneticPr fontId="15"/>
  </si>
  <si>
    <t>免許番号</t>
    <rPh sb="0" eb="2">
      <t>メンキョ</t>
    </rPh>
    <rPh sb="2" eb="4">
      <t>バンゴウ</t>
    </rPh>
    <phoneticPr fontId="40"/>
  </si>
  <si>
    <t>免許申請書（第一面）　様式第一号（第一条関係）</t>
  </si>
  <si>
    <t>免許申請書（第二面）</t>
  </si>
  <si>
    <t>第五面</t>
    <rPh sb="1" eb="2">
      <t>５</t>
    </rPh>
    <phoneticPr fontId="40"/>
  </si>
  <si>
    <t>専任設置</t>
    <rPh sb="0" eb="2">
      <t>センニン</t>
    </rPh>
    <rPh sb="2" eb="4">
      <t>セッチ</t>
    </rPh>
    <phoneticPr fontId="40"/>
  </si>
  <si>
    <t>宅建協会</t>
    <rPh sb="0" eb="2">
      <t>ﾀｯｹﾝ</t>
    </rPh>
    <rPh sb="2" eb="4">
      <t>ｷｮｳｶｲ</t>
    </rPh>
    <phoneticPr fontId="15" type="halfwidthKatakana"/>
  </si>
  <si>
    <t>個人情報</t>
    <rPh sb="0" eb="2">
      <t>コジン</t>
    </rPh>
    <rPh sb="2" eb="4">
      <t>ジョウホウ</t>
    </rPh>
    <phoneticPr fontId="15"/>
  </si>
  <si>
    <t>保証協会</t>
    <rPh sb="0" eb="2">
      <t>ﾎｼｮｳ</t>
    </rPh>
    <rPh sb="2" eb="4">
      <t>ｷｮｳｶｲ</t>
    </rPh>
    <phoneticPr fontId="15" type="halfwidthKatakana"/>
  </si>
  <si>
    <t>※ 就職後のすべてを記入すること</t>
    <rPh sb="2" eb="5">
      <t>シュウショクゴ</t>
    </rPh>
    <rPh sb="10" eb="12">
      <t>キニュウ</t>
    </rPh>
    <phoneticPr fontId="40"/>
  </si>
  <si>
    <r>
      <t xml:space="preserve">※ </t>
    </r>
    <r>
      <rPr>
        <sz val="11"/>
        <color rgb="FFFF0000"/>
        <rFont val="ＭＳ Ｐゴシック"/>
        <family val="3"/>
        <charset val="128"/>
      </rPr>
      <t>従事した職務内容の最後の欄に</t>
    </r>
    <rPh sb="11" eb="13">
      <t>サイゴ</t>
    </rPh>
    <rPh sb="14" eb="15">
      <t>ラン</t>
    </rPh>
    <phoneticPr fontId="40"/>
  </si>
  <si>
    <r>
      <t>　「</t>
    </r>
    <r>
      <rPr>
        <b/>
        <sz val="14"/>
        <color rgb="FFFF0000"/>
        <rFont val="ＭＳ Ｐゴシック"/>
        <family val="3"/>
        <charset val="128"/>
      </rPr>
      <t>現在に至る</t>
    </r>
    <r>
      <rPr>
        <b/>
        <sz val="12"/>
        <color rgb="FFFF0000"/>
        <rFont val="ＭＳ Ｐゴシック"/>
        <family val="3"/>
        <charset val="128"/>
      </rPr>
      <t>」</t>
    </r>
    <r>
      <rPr>
        <sz val="11"/>
        <color rgb="FFFF0000"/>
        <rFont val="ＭＳ Ｐゴシック"/>
        <family val="3"/>
        <charset val="128"/>
      </rPr>
      <t>と入力する</t>
    </r>
    <rPh sb="9" eb="11">
      <t>ニュウリョク</t>
    </rPh>
    <phoneticPr fontId="40"/>
  </si>
  <si>
    <t>〒</t>
    <phoneticPr fontId="15" type="halfwidthKatakana"/>
  </si>
  <si>
    <t>住　　所</t>
    <rPh sb="0" eb="1">
      <t>ジュウ</t>
    </rPh>
    <rPh sb="3" eb="4">
      <t>ショ</t>
    </rPh>
    <phoneticPr fontId="15"/>
  </si>
  <si>
    <t>-</t>
    <phoneticPr fontId="15"/>
  </si>
  <si>
    <t>←都道府県から入力</t>
    <rPh sb="1" eb="5">
      <t>ﾄﾄﾞｳﾌｹﾝ</t>
    </rPh>
    <rPh sb="7" eb="9">
      <t>ﾆｭｳﾘｮｸ</t>
    </rPh>
    <phoneticPr fontId="15" type="halfwidthKatakana"/>
  </si>
  <si>
    <t>-</t>
    <phoneticPr fontId="15" type="halfwidthKatakana"/>
  </si>
  <si>
    <t>選択　▼</t>
    <phoneticPr fontId="15" type="halfwidthKatakana"/>
  </si>
  <si>
    <t>）</t>
  </si>
  <si>
    <t>-</t>
  </si>
  <si>
    <t>年</t>
  </si>
  <si>
    <t>月</t>
  </si>
  <si>
    <t>(加入：</t>
  </si>
  <si>
    <t>日</t>
  </si>
  <si>
    <t>摘　　　　　　　要</t>
    <rPh sb="0" eb="1">
      <t>ツム</t>
    </rPh>
    <phoneticPr fontId="40"/>
  </si>
  <si>
    <t>価　　　　　　　格　（円）</t>
    <rPh sb="0" eb="1">
      <t>アタイ</t>
    </rPh>
    <rPh sb="8" eb="9">
      <t>カク</t>
    </rPh>
    <rPh sb="11" eb="12">
      <t>エン</t>
    </rPh>
    <phoneticPr fontId="40"/>
  </si>
  <si>
    <t>資産</t>
    <rPh sb="0" eb="1">
      <t>シ</t>
    </rPh>
    <rPh sb="1" eb="2">
      <t>サン</t>
    </rPh>
    <phoneticPr fontId="40"/>
  </si>
  <si>
    <t>資  産</t>
    <rPh sb="0" eb="1">
      <t>シ</t>
    </rPh>
    <rPh sb="3" eb="4">
      <t>サン</t>
    </rPh>
    <phoneticPr fontId="40"/>
  </si>
  <si>
    <t>負  債</t>
    <rPh sb="0" eb="1">
      <t>フ</t>
    </rPh>
    <rPh sb="3" eb="4">
      <t>サイ</t>
    </rPh>
    <phoneticPr fontId="40"/>
  </si>
  <si>
    <t>1　　この調書は、個人の業者のみが記入すること。</t>
    <rPh sb="5" eb="7">
      <t>チョウショ</t>
    </rPh>
    <rPh sb="9" eb="11">
      <t>コジン</t>
    </rPh>
    <rPh sb="12" eb="14">
      <t>ギョウシャ</t>
    </rPh>
    <rPh sb="17" eb="19">
      <t>キニュウ</t>
    </rPh>
    <phoneticPr fontId="40"/>
  </si>
  <si>
    <t>2　　「権利」とは、営業権、地上権、電話加入権その他の無形固定資産をいう。</t>
    <rPh sb="4" eb="6">
      <t>ケンリ</t>
    </rPh>
    <rPh sb="10" eb="13">
      <t>エイギョウケン</t>
    </rPh>
    <rPh sb="14" eb="17">
      <t>チジョウケン</t>
    </rPh>
    <rPh sb="18" eb="20">
      <t>デンワ</t>
    </rPh>
    <rPh sb="20" eb="23">
      <t>カニュウケン</t>
    </rPh>
    <rPh sb="25" eb="26">
      <t>タ</t>
    </rPh>
    <rPh sb="27" eb="29">
      <t>ムケイ</t>
    </rPh>
    <rPh sb="29" eb="33">
      <t>コテイシサン</t>
    </rPh>
    <phoneticPr fontId="40"/>
  </si>
  <si>
    <t>〒</t>
  </si>
  <si>
    <t>本店</t>
    <rPh sb="0" eb="2">
      <t>ホンテン</t>
    </rPh>
    <phoneticPr fontId="15"/>
  </si>
  <si>
    <t>事務所までの案内図</t>
    <rPh sb="6" eb="9">
      <t>アンナイズ</t>
    </rPh>
    <phoneticPr fontId="40"/>
  </si>
  <si>
    <t>B</t>
    <phoneticPr fontId="15"/>
  </si>
  <si>
    <t>C</t>
    <phoneticPr fontId="15"/>
  </si>
  <si>
    <t>D</t>
    <phoneticPr fontId="15"/>
  </si>
  <si>
    <t>E</t>
    <phoneticPr fontId="15"/>
  </si>
  <si>
    <t>以下の項目は、宅地建物取引業の免許番号が決定している場合のみ入力してください。</t>
    <phoneticPr fontId="15" type="halfwidthKatakana"/>
  </si>
  <si>
    <t>令和</t>
    <rPh sb="0" eb="2">
      <t>ﾚｲﾜ</t>
    </rPh>
    <phoneticPr fontId="15" type="halfwidthKatakana"/>
  </si>
  <si>
    <t>令和</t>
    <rPh sb="0" eb="2">
      <t>ﾚｲﾜ</t>
    </rPh>
    <phoneticPr fontId="15" type="halfwidthKatakana"/>
  </si>
  <si>
    <t>有効期間</t>
    <rPh sb="0" eb="2">
      <t>ユウコウ</t>
    </rPh>
    <rPh sb="2" eb="4">
      <t>キカン</t>
    </rPh>
    <phoneticPr fontId="15"/>
  </si>
  <si>
    <t>東京都</t>
    <rPh sb="0" eb="3">
      <t>ﾄｳｷｮｳﾄ</t>
    </rPh>
    <phoneticPr fontId="15" type="halfwidthKatakana"/>
  </si>
  <si>
    <t>略歴代表</t>
    <rPh sb="2" eb="4">
      <t>ダイヒョウ</t>
    </rPh>
    <phoneticPr fontId="40"/>
  </si>
  <si>
    <t>専任写真</t>
    <rPh sb="0" eb="2">
      <t>センニン</t>
    </rPh>
    <rPh sb="2" eb="4">
      <t>シャシン</t>
    </rPh>
    <phoneticPr fontId="40"/>
  </si>
  <si>
    <t>取引経歴</t>
    <rPh sb="0" eb="2">
      <t>トリヒキ</t>
    </rPh>
    <rPh sb="2" eb="4">
      <t>ケイレキ</t>
    </rPh>
    <phoneticPr fontId="40"/>
  </si>
  <si>
    <t>取引実績</t>
    <rPh sb="0" eb="2">
      <t>ﾄﾘﾋｷ</t>
    </rPh>
    <rPh sb="2" eb="4">
      <t>ｼﾞｯｾｷ</t>
    </rPh>
    <phoneticPr fontId="40" type="halfwidthKatakana"/>
  </si>
  <si>
    <t>事務所権原</t>
    <rPh sb="0" eb="2">
      <t>ジム</t>
    </rPh>
    <rPh sb="2" eb="3">
      <t>ショ</t>
    </rPh>
    <rPh sb="3" eb="5">
      <t>ケンゲン</t>
    </rPh>
    <phoneticPr fontId="15"/>
  </si>
  <si>
    <t>案内図</t>
    <rPh sb="0" eb="3">
      <t>アンナイズ</t>
    </rPh>
    <phoneticPr fontId="15"/>
  </si>
  <si>
    <t>入会誓約書</t>
    <rPh sb="0" eb="2">
      <t>ニュウカイ</t>
    </rPh>
    <rPh sb="2" eb="5">
      <t>セイヤクショ</t>
    </rPh>
    <phoneticPr fontId="15"/>
  </si>
  <si>
    <t>協同組合</t>
    <rPh sb="0" eb="2">
      <t>ｷｮｳﾄﾞｳ</t>
    </rPh>
    <rPh sb="2" eb="4">
      <t>ｸﾐｱｲ</t>
    </rPh>
    <phoneticPr fontId="15" type="halfwidthKatakana"/>
  </si>
  <si>
    <t>各種利用申込</t>
    <rPh sb="0" eb="2">
      <t>カクシュ</t>
    </rPh>
    <rPh sb="2" eb="4">
      <t>リヨウ</t>
    </rPh>
    <rPh sb="4" eb="6">
      <t>モウシコミ</t>
    </rPh>
    <phoneticPr fontId="15"/>
  </si>
  <si>
    <t>口座振替</t>
    <rPh sb="0" eb="2">
      <t>コウザ</t>
    </rPh>
    <rPh sb="2" eb="4">
      <t>フリカエ</t>
    </rPh>
    <phoneticPr fontId="15"/>
  </si>
  <si>
    <t>市区町村コード（東京）</t>
    <rPh sb="0" eb="4">
      <t>ｼｸﾁｮｳｿﾝ</t>
    </rPh>
    <rPh sb="8" eb="10">
      <t>ﾄｳｷｮｳ</t>
    </rPh>
    <phoneticPr fontId="15" type="halfwidthKatakana"/>
  </si>
  <si>
    <t>▼▼以下 　東京都</t>
    <rPh sb="6" eb="8">
      <t>ﾄｳｷｮｳ</t>
    </rPh>
    <rPh sb="8" eb="9">
      <t>ﾄ</t>
    </rPh>
    <phoneticPr fontId="40" type="halfwidthKatakana"/>
  </si>
  <si>
    <t>千代田中央支部</t>
  </si>
  <si>
    <t>台東区支部</t>
  </si>
  <si>
    <t>文京区支部</t>
  </si>
  <si>
    <t>港区支部</t>
  </si>
  <si>
    <t>江東区支部</t>
  </si>
  <si>
    <t>江戸川区支部</t>
  </si>
  <si>
    <t>墨田区支部</t>
  </si>
  <si>
    <t>葛飾区支部</t>
  </si>
  <si>
    <t>足立区支部</t>
  </si>
  <si>
    <t>荒川区支部</t>
  </si>
  <si>
    <t>品川区支部</t>
  </si>
  <si>
    <t>大田区支部</t>
  </si>
  <si>
    <t>目黒区支部</t>
  </si>
  <si>
    <t>世田谷区支部</t>
  </si>
  <si>
    <t>新宿区支部</t>
  </si>
  <si>
    <t>渋谷区支部</t>
  </si>
  <si>
    <t>杉並区支部</t>
  </si>
  <si>
    <t>中野区支部</t>
  </si>
  <si>
    <t>豊島区支部</t>
  </si>
  <si>
    <t>北区支部</t>
  </si>
  <si>
    <t>板橋区支部</t>
  </si>
  <si>
    <t>練馬区支部</t>
  </si>
  <si>
    <t>武蔵野中央支部</t>
  </si>
  <si>
    <t>北多摩支部</t>
  </si>
  <si>
    <t>立川支部</t>
  </si>
  <si>
    <t>国分寺国立支部</t>
  </si>
  <si>
    <t>西多摩支部</t>
  </si>
  <si>
    <t>調布狛江支部</t>
  </si>
  <si>
    <t>府中稲城支部</t>
  </si>
  <si>
    <t>南多摩支部</t>
  </si>
  <si>
    <t>八王子支部</t>
  </si>
  <si>
    <t>町田支部</t>
  </si>
  <si>
    <t>事業の種類</t>
    <rPh sb="0" eb="2">
      <t>ｼﾞｷﾞｮｳ</t>
    </rPh>
    <rPh sb="3" eb="5">
      <t>ｼｭﾙｲ</t>
    </rPh>
    <phoneticPr fontId="15" type="halfwidthKatakana"/>
  </si>
  <si>
    <t>□ 売買仲介</t>
    <rPh sb="2" eb="4">
      <t>ﾊﾞｲﾊﾞｲ</t>
    </rPh>
    <rPh sb="4" eb="6">
      <t>ﾁｭｳｶｲ</t>
    </rPh>
    <phoneticPr fontId="40" type="halfwidthKatakana"/>
  </si>
  <si>
    <t>■ 売買仲介</t>
    <rPh sb="2" eb="4">
      <t>ﾊﾞｲﾊﾞｲ</t>
    </rPh>
    <rPh sb="4" eb="6">
      <t>ﾁｭｳｶｲ</t>
    </rPh>
    <phoneticPr fontId="40" type="halfwidthKatakana"/>
  </si>
  <si>
    <t>☑ 売買仲介</t>
    <rPh sb="2" eb="4">
      <t>ﾊﾞｲﾊﾞｲ</t>
    </rPh>
    <rPh sb="4" eb="6">
      <t>ﾁｭｳｶｲ</t>
    </rPh>
    <phoneticPr fontId="40" type="halfwidthKatakana"/>
  </si>
  <si>
    <t>□ 賃貸仲介</t>
    <rPh sb="2" eb="4">
      <t>ﾁﾝﾀｲ</t>
    </rPh>
    <rPh sb="4" eb="6">
      <t>ﾁｭｳｶｲ</t>
    </rPh>
    <phoneticPr fontId="40" type="halfwidthKatakana"/>
  </si>
  <si>
    <t>☑ 賃貸仲介</t>
    <rPh sb="2" eb="4">
      <t>ﾁﾝﾀｲ</t>
    </rPh>
    <rPh sb="4" eb="6">
      <t>ﾁｭｳｶｲ</t>
    </rPh>
    <phoneticPr fontId="40" type="halfwidthKatakana"/>
  </si>
  <si>
    <t>□ 売買</t>
    <rPh sb="2" eb="4">
      <t>ﾊﾞｲﾊﾞｲ</t>
    </rPh>
    <phoneticPr fontId="40" type="halfwidthKatakana"/>
  </si>
  <si>
    <t>☑ 売買</t>
    <rPh sb="2" eb="4">
      <t>ﾊﾞｲﾊﾞｲ</t>
    </rPh>
    <phoneticPr fontId="40" type="halfwidthKatakana"/>
  </si>
  <si>
    <t>□ 賃貸</t>
    <rPh sb="2" eb="4">
      <t>ﾁﾝﾀｲ</t>
    </rPh>
    <phoneticPr fontId="40" type="halfwidthKatakana"/>
  </si>
  <si>
    <t>■ 賃貸</t>
    <rPh sb="2" eb="4">
      <t>ﾁﾝﾀｲ</t>
    </rPh>
    <phoneticPr fontId="40" type="halfwidthKatakana"/>
  </si>
  <si>
    <t>☑ 賃貸</t>
    <rPh sb="2" eb="4">
      <t>ﾁﾝﾀｲ</t>
    </rPh>
    <phoneticPr fontId="40" type="halfwidthKatakana"/>
  </si>
  <si>
    <t>□ 開発</t>
    <rPh sb="2" eb="4">
      <t>ｶｲﾊﾂ</t>
    </rPh>
    <phoneticPr fontId="40" type="halfwidthKatakana"/>
  </si>
  <si>
    <t>☑ 開発</t>
    <rPh sb="2" eb="4">
      <t>ｶｲﾊﾂ</t>
    </rPh>
    <phoneticPr fontId="40" type="halfwidthKatakana"/>
  </si>
  <si>
    <t>□ 賃貸管理</t>
    <rPh sb="2" eb="4">
      <t>ﾁﾝﾀｲ</t>
    </rPh>
    <rPh sb="4" eb="6">
      <t>ｶﾝﾘ</t>
    </rPh>
    <phoneticPr fontId="40" type="halfwidthKatakana"/>
  </si>
  <si>
    <t>☑ 賃貸管理</t>
    <rPh sb="2" eb="4">
      <t>ﾁﾝﾀｲ</t>
    </rPh>
    <rPh sb="4" eb="6">
      <t>ｶﾝﾘ</t>
    </rPh>
    <phoneticPr fontId="40" type="halfwidthKatakana"/>
  </si>
  <si>
    <t>□ 不動産業以外</t>
    <rPh sb="2" eb="5">
      <t>ﾌﾄﾞｳｻﾝ</t>
    </rPh>
    <rPh sb="5" eb="6">
      <t>ｷﾞｮｳ</t>
    </rPh>
    <rPh sb="6" eb="8">
      <t>ｲｶﾞｲ</t>
    </rPh>
    <phoneticPr fontId="40" type="halfwidthKatakana"/>
  </si>
  <si>
    <t>☑ 不動産業以外</t>
    <rPh sb="2" eb="5">
      <t>ﾌﾄﾞｳｻﾝ</t>
    </rPh>
    <rPh sb="5" eb="6">
      <t>ｷﾞｮｳ</t>
    </rPh>
    <rPh sb="6" eb="8">
      <t>ｲｶﾞｲ</t>
    </rPh>
    <phoneticPr fontId="40" type="halfwidthKatakana"/>
  </si>
  <si>
    <t>1</t>
  </si>
  <si>
    <t>1</t>
    <phoneticPr fontId="40" type="halfwidthKatakana"/>
  </si>
  <si>
    <t>2</t>
    <phoneticPr fontId="40" type="halfwidthKatakana"/>
  </si>
  <si>
    <t>令和</t>
    <rPh sb="0" eb="2">
      <t>ﾚｲﾜ</t>
    </rPh>
    <phoneticPr fontId="40" type="halfwidthKatakana"/>
  </si>
  <si>
    <t>代表者職歴の記入について</t>
    <rPh sb="0" eb="2">
      <t>ダイヒョウ</t>
    </rPh>
    <rPh sb="2" eb="3">
      <t>シャ</t>
    </rPh>
    <rPh sb="3" eb="5">
      <t>ショクレキ</t>
    </rPh>
    <rPh sb="6" eb="8">
      <t>キニュウ</t>
    </rPh>
    <phoneticPr fontId="40"/>
  </si>
  <si>
    <t>専任の職歴の記入について</t>
    <rPh sb="0" eb="2">
      <t>センニン</t>
    </rPh>
    <rPh sb="3" eb="5">
      <t>ショクレキ</t>
    </rPh>
    <rPh sb="6" eb="8">
      <t>キニュウ</t>
    </rPh>
    <phoneticPr fontId="40"/>
  </si>
  <si>
    <t>メールアドレス　（携帯不可）</t>
    <rPh sb="9" eb="11">
      <t>ｹｲﾀｲ</t>
    </rPh>
    <rPh sb="11" eb="13">
      <t>ﾌｶ</t>
    </rPh>
    <phoneticPr fontId="15" type="halfwidthKatakana"/>
  </si>
  <si>
    <t>@</t>
    <phoneticPr fontId="15" type="halfwidthKatakana"/>
  </si>
  <si>
    <t>事業の種類　（複数選択可能）</t>
    <rPh sb="0" eb="2">
      <t>ｼﾞｷﾞｮｳ</t>
    </rPh>
    <rPh sb="3" eb="5">
      <t>ｼｭﾙｲ</t>
    </rPh>
    <rPh sb="7" eb="9">
      <t>ﾌｸｽｳ</t>
    </rPh>
    <rPh sb="9" eb="11">
      <t>ｾﾝﾀｸ</t>
    </rPh>
    <rPh sb="11" eb="13">
      <t>ｶﾉｳ</t>
    </rPh>
    <phoneticPr fontId="40" type="halfwidthKatakana"/>
  </si>
  <si>
    <t>----------</t>
    <phoneticPr fontId="15" type="halfwidthKatakana"/>
  </si>
  <si>
    <t>従業者証明書番号について</t>
    <rPh sb="0" eb="3">
      <t>ｼﾞｭｳｷﾞｮｳｼｬ</t>
    </rPh>
    <rPh sb="3" eb="6">
      <t>ｼｮｳﾒｲｼｮ</t>
    </rPh>
    <rPh sb="6" eb="8">
      <t>ﾊﾞﾝｺﾞｳ</t>
    </rPh>
    <phoneticPr fontId="15" type="halfwidthKatakana"/>
  </si>
  <si>
    <t>東京都知事</t>
    <rPh sb="0" eb="3">
      <t>トウキョウト</t>
    </rPh>
    <rPh sb="3" eb="5">
      <t>チジ</t>
    </rPh>
    <phoneticPr fontId="15"/>
  </si>
  <si>
    <t>東 京 都 知 事</t>
    <rPh sb="0" eb="1">
      <t>ヒガシ</t>
    </rPh>
    <rPh sb="2" eb="3">
      <t>キョウ</t>
    </rPh>
    <rPh sb="4" eb="5">
      <t>ミヤコ</t>
    </rPh>
    <rPh sb="6" eb="7">
      <t>チ</t>
    </rPh>
    <rPh sb="8" eb="9">
      <t>コト</t>
    </rPh>
    <phoneticPr fontId="15"/>
  </si>
  <si>
    <t>月</t>
    <phoneticPr fontId="40"/>
  </si>
  <si>
    <t>年</t>
    <phoneticPr fontId="40"/>
  </si>
  <si>
    <t>別　記</t>
    <rPh sb="0" eb="1">
      <t>ベツ</t>
    </rPh>
    <rPh sb="2" eb="3">
      <t>キ</t>
    </rPh>
    <phoneticPr fontId="40"/>
  </si>
  <si>
    <t>本</t>
  </si>
  <si>
    <t>店</t>
  </si>
  <si>
    <t/>
  </si>
  <si>
    <t>月</t>
    <phoneticPr fontId="40"/>
  </si>
  <si>
    <t>年</t>
    <phoneticPr fontId="40"/>
  </si>
  <si>
    <t>月</t>
    <phoneticPr fontId="40"/>
  </si>
  <si>
    <t>月</t>
    <phoneticPr fontId="40"/>
  </si>
  <si>
    <t>(      )</t>
    <phoneticPr fontId="15"/>
  </si>
  <si>
    <t>※</t>
    <phoneticPr fontId="15"/>
  </si>
  <si>
    <t>日</t>
    <phoneticPr fontId="40"/>
  </si>
  <si>
    <t>年</t>
    <phoneticPr fontId="40"/>
  </si>
  <si>
    <t>日</t>
    <phoneticPr fontId="40"/>
  </si>
  <si>
    <t>年</t>
    <phoneticPr fontId="40"/>
  </si>
  <si>
    <t>月</t>
    <phoneticPr fontId="40"/>
  </si>
  <si>
    <t>年</t>
    <phoneticPr fontId="40"/>
  </si>
  <si>
    <t>（注）東京都知事免許の手数料は、現金を持参してください。</t>
    <phoneticPr fontId="15"/>
  </si>
  <si>
    <t>関東地方整備局長</t>
    <rPh sb="0" eb="2">
      <t>カントウ</t>
    </rPh>
    <rPh sb="2" eb="4">
      <t>チホウ</t>
    </rPh>
    <rPh sb="4" eb="6">
      <t>セイビ</t>
    </rPh>
    <rPh sb="6" eb="7">
      <t>キョク</t>
    </rPh>
    <rPh sb="7" eb="8">
      <t>チョウ</t>
    </rPh>
    <phoneticPr fontId="40"/>
  </si>
  <si>
    <r>
      <t>東　京　都　知　事　</t>
    </r>
    <r>
      <rPr>
        <sz val="12"/>
        <rFont val="ＭＳ Ｐ明朝"/>
        <family val="1"/>
        <charset val="128"/>
      </rPr>
      <t>　殿</t>
    </r>
    <rPh sb="0" eb="1">
      <t>ヒガシ</t>
    </rPh>
    <rPh sb="2" eb="3">
      <t>キョウ</t>
    </rPh>
    <rPh sb="4" eb="5">
      <t>ミヤコ</t>
    </rPh>
    <rPh sb="6" eb="7">
      <t>チ</t>
    </rPh>
    <rPh sb="8" eb="9">
      <t>コト</t>
    </rPh>
    <rPh sb="11" eb="12">
      <t>ドノ</t>
    </rPh>
    <phoneticPr fontId="40"/>
  </si>
  <si>
    <t>撮影年</t>
    <rPh sb="0" eb="2">
      <t>サツエイ</t>
    </rPh>
    <rPh sb="2" eb="3">
      <t>ネン</t>
    </rPh>
    <phoneticPr fontId="15"/>
  </si>
  <si>
    <t>登録元号</t>
    <rPh sb="0" eb="2">
      <t>トウロク</t>
    </rPh>
    <rPh sb="2" eb="4">
      <t>ゲンゴウ</t>
    </rPh>
    <phoneticPr fontId="15"/>
  </si>
  <si>
    <t>　年</t>
    <rPh sb="1" eb="2">
      <t>ネン</t>
    </rPh>
    <phoneticPr fontId="15"/>
  </si>
  <si>
    <t>　月</t>
    <rPh sb="1" eb="2">
      <t>ガツ</t>
    </rPh>
    <phoneticPr fontId="15"/>
  </si>
  <si>
    <t>　日</t>
    <rPh sb="1" eb="2">
      <t>ニチ</t>
    </rPh>
    <phoneticPr fontId="15"/>
  </si>
  <si>
    <t>専任の宅地建物取引士の顔写真貼付用紙</t>
    <phoneticPr fontId="15"/>
  </si>
  <si>
    <t>R1年</t>
    <rPh sb="2" eb="3">
      <t>ネン</t>
    </rPh>
    <phoneticPr fontId="15"/>
  </si>
  <si>
    <t>1月</t>
    <rPh sb="1" eb="2">
      <t>ガツ</t>
    </rPh>
    <phoneticPr fontId="15"/>
  </si>
  <si>
    <t>1日</t>
    <rPh sb="1" eb="2">
      <t>ニチ</t>
    </rPh>
    <phoneticPr fontId="15"/>
  </si>
  <si>
    <t>令和</t>
    <rPh sb="0" eb="2">
      <t>レイワ</t>
    </rPh>
    <phoneticPr fontId="15"/>
  </si>
  <si>
    <t>R2年</t>
    <rPh sb="2" eb="3">
      <t>ネン</t>
    </rPh>
    <phoneticPr fontId="15"/>
  </si>
  <si>
    <t>2月</t>
  </si>
  <si>
    <t>2日</t>
    <rPh sb="1" eb="2">
      <t>ニチ</t>
    </rPh>
    <phoneticPr fontId="15"/>
  </si>
  <si>
    <t>R3年</t>
    <rPh sb="2" eb="3">
      <t>ネン</t>
    </rPh>
    <phoneticPr fontId="15"/>
  </si>
  <si>
    <t>3月</t>
  </si>
  <si>
    <t>3日</t>
    <rPh sb="1" eb="2">
      <t>ニチ</t>
    </rPh>
    <phoneticPr fontId="15"/>
  </si>
  <si>
    <t>R4年</t>
    <rPh sb="2" eb="3">
      <t>ネン</t>
    </rPh>
    <phoneticPr fontId="15"/>
  </si>
  <si>
    <t>4月</t>
  </si>
  <si>
    <t>4日</t>
    <rPh sb="1" eb="2">
      <t>ニチ</t>
    </rPh>
    <phoneticPr fontId="15"/>
  </si>
  <si>
    <t>1.</t>
    <phoneticPr fontId="15"/>
  </si>
  <si>
    <t>氏名</t>
    <rPh sb="0" eb="2">
      <t>シメイ</t>
    </rPh>
    <phoneticPr fontId="15"/>
  </si>
  <si>
    <t>R5年</t>
    <rPh sb="2" eb="3">
      <t>ネン</t>
    </rPh>
    <phoneticPr fontId="15"/>
  </si>
  <si>
    <t>5月</t>
  </si>
  <si>
    <t>5日</t>
    <rPh sb="1" eb="2">
      <t>ニチ</t>
    </rPh>
    <phoneticPr fontId="15"/>
  </si>
  <si>
    <t>R6年</t>
    <rPh sb="2" eb="3">
      <t>ネン</t>
    </rPh>
    <phoneticPr fontId="15"/>
  </si>
  <si>
    <t>6月</t>
  </si>
  <si>
    <t>6日</t>
    <rPh sb="1" eb="2">
      <t>ニチ</t>
    </rPh>
    <phoneticPr fontId="15"/>
  </si>
  <si>
    <t>R7年</t>
    <rPh sb="2" eb="3">
      <t>ネン</t>
    </rPh>
    <phoneticPr fontId="15"/>
  </si>
  <si>
    <t>7月</t>
  </si>
  <si>
    <t>7日</t>
    <rPh sb="1" eb="2">
      <t>ニチ</t>
    </rPh>
    <phoneticPr fontId="15"/>
  </si>
  <si>
    <t xml:space="preserve"> 上半身・脱帽・正面</t>
    <phoneticPr fontId="15"/>
  </si>
  <si>
    <t>2.</t>
    <phoneticPr fontId="15"/>
  </si>
  <si>
    <t>R8年</t>
    <rPh sb="2" eb="3">
      <t>ネン</t>
    </rPh>
    <phoneticPr fontId="15"/>
  </si>
  <si>
    <t>8月</t>
  </si>
  <si>
    <t>8日</t>
    <rPh sb="1" eb="2">
      <t>ニチ</t>
    </rPh>
    <phoneticPr fontId="15"/>
  </si>
  <si>
    <t xml:space="preserve"> 向き</t>
    <phoneticPr fontId="15"/>
  </si>
  <si>
    <t>R9年</t>
    <rPh sb="2" eb="3">
      <t>ネン</t>
    </rPh>
    <phoneticPr fontId="15"/>
  </si>
  <si>
    <t>9月</t>
  </si>
  <si>
    <t>9日</t>
    <rPh sb="1" eb="2">
      <t>ニチ</t>
    </rPh>
    <phoneticPr fontId="15"/>
  </si>
  <si>
    <t xml:space="preserve"> 6ヶ月以内に撮影した</t>
    <phoneticPr fontId="15"/>
  </si>
  <si>
    <t>R10年</t>
    <rPh sb="3" eb="4">
      <t>ネン</t>
    </rPh>
    <phoneticPr fontId="15"/>
  </si>
  <si>
    <t>10月</t>
  </si>
  <si>
    <t>10日</t>
    <rPh sb="2" eb="3">
      <t>ニチ</t>
    </rPh>
    <phoneticPr fontId="15"/>
  </si>
  <si>
    <t>事務所名</t>
    <rPh sb="0" eb="2">
      <t>ジム</t>
    </rPh>
    <rPh sb="2" eb="3">
      <t>ショ</t>
    </rPh>
    <rPh sb="3" eb="4">
      <t>メイ</t>
    </rPh>
    <phoneticPr fontId="15"/>
  </si>
  <si>
    <t>11月</t>
  </si>
  <si>
    <t>11日</t>
    <rPh sb="2" eb="3">
      <t>ニチ</t>
    </rPh>
    <phoneticPr fontId="15"/>
  </si>
  <si>
    <t>12月</t>
  </si>
  <si>
    <t>12日</t>
    <rPh sb="2" eb="3">
      <t>ニチ</t>
    </rPh>
    <phoneticPr fontId="15"/>
  </si>
  <si>
    <t>13日</t>
    <rPh sb="2" eb="3">
      <t>ニチ</t>
    </rPh>
    <phoneticPr fontId="15"/>
  </si>
  <si>
    <t>（縦４㎝×横３㎝）</t>
    <phoneticPr fontId="15"/>
  </si>
  <si>
    <t>登録年月日
及び登録番号</t>
    <rPh sb="0" eb="1">
      <t>ノボル</t>
    </rPh>
    <rPh sb="1" eb="2">
      <t>ロク</t>
    </rPh>
    <rPh sb="2" eb="5">
      <t>ネンガッピ</t>
    </rPh>
    <rPh sb="6" eb="7">
      <t>オヨ</t>
    </rPh>
    <rPh sb="8" eb="10">
      <t>トウロク</t>
    </rPh>
    <rPh sb="10" eb="12">
      <t>バンゴウ</t>
    </rPh>
    <phoneticPr fontId="15"/>
  </si>
  <si>
    <t>登録</t>
    <rPh sb="0" eb="2">
      <t>トウロク</t>
    </rPh>
    <phoneticPr fontId="15"/>
  </si>
  <si>
    <t>14日</t>
    <rPh sb="2" eb="3">
      <t>ニチ</t>
    </rPh>
    <phoneticPr fontId="15"/>
  </si>
  <si>
    <t>15日</t>
    <rPh sb="2" eb="3">
      <t>ニチ</t>
    </rPh>
    <phoneticPr fontId="15"/>
  </si>
  <si>
    <t>16日</t>
    <rPh sb="2" eb="3">
      <t>ニチ</t>
    </rPh>
    <phoneticPr fontId="15"/>
  </si>
  <si>
    <t>17日</t>
    <rPh sb="2" eb="3">
      <t>ニチ</t>
    </rPh>
    <phoneticPr fontId="15"/>
  </si>
  <si>
    <t>18日</t>
    <rPh sb="2" eb="3">
      <t>ニチ</t>
    </rPh>
    <phoneticPr fontId="15"/>
  </si>
  <si>
    <t>31日</t>
    <rPh sb="2" eb="3">
      <t>ニチ</t>
    </rPh>
    <phoneticPr fontId="15"/>
  </si>
  <si>
    <t>撮影）</t>
    <rPh sb="0" eb="2">
      <t>サツエイ</t>
    </rPh>
    <phoneticPr fontId="15"/>
  </si>
  <si>
    <t>5.</t>
    <phoneticPr fontId="15"/>
  </si>
  <si>
    <t>登録を受けて
いる都道府県名</t>
    <rPh sb="0" eb="2">
      <t>トウロク</t>
    </rPh>
    <rPh sb="3" eb="4">
      <t>ウ</t>
    </rPh>
    <rPh sb="9" eb="13">
      <t>トドウフケン</t>
    </rPh>
    <rPh sb="13" eb="14">
      <t>メイ</t>
    </rPh>
    <phoneticPr fontId="15"/>
  </si>
  <si>
    <t>19日</t>
    <rPh sb="2" eb="3">
      <t>ニチ</t>
    </rPh>
    <phoneticPr fontId="15"/>
  </si>
  <si>
    <t>20日</t>
    <rPh sb="2" eb="3">
      <t>ニチ</t>
    </rPh>
    <phoneticPr fontId="15"/>
  </si>
  <si>
    <t>27日</t>
    <rPh sb="2" eb="3">
      <t>ニチ</t>
    </rPh>
    <phoneticPr fontId="15"/>
  </si>
  <si>
    <t>21日</t>
    <rPh sb="2" eb="3">
      <t>ニチ</t>
    </rPh>
    <phoneticPr fontId="15"/>
  </si>
  <si>
    <t>22日</t>
    <rPh sb="2" eb="3">
      <t>ニチ</t>
    </rPh>
    <phoneticPr fontId="15"/>
  </si>
  <si>
    <t>23日</t>
    <rPh sb="2" eb="3">
      <t>ニチ</t>
    </rPh>
    <phoneticPr fontId="15"/>
  </si>
  <si>
    <t>24日</t>
    <rPh sb="2" eb="3">
      <t>ニチ</t>
    </rPh>
    <phoneticPr fontId="15"/>
  </si>
  <si>
    <t>25日</t>
    <rPh sb="2" eb="3">
      <t>ニチ</t>
    </rPh>
    <phoneticPr fontId="15"/>
  </si>
  <si>
    <t>26日</t>
    <rPh sb="2" eb="3">
      <t>ニチ</t>
    </rPh>
    <phoneticPr fontId="15"/>
  </si>
  <si>
    <t>28日</t>
    <rPh sb="2" eb="3">
      <t>ニチ</t>
    </rPh>
    <phoneticPr fontId="15"/>
  </si>
  <si>
    <t>29日</t>
    <rPh sb="2" eb="3">
      <t>ニチ</t>
    </rPh>
    <phoneticPr fontId="15"/>
  </si>
  <si>
    <t>30日</t>
    <rPh sb="2" eb="3">
      <t>ニチ</t>
    </rPh>
    <phoneticPr fontId="15"/>
  </si>
  <si>
    <t>関東地方整備局長</t>
    <phoneticPr fontId="15"/>
  </si>
  <si>
    <r>
      <t>東　京　都　知　事　　</t>
    </r>
    <r>
      <rPr>
        <sz val="12"/>
        <rFont val="ＭＳ Ｐ明朝"/>
        <family val="1"/>
        <charset val="128"/>
      </rPr>
      <t>殿</t>
    </r>
    <rPh sb="0" eb="1">
      <t>ヒガシ</t>
    </rPh>
    <rPh sb="2" eb="3">
      <t>キョウ</t>
    </rPh>
    <rPh sb="4" eb="5">
      <t>ミヤコ</t>
    </rPh>
    <rPh sb="6" eb="7">
      <t>チ</t>
    </rPh>
    <rPh sb="8" eb="9">
      <t>コト</t>
    </rPh>
    <rPh sb="11" eb="12">
      <t>ドノ</t>
    </rPh>
    <phoneticPr fontId="15"/>
  </si>
  <si>
    <t>備考</t>
    <rPh sb="0" eb="2">
      <t>ビコウ</t>
    </rPh>
    <phoneticPr fontId="15"/>
  </si>
  <si>
    <t>　　次により記入すること。</t>
    <rPh sb="2" eb="3">
      <t>ツギ</t>
    </rPh>
    <rPh sb="6" eb="8">
      <t>キニュウ</t>
    </rPh>
    <phoneticPr fontId="40"/>
  </si>
  <si>
    <t>　　①　「契約形態」の欄は、賃貸借又は使用貸借の別を記入すること。</t>
    <rPh sb="5" eb="7">
      <t>ケイヤク</t>
    </rPh>
    <rPh sb="7" eb="9">
      <t>ケイタイ</t>
    </rPh>
    <rPh sb="11" eb="12">
      <t>ラン</t>
    </rPh>
    <rPh sb="14" eb="17">
      <t>チンタイシャク</t>
    </rPh>
    <rPh sb="17" eb="18">
      <t>マタ</t>
    </rPh>
    <rPh sb="19" eb="21">
      <t>シヨウ</t>
    </rPh>
    <rPh sb="21" eb="23">
      <t>タイシャク</t>
    </rPh>
    <rPh sb="24" eb="25">
      <t>ベツ</t>
    </rPh>
    <rPh sb="26" eb="28">
      <t>キニュウ</t>
    </rPh>
    <phoneticPr fontId="40"/>
  </si>
  <si>
    <t>　　　用途（住居、事務所等）について記入すること。</t>
    <rPh sb="3" eb="5">
      <t>ヨウト</t>
    </rPh>
    <rPh sb="6" eb="8">
      <t>ジュウキョ</t>
    </rPh>
    <rPh sb="9" eb="12">
      <t>ジムショ</t>
    </rPh>
    <rPh sb="12" eb="13">
      <t>トウ</t>
    </rPh>
    <rPh sb="18" eb="20">
      <t>キニュウ</t>
    </rPh>
    <phoneticPr fontId="40"/>
  </si>
  <si>
    <r>
      <rPr>
        <sz val="11"/>
        <color theme="1"/>
        <rFont val="ＭＳ Ｐ明朝"/>
        <family val="1"/>
        <charset val="128"/>
      </rPr>
      <t>最寄駅より事務所までの　</t>
    </r>
    <r>
      <rPr>
        <sz val="14"/>
        <color theme="1"/>
        <rFont val="ＭＳ Ｐ明朝"/>
        <family val="1"/>
        <charset val="128"/>
      </rPr>
      <t>案　内　図</t>
    </r>
    <rPh sb="0" eb="3">
      <t>モヨリエキ</t>
    </rPh>
    <rPh sb="5" eb="7">
      <t>ジム</t>
    </rPh>
    <rPh sb="7" eb="8">
      <t>ショ</t>
    </rPh>
    <rPh sb="12" eb="13">
      <t>アン</t>
    </rPh>
    <rPh sb="14" eb="15">
      <t>ナイ</t>
    </rPh>
    <rPh sb="16" eb="17">
      <t>ズ</t>
    </rPh>
    <phoneticPr fontId="15"/>
  </si>
  <si>
    <t>最寄駅（</t>
    <rPh sb="0" eb="2">
      <t>モヨ</t>
    </rPh>
    <rPh sb="2" eb="3">
      <t>エキ</t>
    </rPh>
    <phoneticPr fontId="15"/>
  </si>
  <si>
    <t>線</t>
    <rPh sb="0" eb="1">
      <t>セン</t>
    </rPh>
    <phoneticPr fontId="15"/>
  </si>
  <si>
    <t>分</t>
    <rPh sb="0" eb="1">
      <t>フン</t>
    </rPh>
    <phoneticPr fontId="15"/>
  </si>
  <si>
    <t>代表・政令使用人</t>
    <rPh sb="0" eb="2">
      <t>ダイヒョウ</t>
    </rPh>
    <rPh sb="3" eb="5">
      <t>セイレイ</t>
    </rPh>
    <rPh sb="5" eb="7">
      <t>シヨウ</t>
    </rPh>
    <rPh sb="7" eb="8">
      <t>ニン</t>
    </rPh>
    <phoneticPr fontId="15"/>
  </si>
  <si>
    <t>月</t>
    <rPh sb="0" eb="1">
      <t>ツキ</t>
    </rPh>
    <phoneticPr fontId="15"/>
  </si>
  <si>
    <t>日</t>
    <rPh sb="0" eb="1">
      <t>ヒ</t>
    </rPh>
    <phoneticPr fontId="15"/>
  </si>
  <si>
    <t>□正会員　　・　　□準会員</t>
    <phoneticPr fontId="15"/>
  </si>
  <si>
    <t>□代表者　・　□政令で定める使用人</t>
    <phoneticPr fontId="15"/>
  </si>
  <si>
    <t>正会員</t>
    <phoneticPr fontId="15"/>
  </si>
  <si>
    <t>代表者</t>
    <phoneticPr fontId="15"/>
  </si>
  <si>
    <t>令和　2年</t>
    <rPh sb="0" eb="2">
      <t>レイワ</t>
    </rPh>
    <rPh sb="4" eb="5">
      <t>ネン</t>
    </rPh>
    <phoneticPr fontId="15"/>
  </si>
  <si>
    <t>様式第１号</t>
    <phoneticPr fontId="40"/>
  </si>
  <si>
    <t>準会員</t>
    <phoneticPr fontId="15"/>
  </si>
  <si>
    <t>政令で定める使用人</t>
    <phoneticPr fontId="15"/>
  </si>
  <si>
    <t>令和　3年</t>
    <rPh sb="0" eb="2">
      <t>レイワ</t>
    </rPh>
    <rPh sb="4" eb="5">
      <t>ネン</t>
    </rPh>
    <phoneticPr fontId="15"/>
  </si>
  <si>
    <t>■正会員　　・　　□準会員</t>
    <phoneticPr fontId="15"/>
  </si>
  <si>
    <t>■代表者　・　□政令で定める使用人</t>
    <phoneticPr fontId="15"/>
  </si>
  <si>
    <t>令和　4年</t>
    <rPh sb="0" eb="2">
      <t>レイワ</t>
    </rPh>
    <rPh sb="4" eb="5">
      <t>ネン</t>
    </rPh>
    <phoneticPr fontId="15"/>
  </si>
  <si>
    <t>入　会　申　込　書</t>
    <phoneticPr fontId="15"/>
  </si>
  <si>
    <t>☑正会員　　・　　□準会員</t>
    <phoneticPr fontId="15"/>
  </si>
  <si>
    <t>☑代表者　・　□政令で定める使用人</t>
    <phoneticPr fontId="15"/>
  </si>
  <si>
    <t>令和　5年</t>
    <rPh sb="0" eb="2">
      <t>レイワ</t>
    </rPh>
    <rPh sb="4" eb="5">
      <t>ネン</t>
    </rPh>
    <phoneticPr fontId="15"/>
  </si>
  <si>
    <t>□正会員　　・　　■準会員</t>
    <phoneticPr fontId="15"/>
  </si>
  <si>
    <t>□代表者　・　■政令で定める使用人</t>
    <phoneticPr fontId="15"/>
  </si>
  <si>
    <t>令和　6年</t>
    <rPh sb="0" eb="2">
      <t>レイワ</t>
    </rPh>
    <rPh sb="4" eb="5">
      <t>ネン</t>
    </rPh>
    <phoneticPr fontId="15"/>
  </si>
  <si>
    <t>□正会員　　・　　☑準会員</t>
    <phoneticPr fontId="15"/>
  </si>
  <si>
    <t>□代表者　・　☑政令で定める使用人</t>
    <phoneticPr fontId="15"/>
  </si>
  <si>
    <t>令和　7年</t>
    <rPh sb="0" eb="2">
      <t>レイワ</t>
    </rPh>
    <rPh sb="4" eb="5">
      <t>ネン</t>
    </rPh>
    <phoneticPr fontId="15"/>
  </si>
  <si>
    <t>公益社団法人　東京都宅地建物取引業協会会長　殿</t>
    <phoneticPr fontId="15"/>
  </si>
  <si>
    <t>令和　8年</t>
    <rPh sb="0" eb="2">
      <t>レイワ</t>
    </rPh>
    <rPh sb="4" eb="5">
      <t>ネン</t>
    </rPh>
    <phoneticPr fontId="15"/>
  </si>
  <si>
    <t>令和　9年</t>
    <rPh sb="0" eb="2">
      <t>レイワ</t>
    </rPh>
    <rPh sb="4" eb="5">
      <t>ネン</t>
    </rPh>
    <phoneticPr fontId="15"/>
  </si>
  <si>
    <t>注意・確認事項</t>
    <phoneticPr fontId="40"/>
  </si>
  <si>
    <t>令和　10年</t>
    <rPh sb="0" eb="2">
      <t>レイワ</t>
    </rPh>
    <rPh sb="5" eb="6">
      <t>ネン</t>
    </rPh>
    <phoneticPr fontId="15"/>
  </si>
  <si>
    <t>記入日</t>
    <rPh sb="0" eb="2">
      <t>キニュウ</t>
    </rPh>
    <rPh sb="2" eb="3">
      <t>ビ</t>
    </rPh>
    <phoneticPr fontId="15"/>
  </si>
  <si>
    <t>フリガナ</t>
    <phoneticPr fontId="40"/>
  </si>
  <si>
    <t>事務所所在地</t>
    <rPh sb="0" eb="2">
      <t>ジム</t>
    </rPh>
    <rPh sb="2" eb="3">
      <t>ショ</t>
    </rPh>
    <rPh sb="3" eb="6">
      <t>ショザイチ</t>
    </rPh>
    <phoneticPr fontId="40"/>
  </si>
  <si>
    <t>〒</t>
    <phoneticPr fontId="15"/>
  </si>
  <si>
    <t>ＦＡＸ番号</t>
    <rPh sb="3" eb="5">
      <t>バンゴウ</t>
    </rPh>
    <phoneticPr fontId="40"/>
  </si>
  <si>
    <t>ホームページURL</t>
    <phoneticPr fontId="40"/>
  </si>
  <si>
    <t>Eメールアドレス</t>
    <phoneticPr fontId="40"/>
  </si>
  <si>
    <t xml:space="preserve">代表者区分  </t>
    <rPh sb="0" eb="1">
      <t>ダイ</t>
    </rPh>
    <rPh sb="1" eb="2">
      <t>ヒョウ</t>
    </rPh>
    <rPh sb="2" eb="3">
      <t>モノ</t>
    </rPh>
    <rPh sb="3" eb="4">
      <t>ク</t>
    </rPh>
    <rPh sb="4" eb="5">
      <t>ブン</t>
    </rPh>
    <phoneticPr fontId="40"/>
  </si>
  <si>
    <t>紹　　介　　者</t>
    <phoneticPr fontId="15"/>
  </si>
  <si>
    <t>会社名</t>
    <rPh sb="0" eb="3">
      <t>カイシャメイ</t>
    </rPh>
    <phoneticPr fontId="15"/>
  </si>
  <si>
    <t>入会申請にあたっての誓約書</t>
    <phoneticPr fontId="15"/>
  </si>
  <si>
    <t>１．</t>
    <phoneticPr fontId="15"/>
  </si>
  <si>
    <t>２．</t>
    <phoneticPr fontId="15"/>
  </si>
  <si>
    <t>(1)反社会的勢力等によって、その経営を支配されている関係</t>
    <phoneticPr fontId="15"/>
  </si>
  <si>
    <t>(2)反社会的勢力等が、その経営に実質的に関与している関係</t>
    <phoneticPr fontId="15"/>
  </si>
  <si>
    <t>(3)反社会的勢力を利用していると認められる関係</t>
    <phoneticPr fontId="15"/>
  </si>
  <si>
    <t>(4)反社会的勢力等に対して資金等の提供をし、又は便宜を供与するなどの関係</t>
    <phoneticPr fontId="15"/>
  </si>
  <si>
    <t>(5)その他反社会的勢力等との社会的に非難されるべき関係</t>
    <phoneticPr fontId="15"/>
  </si>
  <si>
    <t>３．</t>
    <phoneticPr fontId="15"/>
  </si>
  <si>
    <t>　私共は、自ら又は第三者を利用して、相手方に対する脅迫的な言動又は暴力を用いる行</t>
    <phoneticPr fontId="15"/>
  </si>
  <si>
    <t>為、及び偽計又は威力を用いて相手方の業務を妨害し、又は信用を棄損する行為をしませ</t>
    <phoneticPr fontId="15"/>
  </si>
  <si>
    <t>ん。</t>
    <phoneticPr fontId="15"/>
  </si>
  <si>
    <t>４．</t>
    <phoneticPr fontId="15"/>
  </si>
  <si>
    <t>５．</t>
    <phoneticPr fontId="15"/>
  </si>
  <si>
    <t>以上</t>
    <rPh sb="0" eb="2">
      <t>イジョウ</t>
    </rPh>
    <phoneticPr fontId="15"/>
  </si>
  <si>
    <t>事務所所在地</t>
    <rPh sb="0" eb="2">
      <t>ジム</t>
    </rPh>
    <rPh sb="2" eb="3">
      <t>ショ</t>
    </rPh>
    <rPh sb="3" eb="6">
      <t>ショザイチ</t>
    </rPh>
    <phoneticPr fontId="15"/>
  </si>
  <si>
    <t>有無</t>
    <rPh sb="0" eb="2">
      <t>ウム</t>
    </rPh>
    <phoneticPr fontId="15"/>
  </si>
  <si>
    <t>□主たる事務所　　・　　□従たる事務所</t>
    <rPh sb="1" eb="2">
      <t>シュ</t>
    </rPh>
    <rPh sb="4" eb="6">
      <t>ジム</t>
    </rPh>
    <rPh sb="6" eb="7">
      <t>ショ</t>
    </rPh>
    <rPh sb="13" eb="14">
      <t>ジュウ</t>
    </rPh>
    <rPh sb="16" eb="18">
      <t>ジム</t>
    </rPh>
    <rPh sb="18" eb="19">
      <t>ショ</t>
    </rPh>
    <phoneticPr fontId="15"/>
  </si>
  <si>
    <t>□有</t>
    <phoneticPr fontId="15"/>
  </si>
  <si>
    <t>■有</t>
    <phoneticPr fontId="15"/>
  </si>
  <si>
    <t>令和 2年</t>
    <rPh sb="0" eb="2">
      <t>レイワ</t>
    </rPh>
    <rPh sb="4" eb="5">
      <t>ネン</t>
    </rPh>
    <phoneticPr fontId="15"/>
  </si>
  <si>
    <t>☑有</t>
    <phoneticPr fontId="15"/>
  </si>
  <si>
    <t>令和 3年</t>
    <rPh sb="0" eb="2">
      <t>レイワ</t>
    </rPh>
    <rPh sb="4" eb="5">
      <t>ネン</t>
    </rPh>
    <phoneticPr fontId="15"/>
  </si>
  <si>
    <t>入　会　申　込　書</t>
    <phoneticPr fontId="15"/>
  </si>
  <si>
    <t>■主たる事務所　　・　　□従たる事務所</t>
    <rPh sb="1" eb="2">
      <t>シュ</t>
    </rPh>
    <rPh sb="4" eb="6">
      <t>ジム</t>
    </rPh>
    <rPh sb="6" eb="7">
      <t>ショ</t>
    </rPh>
    <rPh sb="13" eb="14">
      <t>ジュウ</t>
    </rPh>
    <rPh sb="16" eb="18">
      <t>ジム</t>
    </rPh>
    <rPh sb="18" eb="19">
      <t>ショ</t>
    </rPh>
    <phoneticPr fontId="15"/>
  </si>
  <si>
    <t>令和 4年</t>
    <rPh sb="0" eb="2">
      <t>レイワ</t>
    </rPh>
    <rPh sb="4" eb="5">
      <t>ネン</t>
    </rPh>
    <phoneticPr fontId="15"/>
  </si>
  <si>
    <t>☑主たる事務所　　・　　□従たる事務所</t>
    <rPh sb="1" eb="2">
      <t>シュ</t>
    </rPh>
    <rPh sb="4" eb="6">
      <t>ジム</t>
    </rPh>
    <rPh sb="6" eb="7">
      <t>ショ</t>
    </rPh>
    <rPh sb="13" eb="14">
      <t>ジュウ</t>
    </rPh>
    <rPh sb="16" eb="18">
      <t>ジム</t>
    </rPh>
    <rPh sb="18" eb="19">
      <t>ショ</t>
    </rPh>
    <phoneticPr fontId="15"/>
  </si>
  <si>
    <t>□無</t>
    <rPh sb="1" eb="2">
      <t>ム</t>
    </rPh>
    <phoneticPr fontId="15"/>
  </si>
  <si>
    <t>令和 5年</t>
    <rPh sb="0" eb="2">
      <t>レイワ</t>
    </rPh>
    <rPh sb="4" eb="5">
      <t>ネン</t>
    </rPh>
    <phoneticPr fontId="15"/>
  </si>
  <si>
    <t>□主たる事務所　　・　　■従たる事務所</t>
    <rPh sb="1" eb="2">
      <t>シュ</t>
    </rPh>
    <rPh sb="4" eb="6">
      <t>ジム</t>
    </rPh>
    <rPh sb="6" eb="7">
      <t>ショ</t>
    </rPh>
    <rPh sb="13" eb="14">
      <t>ジュウ</t>
    </rPh>
    <rPh sb="16" eb="18">
      <t>ジム</t>
    </rPh>
    <rPh sb="18" eb="19">
      <t>ショ</t>
    </rPh>
    <phoneticPr fontId="15"/>
  </si>
  <si>
    <t>■無</t>
    <rPh sb="1" eb="2">
      <t>ム</t>
    </rPh>
    <phoneticPr fontId="15"/>
  </si>
  <si>
    <t>令和 6年</t>
    <rPh sb="0" eb="2">
      <t>レイワ</t>
    </rPh>
    <rPh sb="4" eb="5">
      <t>ネン</t>
    </rPh>
    <phoneticPr fontId="15"/>
  </si>
  <si>
    <t>公益社団法人　全国宅地建物取引業保証協会会長　殿</t>
    <phoneticPr fontId="15"/>
  </si>
  <si>
    <t>□主たる事務所　　・　　☑従たる事務所</t>
    <rPh sb="1" eb="2">
      <t>シュ</t>
    </rPh>
    <rPh sb="4" eb="6">
      <t>ジム</t>
    </rPh>
    <rPh sb="6" eb="7">
      <t>ショ</t>
    </rPh>
    <rPh sb="13" eb="14">
      <t>ジュウ</t>
    </rPh>
    <rPh sb="16" eb="18">
      <t>ジム</t>
    </rPh>
    <rPh sb="18" eb="19">
      <t>ショ</t>
    </rPh>
    <phoneticPr fontId="15"/>
  </si>
  <si>
    <t>☑無</t>
    <rPh sb="1" eb="2">
      <t>ム</t>
    </rPh>
    <phoneticPr fontId="15"/>
  </si>
  <si>
    <t>令和 7年</t>
    <rPh sb="0" eb="2">
      <t>レイワ</t>
    </rPh>
    <rPh sb="4" eb="5">
      <t>ネン</t>
    </rPh>
    <phoneticPr fontId="15"/>
  </si>
  <si>
    <t>令和 8年</t>
    <rPh sb="0" eb="2">
      <t>レイワ</t>
    </rPh>
    <rPh sb="4" eb="5">
      <t>ネン</t>
    </rPh>
    <phoneticPr fontId="15"/>
  </si>
  <si>
    <t>注意・確認事項</t>
    <phoneticPr fontId="40"/>
  </si>
  <si>
    <t>令和 9年</t>
    <rPh sb="0" eb="2">
      <t>レイワ</t>
    </rPh>
    <rPh sb="4" eb="5">
      <t>ネン</t>
    </rPh>
    <phoneticPr fontId="15"/>
  </si>
  <si>
    <t>令和 10年</t>
    <rPh sb="0" eb="2">
      <t>レイワ</t>
    </rPh>
    <rPh sb="5" eb="6">
      <t>ネン</t>
    </rPh>
    <phoneticPr fontId="15"/>
  </si>
  <si>
    <t>上記の注意・確認事項について承諾の上、宅建業法並びに貴会の定款その他諸規定を遵守することを誓い、入会を申し込みます。</t>
    <phoneticPr fontId="15"/>
  </si>
  <si>
    <t>営業保証金供託</t>
    <rPh sb="0" eb="2">
      <t>エイギョウ</t>
    </rPh>
    <rPh sb="2" eb="5">
      <t>ホショウキン</t>
    </rPh>
    <rPh sb="5" eb="7">
      <t>キョウタク</t>
    </rPh>
    <phoneticPr fontId="40"/>
  </si>
  <si>
    <t>供託金</t>
    <rPh sb="0" eb="3">
      <t>キョウタクキン</t>
    </rPh>
    <phoneticPr fontId="15"/>
  </si>
  <si>
    <t>(従たる事務所の場合は</t>
    <phoneticPr fontId="15"/>
  </si>
  <si>
    <t>支 店 名 も 記 入）</t>
    <phoneticPr fontId="15"/>
  </si>
  <si>
    <t>主たる事務所
所　 在　 地</t>
    <rPh sb="0" eb="1">
      <t>シュ</t>
    </rPh>
    <rPh sb="3" eb="5">
      <t>ジム</t>
    </rPh>
    <rPh sb="5" eb="6">
      <t>ショ</t>
    </rPh>
    <rPh sb="7" eb="8">
      <t>ショ</t>
    </rPh>
    <rPh sb="10" eb="11">
      <t>ザイ</t>
    </rPh>
    <rPh sb="13" eb="14">
      <t>チ</t>
    </rPh>
    <phoneticPr fontId="40"/>
  </si>
  <si>
    <t>従たる事務所
所　 在　 地</t>
    <rPh sb="0" eb="1">
      <t>シタガ</t>
    </rPh>
    <rPh sb="3" eb="5">
      <t>ジム</t>
    </rPh>
    <rPh sb="5" eb="6">
      <t>ショ</t>
    </rPh>
    <rPh sb="7" eb="8">
      <t>ショ</t>
    </rPh>
    <rPh sb="10" eb="11">
      <t>ザイ</t>
    </rPh>
    <rPh sb="13" eb="14">
      <t>チ</t>
    </rPh>
    <phoneticPr fontId="40"/>
  </si>
  <si>
    <t>〒</t>
    <phoneticPr fontId="15"/>
  </si>
  <si>
    <t>フリガナ</t>
    <phoneticPr fontId="40"/>
  </si>
  <si>
    <t>代表者氏名</t>
    <rPh sb="0" eb="3">
      <t>ダイヒョウシャ</t>
    </rPh>
    <rPh sb="3" eb="5">
      <t>シメイ</t>
    </rPh>
    <phoneticPr fontId="40"/>
  </si>
  <si>
    <t>政令使用人を記入)</t>
    <phoneticPr fontId="15"/>
  </si>
  <si>
    <t>生年月日・性別</t>
    <rPh sb="0" eb="2">
      <t>セイネン</t>
    </rPh>
    <rPh sb="2" eb="4">
      <t>ガッピ</t>
    </rPh>
    <rPh sb="5" eb="7">
      <t>セイベツ</t>
    </rPh>
    <phoneticPr fontId="40"/>
  </si>
  <si>
    <t>1/2</t>
    <phoneticPr fontId="15"/>
  </si>
  <si>
    <t>本会会員の個人情報の取扱いについて</t>
    <phoneticPr fontId="15"/>
  </si>
  <si>
    <t>１．</t>
    <phoneticPr fontId="15"/>
  </si>
  <si>
    <t>個人情報の保有</t>
    <phoneticPr fontId="15"/>
  </si>
  <si>
    <t>本会は、入会申込書、宅地建物取引業者名簿、登記事項証明書等によりご提供いただいた</t>
    <phoneticPr fontId="15"/>
  </si>
  <si>
    <t>個人情報及び本会の業務上で取得した個人情報を保有します。</t>
    <phoneticPr fontId="15"/>
  </si>
  <si>
    <t>２．</t>
    <phoneticPr fontId="15"/>
  </si>
  <si>
    <t>個人情報の利用目的</t>
    <phoneticPr fontId="15"/>
  </si>
  <si>
    <t xml:space="preserve">本会は取得した個人情報の取扱いについて、下記目的の範囲内で利用いたします。 </t>
    <phoneticPr fontId="15"/>
  </si>
  <si>
    <t>(1)会員登録情報……宅地建物取引業法・本会内規等に定めのある事務手続き（入退</t>
    <phoneticPr fontId="15"/>
  </si>
  <si>
    <t>　 会、会費徴収、分担金の供託・差押等）やその他の本会会務活動全般（事務連絡・</t>
    <phoneticPr fontId="15"/>
  </si>
  <si>
    <t>　 情報誌の送付等）について利用するため</t>
    <phoneticPr fontId="15"/>
  </si>
  <si>
    <t>(2)苦情相談・苦情解決申出・認証申出に関する情報……本会が実施する相談業務・苦</t>
    <phoneticPr fontId="15"/>
  </si>
  <si>
    <t>　 情解決業務・弁済業務の申出における個人情報について、業務に必要な範囲内で利</t>
    <phoneticPr fontId="15"/>
  </si>
  <si>
    <t>　 用するため</t>
    <phoneticPr fontId="15"/>
  </si>
  <si>
    <t>(3)手付金等保管・手付金保証業務に関する情報……同業務に必要な範囲内で利用する</t>
    <phoneticPr fontId="15"/>
  </si>
  <si>
    <t>　 ため</t>
    <phoneticPr fontId="15"/>
  </si>
  <si>
    <t>(4)研修関係情報……本会が実施する各種研修の事務の管理に利用するため</t>
    <phoneticPr fontId="15"/>
  </si>
  <si>
    <t>(5)求償関係者情報……本会に債務を負担する者の情報を債権回収に必要な範囲内で利</t>
    <phoneticPr fontId="15"/>
  </si>
  <si>
    <t>　 用するとともに関係機関・関係団体・ホームページ・各種会議資料及び本会発行の</t>
    <phoneticPr fontId="15"/>
  </si>
  <si>
    <t>　 機関誌の閲覧者に提供するため</t>
    <phoneticPr fontId="15"/>
  </si>
  <si>
    <t>３．</t>
    <phoneticPr fontId="15"/>
  </si>
  <si>
    <t>個人情報に関するお問い合わせ、開示、訂正、利用停止等について</t>
    <phoneticPr fontId="15"/>
  </si>
  <si>
    <t>本会が保有する個人データの開示、訂正、追加、削除、利用停止、消去または提供の</t>
    <phoneticPr fontId="15"/>
  </si>
  <si>
    <t>停止をご希望の方は、必要となる手続について下記のお問い合わせ窓口までお申出く</t>
    <phoneticPr fontId="15"/>
  </si>
  <si>
    <t>ださい。</t>
    <phoneticPr fontId="15"/>
  </si>
  <si>
    <t>４．</t>
    <phoneticPr fontId="15"/>
  </si>
  <si>
    <t>改定について</t>
    <phoneticPr fontId="15"/>
  </si>
  <si>
    <t>個人情報の取扱いについては、利用目的の変更や関連する法令等の改正に応じて、改</t>
    <phoneticPr fontId="15"/>
  </si>
  <si>
    <t>定することがあります。</t>
    <phoneticPr fontId="15"/>
  </si>
  <si>
    <t>(お問い合わせ窓口)</t>
    <phoneticPr fontId="15"/>
  </si>
  <si>
    <t>公益社団法人 全国宅地建物取引業保証協会 東京本部</t>
    <phoneticPr fontId="15"/>
  </si>
  <si>
    <t>TEL 03－3264－5831</t>
    <phoneticPr fontId="15"/>
  </si>
  <si>
    <t xml:space="preserve">公益社団法人 全国宅地建物取引業保証協会 中央本部 </t>
    <phoneticPr fontId="15"/>
  </si>
  <si>
    <t>住所 東京都千代田区岩本町2-6-3 全宅連会館2F</t>
    <phoneticPr fontId="15"/>
  </si>
  <si>
    <t>TEL 03－5821－8121</t>
    <phoneticPr fontId="15"/>
  </si>
  <si>
    <t>2/2</t>
    <phoneticPr fontId="15"/>
  </si>
  <si>
    <t>本店支店</t>
    <rPh sb="0" eb="2">
      <t>ホンテン</t>
    </rPh>
    <rPh sb="2" eb="4">
      <t>シテン</t>
    </rPh>
    <phoneticPr fontId="40"/>
  </si>
  <si>
    <t>免許取得状況</t>
    <rPh sb="0" eb="2">
      <t>メンキョ</t>
    </rPh>
    <rPh sb="2" eb="4">
      <t>シュトク</t>
    </rPh>
    <rPh sb="4" eb="6">
      <t>ジョウキョウ</t>
    </rPh>
    <phoneticPr fontId="40"/>
  </si>
  <si>
    <t>□ 本店　　・　　□ 支店</t>
    <phoneticPr fontId="40"/>
  </si>
  <si>
    <t>□　取得済　　□　申請中</t>
    <phoneticPr fontId="40"/>
  </si>
  <si>
    <t>本店　</t>
    <phoneticPr fontId="40"/>
  </si>
  <si>
    <t>取得済</t>
    <phoneticPr fontId="40"/>
  </si>
  <si>
    <t>各種利用申込書</t>
    <phoneticPr fontId="15"/>
  </si>
  <si>
    <t>支店</t>
    <phoneticPr fontId="40"/>
  </si>
  <si>
    <t>申請中</t>
    <phoneticPr fontId="40"/>
  </si>
  <si>
    <t>■ 本店　　・　　□ 支店</t>
    <phoneticPr fontId="40"/>
  </si>
  <si>
    <t>■　取得済　　□　申請中</t>
    <phoneticPr fontId="40"/>
  </si>
  <si>
    <t>（東京都宅建協同組合用）</t>
    <phoneticPr fontId="15"/>
  </si>
  <si>
    <t>☑ 本店　　・　　□ 支店</t>
    <phoneticPr fontId="40"/>
  </si>
  <si>
    <t>☑　取得済　　□　申請中</t>
    <phoneticPr fontId="40"/>
  </si>
  <si>
    <t>□ 本店　　・　　■ 支店</t>
    <phoneticPr fontId="40"/>
  </si>
  <si>
    <t>□　取得済　　■　申請中</t>
    <phoneticPr fontId="40"/>
  </si>
  <si>
    <t>　　［本申込書は以下の申込書類として利用いたします。］</t>
    <phoneticPr fontId="15"/>
  </si>
  <si>
    <t>□ 本店　　・　　☑ 支店</t>
    <phoneticPr fontId="40"/>
  </si>
  <si>
    <t>□　取得済　　☑　申請中</t>
    <phoneticPr fontId="40"/>
  </si>
  <si>
    <t>■　東京都宅建協同組合加入申込書</t>
    <phoneticPr fontId="15"/>
  </si>
  <si>
    <t>■　レインズIP型システム利用申込書</t>
    <phoneticPr fontId="15"/>
  </si>
  <si>
    <t>東京都宅建協同組合　理事長　殿</t>
    <phoneticPr fontId="15"/>
  </si>
  <si>
    <t xml:space="preserve">◆ </t>
    <phoneticPr fontId="15"/>
  </si>
  <si>
    <t>裏面の各「注意・確認事項」について承諾の上、貴組合の定款及び諸規定を順守することを誓い、貴組合への加入並びに各種システムの利用を</t>
    <phoneticPr fontId="15"/>
  </si>
  <si>
    <t>申し込みます。</t>
    <phoneticPr fontId="15"/>
  </si>
  <si>
    <t>事務所
情　 報</t>
    <rPh sb="0" eb="2">
      <t>ジム</t>
    </rPh>
    <rPh sb="2" eb="3">
      <t>ショ</t>
    </rPh>
    <rPh sb="4" eb="5">
      <t>ジョウ</t>
    </rPh>
    <rPh sb="7" eb="8">
      <t>ホウ</t>
    </rPh>
    <phoneticPr fontId="15"/>
  </si>
  <si>
    <t>本支店種別</t>
    <phoneticPr fontId="15"/>
  </si>
  <si>
    <t>（従たる事務所は
支店名も記入）</t>
    <phoneticPr fontId="15"/>
  </si>
  <si>
    <t>ＦＡＸ番号</t>
    <rPh sb="3" eb="5">
      <t>バンゴウ</t>
    </rPh>
    <phoneticPr fontId="15"/>
  </si>
  <si>
    <t>代表者携帯番号</t>
    <rPh sb="0" eb="3">
      <t>ダイヒョウシャ</t>
    </rPh>
    <rPh sb="3" eb="5">
      <t>ケイタイ</t>
    </rPh>
    <rPh sb="5" eb="7">
      <t>バンゴウ</t>
    </rPh>
    <phoneticPr fontId="15"/>
  </si>
  <si>
    <t>E-mail</t>
    <phoneticPr fontId="15"/>
  </si>
  <si>
    <t>代表者区分</t>
    <rPh sb="0" eb="3">
      <t>ダイヒョウシャ</t>
    </rPh>
    <rPh sb="3" eb="5">
      <t>クブン</t>
    </rPh>
    <phoneticPr fontId="15"/>
  </si>
  <si>
    <t>会社情報</t>
    <rPh sb="0" eb="2">
      <t>カイシャ</t>
    </rPh>
    <rPh sb="2" eb="4">
      <t>ジョウホウ</t>
    </rPh>
    <phoneticPr fontId="15"/>
  </si>
  <si>
    <t>事業の種類</t>
    <rPh sb="0" eb="2">
      <t>ジギョウ</t>
    </rPh>
    <rPh sb="3" eb="5">
      <t>シュルイ</t>
    </rPh>
    <phoneticPr fontId="15"/>
  </si>
  <si>
    <t>常時使用従業員数</t>
    <phoneticPr fontId="15"/>
  </si>
  <si>
    <t>名／</t>
    <rPh sb="0" eb="1">
      <t>メイ</t>
    </rPh>
    <phoneticPr fontId="40"/>
  </si>
  <si>
    <t>円</t>
    <rPh sb="0" eb="1">
      <t>エン</t>
    </rPh>
    <phoneticPr fontId="40"/>
  </si>
  <si>
    <t>引受けようとする</t>
    <phoneticPr fontId="15"/>
  </si>
  <si>
    <t>1　口　金　30,000円</t>
    <phoneticPr fontId="15"/>
  </si>
  <si>
    <t>および資本総額</t>
    <phoneticPr fontId="15"/>
  </si>
  <si>
    <t>出資口数及び金額</t>
    <phoneticPr fontId="15"/>
  </si>
  <si>
    <t>レインズ
使用欄</t>
    <rPh sb="5" eb="7">
      <t>シヨウ</t>
    </rPh>
    <rPh sb="7" eb="8">
      <t>ラン</t>
    </rPh>
    <phoneticPr fontId="15"/>
  </si>
  <si>
    <t>担当者名</t>
    <rPh sb="0" eb="3">
      <t>タントウシャ</t>
    </rPh>
    <rPh sb="3" eb="4">
      <t>メイ</t>
    </rPh>
    <phoneticPr fontId="15"/>
  </si>
  <si>
    <t>支所受付日</t>
    <rPh sb="0" eb="2">
      <t>シショ</t>
    </rPh>
    <rPh sb="2" eb="4">
      <t>ウケツケ</t>
    </rPh>
    <rPh sb="4" eb="5">
      <t>ビ</t>
    </rPh>
    <phoneticPr fontId="15"/>
  </si>
  <si>
    <t>　　　　年　　　月　　　日</t>
    <rPh sb="4" eb="5">
      <t>ネン</t>
    </rPh>
    <rPh sb="8" eb="9">
      <t>ガツ</t>
    </rPh>
    <rPh sb="12" eb="13">
      <t>ヒ</t>
    </rPh>
    <phoneticPr fontId="15"/>
  </si>
  <si>
    <t>支所名</t>
    <rPh sb="0" eb="2">
      <t>シショ</t>
    </rPh>
    <rPh sb="2" eb="3">
      <t>メイ</t>
    </rPh>
    <phoneticPr fontId="15"/>
  </si>
  <si>
    <t>支所長名</t>
    <rPh sb="0" eb="2">
      <t>シショ</t>
    </rPh>
    <rPh sb="2" eb="3">
      <t>チョウ</t>
    </rPh>
    <rPh sb="3" eb="4">
      <t>メイ</t>
    </rPh>
    <phoneticPr fontId="15"/>
  </si>
  <si>
    <t>注意・確認事項</t>
    <phoneticPr fontId="15"/>
  </si>
  <si>
    <t>注　意　事　項</t>
    <rPh sb="0" eb="1">
      <t>チュウ</t>
    </rPh>
    <rPh sb="2" eb="3">
      <t>イ</t>
    </rPh>
    <rPh sb="4" eb="5">
      <t>コト</t>
    </rPh>
    <rPh sb="6" eb="7">
      <t>コウ</t>
    </rPh>
    <phoneticPr fontId="15"/>
  </si>
  <si>
    <t>【加入関連】</t>
    <phoneticPr fontId="40"/>
  </si>
  <si>
    <t>１．</t>
    <phoneticPr fontId="40"/>
  </si>
  <si>
    <t>当組合の規定に基づく加入諾否を行います。加入の諾否にかかわらず、審査の内容や判定の理由についてはお答えできませんので、予</t>
    <phoneticPr fontId="122"/>
  </si>
  <si>
    <t>めご了承ください。</t>
    <phoneticPr fontId="15"/>
  </si>
  <si>
    <t>２．</t>
  </si>
  <si>
    <t>加入が承認された場合、本申込書に記載された内容は組合員情報（東日本レインズ会員情報）としてコンピューターシステムに登録し、以</t>
    <phoneticPr fontId="122"/>
  </si>
  <si>
    <t>下のことに使用いたします。</t>
    <phoneticPr fontId="15"/>
  </si>
  <si>
    <t>・</t>
    <phoneticPr fontId="40"/>
  </si>
  <si>
    <t>会報誌及び組合員宛て配布物の送付</t>
    <rPh sb="2" eb="3">
      <t>シ</t>
    </rPh>
    <rPh sb="3" eb="4">
      <t>オヨ</t>
    </rPh>
    <rPh sb="10" eb="12">
      <t>ハイフ</t>
    </rPh>
    <rPh sb="12" eb="13">
      <t>モノ</t>
    </rPh>
    <phoneticPr fontId="40"/>
  </si>
  <si>
    <t>研修会、出版物、斡旋商品、賦課金（組合費）請求書等の案内の送付・送信</t>
    <phoneticPr fontId="40"/>
  </si>
  <si>
    <t>組合員（会員）名簿への掲載（組合・東京都宅建協会が運営するインターネットサイトへの掲載を含む。）</t>
    <rPh sb="0" eb="2">
      <t>クミアイ</t>
    </rPh>
    <rPh sb="2" eb="3">
      <t>イン</t>
    </rPh>
    <rPh sb="14" eb="16">
      <t>クミアイ</t>
    </rPh>
    <phoneticPr fontId="40"/>
  </si>
  <si>
    <t>組合員であることの照会に対する回答</t>
    <phoneticPr fontId="40"/>
  </si>
  <si>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40"/>
  </si>
  <si>
    <t>その他、組合の業務、事業の遂行にあたり必要な事項</t>
    <rPh sb="22" eb="24">
      <t>ジコウ</t>
    </rPh>
    <phoneticPr fontId="40"/>
  </si>
  <si>
    <t>３．</t>
    <phoneticPr fontId="40"/>
  </si>
  <si>
    <t>個人情報の取り扱いについてはホームページをご覧ください。</t>
    <phoneticPr fontId="40"/>
  </si>
  <si>
    <t>【レインズ関連】</t>
    <phoneticPr fontId="40"/>
  </si>
  <si>
    <t>東日本レインズIP型利用申込にあたり、本申込書に記載された内容は、会員情報として東日本レインズのコンピュータシステムに登録し、</t>
    <phoneticPr fontId="15"/>
  </si>
  <si>
    <t>以下のことに使用いたします。</t>
    <phoneticPr fontId="15"/>
  </si>
  <si>
    <t>インターネット「東日本レインズ」利用のためのID・PWコンピュータ登録、会員情報公開（業者間）</t>
    <phoneticPr fontId="15"/>
  </si>
  <si>
    <t>パスワードは、定期的に変更（１ヶ月に１回程度）をお願いいたします。</t>
    <phoneticPr fontId="15"/>
  </si>
  <si>
    <t>東日本不動産流通機構の業務方法書第27条（利用料）および「レインズ利用ガイドライン」に基づき、一定の基準を超えた利用分について</t>
    <phoneticPr fontId="15"/>
  </si>
  <si>
    <t>システム利用料をお支払いただくことになります（東日本レインズIP型ホームページに掲載されている「課金運用ルール」参照）。</t>
    <phoneticPr fontId="15"/>
  </si>
  <si>
    <t>システム利用料の請求・回収は東日本不動産流通機構に代わり、㈱さくらケーシーエス、SMBCファイナンスサービス㈱、NTT印刷㈱が行</t>
    <phoneticPr fontId="15"/>
  </si>
  <si>
    <t>います。</t>
    <phoneticPr fontId="15"/>
  </si>
  <si>
    <t>確　認　事　項</t>
    <phoneticPr fontId="40"/>
  </si>
  <si>
    <t>【反社会的勢力への対応関連】</t>
    <phoneticPr fontId="40"/>
  </si>
  <si>
    <t xml:space="preserve"> 私、及び私が宅建業で使用する者（以下「私共」という。）は、現在又は将来にわたり、次の各号の反社会的勢力のいずれにも該当しませ</t>
    <phoneticPr fontId="122"/>
  </si>
  <si>
    <t>(1)暴力団、(2)暴力団員及び暴力団員でなくなった時から５年を経過しない者、(3)暴力団準構成員、(4)暴力団関係企業、(5)総会屋等、</t>
    <phoneticPr fontId="40"/>
  </si>
  <si>
    <t>（6）社会運動等標ぼうゴロ、(７）特殊知能暴力集団等、（8）その他前各号に準ずる者及び団体</t>
    <phoneticPr fontId="40"/>
  </si>
  <si>
    <t xml:space="preserve"> 私共は、現在又は将来にわたり、前項の反社会的勢力又は反社会的勢力と密接な交友関係にある者（以下「反社会的勢力等」という。）</t>
    <phoneticPr fontId="122"/>
  </si>
  <si>
    <t>と次の各号のいずれかに該当する関係も有しません。</t>
    <phoneticPr fontId="15"/>
  </si>
  <si>
    <t>私共は、自ら又は第三者を利用して、相手方に対する脅迫的な言動又は暴力を用いる行為、及び偽計又は威力を用いて相手方の業務</t>
    <phoneticPr fontId="15"/>
  </si>
  <si>
    <t xml:space="preserve"> を妨害し、又は信用を棄損する行為をしません。</t>
    <phoneticPr fontId="15"/>
  </si>
  <si>
    <t>４．</t>
    <phoneticPr fontId="40"/>
  </si>
  <si>
    <t>私共は、加入審査前、或いは加入承認後に上記の１から３に反する事実が発覚した場合はこれを理由に加入拒否、又は総代会の特別</t>
    <phoneticPr fontId="40"/>
  </si>
  <si>
    <t xml:space="preserve"> の決議による除名処分を受けたとしても異議申し立てをいたしません。これにより損害が生じた場合でも一切私の責任といたします。</t>
    <phoneticPr fontId="40"/>
  </si>
  <si>
    <t>５．</t>
    <phoneticPr fontId="40"/>
  </si>
  <si>
    <t>私共は、宅建業法その他関連法令を遵守するとともに、貴組合活動に協力し、法令等違反に関し、貴組合から指導を受け是正をしなかっ</t>
    <phoneticPr fontId="40"/>
  </si>
  <si>
    <t>たために脱退勧告を受けた場合は、直ちに脱退いたします。</t>
    <phoneticPr fontId="40"/>
  </si>
  <si>
    <t>収納代行会社</t>
    <rPh sb="0" eb="2">
      <t>シュウノウ</t>
    </rPh>
    <rPh sb="2" eb="4">
      <t>ダイコウ</t>
    </rPh>
    <rPh sb="4" eb="6">
      <t>ガイシャ</t>
    </rPh>
    <phoneticPr fontId="40"/>
  </si>
  <si>
    <t>株式会社　日本共同システム　（略称 NKS）</t>
    <rPh sb="0" eb="2">
      <t>カブシキ</t>
    </rPh>
    <rPh sb="2" eb="4">
      <t>カイシャ</t>
    </rPh>
    <rPh sb="5" eb="7">
      <t>ニホン</t>
    </rPh>
    <rPh sb="7" eb="9">
      <t>キョウドウ</t>
    </rPh>
    <rPh sb="15" eb="17">
      <t>リャクショウ</t>
    </rPh>
    <phoneticPr fontId="40"/>
  </si>
  <si>
    <t>□</t>
  </si>
  <si>
    <t>第</t>
    <rPh sb="0" eb="1">
      <t>ダイ</t>
    </rPh>
    <phoneticPr fontId="124" alignment="distributed"/>
  </si>
  <si>
    <t>検　印</t>
    <rPh sb="0" eb="1">
      <t>ケン</t>
    </rPh>
    <rPh sb="2" eb="3">
      <t>イン</t>
    </rPh>
    <phoneticPr fontId="124" alignment="distributed"/>
  </si>
  <si>
    <t>印鑑照合</t>
    <rPh sb="0" eb="2">
      <t>インカン</t>
    </rPh>
    <rPh sb="2" eb="4">
      <t>ショウゴウ</t>
    </rPh>
    <phoneticPr fontId="124" alignment="distributed"/>
  </si>
  <si>
    <t>受　付　印</t>
    <rPh sb="0" eb="1">
      <t>ウケ</t>
    </rPh>
    <rPh sb="2" eb="3">
      <t>ツキ</t>
    </rPh>
    <rPh sb="4" eb="5">
      <t>イン</t>
    </rPh>
    <phoneticPr fontId="124"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</si>
  <si>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24"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</si>
  <si>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24" alignment="distributed"/>
  </si>
  <si>
    <t>金融機関
お届け印</t>
    <phoneticPr fontId="124" alignment="distributed"/>
  </si>
  <si>
    <t>ゆうちょ
銀    行</t>
    <rPh sb="5" eb="6">
      <t>ギン</t>
    </rPh>
    <rPh sb="10" eb="11">
      <t>ギョウ</t>
    </rPh>
    <phoneticPr fontId="124" alignment="distributed"/>
  </si>
  <si>
    <t>種目コード</t>
    <rPh sb="0" eb="2">
      <t>シュモク</t>
    </rPh>
    <phoneticPr fontId="124" alignment="distributed"/>
  </si>
  <si>
    <t>１</t>
    <phoneticPr fontId="124" alignment="distributed"/>
  </si>
  <si>
    <t>６</t>
    <phoneticPr fontId="124" alignment="distributed"/>
  </si>
  <si>
    <t>契約種別コード</t>
    <rPh sb="0" eb="2">
      <t>ケイヤク</t>
    </rPh>
    <rPh sb="2" eb="4">
      <t>シュベツ</t>
    </rPh>
    <phoneticPr fontId="124" alignment="distributed"/>
  </si>
  <si>
    <t>３</t>
    <phoneticPr fontId="124" alignment="distributed"/>
  </si>
  <si>
    <t>０</t>
    <phoneticPr fontId="124" alignment="distributed"/>
  </si>
  <si>
    <t>払込先口座番号</t>
    <rPh sb="0" eb="2">
      <t>ハライコミ</t>
    </rPh>
    <rPh sb="2" eb="3">
      <t>サキ</t>
    </rPh>
    <rPh sb="3" eb="5">
      <t>コウザ</t>
    </rPh>
    <rPh sb="5" eb="7">
      <t>バンゴウ</t>
    </rPh>
    <phoneticPr fontId="124" alignment="distributed"/>
  </si>
  <si>
    <t>００１３０－８－９０５６４</t>
    <phoneticPr fontId="124" alignment="distributed"/>
  </si>
  <si>
    <t>払込先加入者名</t>
    <rPh sb="0" eb="2">
      <t>ハライコミ</t>
    </rPh>
    <rPh sb="2" eb="3">
      <t>サキ</t>
    </rPh>
    <rPh sb="3" eb="6">
      <t>カニュウシャ</t>
    </rPh>
    <rPh sb="6" eb="7">
      <t>メイ</t>
    </rPh>
    <phoneticPr fontId="124"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</si>
  <si>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24" alignment="distributed"/>
  </si>
  <si>
    <t>専任の宅地建物取引士の顔写真貼付用紙</t>
    <phoneticPr fontId="40"/>
  </si>
  <si>
    <r>
      <t>書類名　</t>
    </r>
    <r>
      <rPr>
        <sz val="9"/>
        <color rgb="FFFF0000"/>
        <rFont val="ＭＳ Ｐゴシック"/>
        <family val="3"/>
        <charset val="128"/>
      </rPr>
      <t>クリックで移動</t>
    </r>
    <rPh sb="0" eb="2">
      <t>ショルイ</t>
    </rPh>
    <rPh sb="2" eb="3">
      <t>メイ</t>
    </rPh>
    <rPh sb="9" eb="11">
      <t>イドウ</t>
    </rPh>
    <phoneticPr fontId="15"/>
  </si>
  <si>
    <t>略歴専任</t>
    <rPh sb="2" eb="4">
      <t>センニン</t>
    </rPh>
    <phoneticPr fontId="40"/>
  </si>
  <si>
    <t>資産調書</t>
    <rPh sb="0" eb="2">
      <t>シサン</t>
    </rPh>
    <rPh sb="2" eb="4">
      <t>チョウショ</t>
    </rPh>
    <phoneticPr fontId="40"/>
  </si>
  <si>
    <t>←</t>
    <phoneticPr fontId="15"/>
  </si>
  <si>
    <t>令和　　　年</t>
    <rPh sb="0" eb="2">
      <t>レイワ</t>
    </rPh>
    <rPh sb="5" eb="6">
      <t>ネン</t>
    </rPh>
    <phoneticPr fontId="15"/>
  </si>
  <si>
    <t>登録番号</t>
    <rPh sb="0" eb="2">
      <t>トウロク</t>
    </rPh>
    <rPh sb="2" eb="4">
      <t>バンゴウ</t>
    </rPh>
    <phoneticPr fontId="15"/>
  </si>
  <si>
    <t>(Ａ４)</t>
    <phoneticPr fontId="15"/>
  </si>
  <si>
    <t>地図画像の取込み</t>
    <rPh sb="0" eb="2">
      <t>チズ</t>
    </rPh>
    <rPh sb="2" eb="4">
      <t>ガゾウ</t>
    </rPh>
    <rPh sb="5" eb="7">
      <t>トリコ</t>
    </rPh>
    <phoneticPr fontId="15"/>
  </si>
  <si>
    <t>Excelの
「挿入」タブ
→「画像」から
地図画像
などを挿入</t>
    <rPh sb="8" eb="10">
      <t>ソウニュウ</t>
    </rPh>
    <rPh sb="16" eb="18">
      <t>ガゾウ</t>
    </rPh>
    <rPh sb="22" eb="24">
      <t>チズ</t>
    </rPh>
    <rPh sb="24" eb="26">
      <t>ガゾウ</t>
    </rPh>
    <rPh sb="30" eb="32">
      <t>ソウニュウ</t>
    </rPh>
    <phoneticPr fontId="15"/>
  </si>
  <si>
    <t>方位が隠れたら</t>
    <rPh sb="0" eb="2">
      <t>ホウイ</t>
    </rPh>
    <rPh sb="3" eb="4">
      <t>カク</t>
    </rPh>
    <phoneticPr fontId="15"/>
  </si>
  <si>
    <t>地図画像を右クリック
→最背面へ移動</t>
    <rPh sb="0" eb="2">
      <t>チズ</t>
    </rPh>
    <rPh sb="2" eb="4">
      <t>ガゾウ</t>
    </rPh>
    <rPh sb="5" eb="6">
      <t>ミギ</t>
    </rPh>
    <rPh sb="12" eb="13">
      <t>サイ</t>
    </rPh>
    <rPh sb="13" eb="15">
      <t>ハイメン</t>
    </rPh>
    <rPh sb="16" eb="18">
      <t>イドウ</t>
    </rPh>
    <phoneticPr fontId="15"/>
  </si>
  <si>
    <t>駅）から　徒歩</t>
    <phoneticPr fontId="15"/>
  </si>
  <si>
    <t>最寄り駅</t>
    <rPh sb="0" eb="2">
      <t>ﾓﾖ</t>
    </rPh>
    <rPh sb="3" eb="4">
      <t>ｴｷ</t>
    </rPh>
    <phoneticPr fontId="15" type="halfwidthKatakana"/>
  </si>
  <si>
    <t>線</t>
    <rPh sb="0" eb="1">
      <t>ｾﾝ</t>
    </rPh>
    <phoneticPr fontId="40" type="halfwidthKatakana"/>
  </si>
  <si>
    <t>駅から 徒歩</t>
    <rPh sb="0" eb="1">
      <t>ｴｷ</t>
    </rPh>
    <rPh sb="4" eb="6">
      <t>ﾄﾎ</t>
    </rPh>
    <phoneticPr fontId="40" type="halfwidthKatakana"/>
  </si>
  <si>
    <t>分</t>
    <rPh sb="0" eb="1">
      <t>ﾌﾝ</t>
    </rPh>
    <phoneticPr fontId="40" type="halfwidthKatakana"/>
  </si>
  <si>
    <t>写真台紙</t>
    <rPh sb="0" eb="2">
      <t>シャシン</t>
    </rPh>
    <rPh sb="2" eb="4">
      <t>ダイシ</t>
    </rPh>
    <phoneticPr fontId="15"/>
  </si>
  <si>
    <t>（１）</t>
    <phoneticPr fontId="15"/>
  </si>
  <si>
    <t>）</t>
    <phoneticPr fontId="15"/>
  </si>
  <si>
    <t>画像の取込み</t>
    <rPh sb="0" eb="2">
      <t>ガゾウ</t>
    </rPh>
    <rPh sb="3" eb="5">
      <t>トリコ</t>
    </rPh>
    <phoneticPr fontId="15"/>
  </si>
  <si>
    <t>① 建 物 の 全 景</t>
    <rPh sb="2" eb="3">
      <t>タツル</t>
    </rPh>
    <rPh sb="4" eb="5">
      <t>モノ</t>
    </rPh>
    <rPh sb="8" eb="9">
      <t>ゼン</t>
    </rPh>
    <rPh sb="10" eb="11">
      <t>ケイ</t>
    </rPh>
    <phoneticPr fontId="15"/>
  </si>
  <si>
    <t>・ビル等の場合は、１階から屋上まで全部写っているもの。</t>
    <phoneticPr fontId="15"/>
  </si>
  <si>
    <t>※事務所がビル内等に所在する場合は、以下の点線の項目の写真を貼付すること</t>
    <phoneticPr fontId="15"/>
  </si>
  <si>
    <t>建物の入口付近</t>
    <rPh sb="0" eb="2">
      <t>タテモノ</t>
    </rPh>
    <rPh sb="3" eb="5">
      <t>イリグチ</t>
    </rPh>
    <rPh sb="5" eb="7">
      <t>フキン</t>
    </rPh>
    <phoneticPr fontId="15"/>
  </si>
  <si>
    <t>　・建物の入口部分を正面から写したもの。</t>
    <phoneticPr fontId="15"/>
  </si>
  <si>
    <t>（２）</t>
    <phoneticPr fontId="15"/>
  </si>
  <si>
    <t>）</t>
    <phoneticPr fontId="15"/>
  </si>
  <si>
    <t>テナント表示</t>
    <rPh sb="4" eb="6">
      <t>ヒョウジ</t>
    </rPh>
    <phoneticPr fontId="15"/>
  </si>
  <si>
    <t>・テナント表示が無い場合は集合郵便受けを写したもの。</t>
    <phoneticPr fontId="15"/>
  </si>
  <si>
    <t>・商号が判読できるもの。</t>
    <phoneticPr fontId="15"/>
  </si>
  <si>
    <t>② 事務所の入口</t>
    <rPh sb="2" eb="4">
      <t>ジム</t>
    </rPh>
    <rPh sb="4" eb="5">
      <t>ショ</t>
    </rPh>
    <rPh sb="6" eb="8">
      <t>イリグチ</t>
    </rPh>
    <phoneticPr fontId="15"/>
  </si>
  <si>
    <t>・商号を掲示した事務所の入口部分</t>
    <phoneticPr fontId="15"/>
  </si>
  <si>
    <t>・従たる事務所は営業所名等も掲示すること。</t>
    <phoneticPr fontId="15"/>
  </si>
  <si>
    <t>（３）</t>
    <phoneticPr fontId="15"/>
  </si>
  <si>
    <t>）</t>
    <phoneticPr fontId="15"/>
  </si>
  <si>
    <t>・事務所内の概要が確認できるように、さまざまな方向から写したもの。</t>
    <phoneticPr fontId="15"/>
  </si>
  <si>
    <t>・電話機等を含め事務スペースが確認できるもの。</t>
    <phoneticPr fontId="15"/>
  </si>
  <si>
    <t>・接客をする応対場所が確認できるもの。</t>
    <phoneticPr fontId="15"/>
  </si>
  <si>
    <t>・ブラインド、カーテン等は開けた状態で写すこと。</t>
    <phoneticPr fontId="15"/>
  </si>
  <si>
    <t>正会員</t>
    <phoneticPr fontId="15"/>
  </si>
  <si>
    <t>供託「☑有」の場合→</t>
    <rPh sb="0" eb="2">
      <t>ｷｮｳﾀｸ</t>
    </rPh>
    <rPh sb="4" eb="5">
      <t>ｳ</t>
    </rPh>
    <rPh sb="7" eb="9">
      <t>ﾊﾞｱｲ</t>
    </rPh>
    <phoneticPr fontId="40" type="halfwidthKatakana"/>
  </si>
  <si>
    <t>万円</t>
    <rPh sb="0" eb="2">
      <t>ﾏﾝｴﾝ</t>
    </rPh>
    <phoneticPr fontId="40" type="halfwidthKatakana"/>
  </si>
  <si>
    <t>A</t>
    <phoneticPr fontId="15"/>
  </si>
  <si>
    <t>宅建協会</t>
    <rPh sb="0" eb="2">
      <t>ﾀｯｹﾝ</t>
    </rPh>
    <rPh sb="2" eb="4">
      <t>ｷｮｳｶｲ</t>
    </rPh>
    <phoneticPr fontId="40" type="halfwidthKatakana"/>
  </si>
  <si>
    <t>入会申込書</t>
    <rPh sb="0" eb="2">
      <t>ニュウカイ</t>
    </rPh>
    <rPh sb="2" eb="4">
      <t>モウシコミ</t>
    </rPh>
    <rPh sb="4" eb="5">
      <t>ショ</t>
    </rPh>
    <phoneticPr fontId="15"/>
  </si>
  <si>
    <t>入会申請にあたっての誓約書</t>
    <rPh sb="0" eb="2">
      <t>ニュウカイ</t>
    </rPh>
    <rPh sb="2" eb="4">
      <t>シンセイ</t>
    </rPh>
    <rPh sb="10" eb="13">
      <t>セイヤクショ</t>
    </rPh>
    <phoneticPr fontId="15"/>
  </si>
  <si>
    <t>保証協会</t>
    <rPh sb="0" eb="2">
      <t>ﾎｼｮｳ</t>
    </rPh>
    <rPh sb="2" eb="4">
      <t>ｷｮｳｶｲ</t>
    </rPh>
    <phoneticPr fontId="40" type="halfwidthKatakana"/>
  </si>
  <si>
    <t>個人情報の取扱いについて</t>
    <rPh sb="0" eb="2">
      <t>コジン</t>
    </rPh>
    <rPh sb="2" eb="4">
      <t>ジョウホウ</t>
    </rPh>
    <rPh sb="5" eb="7">
      <t>トリアツカ</t>
    </rPh>
    <phoneticPr fontId="15"/>
  </si>
  <si>
    <t>F</t>
    <phoneticPr fontId="15"/>
  </si>
  <si>
    <t>G</t>
    <phoneticPr fontId="15"/>
  </si>
  <si>
    <t>協同組合</t>
    <rPh sb="0" eb="2">
      <t>ｷｮｳﾄﾞｳ</t>
    </rPh>
    <rPh sb="2" eb="4">
      <t>ｸﾐｱｲ</t>
    </rPh>
    <phoneticPr fontId="40" type="halfwidthKatakana"/>
  </si>
  <si>
    <t>各種利用申込書</t>
    <rPh sb="0" eb="2">
      <t>カクシュ</t>
    </rPh>
    <rPh sb="2" eb="4">
      <t>リヨウ</t>
    </rPh>
    <rPh sb="4" eb="7">
      <t>モウシコミショ</t>
    </rPh>
    <phoneticPr fontId="15"/>
  </si>
  <si>
    <t>□有</t>
    <phoneticPr fontId="15"/>
  </si>
  <si>
    <t>☑有</t>
    <phoneticPr fontId="15"/>
  </si>
  <si>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40"/>
  </si>
  <si>
    <r>
      <rPr>
        <b/>
        <u/>
        <sz val="9"/>
        <rFont val="ＭＳ ゴシック"/>
        <family val="3"/>
        <charset val="128"/>
      </rPr>
      <t>分納入会金の残額納付について</t>
    </r>
    <r>
      <rPr>
        <b/>
        <sz val="6"/>
        <rFont val="ＭＳ ゴシック"/>
        <family val="3"/>
        <charset val="128"/>
      </rPr>
      <t xml:space="preserve"> </t>
    </r>
    <rPh sb="6" eb="8">
      <t>ザンガク</t>
    </rPh>
    <phoneticPr fontId="15"/>
  </si>
  <si>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15"/>
  </si>
  <si>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15"/>
  </si>
  <si>
    <t>上記内容を承諾します。</t>
    <phoneticPr fontId="15"/>
  </si>
  <si>
    <t>承諾に☑チェック</t>
    <rPh sb="0" eb="2">
      <t>ショウダク</t>
    </rPh>
    <phoneticPr fontId="15"/>
  </si>
  <si>
    <t>承諾</t>
    <rPh sb="0" eb="2">
      <t>ショウダク</t>
    </rPh>
    <phoneticPr fontId="15"/>
  </si>
  <si>
    <t>□</t>
    <phoneticPr fontId="15"/>
  </si>
  <si>
    <t>☑</t>
    <phoneticPr fontId="15"/>
  </si>
  <si>
    <t>入　会　申　込　書</t>
    <phoneticPr fontId="15"/>
  </si>
  <si>
    <t>公益社団法人　全国宅地建物取引業保証協会会長　殿</t>
    <phoneticPr fontId="15"/>
  </si>
  <si>
    <t>注意・確認事項</t>
    <phoneticPr fontId="40"/>
  </si>
  <si>
    <t>上記の注意・確認事項について承諾の上、宅建業法並びに貴会の定款その他諸規定を遵守することを誓い、入会を申し込みます。</t>
    <phoneticPr fontId="15"/>
  </si>
  <si>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15"/>
  </si>
  <si>
    <t>〒</t>
    <phoneticPr fontId="15"/>
  </si>
  <si>
    <t>本店</t>
    <rPh sb="0" eb="2">
      <t>ホンテン</t>
    </rPh>
    <phoneticPr fontId="40"/>
  </si>
  <si>
    <t>代表者</t>
    <rPh sb="0" eb="3">
      <t>ダイヒョウシャ</t>
    </rPh>
    <phoneticPr fontId="40"/>
  </si>
  <si>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15" type="halfwidthKatakana"/>
  </si>
  <si>
    <r>
      <t xml:space="preserve">連絡先住所のフリガナ
</t>
    </r>
    <r>
      <rPr>
        <sz val="9"/>
        <color rgb="FFFF0000"/>
        <rFont val="ＭＳ Ｐゴシック"/>
        <family val="3"/>
        <charset val="128"/>
      </rPr>
      <t>下段に表示の本店住所のフリガナ</t>
    </r>
    <rPh sb="0" eb="3">
      <t>ﾚﾝﾗｸｻｷ</t>
    </rPh>
    <rPh sb="3" eb="5">
      <t>ｼﾞｭｳｼｮ</t>
    </rPh>
    <rPh sb="11" eb="13">
      <t>ｹﾞﾀﾞﾝ</t>
    </rPh>
    <rPh sb="14" eb="16">
      <t>ﾋｮｳｼﾞ</t>
    </rPh>
    <rPh sb="17" eb="19">
      <t>ﾎﾝﾃﾝ</t>
    </rPh>
    <rPh sb="19" eb="21">
      <t>ｼﾞｭｳｼｮ</t>
    </rPh>
    <phoneticPr fontId="40" type="halfwidthKatakana"/>
  </si>
  <si>
    <t>写真</t>
    <rPh sb="0" eb="2">
      <t>シャシン</t>
    </rPh>
    <phoneticPr fontId="15"/>
  </si>
  <si>
    <t>1</t>
    <phoneticPr fontId="15"/>
  </si>
  <si>
    <t>2</t>
    <phoneticPr fontId="15"/>
  </si>
  <si>
    <t>15</t>
    <phoneticPr fontId="15"/>
  </si>
  <si>
    <r>
      <t>免許申請書（第三面）　で、</t>
    </r>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rPh sb="0" eb="2">
      <t>ﾒﾝｷｮ</t>
    </rPh>
    <rPh sb="2" eb="5">
      <t>ｼﾝｾｲｼｮ</t>
    </rPh>
    <rPh sb="6" eb="7">
      <t>ﾀﾞｲ</t>
    </rPh>
    <rPh sb="7" eb="8">
      <t>ｻﾝ</t>
    </rPh>
    <rPh sb="8" eb="9">
      <t>ﾒﾝ</t>
    </rPh>
    <phoneticPr fontId="15" type="halfwidthKatakana"/>
  </si>
  <si>
    <r>
      <t>免許申請書　添付書類（8）</t>
    </r>
    <r>
      <rPr>
        <b/>
        <u/>
        <sz val="11"/>
        <color indexed="12"/>
        <rFont val="ＭＳ Ｐゴシック"/>
        <family val="3"/>
        <charset val="128"/>
      </rPr>
      <t>宅地建物取引業に従事する者の名簿で、上記代表者以外の者</t>
    </r>
    <r>
      <rPr>
        <u/>
        <sz val="11"/>
        <color indexed="12"/>
        <rFont val="ＭＳ Ｐゴシック"/>
        <family val="3"/>
        <charset val="128"/>
      </rPr>
      <t>を入力する場合はこちら</t>
    </r>
    <rPh sb="0" eb="2">
      <t>ﾒﾝｷｮ</t>
    </rPh>
    <rPh sb="2" eb="5">
      <t>ｼﾝｾｲｼｮ</t>
    </rPh>
    <rPh sb="6" eb="8">
      <t>ﾃﾝﾌﾟ</t>
    </rPh>
    <rPh sb="8" eb="10">
      <t>ｼｮﾙｲ</t>
    </rPh>
    <rPh sb="13" eb="17">
      <t>ﾀｸﾁﾀﾃﾓﾉ</t>
    </rPh>
    <rPh sb="17" eb="20">
      <t>ﾄﾘﾋｷｷﾞｮｳ</t>
    </rPh>
    <rPh sb="21" eb="23">
      <t>ｼﾞｭｳｼﾞ</t>
    </rPh>
    <rPh sb="25" eb="26">
      <t>ﾓﾉ</t>
    </rPh>
    <rPh sb="27" eb="29">
      <t>ﾒｲﾎﾞ</t>
    </rPh>
    <phoneticPr fontId="15" type="halfwidthKatakana"/>
  </si>
  <si>
    <r>
      <t>免許申請書（第三～四面）　専任の宅地建物取引士に関する事項で、</t>
    </r>
    <r>
      <rPr>
        <b/>
        <u/>
        <sz val="11"/>
        <color indexed="12"/>
        <rFont val="ＭＳ Ｐゴシック"/>
        <family val="3"/>
        <charset val="128"/>
      </rPr>
      <t>上記以外の専任の宅地建物取引士</t>
    </r>
    <r>
      <rPr>
        <u/>
        <sz val="11"/>
        <color indexed="12"/>
        <rFont val="ＭＳ Ｐゴシック"/>
        <family val="3"/>
        <charset val="128"/>
      </rPr>
      <t>の入力はこちら</t>
    </r>
    <rPh sb="0" eb="2">
      <t>ﾒﾝｷｮ</t>
    </rPh>
    <rPh sb="2" eb="5">
      <t>ｼﾝｾｲｼｮ</t>
    </rPh>
    <rPh sb="6" eb="7">
      <t>ﾀﾞｲ</t>
    </rPh>
    <rPh sb="7" eb="8">
      <t>ｻﾝ</t>
    </rPh>
    <rPh sb="9" eb="10">
      <t>4</t>
    </rPh>
    <rPh sb="10" eb="11">
      <t>ﾒﾝ</t>
    </rPh>
    <rPh sb="13" eb="15">
      <t>ｾﾝﾆﾝ</t>
    </rPh>
    <rPh sb="16" eb="18">
      <t>ﾀｸﾁ</t>
    </rPh>
    <rPh sb="18" eb="20">
      <t>ﾀﾃﾓﾉ</t>
    </rPh>
    <rPh sb="20" eb="22">
      <t>ﾄﾘﾋｷ</t>
    </rPh>
    <rPh sb="22" eb="23">
      <t>ｼ</t>
    </rPh>
    <rPh sb="24" eb="25">
      <t>ｶﾝ</t>
    </rPh>
    <rPh sb="27" eb="29">
      <t>ｼﾞｺｳ</t>
    </rPh>
    <phoneticPr fontId="15" type="halfwidthKatakana"/>
  </si>
  <si>
    <t>大
昭
平</t>
    <rPh sb="0" eb="1">
      <t>ダイ</t>
    </rPh>
    <rPh sb="2" eb="3">
      <t>アキラ</t>
    </rPh>
    <rPh sb="4" eb="5">
      <t>タイラ</t>
    </rPh>
    <phoneticPr fontId="15"/>
  </si>
  <si>
    <t>TEL</t>
    <phoneticPr fontId="15"/>
  </si>
  <si>
    <t>所在地</t>
    <rPh sb="0" eb="3">
      <t>ショザイチ</t>
    </rPh>
    <phoneticPr fontId="15"/>
  </si>
  <si>
    <t>）</t>
    <phoneticPr fontId="40"/>
  </si>
  <si>
    <t>-</t>
    <phoneticPr fontId="40"/>
  </si>
  <si>
    <t>受　付　番　号</t>
    <rPh sb="0" eb="1">
      <t>ウケ</t>
    </rPh>
    <rPh sb="2" eb="3">
      <t>ツキ</t>
    </rPh>
    <rPh sb="4" eb="5">
      <t>バン</t>
    </rPh>
    <rPh sb="6" eb="7">
      <t>ゴウ</t>
    </rPh>
    <phoneticPr fontId="40"/>
  </si>
  <si>
    <t>受　付　年　月　日</t>
    <rPh sb="0" eb="1">
      <t>ウケ</t>
    </rPh>
    <rPh sb="2" eb="3">
      <t>ツキ</t>
    </rPh>
    <rPh sb="4" eb="5">
      <t>ネン</t>
    </rPh>
    <rPh sb="6" eb="7">
      <t>ガツ</t>
    </rPh>
    <rPh sb="8" eb="9">
      <t>ヒ</t>
    </rPh>
    <phoneticPr fontId="40"/>
  </si>
  <si>
    <t>※</t>
    <phoneticPr fontId="15"/>
  </si>
  <si>
    <t>※</t>
    <phoneticPr fontId="15"/>
  </si>
  <si>
    <t>※</t>
    <phoneticPr fontId="15"/>
  </si>
  <si>
    <t>から</t>
    <phoneticPr fontId="40"/>
  </si>
  <si>
    <t>まで</t>
    <phoneticPr fontId="40"/>
  </si>
  <si>
    <t>生</t>
    <rPh sb="0" eb="1">
      <t>セイ</t>
    </rPh>
    <phoneticPr fontId="15"/>
  </si>
  <si>
    <t xml:space="preserve"> もの</t>
    <phoneticPr fontId="15"/>
  </si>
  <si>
    <t>3.</t>
    <phoneticPr fontId="15"/>
  </si>
  <si>
    <t>4.</t>
    <phoneticPr fontId="15"/>
  </si>
  <si>
    <t>　　　　年</t>
    <rPh sb="4" eb="5">
      <t>ネン</t>
    </rPh>
    <phoneticPr fontId="15"/>
  </si>
  <si>
    <t>（</t>
    <phoneticPr fontId="15"/>
  </si>
  <si>
    <t>宅地建物取引士証</t>
    <phoneticPr fontId="15"/>
  </si>
  <si>
    <t>1.</t>
    <phoneticPr fontId="15"/>
  </si>
  <si>
    <t>4.</t>
    <phoneticPr fontId="15"/>
  </si>
  <si>
    <t>5.</t>
    <phoneticPr fontId="15"/>
  </si>
  <si>
    <t>3.</t>
    <phoneticPr fontId="15"/>
  </si>
  <si>
    <t>生年</t>
    <rPh sb="0" eb="2">
      <t>セイネン</t>
    </rPh>
    <phoneticPr fontId="15"/>
  </si>
  <si>
    <t>登録年</t>
    <rPh sb="0" eb="2">
      <t>トウロク</t>
    </rPh>
    <rPh sb="2" eb="3">
      <t>ネン</t>
    </rPh>
    <phoneticPr fontId="15"/>
  </si>
  <si>
    <t>1年</t>
    <rPh sb="1" eb="2">
      <t>ネン</t>
    </rPh>
    <phoneticPr fontId="15"/>
  </si>
  <si>
    <t>令和10年</t>
    <rPh sb="0" eb="2">
      <t>レイワ</t>
    </rPh>
    <rPh sb="4" eb="5">
      <t>ネン</t>
    </rPh>
    <phoneticPr fontId="15"/>
  </si>
  <si>
    <t>2年</t>
    <rPh sb="1" eb="2">
      <t>ネン</t>
    </rPh>
    <phoneticPr fontId="15"/>
  </si>
  <si>
    <t>-----</t>
    <phoneticPr fontId="15" type="halfwidthKatakana"/>
  </si>
  <si>
    <t>3年</t>
    <rPh sb="1" eb="2">
      <t>ネン</t>
    </rPh>
    <phoneticPr fontId="15"/>
  </si>
  <si>
    <t>4年</t>
    <rPh sb="1" eb="2">
      <t>ネン</t>
    </rPh>
    <phoneticPr fontId="15"/>
  </si>
  <si>
    <t>5年</t>
    <rPh sb="1" eb="2">
      <t>ネン</t>
    </rPh>
    <phoneticPr fontId="15"/>
  </si>
  <si>
    <t>6年</t>
    <rPh sb="1" eb="2">
      <t>ネン</t>
    </rPh>
    <phoneticPr fontId="15"/>
  </si>
  <si>
    <t>7年</t>
    <rPh sb="1" eb="2">
      <t>ネン</t>
    </rPh>
    <phoneticPr fontId="15"/>
  </si>
  <si>
    <t>8年</t>
    <rPh sb="1" eb="2">
      <t>ネン</t>
    </rPh>
    <phoneticPr fontId="15"/>
  </si>
  <si>
    <t>9年</t>
    <rPh sb="1" eb="2">
      <t>ネン</t>
    </rPh>
    <phoneticPr fontId="15"/>
  </si>
  <si>
    <t>10年</t>
    <rPh sb="2" eb="3">
      <t>ネン</t>
    </rPh>
    <phoneticPr fontId="15"/>
  </si>
  <si>
    <t>令和 元年</t>
    <rPh sb="0" eb="2">
      <t>レイワ</t>
    </rPh>
    <rPh sb="3" eb="4">
      <t>ガン</t>
    </rPh>
    <rPh sb="4" eb="5">
      <t>ネン</t>
    </rPh>
    <phoneticPr fontId="15"/>
  </si>
  <si>
    <t>11年</t>
    <rPh sb="2" eb="3">
      <t>ネン</t>
    </rPh>
    <phoneticPr fontId="15"/>
  </si>
  <si>
    <t>平成 31年</t>
    <rPh sb="0" eb="2">
      <t>ヘイセイ</t>
    </rPh>
    <rPh sb="5" eb="6">
      <t>ネン</t>
    </rPh>
    <phoneticPr fontId="15"/>
  </si>
  <si>
    <t>12年</t>
    <rPh sb="2" eb="3">
      <t>ネン</t>
    </rPh>
    <phoneticPr fontId="15"/>
  </si>
  <si>
    <t>平成 30年</t>
    <rPh sb="0" eb="2">
      <t>ヘイセイ</t>
    </rPh>
    <rPh sb="5" eb="6">
      <t>ネン</t>
    </rPh>
    <phoneticPr fontId="15"/>
  </si>
  <si>
    <t>13年</t>
    <rPh sb="2" eb="3">
      <t>ネン</t>
    </rPh>
    <phoneticPr fontId="15"/>
  </si>
  <si>
    <t>平成 29年</t>
    <rPh sb="0" eb="2">
      <t>ヘイセイ</t>
    </rPh>
    <rPh sb="5" eb="6">
      <t>ネン</t>
    </rPh>
    <phoneticPr fontId="15"/>
  </si>
  <si>
    <t>14年</t>
    <rPh sb="2" eb="3">
      <t>ネン</t>
    </rPh>
    <phoneticPr fontId="15"/>
  </si>
  <si>
    <t>平成 28年</t>
    <rPh sb="0" eb="2">
      <t>ヘイセイ</t>
    </rPh>
    <rPh sb="5" eb="6">
      <t>ネン</t>
    </rPh>
    <phoneticPr fontId="15"/>
  </si>
  <si>
    <t>15年</t>
    <rPh sb="2" eb="3">
      <t>ネン</t>
    </rPh>
    <phoneticPr fontId="15"/>
  </si>
  <si>
    <t>平成 27年</t>
    <rPh sb="0" eb="2">
      <t>ヘイセイ</t>
    </rPh>
    <rPh sb="5" eb="6">
      <t>ネン</t>
    </rPh>
    <phoneticPr fontId="15"/>
  </si>
  <si>
    <t>16年</t>
    <rPh sb="2" eb="3">
      <t>ネン</t>
    </rPh>
    <phoneticPr fontId="15"/>
  </si>
  <si>
    <t>平成 26年</t>
    <rPh sb="0" eb="2">
      <t>ヘイセイ</t>
    </rPh>
    <rPh sb="5" eb="6">
      <t>ネン</t>
    </rPh>
    <phoneticPr fontId="15"/>
  </si>
  <si>
    <t>17年</t>
    <rPh sb="2" eb="3">
      <t>ネン</t>
    </rPh>
    <phoneticPr fontId="15"/>
  </si>
  <si>
    <t>平成 25年</t>
    <rPh sb="0" eb="2">
      <t>ヘイセイ</t>
    </rPh>
    <rPh sb="5" eb="6">
      <t>ネン</t>
    </rPh>
    <phoneticPr fontId="15"/>
  </si>
  <si>
    <t>18年</t>
    <rPh sb="2" eb="3">
      <t>ネン</t>
    </rPh>
    <phoneticPr fontId="15"/>
  </si>
  <si>
    <t>19年</t>
    <rPh sb="2" eb="3">
      <t>ネン</t>
    </rPh>
    <phoneticPr fontId="15"/>
  </si>
  <si>
    <t>20年</t>
    <rPh sb="2" eb="3">
      <t>ネン</t>
    </rPh>
    <phoneticPr fontId="15"/>
  </si>
  <si>
    <t>21年</t>
    <rPh sb="2" eb="3">
      <t>ネン</t>
    </rPh>
    <phoneticPr fontId="15"/>
  </si>
  <si>
    <t>22年</t>
    <rPh sb="2" eb="3">
      <t>ネン</t>
    </rPh>
    <phoneticPr fontId="15"/>
  </si>
  <si>
    <t>23年</t>
    <rPh sb="2" eb="3">
      <t>ネン</t>
    </rPh>
    <phoneticPr fontId="15"/>
  </si>
  <si>
    <t>24年</t>
    <rPh sb="2" eb="3">
      <t>ネン</t>
    </rPh>
    <phoneticPr fontId="15"/>
  </si>
  <si>
    <t>25年</t>
    <rPh sb="2" eb="3">
      <t>ネン</t>
    </rPh>
    <phoneticPr fontId="15"/>
  </si>
  <si>
    <t>26年</t>
    <rPh sb="2" eb="3">
      <t>ネン</t>
    </rPh>
    <phoneticPr fontId="15"/>
  </si>
  <si>
    <t>27年</t>
    <rPh sb="2" eb="3">
      <t>ネン</t>
    </rPh>
    <phoneticPr fontId="15"/>
  </si>
  <si>
    <t>28年</t>
    <rPh sb="2" eb="3">
      <t>ネン</t>
    </rPh>
    <phoneticPr fontId="15"/>
  </si>
  <si>
    <t>29年</t>
    <rPh sb="2" eb="3">
      <t>ネン</t>
    </rPh>
    <phoneticPr fontId="15"/>
  </si>
  <si>
    <t>30年</t>
    <rPh sb="2" eb="3">
      <t>ネン</t>
    </rPh>
    <phoneticPr fontId="15"/>
  </si>
  <si>
    <t>31年</t>
    <rPh sb="2" eb="3">
      <t>ネン</t>
    </rPh>
    <phoneticPr fontId="15"/>
  </si>
  <si>
    <t>32年</t>
    <rPh sb="2" eb="3">
      <t>ネン</t>
    </rPh>
    <phoneticPr fontId="15"/>
  </si>
  <si>
    <t>33年</t>
    <rPh sb="2" eb="3">
      <t>ネン</t>
    </rPh>
    <phoneticPr fontId="15"/>
  </si>
  <si>
    <t>34年</t>
    <rPh sb="2" eb="3">
      <t>ネン</t>
    </rPh>
    <phoneticPr fontId="15"/>
  </si>
  <si>
    <t>35年</t>
    <rPh sb="2" eb="3">
      <t>ネン</t>
    </rPh>
    <phoneticPr fontId="15"/>
  </si>
  <si>
    <t>36年</t>
    <rPh sb="2" eb="3">
      <t>ネン</t>
    </rPh>
    <phoneticPr fontId="15"/>
  </si>
  <si>
    <t>37年</t>
    <rPh sb="2" eb="3">
      <t>ネン</t>
    </rPh>
    <phoneticPr fontId="15"/>
  </si>
  <si>
    <t>38年</t>
    <rPh sb="2" eb="3">
      <t>ネン</t>
    </rPh>
    <phoneticPr fontId="15"/>
  </si>
  <si>
    <t>39年</t>
    <rPh sb="2" eb="3">
      <t>ネン</t>
    </rPh>
    <phoneticPr fontId="15"/>
  </si>
  <si>
    <t>40年</t>
    <rPh sb="2" eb="3">
      <t>ネン</t>
    </rPh>
    <phoneticPr fontId="15"/>
  </si>
  <si>
    <t>41年</t>
    <rPh sb="2" eb="3">
      <t>ネン</t>
    </rPh>
    <phoneticPr fontId="15"/>
  </si>
  <si>
    <t>42年</t>
    <rPh sb="2" eb="3">
      <t>ネン</t>
    </rPh>
    <phoneticPr fontId="15"/>
  </si>
  <si>
    <t>43年</t>
    <rPh sb="2" eb="3">
      <t>ネン</t>
    </rPh>
    <phoneticPr fontId="15"/>
  </si>
  <si>
    <t>44年</t>
    <rPh sb="2" eb="3">
      <t>ネン</t>
    </rPh>
    <phoneticPr fontId="15"/>
  </si>
  <si>
    <t>45年</t>
    <rPh sb="2" eb="3">
      <t>ネン</t>
    </rPh>
    <phoneticPr fontId="15"/>
  </si>
  <si>
    <t>46年</t>
    <rPh sb="2" eb="3">
      <t>ネン</t>
    </rPh>
    <phoneticPr fontId="15"/>
  </si>
  <si>
    <t>47年</t>
    <rPh sb="2" eb="3">
      <t>ネン</t>
    </rPh>
    <phoneticPr fontId="15"/>
  </si>
  <si>
    <t>48年</t>
    <rPh sb="2" eb="3">
      <t>ネン</t>
    </rPh>
    <phoneticPr fontId="15"/>
  </si>
  <si>
    <t>49年</t>
    <rPh sb="2" eb="3">
      <t>ネン</t>
    </rPh>
    <phoneticPr fontId="15"/>
  </si>
  <si>
    <t>50年</t>
    <rPh sb="2" eb="3">
      <t>ネン</t>
    </rPh>
    <phoneticPr fontId="15"/>
  </si>
  <si>
    <t>51年</t>
    <rPh sb="2" eb="3">
      <t>ネン</t>
    </rPh>
    <phoneticPr fontId="15"/>
  </si>
  <si>
    <t>52年</t>
    <rPh sb="2" eb="3">
      <t>ネン</t>
    </rPh>
    <phoneticPr fontId="15"/>
  </si>
  <si>
    <t>53年</t>
    <rPh sb="2" eb="3">
      <t>ネン</t>
    </rPh>
    <phoneticPr fontId="15"/>
  </si>
  <si>
    <t>54年</t>
    <rPh sb="2" eb="3">
      <t>ネン</t>
    </rPh>
    <phoneticPr fontId="15"/>
  </si>
  <si>
    <t>55年</t>
    <rPh sb="2" eb="3">
      <t>ネン</t>
    </rPh>
    <phoneticPr fontId="15"/>
  </si>
  <si>
    <t>56年</t>
    <rPh sb="2" eb="3">
      <t>ネン</t>
    </rPh>
    <phoneticPr fontId="15"/>
  </si>
  <si>
    <t>57年</t>
    <rPh sb="2" eb="3">
      <t>ネン</t>
    </rPh>
    <phoneticPr fontId="15"/>
  </si>
  <si>
    <t>58年</t>
    <rPh sb="2" eb="3">
      <t>ネン</t>
    </rPh>
    <phoneticPr fontId="15"/>
  </si>
  <si>
    <t>59年</t>
    <rPh sb="2" eb="3">
      <t>ネン</t>
    </rPh>
    <phoneticPr fontId="15"/>
  </si>
  <si>
    <t>60年</t>
    <rPh sb="2" eb="3">
      <t>ネン</t>
    </rPh>
    <phoneticPr fontId="15"/>
  </si>
  <si>
    <t>61年</t>
    <rPh sb="2" eb="3">
      <t>ネン</t>
    </rPh>
    <phoneticPr fontId="15"/>
  </si>
  <si>
    <t>62年</t>
    <rPh sb="2" eb="3">
      <t>ネン</t>
    </rPh>
    <phoneticPr fontId="15"/>
  </si>
  <si>
    <t>63年</t>
    <rPh sb="2" eb="3">
      <t>ネン</t>
    </rPh>
    <phoneticPr fontId="15"/>
  </si>
  <si>
    <t>64年</t>
    <rPh sb="2" eb="3">
      <t>ネン</t>
    </rPh>
    <phoneticPr fontId="15"/>
  </si>
  <si>
    <t>Excelの
「挿入」タブ
→「画像」から
写真画像
を挿入</t>
    <rPh sb="8" eb="10">
      <t>ソウニュウ</t>
    </rPh>
    <rPh sb="16" eb="18">
      <t>ガゾウ</t>
    </rPh>
    <rPh sb="22" eb="24">
      <t>シャシン</t>
    </rPh>
    <rPh sb="24" eb="26">
      <t>ガゾウ</t>
    </rPh>
    <rPh sb="28" eb="30">
      <t>ソウニュウ</t>
    </rPh>
    <phoneticPr fontId="15"/>
  </si>
  <si>
    <t>注意！地図には
著作権があります</t>
    <rPh sb="0" eb="2">
      <t>チュウイ</t>
    </rPh>
    <rPh sb="3" eb="5">
      <t>チズ</t>
    </rPh>
    <rPh sb="8" eb="11">
      <t>チョサクケン</t>
    </rPh>
    <phoneticPr fontId="15"/>
  </si>
  <si>
    <t>地図画像を貼り付ける
場合は、地図の著作権
に注意したうえで
利用をお願いします。</t>
    <rPh sb="0" eb="2">
      <t>チズ</t>
    </rPh>
    <rPh sb="2" eb="4">
      <t>ガゾウ</t>
    </rPh>
    <rPh sb="5" eb="6">
      <t>ハ</t>
    </rPh>
    <rPh sb="7" eb="8">
      <t>ツ</t>
    </rPh>
    <rPh sb="11" eb="13">
      <t>バアイ</t>
    </rPh>
    <rPh sb="15" eb="17">
      <t>チズ</t>
    </rPh>
    <rPh sb="18" eb="21">
      <t>チョサクケン</t>
    </rPh>
    <rPh sb="23" eb="25">
      <t>チュウイ</t>
    </rPh>
    <rPh sb="31" eb="33">
      <t>リヨウ</t>
    </rPh>
    <rPh sb="35" eb="36">
      <t>ネガ</t>
    </rPh>
    <phoneticPr fontId="15"/>
  </si>
  <si>
    <t>（３）</t>
    <phoneticPr fontId="15"/>
  </si>
  <si>
    <t>）</t>
    <phoneticPr fontId="15"/>
  </si>
  <si>
    <t>・事務所内の概要が確認できるように、さまざまな方向から写したもの。</t>
    <phoneticPr fontId="15"/>
  </si>
  <si>
    <t>・電話機等を含め事務スペースが確認できるもの。</t>
    <phoneticPr fontId="15"/>
  </si>
  <si>
    <t>・接客をする応対場所が確認できるもの。</t>
    <phoneticPr fontId="15"/>
  </si>
  <si>
    <t>・ブラインド、カーテン等は開けた状態で写すこと。</t>
    <phoneticPr fontId="15"/>
  </si>
  <si>
    <t>・事務所内の概要が確認できるように、さまざまな方向から写したもの。</t>
    <phoneticPr fontId="15"/>
  </si>
  <si>
    <t>・電話機等を含め事務スペースが確認できるもの。</t>
    <phoneticPr fontId="15"/>
  </si>
  <si>
    <t>・ブラインド、カーテン等は開けた状態で写すこと。</t>
    <phoneticPr fontId="15"/>
  </si>
  <si>
    <t>〒</t>
    <phoneticPr fontId="15"/>
  </si>
  <si>
    <r>
      <rPr>
        <sz val="12"/>
        <color indexed="9"/>
        <rFont val="ＭＳ Ｐゴシック"/>
        <family val="3"/>
        <charset val="128"/>
      </rPr>
      <t>免許申請書＆入会申込書類作成用　【連動型】　</t>
    </r>
    <r>
      <rPr>
        <b/>
        <sz val="20"/>
        <color indexed="9"/>
        <rFont val="ＭＳ Ｐゴシック"/>
        <family val="3"/>
        <charset val="128"/>
      </rPr>
      <t>利用方法</t>
    </r>
    <rPh sb="0" eb="2">
      <t>メンキョ</t>
    </rPh>
    <rPh sb="2" eb="5">
      <t>シンセイショ</t>
    </rPh>
    <rPh sb="6" eb="8">
      <t>ニュウカイ</t>
    </rPh>
    <rPh sb="8" eb="10">
      <t>モウシコミ</t>
    </rPh>
    <rPh sb="10" eb="12">
      <t>ショルイ</t>
    </rPh>
    <rPh sb="12" eb="14">
      <t>サクセイ</t>
    </rPh>
    <rPh sb="14" eb="15">
      <t>ヨウ</t>
    </rPh>
    <rPh sb="17" eb="20">
      <t>レンドウガタ</t>
    </rPh>
    <rPh sb="22" eb="24">
      <t>リヨウ</t>
    </rPh>
    <rPh sb="24" eb="26">
      <t>ホウホウ</t>
    </rPh>
    <phoneticPr fontId="15"/>
  </si>
  <si>
    <t>東政連</t>
    <rPh sb="0" eb="1">
      <t>ﾋｶﾞｼ</t>
    </rPh>
    <rPh sb="1" eb="2">
      <t>ｾｲ</t>
    </rPh>
    <rPh sb="2" eb="3">
      <t>ﾚﾝ</t>
    </rPh>
    <phoneticPr fontId="15" type="halfwidthKatakana"/>
  </si>
  <si>
    <t>免許申請書(第一面)　様式第一号(第一条関係)</t>
  </si>
  <si>
    <t>免許申請書(第三面)</t>
    <rPh sb="7" eb="8">
      <t>3</t>
    </rPh>
    <phoneticPr fontId="40"/>
  </si>
  <si>
    <t>免許申請書(第四面)</t>
    <rPh sb="7" eb="8">
      <t>4</t>
    </rPh>
    <phoneticPr fontId="40"/>
  </si>
  <si>
    <t>免許申請書(第五面)　登録免許税等証紙貼り付け欄</t>
    <rPh sb="7" eb="8">
      <t>5</t>
    </rPh>
    <rPh sb="11" eb="13">
      <t>トウロク</t>
    </rPh>
    <rPh sb="13" eb="16">
      <t>メンキョゼイ</t>
    </rPh>
    <rPh sb="16" eb="17">
      <t>トウ</t>
    </rPh>
    <rPh sb="17" eb="19">
      <t>ショウシ</t>
    </rPh>
    <rPh sb="19" eb="20">
      <t>ハ</t>
    </rPh>
    <rPh sb="21" eb="22">
      <t>ツ</t>
    </rPh>
    <rPh sb="23" eb="24">
      <t>ラン</t>
    </rPh>
    <phoneticPr fontId="40"/>
  </si>
  <si>
    <t>添付書類(6)　略歴書 (代表者)</t>
    <rPh sb="13" eb="16">
      <t>ダイヒョウシャ</t>
    </rPh>
    <phoneticPr fontId="40"/>
  </si>
  <si>
    <t>添付書類(6)　略歴書　(専任の宅地建物取引士)</t>
    <rPh sb="13" eb="15">
      <t>センニン</t>
    </rPh>
    <rPh sb="16" eb="20">
      <t>タクチタテモノ</t>
    </rPh>
    <rPh sb="20" eb="23">
      <t>トリヒキシ</t>
    </rPh>
    <phoneticPr fontId="40"/>
  </si>
  <si>
    <t>添付書類(3)　専任の宅地建物取引士設置証明書</t>
    <rPh sb="11" eb="13">
      <t>タクチ</t>
    </rPh>
    <rPh sb="13" eb="15">
      <t>タテモノ</t>
    </rPh>
    <rPh sb="15" eb="18">
      <t>トリヒキシ</t>
    </rPh>
    <rPh sb="18" eb="20">
      <t>セッチ</t>
    </rPh>
    <phoneticPr fontId="40"/>
  </si>
  <si>
    <t>添付書類(8)　宅地建物取引業に従事する者の名簿</t>
  </si>
  <si>
    <t>添付書類(1)(第一面)　宅地建物取引業経歴書　</t>
  </si>
  <si>
    <t>添付書類(1)(第二面)　売買・交換の実績</t>
    <rPh sb="9" eb="10">
      <t>ニ</t>
    </rPh>
    <phoneticPr fontId="40"/>
  </si>
  <si>
    <t>添付書類(7)資産に関する書類(個人)</t>
    <rPh sb="7" eb="9">
      <t>シサン</t>
    </rPh>
    <rPh sb="10" eb="11">
      <t>カン</t>
    </rPh>
    <rPh sb="13" eb="15">
      <t>ショルイ</t>
    </rPh>
    <rPh sb="16" eb="18">
      <t>コジン</t>
    </rPh>
    <phoneticPr fontId="40"/>
  </si>
  <si>
    <t>添付書類(2)　誓約書</t>
  </si>
  <si>
    <t>添付書類(5)　事務所を使用する権原に関する書面</t>
  </si>
  <si>
    <t>写真台帳(１)　建物の写真</t>
    <rPh sb="0" eb="2">
      <t>シャシン</t>
    </rPh>
    <rPh sb="2" eb="4">
      <t>ダイチョウ</t>
    </rPh>
    <rPh sb="8" eb="10">
      <t>タテモノ</t>
    </rPh>
    <rPh sb="11" eb="13">
      <t>シャシン</t>
    </rPh>
    <phoneticPr fontId="40"/>
  </si>
  <si>
    <t>写真台帳(２)　テナント表示・事務所の入口</t>
    <rPh sb="0" eb="2">
      <t>シャシン</t>
    </rPh>
    <rPh sb="12" eb="14">
      <t>ヒョウジ</t>
    </rPh>
    <rPh sb="15" eb="17">
      <t>ジム</t>
    </rPh>
    <rPh sb="17" eb="18">
      <t>ショ</t>
    </rPh>
    <rPh sb="19" eb="21">
      <t>イリグチ</t>
    </rPh>
    <phoneticPr fontId="40"/>
  </si>
  <si>
    <t>写真台帳(３)　事務所の内部</t>
    <rPh sb="0" eb="2">
      <t>シャシン</t>
    </rPh>
    <rPh sb="8" eb="10">
      <t>ジム</t>
    </rPh>
    <rPh sb="10" eb="11">
      <t>ショ</t>
    </rPh>
    <rPh sb="12" eb="14">
      <t>ナイブ</t>
    </rPh>
    <phoneticPr fontId="40"/>
  </si>
  <si>
    <t>59 北海道知事（網走）</t>
    <rPh sb="9" eb="11">
      <t>ｱﾊﾞｼﾘ</t>
    </rPh>
    <phoneticPr fontId="15" type="halfwidthKatakana"/>
  </si>
  <si>
    <t>←履歴事項全部証明書記載ない場合の建物名</t>
    <rPh sb="14" eb="16">
      <t>ﾊﾞｱｲ</t>
    </rPh>
    <rPh sb="17" eb="19">
      <t>ﾀﾃﾓﾉ</t>
    </rPh>
    <rPh sb="19" eb="20">
      <t>ﾒｲ</t>
    </rPh>
    <phoneticPr fontId="15" type="halfwidthKatakana"/>
  </si>
  <si>
    <t>2桁の所属団体コードはこちらをクリック</t>
    <rPh sb="1" eb="2">
      <t>ケタ</t>
    </rPh>
    <rPh sb="3" eb="5">
      <t>ショゾク</t>
    </rPh>
    <rPh sb="5" eb="7">
      <t>ダンタイ</t>
    </rPh>
    <phoneticPr fontId="17"/>
  </si>
  <si>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4"/>
        <color theme="0"/>
        <rFont val="ＭＳ Ｐゴシック"/>
        <family val="3"/>
        <charset val="128"/>
      </rPr>
      <t>協同組合</t>
    </r>
    <r>
      <rPr>
        <sz val="9"/>
        <color theme="0"/>
        <rFont val="ＭＳ Ｐゴシック"/>
        <family val="3"/>
        <charset val="128"/>
      </rPr>
      <t>（※3）</t>
    </r>
    <r>
      <rPr>
        <b/>
        <sz val="14"/>
        <color theme="0"/>
        <rFont val="ＭＳ Ｐゴシック"/>
        <family val="3"/>
        <charset val="128"/>
      </rPr>
      <t>東政連</t>
    </r>
    <r>
      <rPr>
        <sz val="9"/>
        <color theme="0"/>
        <rFont val="ＭＳ Ｐゴシック"/>
        <family val="3"/>
        <charset val="128"/>
      </rPr>
      <t>（※4）</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ｷｮｳﾄﾞｳ</t>
    </rPh>
    <rPh sb="25" eb="27">
      <t>ｸﾐｱｲ</t>
    </rPh>
    <rPh sb="31" eb="32">
      <t>ﾋｶﾞｼ</t>
    </rPh>
    <rPh sb="32" eb="33">
      <t>ｾｲ</t>
    </rPh>
    <rPh sb="33" eb="34">
      <t>ﾚﾝ</t>
    </rPh>
    <rPh sb="38" eb="40">
      <t>ﾆｭｳｶｲ</t>
    </rPh>
    <rPh sb="40" eb="42">
      <t>ﾓｳｼｺﾐ</t>
    </rPh>
    <rPh sb="45" eb="47">
      <t>ﾘﾖｳ</t>
    </rPh>
    <rPh sb="47" eb="49">
      <t>ﾓｳｼｺ</t>
    </rPh>
    <rPh sb="50" eb="52">
      <t>ﾋﾂﾖｳ</t>
    </rPh>
    <phoneticPr fontId="15" type="halfwidthKatakana"/>
  </si>
  <si>
    <t>宅建協会・保証協会・協同組合・東政連</t>
    <rPh sb="0" eb="2">
      <t>タッケン</t>
    </rPh>
    <rPh sb="2" eb="4">
      <t>キョウカイ</t>
    </rPh>
    <rPh sb="5" eb="7">
      <t>ホショウ</t>
    </rPh>
    <rPh sb="7" eb="9">
      <t>キョウカイ</t>
    </rPh>
    <rPh sb="10" eb="12">
      <t>キョウドウ</t>
    </rPh>
    <rPh sb="12" eb="14">
      <t>クミアイ</t>
    </rPh>
    <rPh sb="15" eb="16">
      <t>ヒガシ</t>
    </rPh>
    <rPh sb="16" eb="17">
      <t>セイ</t>
    </rPh>
    <rPh sb="17" eb="18">
      <t>レン</t>
    </rPh>
    <phoneticPr fontId="15"/>
  </si>
  <si>
    <t>※1　（公社）東京都宅地建物取引業協会　※2　（公社）全国宅地建物取引業保証協会　※3　東京都宅建協同組合　※4　東京都宅建政治連盟　　　　</t>
    <rPh sb="3" eb="7">
      <t>ｺｳｼｬ</t>
    </rPh>
    <rPh sb="7" eb="10">
      <t>ﾄｳｷｮｳﾄ</t>
    </rPh>
    <rPh sb="23" eb="27">
      <t>ｺｳｼｬ</t>
    </rPh>
    <rPh sb="44" eb="46">
      <t>ﾄｳｷｮｳ</t>
    </rPh>
    <rPh sb="46" eb="47">
      <t>ﾄ</t>
    </rPh>
    <rPh sb="47" eb="49">
      <t>ﾀｯｹﾝ</t>
    </rPh>
    <rPh sb="49" eb="51">
      <t>ｷｮｳﾄﾞｳ</t>
    </rPh>
    <rPh sb="51" eb="53">
      <t>ｸﾐｱｲ</t>
    </rPh>
    <phoneticPr fontId="15" type="halfwidthKatakana"/>
  </si>
  <si>
    <t>略歴書　記入例はこちら</t>
    <rPh sb="0" eb="3">
      <t>リャクレキショ</t>
    </rPh>
    <rPh sb="4" eb="6">
      <t>キニュウ</t>
    </rPh>
    <rPh sb="6" eb="7">
      <t>レイ</t>
    </rPh>
    <phoneticPr fontId="15"/>
  </si>
  <si>
    <t>東政連</t>
    <rPh sb="0" eb="1">
      <t>ﾋｶﾞｼ</t>
    </rPh>
    <rPh sb="1" eb="2">
      <t>ｾｲ</t>
    </rPh>
    <rPh sb="2" eb="3">
      <t>ﾚﾝ</t>
    </rPh>
    <phoneticPr fontId="40" type="halfwidthKatakana"/>
  </si>
  <si>
    <t>平成31年</t>
    <rPh sb="0" eb="2">
      <t>ヘイセイ</t>
    </rPh>
    <rPh sb="4" eb="5">
      <t>ネン</t>
    </rPh>
    <phoneticPr fontId="4"/>
  </si>
  <si>
    <t>平成30年</t>
    <rPh sb="0" eb="2">
      <t>ヘイセイ</t>
    </rPh>
    <rPh sb="4" eb="5">
      <t>ネン</t>
    </rPh>
    <phoneticPr fontId="4"/>
  </si>
  <si>
    <t>平成29年</t>
    <rPh sb="0" eb="2">
      <t>ヘイセイ</t>
    </rPh>
    <rPh sb="4" eb="5">
      <t>ネン</t>
    </rPh>
    <phoneticPr fontId="4"/>
  </si>
  <si>
    <t>平成28年</t>
    <rPh sb="0" eb="2">
      <t>ヘイセイ</t>
    </rPh>
    <rPh sb="4" eb="5">
      <t>ネン</t>
    </rPh>
    <phoneticPr fontId="4"/>
  </si>
  <si>
    <t>平成27年</t>
    <rPh sb="0" eb="2">
      <t>ヘイセイ</t>
    </rPh>
    <rPh sb="4" eb="5">
      <t>ネン</t>
    </rPh>
    <phoneticPr fontId="4"/>
  </si>
  <si>
    <t>平成26年</t>
    <rPh sb="0" eb="2">
      <t>ヘイセイ</t>
    </rPh>
    <rPh sb="4" eb="5">
      <t>ネン</t>
    </rPh>
    <phoneticPr fontId="4"/>
  </si>
  <si>
    <t>平成25年</t>
    <rPh sb="0" eb="2">
      <t>ヘイセイ</t>
    </rPh>
    <rPh sb="4" eb="5">
      <t>ネン</t>
    </rPh>
    <phoneticPr fontId="4"/>
  </si>
  <si>
    <t>平成24年</t>
    <rPh sb="0" eb="2">
      <t>ヘイセイ</t>
    </rPh>
    <rPh sb="4" eb="5">
      <t>ネン</t>
    </rPh>
    <phoneticPr fontId="4"/>
  </si>
  <si>
    <t>平成23年</t>
    <rPh sb="0" eb="2">
      <t>ヘイセイ</t>
    </rPh>
    <rPh sb="4" eb="5">
      <t>ネン</t>
    </rPh>
    <phoneticPr fontId="4"/>
  </si>
  <si>
    <t>平成22年</t>
    <rPh sb="0" eb="2">
      <t>ヘイセイ</t>
    </rPh>
    <rPh sb="4" eb="5">
      <t>ネン</t>
    </rPh>
    <phoneticPr fontId="4"/>
  </si>
  <si>
    <t>平成21年</t>
    <rPh sb="0" eb="2">
      <t>ヘイセイ</t>
    </rPh>
    <rPh sb="4" eb="5">
      <t>ネン</t>
    </rPh>
    <phoneticPr fontId="4"/>
  </si>
  <si>
    <t>平成20年</t>
    <rPh sb="0" eb="2">
      <t>ヘイセイ</t>
    </rPh>
    <rPh sb="4" eb="5">
      <t>ネン</t>
    </rPh>
    <phoneticPr fontId="4"/>
  </si>
  <si>
    <t>平成19年</t>
    <rPh sb="0" eb="2">
      <t>ヘイセイ</t>
    </rPh>
    <rPh sb="4" eb="5">
      <t>ネン</t>
    </rPh>
    <phoneticPr fontId="4"/>
  </si>
  <si>
    <t>平成18年</t>
    <rPh sb="0" eb="2">
      <t>ヘイセイ</t>
    </rPh>
    <rPh sb="4" eb="5">
      <t>ネン</t>
    </rPh>
    <phoneticPr fontId="4"/>
  </si>
  <si>
    <t>平成17年</t>
    <rPh sb="0" eb="2">
      <t>ヘイセイ</t>
    </rPh>
    <rPh sb="4" eb="5">
      <t>ネン</t>
    </rPh>
    <phoneticPr fontId="4"/>
  </si>
  <si>
    <t>平成16年</t>
    <rPh sb="0" eb="2">
      <t>ヘイセイ</t>
    </rPh>
    <rPh sb="4" eb="5">
      <t>ネン</t>
    </rPh>
    <phoneticPr fontId="4"/>
  </si>
  <si>
    <t>平成15年</t>
    <rPh sb="0" eb="2">
      <t>ヘイセイ</t>
    </rPh>
    <rPh sb="4" eb="5">
      <t>ネン</t>
    </rPh>
    <phoneticPr fontId="4"/>
  </si>
  <si>
    <t>平成14年</t>
    <rPh sb="0" eb="2">
      <t>ヘイセイ</t>
    </rPh>
    <rPh sb="4" eb="5">
      <t>ネン</t>
    </rPh>
    <phoneticPr fontId="4"/>
  </si>
  <si>
    <t>平成13年</t>
    <rPh sb="0" eb="2">
      <t>ヘイセイ</t>
    </rPh>
    <rPh sb="4" eb="5">
      <t>ネン</t>
    </rPh>
    <phoneticPr fontId="4"/>
  </si>
  <si>
    <t>平成12年</t>
    <rPh sb="0" eb="2">
      <t>ヘイセイ</t>
    </rPh>
    <rPh sb="4" eb="5">
      <t>ネン</t>
    </rPh>
    <phoneticPr fontId="4"/>
  </si>
  <si>
    <t>平成11年</t>
    <rPh sb="0" eb="2">
      <t>ヘイセイ</t>
    </rPh>
    <rPh sb="4" eb="5">
      <t>ネン</t>
    </rPh>
    <phoneticPr fontId="4"/>
  </si>
  <si>
    <t>平成10年</t>
    <rPh sb="0" eb="2">
      <t>ヘイセイ</t>
    </rPh>
    <rPh sb="4" eb="5">
      <t>ネン</t>
    </rPh>
    <phoneticPr fontId="4"/>
  </si>
  <si>
    <t>平成9年</t>
    <rPh sb="0" eb="2">
      <t>ヘイセイ</t>
    </rPh>
    <rPh sb="3" eb="4">
      <t>ネン</t>
    </rPh>
    <phoneticPr fontId="4"/>
  </si>
  <si>
    <t>平成8年</t>
    <rPh sb="0" eb="2">
      <t>ヘイセイ</t>
    </rPh>
    <rPh sb="3" eb="4">
      <t>ネン</t>
    </rPh>
    <phoneticPr fontId="4"/>
  </si>
  <si>
    <t>平成7年</t>
    <rPh sb="0" eb="2">
      <t>ヘイセイ</t>
    </rPh>
    <rPh sb="3" eb="4">
      <t>ネン</t>
    </rPh>
    <phoneticPr fontId="4"/>
  </si>
  <si>
    <t>平成6年</t>
    <rPh sb="0" eb="2">
      <t>ヘイセイ</t>
    </rPh>
    <rPh sb="3" eb="4">
      <t>ネン</t>
    </rPh>
    <phoneticPr fontId="4"/>
  </si>
  <si>
    <t>平成5年</t>
    <rPh sb="0" eb="2">
      <t>ヘイセイ</t>
    </rPh>
    <rPh sb="3" eb="4">
      <t>ネン</t>
    </rPh>
    <phoneticPr fontId="4"/>
  </si>
  <si>
    <t>平成4年</t>
    <rPh sb="0" eb="2">
      <t>ヘイセイ</t>
    </rPh>
    <rPh sb="3" eb="4">
      <t>ネン</t>
    </rPh>
    <phoneticPr fontId="4"/>
  </si>
  <si>
    <t>平成3年</t>
    <rPh sb="0" eb="2">
      <t>ヘイセイ</t>
    </rPh>
    <rPh sb="3" eb="4">
      <t>ネン</t>
    </rPh>
    <phoneticPr fontId="4"/>
  </si>
  <si>
    <t>平成2年</t>
    <rPh sb="0" eb="2">
      <t>ヘイセイ</t>
    </rPh>
    <rPh sb="3" eb="4">
      <t>ネン</t>
    </rPh>
    <phoneticPr fontId="4"/>
  </si>
  <si>
    <t>平成元年</t>
    <rPh sb="0" eb="2">
      <t>ヘイセイ</t>
    </rPh>
    <rPh sb="2" eb="3">
      <t>ガン</t>
    </rPh>
    <rPh sb="3" eb="4">
      <t>ネン</t>
    </rPh>
    <phoneticPr fontId="4"/>
  </si>
  <si>
    <t>昭和64年</t>
    <rPh sb="0" eb="2">
      <t>ショウワ</t>
    </rPh>
    <rPh sb="4" eb="5">
      <t>ネン</t>
    </rPh>
    <phoneticPr fontId="4"/>
  </si>
  <si>
    <t>昭和63年</t>
    <rPh sb="0" eb="2">
      <t>ショウワ</t>
    </rPh>
    <rPh sb="4" eb="5">
      <t>ネン</t>
    </rPh>
    <phoneticPr fontId="4"/>
  </si>
  <si>
    <t>昭和62年</t>
    <rPh sb="0" eb="2">
      <t>ショウワ</t>
    </rPh>
    <rPh sb="4" eb="5">
      <t>ネン</t>
    </rPh>
    <phoneticPr fontId="4"/>
  </si>
  <si>
    <t>昭和61年</t>
    <rPh sb="0" eb="2">
      <t>ショウワ</t>
    </rPh>
    <rPh sb="4" eb="5">
      <t>ネン</t>
    </rPh>
    <phoneticPr fontId="4"/>
  </si>
  <si>
    <t>昭和60年</t>
    <rPh sb="0" eb="2">
      <t>ショウワ</t>
    </rPh>
    <rPh sb="4" eb="5">
      <t>ネン</t>
    </rPh>
    <phoneticPr fontId="4"/>
  </si>
  <si>
    <t>昭和59年</t>
    <rPh sb="0" eb="2">
      <t>ショウワ</t>
    </rPh>
    <rPh sb="4" eb="5">
      <t>ネン</t>
    </rPh>
    <phoneticPr fontId="4"/>
  </si>
  <si>
    <t>昭和58年</t>
    <rPh sb="0" eb="2">
      <t>ショウワ</t>
    </rPh>
    <rPh sb="4" eb="5">
      <t>ネン</t>
    </rPh>
    <phoneticPr fontId="4"/>
  </si>
  <si>
    <t>昭和57年</t>
    <rPh sb="0" eb="2">
      <t>ショウワ</t>
    </rPh>
    <rPh sb="4" eb="5">
      <t>ネン</t>
    </rPh>
    <phoneticPr fontId="4"/>
  </si>
  <si>
    <t>昭和56年</t>
    <rPh sb="0" eb="2">
      <t>ショウワ</t>
    </rPh>
    <rPh sb="4" eb="5">
      <t>ネン</t>
    </rPh>
    <phoneticPr fontId="4"/>
  </si>
  <si>
    <t>昭和55年</t>
    <rPh sb="0" eb="2">
      <t>ショウワ</t>
    </rPh>
    <rPh sb="4" eb="5">
      <t>ネン</t>
    </rPh>
    <phoneticPr fontId="4"/>
  </si>
  <si>
    <t>昭和54年</t>
    <rPh sb="0" eb="2">
      <t>ショウワ</t>
    </rPh>
    <rPh sb="4" eb="5">
      <t>ネン</t>
    </rPh>
    <phoneticPr fontId="4"/>
  </si>
  <si>
    <t>昭和53年</t>
    <rPh sb="0" eb="2">
      <t>ショウワ</t>
    </rPh>
    <rPh sb="4" eb="5">
      <t>ネン</t>
    </rPh>
    <phoneticPr fontId="4"/>
  </si>
  <si>
    <t>昭和52年</t>
    <rPh sb="0" eb="2">
      <t>ショウワ</t>
    </rPh>
    <rPh sb="4" eb="5">
      <t>ネン</t>
    </rPh>
    <phoneticPr fontId="4"/>
  </si>
  <si>
    <t>昭和51年</t>
    <rPh sb="0" eb="2">
      <t>ショウワ</t>
    </rPh>
    <rPh sb="4" eb="5">
      <t>ネン</t>
    </rPh>
    <phoneticPr fontId="4"/>
  </si>
  <si>
    <t>昭和50年</t>
    <rPh sb="0" eb="2">
      <t>ショウワ</t>
    </rPh>
    <rPh sb="4" eb="5">
      <t>ネン</t>
    </rPh>
    <phoneticPr fontId="4"/>
  </si>
  <si>
    <t>昭和49年</t>
    <rPh sb="0" eb="2">
      <t>ショウワ</t>
    </rPh>
    <rPh sb="4" eb="5">
      <t>ネン</t>
    </rPh>
    <phoneticPr fontId="4"/>
  </si>
  <si>
    <t>昭和48年</t>
    <rPh sb="0" eb="2">
      <t>ショウワ</t>
    </rPh>
    <rPh sb="4" eb="5">
      <t>ネン</t>
    </rPh>
    <phoneticPr fontId="4"/>
  </si>
  <si>
    <t>昭和47年</t>
    <rPh sb="0" eb="2">
      <t>ショウワ</t>
    </rPh>
    <rPh sb="4" eb="5">
      <t>ネン</t>
    </rPh>
    <phoneticPr fontId="4"/>
  </si>
  <si>
    <t>昭和46年</t>
    <rPh sb="0" eb="2">
      <t>ショウワ</t>
    </rPh>
    <rPh sb="4" eb="5">
      <t>ネン</t>
    </rPh>
    <phoneticPr fontId="4"/>
  </si>
  <si>
    <t>昭和45年</t>
    <rPh sb="0" eb="2">
      <t>ショウワ</t>
    </rPh>
    <rPh sb="4" eb="5">
      <t>ネン</t>
    </rPh>
    <phoneticPr fontId="4"/>
  </si>
  <si>
    <t>昭和44年</t>
    <rPh sb="0" eb="2">
      <t>ショウワ</t>
    </rPh>
    <rPh sb="4" eb="5">
      <t>ネン</t>
    </rPh>
    <phoneticPr fontId="4"/>
  </si>
  <si>
    <t>昭和43年</t>
    <rPh sb="0" eb="2">
      <t>ショウワ</t>
    </rPh>
    <rPh sb="4" eb="5">
      <t>ネン</t>
    </rPh>
    <phoneticPr fontId="4"/>
  </si>
  <si>
    <t>昭和42年</t>
    <rPh sb="0" eb="2">
      <t>ショウワ</t>
    </rPh>
    <rPh sb="4" eb="5">
      <t>ネン</t>
    </rPh>
    <phoneticPr fontId="4"/>
  </si>
  <si>
    <t>昭和41年</t>
    <rPh sb="0" eb="2">
      <t>ショウワ</t>
    </rPh>
    <rPh sb="4" eb="5">
      <t>ネン</t>
    </rPh>
    <phoneticPr fontId="4"/>
  </si>
  <si>
    <t>昭和40年</t>
    <rPh sb="0" eb="2">
      <t>ショウワ</t>
    </rPh>
    <rPh sb="4" eb="5">
      <t>ネン</t>
    </rPh>
    <phoneticPr fontId="4"/>
  </si>
  <si>
    <t>昭和39年</t>
    <rPh sb="0" eb="2">
      <t>ショウワ</t>
    </rPh>
    <rPh sb="4" eb="5">
      <t>ネン</t>
    </rPh>
    <phoneticPr fontId="4"/>
  </si>
  <si>
    <t>昭和38年</t>
    <rPh sb="0" eb="2">
      <t>ショウワ</t>
    </rPh>
    <rPh sb="4" eb="5">
      <t>ネン</t>
    </rPh>
    <phoneticPr fontId="4"/>
  </si>
  <si>
    <t>昭和37年</t>
    <rPh sb="0" eb="2">
      <t>ショウワ</t>
    </rPh>
    <rPh sb="4" eb="5">
      <t>ネン</t>
    </rPh>
    <phoneticPr fontId="4"/>
  </si>
  <si>
    <t>昭和36年</t>
    <rPh sb="0" eb="2">
      <t>ショウワ</t>
    </rPh>
    <rPh sb="4" eb="5">
      <t>ネン</t>
    </rPh>
    <phoneticPr fontId="4"/>
  </si>
  <si>
    <t>昭和35年</t>
    <rPh sb="0" eb="2">
      <t>ショウワ</t>
    </rPh>
    <rPh sb="4" eb="5">
      <t>ネン</t>
    </rPh>
    <phoneticPr fontId="4"/>
  </si>
  <si>
    <t>昭和34年</t>
    <rPh sb="0" eb="2">
      <t>ショウワ</t>
    </rPh>
    <rPh sb="4" eb="5">
      <t>ネン</t>
    </rPh>
    <phoneticPr fontId="4"/>
  </si>
  <si>
    <t>昭和33年</t>
    <rPh sb="0" eb="2">
      <t>ショウワ</t>
    </rPh>
    <rPh sb="4" eb="5">
      <t>ネン</t>
    </rPh>
    <phoneticPr fontId="4"/>
  </si>
  <si>
    <t>昭和32年</t>
    <rPh sb="0" eb="2">
      <t>ショウワ</t>
    </rPh>
    <rPh sb="4" eb="5">
      <t>ネン</t>
    </rPh>
    <phoneticPr fontId="4"/>
  </si>
  <si>
    <t>昭和31年</t>
    <rPh sb="0" eb="2">
      <t>ショウワ</t>
    </rPh>
    <rPh sb="4" eb="5">
      <t>ネン</t>
    </rPh>
    <phoneticPr fontId="4"/>
  </si>
  <si>
    <t>昭和30年</t>
    <rPh sb="0" eb="2">
      <t>ショウワ</t>
    </rPh>
    <rPh sb="4" eb="5">
      <t>ネン</t>
    </rPh>
    <phoneticPr fontId="4"/>
  </si>
  <si>
    <t>昭和29年</t>
    <rPh sb="0" eb="2">
      <t>ショウワ</t>
    </rPh>
    <rPh sb="4" eb="5">
      <t>ネン</t>
    </rPh>
    <phoneticPr fontId="4"/>
  </si>
  <si>
    <t>昭和28年</t>
    <rPh sb="0" eb="2">
      <t>ショウワ</t>
    </rPh>
    <rPh sb="4" eb="5">
      <t>ネン</t>
    </rPh>
    <phoneticPr fontId="4"/>
  </si>
  <si>
    <t>昭和27年</t>
    <rPh sb="0" eb="2">
      <t>ショウワ</t>
    </rPh>
    <rPh sb="4" eb="5">
      <t>ネン</t>
    </rPh>
    <phoneticPr fontId="4"/>
  </si>
  <si>
    <t>昭和26年</t>
    <rPh sb="0" eb="2">
      <t>ショウワ</t>
    </rPh>
    <rPh sb="4" eb="5">
      <t>ネン</t>
    </rPh>
    <phoneticPr fontId="4"/>
  </si>
  <si>
    <t>昭和25年</t>
    <rPh sb="0" eb="2">
      <t>ショウワ</t>
    </rPh>
    <rPh sb="4" eb="5">
      <t>ネン</t>
    </rPh>
    <phoneticPr fontId="4"/>
  </si>
  <si>
    <t>昭和24年</t>
    <rPh sb="0" eb="2">
      <t>ショウワ</t>
    </rPh>
    <rPh sb="4" eb="5">
      <t>ネン</t>
    </rPh>
    <phoneticPr fontId="4"/>
  </si>
  <si>
    <t>昭和23年</t>
    <rPh sb="0" eb="2">
      <t>ショウワ</t>
    </rPh>
    <rPh sb="4" eb="5">
      <t>ネン</t>
    </rPh>
    <phoneticPr fontId="4"/>
  </si>
  <si>
    <t>昭和22年</t>
    <rPh sb="0" eb="2">
      <t>ショウワ</t>
    </rPh>
    <rPh sb="4" eb="5">
      <t>ネン</t>
    </rPh>
    <phoneticPr fontId="4"/>
  </si>
  <si>
    <t>昭和21年</t>
    <rPh sb="0" eb="2">
      <t>ショウワ</t>
    </rPh>
    <rPh sb="4" eb="5">
      <t>ネン</t>
    </rPh>
    <phoneticPr fontId="4"/>
  </si>
  <si>
    <t>昭和20年</t>
    <rPh sb="0" eb="2">
      <t>ショウワ</t>
    </rPh>
    <rPh sb="4" eb="5">
      <t>ネン</t>
    </rPh>
    <phoneticPr fontId="4"/>
  </si>
  <si>
    <t>09　(一社)日本ビルヂング協会連合会の会員である各協会</t>
    <phoneticPr fontId="15" type="halfwidthKatakana"/>
  </si>
  <si>
    <t>役員・・・履歴事項全部証明書に記載されている住所と一致すること</t>
    <rPh sb="0" eb="2">
      <t>ヤクイン</t>
    </rPh>
    <rPh sb="5" eb="7">
      <t>リレキ</t>
    </rPh>
    <rPh sb="7" eb="9">
      <t>ジコウ</t>
    </rPh>
    <rPh sb="9" eb="11">
      <t>ゼンブ</t>
    </rPh>
    <rPh sb="11" eb="14">
      <t>ショウメイショ</t>
    </rPh>
    <rPh sb="15" eb="17">
      <t>キサイ</t>
    </rPh>
    <rPh sb="22" eb="24">
      <t>ジュウショ</t>
    </rPh>
    <rPh sb="25" eb="27">
      <t>イッチ</t>
    </rPh>
    <phoneticPr fontId="15"/>
  </si>
  <si>
    <t>専任の取引士・・・資格登録してある住所と一致すること。</t>
    <rPh sb="0" eb="2">
      <t>センニン</t>
    </rPh>
    <rPh sb="3" eb="5">
      <t>トリヒキ</t>
    </rPh>
    <rPh sb="5" eb="6">
      <t>シ</t>
    </rPh>
    <rPh sb="9" eb="11">
      <t>シカク</t>
    </rPh>
    <rPh sb="11" eb="13">
      <t>トウロク</t>
    </rPh>
    <rPh sb="17" eb="19">
      <t>ジュウショ</t>
    </rPh>
    <rPh sb="20" eb="22">
      <t>イッチ</t>
    </rPh>
    <phoneticPr fontId="15"/>
  </si>
  <si>
    <t>居所があれば</t>
    <rPh sb="0" eb="2">
      <t>イドコロ</t>
    </rPh>
    <phoneticPr fontId="15"/>
  </si>
  <si>
    <t>住所と併記する</t>
    <rPh sb="0" eb="2">
      <t>ジュウショ</t>
    </rPh>
    <rPh sb="3" eb="5">
      <t>ヘイキ</t>
    </rPh>
    <phoneticPr fontId="15"/>
  </si>
  <si>
    <t>略　　　　歴　　　　書</t>
    <rPh sb="0" eb="1">
      <t>リャク</t>
    </rPh>
    <rPh sb="5" eb="6">
      <t>レキ</t>
    </rPh>
    <rPh sb="10" eb="11">
      <t>ショ</t>
    </rPh>
    <phoneticPr fontId="40"/>
  </si>
  <si>
    <t>他の法人の役員又は従業者等を</t>
    <rPh sb="0" eb="1">
      <t>タ</t>
    </rPh>
    <rPh sb="2" eb="4">
      <t>ホウジン</t>
    </rPh>
    <rPh sb="5" eb="7">
      <t>ヤクイン</t>
    </rPh>
    <rPh sb="7" eb="8">
      <t>マタ</t>
    </rPh>
    <rPh sb="9" eb="12">
      <t>ジュウギョウシャ</t>
    </rPh>
    <rPh sb="12" eb="13">
      <t>トウ</t>
    </rPh>
    <phoneticPr fontId="15"/>
  </si>
  <si>
    <t>(居所を証明する書類が必要）</t>
    <rPh sb="1" eb="3">
      <t>イドコロ</t>
    </rPh>
    <rPh sb="4" eb="6">
      <t>ショウメイ</t>
    </rPh>
    <rPh sb="8" eb="10">
      <t>ショルイ</t>
    </rPh>
    <rPh sb="11" eb="13">
      <t>ヒツヨウ</t>
    </rPh>
    <phoneticPr fontId="15"/>
  </si>
  <si>
    <t>兼務する場合は、そのすべてを記入</t>
    <rPh sb="0" eb="2">
      <t>ケンム</t>
    </rPh>
    <rPh sb="4" eb="6">
      <t>バアイ</t>
    </rPh>
    <rPh sb="14" eb="16">
      <t>キニュウ</t>
    </rPh>
    <phoneticPr fontId="15"/>
  </si>
  <si>
    <t>東京都府中市北山町○-×-△</t>
    <rPh sb="0" eb="3">
      <t>トウキョウト</t>
    </rPh>
    <rPh sb="3" eb="6">
      <t>フチュウシ</t>
    </rPh>
    <rPh sb="6" eb="9">
      <t>キタヤマチョウ</t>
    </rPh>
    <phoneticPr fontId="15"/>
  </si>
  <si>
    <t>042</t>
    <phoneticPr fontId="15"/>
  </si>
  <si>
    <t>379</t>
    <phoneticPr fontId="15"/>
  </si>
  <si>
    <t>××××</t>
    <phoneticPr fontId="15"/>
  </si>
  <si>
    <t>トウ　キョウ　タ　ロウ</t>
    <phoneticPr fontId="15"/>
  </si>
  <si>
    <t>昭和41年５月5日</t>
    <rPh sb="0" eb="2">
      <t>ショウワ</t>
    </rPh>
    <rPh sb="4" eb="5">
      <t>ネン</t>
    </rPh>
    <rPh sb="6" eb="7">
      <t>ガツ</t>
    </rPh>
    <rPh sb="8" eb="9">
      <t>ニチ</t>
    </rPh>
    <phoneticPr fontId="15"/>
  </si>
  <si>
    <t>東 京  太 郎</t>
    <rPh sb="0" eb="1">
      <t>ヒガシ</t>
    </rPh>
    <rPh sb="2" eb="3">
      <t>キョウ</t>
    </rPh>
    <rPh sb="5" eb="6">
      <t>フトシ</t>
    </rPh>
    <rPh sb="7" eb="8">
      <t>ロウ</t>
    </rPh>
    <phoneticPr fontId="15"/>
  </si>
  <si>
    <t>代表取締役、専任の取引士</t>
    <rPh sb="0" eb="2">
      <t>ダイヒョウ</t>
    </rPh>
    <rPh sb="2" eb="5">
      <t>トリシマリヤク</t>
    </rPh>
    <rPh sb="6" eb="8">
      <t>センニン</t>
    </rPh>
    <rPh sb="9" eb="11">
      <t>トリヒキ</t>
    </rPh>
    <rPh sb="11" eb="12">
      <t>シ</t>
    </rPh>
    <phoneticPr fontId="15"/>
  </si>
  <si>
    <t>13-10000</t>
    <phoneticPr fontId="15"/>
  </si>
  <si>
    <t xml:space="preserve"> 本人が取引士</t>
    <rPh sb="1" eb="3">
      <t>ホンニン</t>
    </rPh>
    <rPh sb="4" eb="6">
      <t>トリヒキ</t>
    </rPh>
    <rPh sb="6" eb="7">
      <t>シ</t>
    </rPh>
    <phoneticPr fontId="15"/>
  </si>
  <si>
    <t xml:space="preserve"> である場合は</t>
    <rPh sb="4" eb="6">
      <t>バアイ</t>
    </rPh>
    <phoneticPr fontId="15"/>
  </si>
  <si>
    <t xml:space="preserve"> 記入</t>
    <rPh sb="1" eb="3">
      <t>キニュウ</t>
    </rPh>
    <phoneticPr fontId="15"/>
  </si>
  <si>
    <t xml:space="preserve"> 退職・退任したものは、</t>
    <rPh sb="1" eb="3">
      <t>タイショク</t>
    </rPh>
    <rPh sb="4" eb="6">
      <t>タイニン</t>
    </rPh>
    <phoneticPr fontId="15"/>
  </si>
  <si>
    <t>昭和６３年　４月　１日</t>
    <rPh sb="0" eb="2">
      <t>ショウワ</t>
    </rPh>
    <rPh sb="4" eb="5">
      <t>ネン</t>
    </rPh>
    <rPh sb="7" eb="8">
      <t>ガツ</t>
    </rPh>
    <rPh sb="10" eb="11">
      <t>ニチ</t>
    </rPh>
    <phoneticPr fontId="15"/>
  </si>
  <si>
    <t>大阪商会（株）勤務（営業）</t>
    <rPh sb="0" eb="2">
      <t>オオサカ</t>
    </rPh>
    <rPh sb="2" eb="4">
      <t>ショウカイ</t>
    </rPh>
    <rPh sb="4" eb="7">
      <t>カブ</t>
    </rPh>
    <rPh sb="7" eb="9">
      <t>キンム</t>
    </rPh>
    <rPh sb="10" eb="12">
      <t>エイギョウ</t>
    </rPh>
    <phoneticPr fontId="15"/>
  </si>
  <si>
    <t xml:space="preserve"> 職務内容を</t>
    <rPh sb="1" eb="3">
      <t>ショクム</t>
    </rPh>
    <rPh sb="3" eb="5">
      <t>ナイヨウ</t>
    </rPh>
    <phoneticPr fontId="15"/>
  </si>
  <si>
    <t xml:space="preserve"> 下段に日付を記入。</t>
    <rPh sb="1" eb="3">
      <t>ゲダン</t>
    </rPh>
    <rPh sb="4" eb="6">
      <t>ヒヅケ</t>
    </rPh>
    <rPh sb="7" eb="9">
      <t>キニュウ</t>
    </rPh>
    <phoneticPr fontId="15"/>
  </si>
  <si>
    <t>平成　５年　９月３０日</t>
    <rPh sb="0" eb="2">
      <t>ヘイセイ</t>
    </rPh>
    <rPh sb="4" eb="5">
      <t>ネン</t>
    </rPh>
    <rPh sb="7" eb="8">
      <t>ガツ</t>
    </rPh>
    <rPh sb="10" eb="11">
      <t>ニチ</t>
    </rPh>
    <phoneticPr fontId="15"/>
  </si>
  <si>
    <t xml:space="preserve"> 記入すること。</t>
    <rPh sb="1" eb="3">
      <t>キニュウ</t>
    </rPh>
    <phoneticPr fontId="15"/>
  </si>
  <si>
    <t>平成　5年１０月　１日</t>
    <rPh sb="0" eb="2">
      <t>ヘイセイ</t>
    </rPh>
    <rPh sb="4" eb="5">
      <t>ネン</t>
    </rPh>
    <rPh sb="7" eb="8">
      <t>ガツ</t>
    </rPh>
    <rPh sb="10" eb="11">
      <t>ニチ</t>
    </rPh>
    <phoneticPr fontId="15"/>
  </si>
  <si>
    <t>秋田不動産販売（株）　代表取締役</t>
    <rPh sb="0" eb="2">
      <t>アキタ</t>
    </rPh>
    <rPh sb="2" eb="5">
      <t>フドウサン</t>
    </rPh>
    <rPh sb="5" eb="7">
      <t>ハンバイ</t>
    </rPh>
    <rPh sb="7" eb="10">
      <t>カブ</t>
    </rPh>
    <rPh sb="11" eb="13">
      <t>ダイヒョウ</t>
    </rPh>
    <rPh sb="13" eb="16">
      <t>トリシマリヤク</t>
    </rPh>
    <phoneticPr fontId="15"/>
  </si>
  <si>
    <t>平成　９年　3月３１日</t>
    <rPh sb="0" eb="2">
      <t>ヘイセイ</t>
    </rPh>
    <rPh sb="4" eb="5">
      <t>ネン</t>
    </rPh>
    <rPh sb="7" eb="8">
      <t>ガツ</t>
    </rPh>
    <rPh sb="10" eb="11">
      <t>ニチ</t>
    </rPh>
    <phoneticPr fontId="15"/>
  </si>
  <si>
    <t>平成　９年　4月　1日</t>
    <rPh sb="0" eb="2">
      <t>ヘイセイ</t>
    </rPh>
    <rPh sb="4" eb="5">
      <t>ネン</t>
    </rPh>
    <rPh sb="7" eb="8">
      <t>ガツ</t>
    </rPh>
    <rPh sb="10" eb="11">
      <t>ニチ</t>
    </rPh>
    <phoneticPr fontId="15"/>
  </si>
  <si>
    <t>秋田不動産販売（株）　非常勤取締役</t>
    <rPh sb="0" eb="2">
      <t>アキタ</t>
    </rPh>
    <rPh sb="2" eb="5">
      <t>フドウサン</t>
    </rPh>
    <rPh sb="5" eb="7">
      <t>ハンバイ</t>
    </rPh>
    <rPh sb="7" eb="10">
      <t>カブ</t>
    </rPh>
    <rPh sb="11" eb="14">
      <t>ヒジョウキン</t>
    </rPh>
    <rPh sb="14" eb="17">
      <t>トリシマリヤク</t>
    </rPh>
    <phoneticPr fontId="15"/>
  </si>
  <si>
    <t>平成１７年１０月31日</t>
    <rPh sb="0" eb="2">
      <t>ヘイセイ</t>
    </rPh>
    <rPh sb="4" eb="5">
      <t>ネン</t>
    </rPh>
    <rPh sb="7" eb="8">
      <t>ガツ</t>
    </rPh>
    <rPh sb="10" eb="11">
      <t>ニチ</t>
    </rPh>
    <phoneticPr fontId="15"/>
  </si>
  <si>
    <t>平成１１年　４月　１日</t>
    <rPh sb="0" eb="2">
      <t>ヘイセイ</t>
    </rPh>
    <rPh sb="4" eb="5">
      <t>ネン</t>
    </rPh>
    <rPh sb="7" eb="8">
      <t>ガツ</t>
    </rPh>
    <rPh sb="10" eb="11">
      <t>ニチ</t>
    </rPh>
    <phoneticPr fontId="15"/>
  </si>
  <si>
    <t>（株）西東京不動産　監査役（非常勤）</t>
    <rPh sb="0" eb="3">
      <t>カブ</t>
    </rPh>
    <rPh sb="3" eb="6">
      <t>ニシトウキョウ</t>
    </rPh>
    <rPh sb="6" eb="9">
      <t>フドウサン</t>
    </rPh>
    <rPh sb="10" eb="13">
      <t>カンサヤク</t>
    </rPh>
    <rPh sb="14" eb="17">
      <t>ヒジョウキン</t>
    </rPh>
    <phoneticPr fontId="15"/>
  </si>
  <si>
    <t>平成１１年12月　１日</t>
    <rPh sb="0" eb="2">
      <t>ヘイセイ</t>
    </rPh>
    <rPh sb="4" eb="5">
      <t>ネン</t>
    </rPh>
    <rPh sb="7" eb="8">
      <t>ガツ</t>
    </rPh>
    <rPh sb="10" eb="11">
      <t>ニチ</t>
    </rPh>
    <phoneticPr fontId="15"/>
  </si>
  <si>
    <t>（株）東京興産設立　代表取締役</t>
    <rPh sb="0" eb="3">
      <t>カブ</t>
    </rPh>
    <rPh sb="3" eb="5">
      <t>トウキョウ</t>
    </rPh>
    <rPh sb="5" eb="7">
      <t>コウサン</t>
    </rPh>
    <rPh sb="7" eb="9">
      <t>セツリツ</t>
    </rPh>
    <rPh sb="10" eb="15">
      <t>ダイヒョウトリシマリヤク</t>
    </rPh>
    <phoneticPr fontId="15"/>
  </si>
  <si>
    <t>平成19年　４月　１日</t>
    <rPh sb="0" eb="2">
      <t>ヘイセイ</t>
    </rPh>
    <rPh sb="4" eb="5">
      <t>ネン</t>
    </rPh>
    <rPh sb="7" eb="8">
      <t>ガツ</t>
    </rPh>
    <rPh sb="10" eb="11">
      <t>ニチ</t>
    </rPh>
    <phoneticPr fontId="15"/>
  </si>
  <si>
    <t>（株）西新宿不動産に商号変更</t>
    <rPh sb="0" eb="3">
      <t>カブ</t>
    </rPh>
    <rPh sb="3" eb="6">
      <t>ニシシンジュク</t>
    </rPh>
    <rPh sb="6" eb="9">
      <t>フドウサン</t>
    </rPh>
    <rPh sb="10" eb="12">
      <t>ショウゴウ</t>
    </rPh>
    <rPh sb="12" eb="14">
      <t>ヘンコウ</t>
    </rPh>
    <phoneticPr fontId="15"/>
  </si>
  <si>
    <t>平成24年　5月　１日</t>
    <rPh sb="0" eb="2">
      <t>ヘイセイ</t>
    </rPh>
    <rPh sb="4" eb="5">
      <t>ネン</t>
    </rPh>
    <rPh sb="7" eb="8">
      <t>ガツ</t>
    </rPh>
    <rPh sb="10" eb="11">
      <t>ニチ</t>
    </rPh>
    <phoneticPr fontId="15"/>
  </si>
  <si>
    <t>同社本店の専任の取引士　現在に至る。</t>
    <rPh sb="0" eb="2">
      <t>ドウシャ</t>
    </rPh>
    <rPh sb="2" eb="4">
      <t>ホンテン</t>
    </rPh>
    <rPh sb="5" eb="7">
      <t>センニン</t>
    </rPh>
    <rPh sb="8" eb="10">
      <t>トリヒキ</t>
    </rPh>
    <rPh sb="10" eb="11">
      <t>シ</t>
    </rPh>
    <rPh sb="12" eb="14">
      <t>ゲンザイ</t>
    </rPh>
    <rPh sb="15" eb="16">
      <t>イタ</t>
    </rPh>
    <phoneticPr fontId="15"/>
  </si>
  <si>
    <t>令和　○年　○月　×日</t>
    <rPh sb="0" eb="2">
      <t>レイワ</t>
    </rPh>
    <rPh sb="4" eb="5">
      <t>ネン</t>
    </rPh>
    <rPh sb="7" eb="8">
      <t>ガツ</t>
    </rPh>
    <rPh sb="10" eb="11">
      <t>ニチ</t>
    </rPh>
    <phoneticPr fontId="15"/>
  </si>
  <si>
    <t>東京　太郎</t>
    <rPh sb="0" eb="2">
      <t>トウキョウ</t>
    </rPh>
    <rPh sb="3" eb="5">
      <t>タロウ</t>
    </rPh>
    <phoneticPr fontId="15"/>
  </si>
  <si>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15" type="halfwidthKatakana"/>
  </si>
  <si>
    <t>レインズ　担当者名</t>
    <rPh sb="5" eb="8">
      <t>タントウシャ</t>
    </rPh>
    <rPh sb="8" eb="9">
      <t>メイ</t>
    </rPh>
    <phoneticPr fontId="40"/>
  </si>
  <si>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0" type="halfwidthKatakana"/>
  </si>
  <si>
    <t>ハトマークサイト登録情報</t>
    <rPh sb="8" eb="10">
      <t>トウロク</t>
    </rPh>
    <rPh sb="10" eb="12">
      <t>ジョウホウ</t>
    </rPh>
    <phoneticPr fontId="40"/>
  </si>
  <si>
    <t>物件情報
公開時TEL</t>
    <rPh sb="0" eb="2">
      <t>ﾌﾞｯｹﾝ</t>
    </rPh>
    <rPh sb="2" eb="4">
      <t>ｼﾞｮｳﾎｳ</t>
    </rPh>
    <rPh sb="5" eb="7">
      <t>ｺｳｶｲ</t>
    </rPh>
    <rPh sb="7" eb="8">
      <t>ｼﾞ</t>
    </rPh>
    <phoneticPr fontId="40" type="halfwidthKatakana"/>
  </si>
  <si>
    <t>会社情報公開時
E-mail</t>
    <rPh sb="0" eb="2">
      <t>ｶｲｼｬ</t>
    </rPh>
    <rPh sb="2" eb="4">
      <t>ｼﾞｮｳﾎｳ</t>
    </rPh>
    <rPh sb="4" eb="6">
      <t>ｺｳｶｲ</t>
    </rPh>
    <rPh sb="6" eb="7">
      <t>ｼﾞ</t>
    </rPh>
    <phoneticPr fontId="40" type="halfwidthKatakana"/>
  </si>
  <si>
    <t>〒</t>
    <phoneticPr fontId="40"/>
  </si>
  <si>
    <t>支　部　記　入　欄</t>
    <rPh sb="0" eb="1">
      <t>シ</t>
    </rPh>
    <rPh sb="2" eb="3">
      <t>ブ</t>
    </rPh>
    <rPh sb="4" eb="5">
      <t>キ</t>
    </rPh>
    <rPh sb="6" eb="7">
      <t>ニュウ</t>
    </rPh>
    <rPh sb="8" eb="9">
      <t>ラン</t>
    </rPh>
    <phoneticPr fontId="40"/>
  </si>
  <si>
    <t>区分</t>
    <rPh sb="0" eb="2">
      <t>クブン</t>
    </rPh>
    <phoneticPr fontId="40"/>
  </si>
  <si>
    <t>１.東</t>
    <rPh sb="2" eb="3">
      <t>ヒガシ</t>
    </rPh>
    <phoneticPr fontId="40"/>
  </si>
  <si>
    <t>2.自タ</t>
    <rPh sb="2" eb="3">
      <t>ジ</t>
    </rPh>
    <phoneticPr fontId="40"/>
  </si>
  <si>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40"/>
  </si>
  <si>
    <t>従事する者にも入力</t>
    <rPh sb="0" eb="2">
      <t>ｼﾞｭｳｼﾞ</t>
    </rPh>
    <rPh sb="4" eb="5">
      <t>ﾓﾉ</t>
    </rPh>
    <rPh sb="7" eb="9">
      <t>ﾆｭｳﾘｮｸ</t>
    </rPh>
    <phoneticPr fontId="15" type="halfwidthKatakana"/>
  </si>
  <si>
    <t>政令使用人がいる場合、</t>
    <rPh sb="0" eb="2">
      <t>ｾｲﾚｲ</t>
    </rPh>
    <rPh sb="2" eb="4">
      <t>ｼﾖｳ</t>
    </rPh>
    <rPh sb="4" eb="5">
      <t>ﾆﾝ</t>
    </rPh>
    <rPh sb="8" eb="10">
      <t>ﾊﾞｱｲ</t>
    </rPh>
    <phoneticPr fontId="15" type="halfwidthKatakana"/>
  </si>
  <si>
    <r>
      <rPr>
        <sz val="11"/>
        <color rgb="FFFF0000"/>
        <rFont val="Meiryo UI"/>
        <family val="3"/>
        <charset val="128"/>
      </rPr>
      <t>下の</t>
    </r>
    <r>
      <rPr>
        <b/>
        <sz val="11"/>
        <color rgb="FFFF0000"/>
        <rFont val="Meiryo UI"/>
        <family val="3"/>
        <charset val="128"/>
      </rPr>
      <t>「宅地建物取引業</t>
    </r>
    <rPh sb="0" eb="1">
      <t>ｼﾀ</t>
    </rPh>
    <rPh sb="3" eb="5">
      <t>ﾀｸﾁ</t>
    </rPh>
    <rPh sb="5" eb="7">
      <t>ﾀﾃﾓﾉ</t>
    </rPh>
    <rPh sb="7" eb="10">
      <t>ﾄﾘﾋｷｷﾞｮｳ</t>
    </rPh>
    <phoneticPr fontId="15" type="halfwidthKatakana"/>
  </si>
  <si>
    <r>
      <t>に従事する者」</t>
    </r>
    <r>
      <rPr>
        <sz val="11"/>
        <color rgb="FFFF0000"/>
        <rFont val="Meiryo UI"/>
        <family val="3"/>
        <charset val="128"/>
      </rPr>
      <t>にも</t>
    </r>
    <rPh sb="1" eb="3">
      <t>ｼﾞｭｳｼﾞ</t>
    </rPh>
    <rPh sb="5" eb="6">
      <t>ﾓﾉ</t>
    </rPh>
    <phoneticPr fontId="15" type="halfwidthKatakana"/>
  </si>
  <si>
    <t>入力が必要</t>
    <rPh sb="0" eb="2">
      <t>ﾆｭｳﾘｮｸ</t>
    </rPh>
    <rPh sb="3" eb="5">
      <t>ﾋﾂﾖｳ</t>
    </rPh>
    <phoneticPr fontId="15" type="halfwidthKatakana"/>
  </si>
  <si>
    <t>上へ↑</t>
    <rPh sb="0" eb="1">
      <t>ｳｴ</t>
    </rPh>
    <phoneticPr fontId="15" type="halfwidthKatakana"/>
  </si>
  <si>
    <t>専任の宅地建物取引士が</t>
    <rPh sb="0" eb="2">
      <t>ｾﾝﾆﾝ</t>
    </rPh>
    <rPh sb="3" eb="5">
      <t>ﾀｸﾁ</t>
    </rPh>
    <rPh sb="5" eb="7">
      <t>ﾀﾃﾓﾉ</t>
    </rPh>
    <rPh sb="7" eb="9">
      <t>ﾄﾘﾋｷ</t>
    </rPh>
    <rPh sb="9" eb="10">
      <t>ｼ</t>
    </rPh>
    <phoneticPr fontId="15" type="halfwidthKatakana"/>
  </si>
  <si>
    <r>
      <rPr>
        <sz val="11"/>
        <color rgb="FFFF0000"/>
        <rFont val="Meiryo UI"/>
        <family val="3"/>
        <charset val="128"/>
      </rPr>
      <t>いる場合、下の</t>
    </r>
    <r>
      <rPr>
        <b/>
        <sz val="11"/>
        <color rgb="FFFF0000"/>
        <rFont val="Meiryo UI"/>
        <family val="3"/>
        <charset val="128"/>
      </rPr>
      <t>「宅地建物</t>
    </r>
    <rPh sb="2" eb="4">
      <t>ﾊﾞｱｲ</t>
    </rPh>
    <rPh sb="5" eb="6">
      <t>ｼﾀ</t>
    </rPh>
    <rPh sb="8" eb="10">
      <t>ﾀｸﾁ</t>
    </rPh>
    <rPh sb="10" eb="12">
      <t>ﾀﾃﾓﾉ</t>
    </rPh>
    <phoneticPr fontId="15" type="halfwidthKatakana"/>
  </si>
  <si>
    <t>取引業に従事する者」</t>
    <rPh sb="4" eb="6">
      <t>ｼﾞｭｳｼﾞ</t>
    </rPh>
    <rPh sb="8" eb="9">
      <t>ﾓﾉ</t>
    </rPh>
    <phoneticPr fontId="15" type="halfwidthKatakana"/>
  </si>
  <si>
    <t>にも入力が必要</t>
    <rPh sb="2" eb="4">
      <t>ﾆｭｳﾘｮｸ</t>
    </rPh>
    <rPh sb="5" eb="7">
      <t>ﾋﾂﾖｳ</t>
    </rPh>
    <phoneticPr fontId="15" type="halfwidthKatakana"/>
  </si>
  <si>
    <t>従事する者はこちら</t>
    <rPh sb="0" eb="2">
      <t>ｼﾞｭｳｼﾞ</t>
    </rPh>
    <rPh sb="4" eb="5">
      <t>ﾓﾉ</t>
    </rPh>
    <phoneticPr fontId="15" type="halfwidthKatakana"/>
  </si>
  <si>
    <t>入力画面へ戻る</t>
    <rPh sb="0" eb="2">
      <t>ﾆｭｳﾘｮｸ</t>
    </rPh>
    <rPh sb="2" eb="4">
      <t>ｶﾞﾒﾝ</t>
    </rPh>
    <rPh sb="5" eb="6">
      <t>ﾓﾄﾞ</t>
    </rPh>
    <phoneticPr fontId="15" type="halfwidthKatakana"/>
  </si>
  <si>
    <t>画面上へ戻る</t>
    <rPh sb="0" eb="2">
      <t>ｶﾞﾒﾝ</t>
    </rPh>
    <rPh sb="2" eb="3">
      <t>ｳｴ</t>
    </rPh>
    <rPh sb="4" eb="5">
      <t>ﾓﾄﾞ</t>
    </rPh>
    <phoneticPr fontId="15" type="halfwidthKatakana"/>
  </si>
  <si>
    <t>公益社団法人 全国宅地建物取引業保証協会</t>
    <phoneticPr fontId="15"/>
  </si>
  <si>
    <t>または</t>
    <phoneticPr fontId="15"/>
  </si>
  <si>
    <t>自宅FAX番号</t>
    <rPh sb="0" eb="2">
      <t>ｼﾞﾀｸ</t>
    </rPh>
    <rPh sb="5" eb="7">
      <t>ﾊﾞﾝｺﾞｳ</t>
    </rPh>
    <phoneticPr fontId="15" type="halfwidthKatakana"/>
  </si>
  <si>
    <r>
      <t xml:space="preserve">入力画面へ戻る
には、各書類右上の
</t>
    </r>
    <r>
      <rPr>
        <b/>
        <sz val="10"/>
        <color rgb="FFFF0000"/>
        <rFont val="ＭＳ Ｐゴシック"/>
        <family val="3"/>
        <charset val="128"/>
      </rPr>
      <t>[入力画面に戻る]</t>
    </r>
    <r>
      <rPr>
        <sz val="9"/>
        <rFont val="ＭＳ Ｐゴシック"/>
        <family val="3"/>
        <charset val="128"/>
      </rPr>
      <t xml:space="preserve">
を</t>
    </r>
    <r>
      <rPr>
        <sz val="10"/>
        <rFont val="ＭＳ Ｐゴシック"/>
        <family val="3"/>
        <charset val="128"/>
      </rPr>
      <t>クリック</t>
    </r>
    <r>
      <rPr>
        <sz val="9"/>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15"/>
  </si>
  <si>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15"/>
  </si>
  <si>
    <t>その後の印刷で一部用紙のレイアウトが崩れ、正常に印刷できない場合があります。</t>
    <phoneticPr fontId="15"/>
  </si>
  <si>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15"/>
  </si>
  <si>
    <t>【重要】ここをクリック！（必ずどれかを）選択　▼</t>
  </si>
  <si>
    <r>
      <t>「★入力画面」および「★その他入力」シートに入力した値が反映する項目。
この項目に入力・選択した文字や値が自動的に反映します。
または表の数値（金額や数）の合計を自動計算します。　　</t>
    </r>
    <r>
      <rPr>
        <sz val="9"/>
        <color rgb="FFFF0000"/>
        <rFont val="ＭＳ Ｐゴシック"/>
        <family val="3"/>
        <charset val="128"/>
      </rPr>
      <t>※利用者直接入力不可。</t>
    </r>
    <rPh sb="2" eb="4">
      <t>ニュウリョク</t>
    </rPh>
    <rPh sb="4" eb="6">
      <t>ガメン</t>
    </rPh>
    <rPh sb="14" eb="15">
      <t>タ</t>
    </rPh>
    <rPh sb="15" eb="17">
      <t>ニュウリョク</t>
    </rPh>
    <rPh sb="22" eb="24">
      <t>ニュウリョク</t>
    </rPh>
    <rPh sb="26" eb="27">
      <t>アタイ</t>
    </rPh>
    <rPh sb="28" eb="30">
      <t>ハンエイ</t>
    </rPh>
    <rPh sb="32" eb="34">
      <t>コウモク</t>
    </rPh>
    <rPh sb="38" eb="40">
      <t>コウモク</t>
    </rPh>
    <rPh sb="41" eb="43">
      <t>ニュウリョク</t>
    </rPh>
    <rPh sb="44" eb="46">
      <t>センタク</t>
    </rPh>
    <rPh sb="48" eb="50">
      <t>モジ</t>
    </rPh>
    <rPh sb="51" eb="52">
      <t>アタイ</t>
    </rPh>
    <rPh sb="53" eb="56">
      <t>ジドウテキ</t>
    </rPh>
    <rPh sb="57" eb="59">
      <t>ハンエイ</t>
    </rPh>
    <rPh sb="67" eb="68">
      <t>ヒョウ</t>
    </rPh>
    <rPh sb="69" eb="71">
      <t>スウチ</t>
    </rPh>
    <rPh sb="72" eb="74">
      <t>キンガク</t>
    </rPh>
    <rPh sb="75" eb="76">
      <t>スウ</t>
    </rPh>
    <rPh sb="78" eb="80">
      <t>ゴウケイ</t>
    </rPh>
    <rPh sb="81" eb="83">
      <t>ジドウ</t>
    </rPh>
    <rPh sb="83" eb="85">
      <t>ケイサン</t>
    </rPh>
    <rPh sb="92" eb="95">
      <t>リヨウシャ</t>
    </rPh>
    <rPh sb="95" eb="97">
      <t>チョクセツ</t>
    </rPh>
    <rPh sb="97" eb="99">
      <t>ニュウリョク</t>
    </rPh>
    <rPh sb="99" eb="101">
      <t>フカ</t>
    </rPh>
    <phoneticPr fontId="15"/>
  </si>
  <si>
    <t>□有</t>
  </si>
  <si>
    <t>（　　）</t>
  </si>
  <si>
    <t>(石狩)</t>
  </si>
  <si>
    <t>(渡島)</t>
  </si>
  <si>
    <t>(檜山)</t>
  </si>
  <si>
    <t>(後志)</t>
  </si>
  <si>
    <t>(空知)</t>
  </si>
  <si>
    <t>(上川)</t>
  </si>
  <si>
    <t>(留萌)</t>
  </si>
  <si>
    <t>(宗谷)</t>
  </si>
  <si>
    <t>(網走)</t>
    <rPh sb="1" eb="3">
      <t>ｱﾊﾞｼﾘ</t>
    </rPh>
    <phoneticPr fontId="15" type="halfwidthKatakana"/>
  </si>
  <si>
    <t>(胆振)</t>
  </si>
  <si>
    <t>(日高)</t>
  </si>
  <si>
    <t>(十勝)</t>
  </si>
  <si>
    <t>(釧路)</t>
  </si>
  <si>
    <t>(根室)</t>
  </si>
  <si>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40"/>
  </si>
  <si>
    <t>登録免許税納付書・領収証書、収入印紙又は証紙はり付け欄</t>
    <rPh sb="18" eb="19">
      <t>マタ</t>
    </rPh>
    <phoneticPr fontId="15"/>
  </si>
  <si>
    <t>従　 事 　し 　た  職 　務 　の 　内 　容</t>
    <rPh sb="0" eb="1">
      <t>ジュウ</t>
    </rPh>
    <rPh sb="3" eb="4">
      <t>コト</t>
    </rPh>
    <rPh sb="12" eb="13">
      <t>ショク</t>
    </rPh>
    <rPh sb="15" eb="16">
      <t>ツトム</t>
    </rPh>
    <rPh sb="21" eb="22">
      <t>ウチ</t>
    </rPh>
    <rPh sb="24" eb="25">
      <t>カタチ</t>
    </rPh>
    <phoneticPr fontId="40"/>
  </si>
  <si>
    <t>　下記の事務所は、宅地建物取引業法第31条の3第1項に規定する要件を備えている</t>
    <rPh sb="1" eb="3">
      <t>カキ</t>
    </rPh>
    <rPh sb="4" eb="6">
      <t>ジム</t>
    </rPh>
    <rPh sb="6" eb="7">
      <t>ショ</t>
    </rPh>
    <rPh sb="9" eb="11">
      <t>タクチ</t>
    </rPh>
    <rPh sb="11" eb="13">
      <t>タテモノ</t>
    </rPh>
    <rPh sb="13" eb="16">
      <t>トリヒキギョウ</t>
    </rPh>
    <rPh sb="16" eb="17">
      <t>ホウ</t>
    </rPh>
    <rPh sb="17" eb="18">
      <t>ダイ</t>
    </rPh>
    <rPh sb="20" eb="21">
      <t>ジョウ</t>
    </rPh>
    <rPh sb="23" eb="24">
      <t>ダイ</t>
    </rPh>
    <rPh sb="25" eb="26">
      <t>コウ</t>
    </rPh>
    <rPh sb="27" eb="29">
      <t>キテイ</t>
    </rPh>
    <phoneticPr fontId="40"/>
  </si>
  <si>
    <t>　　　年　　月　　日</t>
    <rPh sb="3" eb="4">
      <t>ネン</t>
    </rPh>
    <rPh sb="6" eb="7">
      <t>ガツ</t>
    </rPh>
    <rPh sb="9" eb="10">
      <t>ヒ</t>
    </rPh>
    <phoneticPr fontId="15"/>
  </si>
  <si>
    <t>　　　年　　月　　日</t>
    <phoneticPr fontId="15"/>
  </si>
  <si>
    <t>「組織変更」の欄には、合併又は商号若しくは名称の変更等について記入すること。</t>
    <rPh sb="1" eb="3">
      <t>ソシキ</t>
    </rPh>
    <rPh sb="3" eb="5">
      <t>ヘンク</t>
    </rPh>
    <rPh sb="7" eb="8">
      <t>ラン</t>
    </rPh>
    <rPh sb="11" eb="13">
      <t>ガッペイ</t>
    </rPh>
    <rPh sb="13" eb="14">
      <t>マタ</t>
    </rPh>
    <rPh sb="15" eb="17">
      <t>ショウゴウ</t>
    </rPh>
    <rPh sb="17" eb="18">
      <t>モ</t>
    </rPh>
    <rPh sb="21" eb="23">
      <t>メイショウ</t>
    </rPh>
    <rPh sb="24" eb="26">
      <t>ヘンコウ</t>
    </rPh>
    <rPh sb="26" eb="27">
      <t>トウ</t>
    </rPh>
    <rPh sb="31" eb="33">
      <t>キニュウ</t>
    </rPh>
    <phoneticPr fontId="40"/>
  </si>
  <si>
    <t>　　②　「用途」の欄は、土地建物登記簿謄本、建物賃貸借契約書又は建物使用貸借契約書等に記載された</t>
    <rPh sb="5" eb="7">
      <t>ヨウト</t>
    </rPh>
    <rPh sb="9" eb="10">
      <t>ラン</t>
    </rPh>
    <rPh sb="12" eb="14">
      <t>トチ</t>
    </rPh>
    <rPh sb="14" eb="16">
      <t>タテモノ</t>
    </rPh>
    <rPh sb="16" eb="19">
      <t>トウキボ</t>
    </rPh>
    <rPh sb="19" eb="21">
      <t>トウホン</t>
    </rPh>
    <rPh sb="22" eb="24">
      <t>タテモノ</t>
    </rPh>
    <rPh sb="24" eb="27">
      <t>チンタイシャク</t>
    </rPh>
    <rPh sb="27" eb="30">
      <t>ケイヤクショ</t>
    </rPh>
    <rPh sb="30" eb="31">
      <t>マタ</t>
    </rPh>
    <rPh sb="32" eb="34">
      <t>タテモノ</t>
    </rPh>
    <rPh sb="34" eb="36">
      <t>シヨウ</t>
    </rPh>
    <rPh sb="36" eb="38">
      <t>タイシャク</t>
    </rPh>
    <rPh sb="38" eb="41">
      <t>ケイヤクショ</t>
    </rPh>
    <rPh sb="41" eb="42">
      <t>トウ</t>
    </rPh>
    <rPh sb="43" eb="45">
      <t>キサイ</t>
    </rPh>
    <phoneticPr fontId="40"/>
  </si>
  <si>
    <t>③ 事務所の内部</t>
    <rPh sb="2" eb="4">
      <t>ジム</t>
    </rPh>
    <rPh sb="4" eb="5">
      <t>ショ</t>
    </rPh>
    <rPh sb="6" eb="8">
      <t>ナイブ</t>
    </rPh>
    <phoneticPr fontId="15"/>
  </si>
  <si>
    <t>　私（当社、当団体）は、貴協会に入会申請をするにあたり、下記事項に相違ないこと
について表明・確約し、誓約します。</t>
    <phoneticPr fontId="15"/>
  </si>
  <si>
    <t xml:space="preserve"> 私（当社、当団体）、及び私（当社、当団体）が宅建業で使用する者（以下「私共」と</t>
    <phoneticPr fontId="15"/>
  </si>
  <si>
    <t>いう。）は、現在又は将来にわたり、次の各号の反社会的勢力のいずれにも該当しませ</t>
    <phoneticPr fontId="15"/>
  </si>
  <si>
    <t>ん。　</t>
    <phoneticPr fontId="15"/>
  </si>
  <si>
    <t>(1)暴力団、(2)暴力団員、(3)暴力団準構成員、(4)暴力団関係企業、(5)総会屋等、社会</t>
    <phoneticPr fontId="15"/>
  </si>
  <si>
    <t>運動等標ぼうゴロ、(6)その他前各号に準ずるもの</t>
    <phoneticPr fontId="15"/>
  </si>
  <si>
    <t>　私共は、現在又は将来にわたり、前項の反社会的勢力又は反社会的勢力と密接な交友関</t>
    <phoneticPr fontId="15"/>
  </si>
  <si>
    <t>係にある者（以下「反社会的勢力等」という。）と次の各号のいずれかに該当する関係も</t>
    <phoneticPr fontId="15"/>
  </si>
  <si>
    <t>有しません。</t>
    <phoneticPr fontId="15"/>
  </si>
  <si>
    <t>　私共は、入会審査前、或いは入会承認後に本表明・確約に反する事実が発覚した場合は</t>
    <phoneticPr fontId="15"/>
  </si>
  <si>
    <t>これを理由に入会拒否、又は会員資格喪失処分をされても異議申し立てをいたしません。</t>
    <phoneticPr fontId="15"/>
  </si>
  <si>
    <t>これにより損害が生じた場合でも一切私（当社、当団体）の責任といたします。</t>
    <phoneticPr fontId="15"/>
  </si>
  <si>
    <t>　私共は、宅建業法その他関連法令を遵守するとともに、貴協会活動に協力し、法令等違</t>
    <phoneticPr fontId="15"/>
  </si>
  <si>
    <t>反に関し、貴協会から指導を受け是正をしなかったために退会勧告を受けた場合は、直ち</t>
    <phoneticPr fontId="15"/>
  </si>
  <si>
    <t>に退会いたします。</t>
    <phoneticPr fontId="15"/>
  </si>
  <si>
    <t>入会金 分割納付専用</t>
    <rPh sb="8" eb="10">
      <t>センヨウ</t>
    </rPh>
    <phoneticPr fontId="40"/>
  </si>
  <si>
    <t>（役職）</t>
    <rPh sb="1" eb="3">
      <t>ﾔｸｼｮｸ</t>
    </rPh>
    <phoneticPr fontId="15" type="halfwidthKatakana"/>
  </si>
  <si>
    <t>入会申込書(通常)</t>
    <rPh sb="0" eb="2">
      <t>ニュウカイ</t>
    </rPh>
    <rPh sb="2" eb="5">
      <t>モウシコミショ</t>
    </rPh>
    <rPh sb="6" eb="8">
      <t>ツウジョウ</t>
    </rPh>
    <phoneticPr fontId="15"/>
  </si>
  <si>
    <t>入会申込書(入会金分割)</t>
    <rPh sb="0" eb="2">
      <t>ニュウカイ</t>
    </rPh>
    <rPh sb="2" eb="5">
      <t>モウシコミショ</t>
    </rPh>
    <rPh sb="6" eb="9">
      <t>ニュウカイキン</t>
    </rPh>
    <rPh sb="9" eb="11">
      <t>ブンカツ</t>
    </rPh>
    <phoneticPr fontId="15"/>
  </si>
  <si>
    <t>（Ａ４）</t>
    <phoneticPr fontId="15"/>
  </si>
  <si>
    <r>
      <t>※ 当協会の規定に基づく入会審査を行います。入会の諾否にかかわらず、審査の
　 内容や判定の理由についてはお答えできませんので、予めご了承ください。
※ 入会が承認された場合、本申込書に記載された内容は会員情報としてコン
　 ピューターシステムに登録し、以下のことに使用いたします。
　　・会報および会員宛て配送物の送付
　　・研修会、出版物等の案内の送付・送信
　　・会員名簿への掲載</t>
    </r>
    <r>
      <rPr>
        <sz val="9"/>
        <rFont val="ＭＳ 明朝"/>
        <family val="1"/>
        <charset val="128"/>
      </rPr>
      <t>（当協会が運営するインターネットサイトへの掲載を含む）</t>
    </r>
    <r>
      <rPr>
        <sz val="10"/>
        <rFont val="ＭＳ 明朝"/>
        <family val="1"/>
        <charset val="128"/>
      </rPr>
      <t xml:space="preserve">
　　・会員であることの照会に対する回答
　　・その他、当協会の業務の遂行にあたり会員情報の使用が必要な場合
※ 個人情報の取り扱いについては、ホームページをご覧ください。</t>
    </r>
    <phoneticPr fontId="15"/>
  </si>
  <si>
    <t>上記の注意・確認事項について承諾の上、宅建業法並びに貴協会の倫理綱領・定款その他
諸規定を遵守することを誓い、入会を申し込みます。</t>
    <phoneticPr fontId="15"/>
  </si>
  <si>
    <t>※　本会の規定に基づく入会審査を行います。入会の諾否にかかわらず、審査の内容や
　　判定の理由についてはお答えできませんので、予めご了承ください。
※　ご提供いただいた個人情報については、別添の「本会会員の個人情報の取扱いに
　　ついて」に従い、取扱います。</t>
    <phoneticPr fontId="15"/>
  </si>
  <si>
    <t>会 員 区 分</t>
    <rPh sb="0" eb="1">
      <t>カイ</t>
    </rPh>
    <rPh sb="2" eb="3">
      <t>イン</t>
    </rPh>
    <rPh sb="4" eb="5">
      <t>ク</t>
    </rPh>
    <rPh sb="6" eb="7">
      <t>ブン</t>
    </rPh>
    <phoneticPr fontId="40"/>
  </si>
  <si>
    <t>郵　便　番　号</t>
    <rPh sb="0" eb="1">
      <t>ユウ</t>
    </rPh>
    <rPh sb="2" eb="3">
      <t>ビン</t>
    </rPh>
    <rPh sb="4" eb="5">
      <t>バン</t>
    </rPh>
    <rPh sb="6" eb="7">
      <t>ゴウ</t>
    </rPh>
    <phoneticPr fontId="40"/>
  </si>
  <si>
    <t>所　　在　　地</t>
    <rPh sb="0" eb="1">
      <t>ショ</t>
    </rPh>
    <rPh sb="3" eb="4">
      <t>ザイ</t>
    </rPh>
    <rPh sb="6" eb="7">
      <t>チ</t>
    </rPh>
    <phoneticPr fontId="40"/>
  </si>
  <si>
    <t>氏　　　　　名</t>
    <rPh sb="0" eb="1">
      <t>シ</t>
    </rPh>
    <rPh sb="6" eb="7">
      <t>メイ</t>
    </rPh>
    <phoneticPr fontId="40"/>
  </si>
  <si>
    <t>電　話　番　号</t>
    <rPh sb="0" eb="1">
      <t>デン</t>
    </rPh>
    <rPh sb="2" eb="3">
      <t>ハナシ</t>
    </rPh>
    <rPh sb="4" eb="5">
      <t>バン</t>
    </rPh>
    <rPh sb="6" eb="7">
      <t>ゴウ</t>
    </rPh>
    <phoneticPr fontId="40"/>
  </si>
  <si>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15"/>
  </si>
  <si>
    <t>記　入　日</t>
    <rPh sb="0" eb="1">
      <t>キ</t>
    </rPh>
    <rPh sb="2" eb="3">
      <t>イ</t>
    </rPh>
    <rPh sb="4" eb="5">
      <t>ビ</t>
    </rPh>
    <phoneticPr fontId="15"/>
  </si>
  <si>
    <t>公益社団法人　東京都宅地建物取引業協会会長　殿</t>
    <rPh sb="19" eb="21">
      <t>カイチョウ</t>
    </rPh>
    <rPh sb="22" eb="23">
      <t>トノ</t>
    </rPh>
    <phoneticPr fontId="15"/>
  </si>
  <si>
    <t>宅建協会窓口用申込書</t>
    <rPh sb="0" eb="4">
      <t>タッケンキョウカイ</t>
    </rPh>
    <rPh sb="4" eb="7">
      <t>マドグチヨウ</t>
    </rPh>
    <rPh sb="7" eb="10">
      <t>モウシコミショ</t>
    </rPh>
    <phoneticPr fontId="15"/>
  </si>
  <si>
    <t xml:space="preserve">  ※同じものを３部作成（コピー可）し提出下さい。</t>
    <phoneticPr fontId="15"/>
  </si>
  <si>
    <t>【表面】</t>
    <rPh sb="1" eb="3">
      <t>ヒョウメン</t>
    </rPh>
    <phoneticPr fontId="15"/>
  </si>
  <si>
    <t>不動産キャリアパーソン講座　受講申込書</t>
    <rPh sb="0" eb="3">
      <t>フドウサン</t>
    </rPh>
    <rPh sb="11" eb="13">
      <t>コウザ</t>
    </rPh>
    <rPh sb="14" eb="16">
      <t>ジュコウ</t>
    </rPh>
    <rPh sb="16" eb="19">
      <t>モウシコミショ</t>
    </rPh>
    <phoneticPr fontId="15"/>
  </si>
  <si>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15"/>
  </si>
  <si>
    <t>この欄には記入しないでください</t>
    <rPh sb="2" eb="3">
      <t>ラン</t>
    </rPh>
    <rPh sb="5" eb="7">
      <t>キニュウ</t>
    </rPh>
    <phoneticPr fontId="15"/>
  </si>
  <si>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15"/>
  </si>
  <si>
    <t>受付Ｎo.</t>
    <rPh sb="0" eb="2">
      <t>ウケツケ</t>
    </rPh>
    <phoneticPr fontId="15"/>
  </si>
  <si>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15"/>
  </si>
  <si>
    <t>≪下記ワク内すべてご記入ください。≫</t>
    <rPh sb="1" eb="3">
      <t>カキ</t>
    </rPh>
    <rPh sb="5" eb="6">
      <t>ナイ</t>
    </rPh>
    <rPh sb="10" eb="12">
      <t>キニュウ</t>
    </rPh>
    <phoneticPr fontId="15"/>
  </si>
  <si>
    <t>ﾌﾘｶﾞﾅ</t>
    <phoneticPr fontId="15"/>
  </si>
  <si>
    <t>性　別</t>
    <rPh sb="0" eb="1">
      <t>セイ</t>
    </rPh>
    <rPh sb="2" eb="3">
      <t>ベツ</t>
    </rPh>
    <phoneticPr fontId="15"/>
  </si>
  <si>
    <t>（西暦）</t>
    <rPh sb="1" eb="3">
      <t>セイレキ</t>
    </rPh>
    <phoneticPr fontId="15"/>
  </si>
  <si>
    <t>現住所</t>
    <rPh sb="0" eb="3">
      <t>ゲンジュウショ</t>
    </rPh>
    <phoneticPr fontId="15"/>
  </si>
  <si>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15"/>
  </si>
  <si>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15"/>
  </si>
  <si>
    <t>勤務先住所</t>
    <rPh sb="0" eb="3">
      <t>キンムサキ</t>
    </rPh>
    <rPh sb="3" eb="5">
      <t>ジュウショ</t>
    </rPh>
    <phoneticPr fontId="15"/>
  </si>
  <si>
    <t>教材等送付先選択欄</t>
    <rPh sb="0" eb="2">
      <t>キョウザイ</t>
    </rPh>
    <rPh sb="2" eb="3">
      <t>トウ</t>
    </rPh>
    <rPh sb="3" eb="6">
      <t>ソウフサキ</t>
    </rPh>
    <rPh sb="6" eb="8">
      <t>センタク</t>
    </rPh>
    <rPh sb="8" eb="9">
      <t>ラン</t>
    </rPh>
    <phoneticPr fontId="15"/>
  </si>
  <si>
    <t>いずれかの□に✓チェックを付けてください
（※下記注意事項をご確認下さい)</t>
    <rPh sb="13" eb="14">
      <t>ツ</t>
    </rPh>
    <rPh sb="23" eb="29">
      <t>カキチュウイジコウ</t>
    </rPh>
    <rPh sb="31" eb="34">
      <t>カクニンクダ</t>
    </rPh>
    <phoneticPr fontId="15"/>
  </si>
  <si>
    <t>メールアドレス（携帯不可）</t>
    <rPh sb="8" eb="10">
      <t>ケイタイ</t>
    </rPh>
    <rPh sb="10" eb="12">
      <t>フカ</t>
    </rPh>
    <phoneticPr fontId="15"/>
  </si>
  <si>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15"/>
  </si>
  <si>
    <t>有　・　無</t>
    <rPh sb="0" eb="1">
      <t>ユウ</t>
    </rPh>
    <rPh sb="4" eb="5">
      <t>ム</t>
    </rPh>
    <phoneticPr fontId="15"/>
  </si>
  <si>
    <t>業　種</t>
    <rPh sb="0" eb="1">
      <t>ギョウ</t>
    </rPh>
    <rPh sb="2" eb="3">
      <t>タネ</t>
    </rPh>
    <phoneticPr fontId="15"/>
  </si>
  <si>
    <t>宅建業（経営者）／宅建業（従業者）／建設業／金融業／学生／公務員／団体職員</t>
    <rPh sb="0" eb="2">
      <t>タッケン</t>
    </rPh>
    <rPh sb="2" eb="3">
      <t>ギョウ</t>
    </rPh>
    <rPh sb="4" eb="7">
      <t>ケイエイシャ</t>
    </rPh>
    <rPh sb="9" eb="11">
      <t>タッケン</t>
    </rPh>
    <rPh sb="11" eb="12">
      <t>ギョウ</t>
    </rPh>
    <rPh sb="13" eb="16">
      <t>ジュウギョウシャ</t>
    </rPh>
    <rPh sb="18" eb="21">
      <t>ケンセツギョウ</t>
    </rPh>
    <rPh sb="22" eb="25">
      <t>キンユウギョウ</t>
    </rPh>
    <rPh sb="26" eb="28">
      <t>ガクセイ</t>
    </rPh>
    <rPh sb="29" eb="32">
      <t>コウムイン</t>
    </rPh>
    <rPh sb="33" eb="35">
      <t>ダンタイ</t>
    </rPh>
    <rPh sb="35" eb="37">
      <t>ショクイン</t>
    </rPh>
    <phoneticPr fontId="15"/>
  </si>
  <si>
    <t>その他（</t>
    <rPh sb="2" eb="3">
      <t>タ</t>
    </rPh>
    <phoneticPr fontId="15"/>
  </si>
  <si>
    <t>※該当するいずれか１つに○をして下さい。　</t>
    <rPh sb="1" eb="3">
      <t>ガイトウ</t>
    </rPh>
    <rPh sb="16" eb="17">
      <t>クダ</t>
    </rPh>
    <phoneticPr fontId="15"/>
  </si>
  <si>
    <t>【注意事項】</t>
    <rPh sb="1" eb="5">
      <t>チュウイジコウ</t>
    </rPh>
    <phoneticPr fontId="15"/>
  </si>
  <si>
    <t>１.　受講料支払後のキャンセル・返金はお受けできません。</t>
    <rPh sb="3" eb="6">
      <t>ジュコウリョウ</t>
    </rPh>
    <rPh sb="6" eb="9">
      <t>シハライゴ</t>
    </rPh>
    <rPh sb="16" eb="18">
      <t>ヘンキン</t>
    </rPh>
    <rPh sb="20" eb="21">
      <t>ウ</t>
    </rPh>
    <phoneticPr fontId="15"/>
  </si>
  <si>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15"/>
  </si>
  <si>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15"/>
  </si>
  <si>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15"/>
  </si>
  <si>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15"/>
  </si>
  <si>
    <t>●会員　　　　○一般</t>
    <phoneticPr fontId="15"/>
  </si>
  <si>
    <t>←該当する方を●</t>
    <rPh sb="1" eb="3">
      <t>ガイトウ</t>
    </rPh>
    <rPh sb="5" eb="6">
      <t>ホウ</t>
    </rPh>
    <phoneticPr fontId="15"/>
  </si>
  <si>
    <t>　新入会員は□に✓チェック→</t>
    <rPh sb="1" eb="3">
      <t>シンニュウ</t>
    </rPh>
    <rPh sb="3" eb="5">
      <t>カイイン</t>
    </rPh>
    <phoneticPr fontId="15"/>
  </si>
  <si>
    <t>受付日</t>
    <rPh sb="0" eb="3">
      <t>ウケツケビ</t>
    </rPh>
    <phoneticPr fontId="15"/>
  </si>
  <si>
    <t>担　 当</t>
    <rPh sb="0" eb="1">
      <t>タン</t>
    </rPh>
    <rPh sb="3" eb="4">
      <t>トウ</t>
    </rPh>
    <phoneticPr fontId="15"/>
  </si>
  <si>
    <t>R2.8</t>
    <phoneticPr fontId="15"/>
  </si>
  <si>
    <t>宅建協会受付用D</t>
    <rPh sb="0" eb="7">
      <t>タッケンキョウカイウケツケヨウ</t>
    </rPh>
    <phoneticPr fontId="15"/>
  </si>
  <si>
    <t>【裏面】</t>
    <rPh sb="1" eb="3">
      <t>ウラメン</t>
    </rPh>
    <phoneticPr fontId="15"/>
  </si>
  <si>
    <t>個人情報の取扱いについて</t>
    <rPh sb="0" eb="4">
      <t>コジンジョウホウ</t>
    </rPh>
    <rPh sb="5" eb="7">
      <t>トリアツカ</t>
    </rPh>
    <phoneticPr fontId="15"/>
  </si>
  <si>
    <t>（公社）全国宅地建物取引業協会連合会では個人情報について管理者を設置し、お預かりした個人に関する情報</t>
    <phoneticPr fontId="15"/>
  </si>
  <si>
    <t>の取扱いについて、次のように管理し、保護に努めて参ります。</t>
    <phoneticPr fontId="15"/>
  </si>
  <si>
    <t>１．個人情報の管理者及び連絡先について</t>
    <phoneticPr fontId="15"/>
  </si>
  <si>
    <t>・管理者：公益社団法人全国宅地建物取引業協会連合会 事務局長</t>
    <phoneticPr fontId="15"/>
  </si>
  <si>
    <t>・住 所：東京都千代田区岩本町２－６－３</t>
    <phoneticPr fontId="15"/>
  </si>
  <si>
    <t>・連絡先：TEL：03-5821-8112</t>
    <phoneticPr fontId="15"/>
  </si>
  <si>
    <t>２．利用目的について</t>
    <phoneticPr fontId="15"/>
  </si>
  <si>
    <t>① 契約の履行（サービスの提供等）</t>
    <phoneticPr fontId="15"/>
  </si>
  <si>
    <t>② 受講者からのお問合せ、またはご依頼等への対応</t>
    <phoneticPr fontId="15"/>
  </si>
  <si>
    <t>③ アンケート等の収集</t>
    <phoneticPr fontId="15"/>
  </si>
  <si>
    <t>④ 業務上の連絡</t>
    <phoneticPr fontId="15"/>
  </si>
  <si>
    <t>⑤ その他、受講者に事前にお知らせし、ご同意いただいた目的</t>
    <phoneticPr fontId="15"/>
  </si>
  <si>
    <t>３．第三者への提供について</t>
    <phoneticPr fontId="15"/>
  </si>
  <si>
    <t>次の示す内容で第三者に提供することがあります。</t>
    <phoneticPr fontId="15"/>
  </si>
  <si>
    <t>提供目的：上記2.利用目的を実施するため及び法令の定める事務の遂行のため</t>
    <phoneticPr fontId="15"/>
  </si>
  <si>
    <t>提供する個人情報の項目：氏名、性別、生年月日、住所、電話番号、電子メールアドレス、勤務先名、勤務先住</t>
    <phoneticPr fontId="15"/>
  </si>
  <si>
    <t>所、勤務先電話番号、勤務先ＦＡＸ番号。</t>
    <phoneticPr fontId="15"/>
  </si>
  <si>
    <t>提供の手段又は方法：直接手渡し、郵送、ファクシミリ、電磁的記録媒体、電子メール。</t>
    <phoneticPr fontId="15"/>
  </si>
  <si>
    <t>提供先：法令の定める事務の遂行等のため国の機関若しくは地方公共団体又はその委託を受けた者。</t>
    <phoneticPr fontId="15"/>
  </si>
  <si>
    <t>４．個人情報の委託について</t>
    <phoneticPr fontId="15"/>
  </si>
  <si>
    <t>利用目的の達成に必要な範囲内において、本会は下記の業務委託を行うとともに、その他の業務の一部につい</t>
    <phoneticPr fontId="15"/>
  </si>
  <si>
    <t>ても第三者に委託を行うことがありますが、委託に際しては、個人情報の取扱いについて秘密保持に関する契</t>
    <phoneticPr fontId="15"/>
  </si>
  <si>
    <t>約を締結し、受講者の個人情報の安全管理が図られるよう、委託先に対する必要かつ適切な監督を行います。</t>
    <phoneticPr fontId="15"/>
  </si>
  <si>
    <t>① 当講座の受付業務については、全宅連傘下の都道府県宅地建物取引業協会、及び株式会社日建学院に委託を</t>
    <phoneticPr fontId="15"/>
  </si>
  <si>
    <t>しております。</t>
    <phoneticPr fontId="15"/>
  </si>
  <si>
    <t>② 教材の発送、修了試験実施に係る事務・採点、認定証・資格登録証の発行、受講者の管理については、株式</t>
    <phoneticPr fontId="15"/>
  </si>
  <si>
    <t>会社日建学院に業務委託しておりますので、教材の発送、受験票の発送、試験結果・認定証の送付、資格登</t>
    <phoneticPr fontId="15"/>
  </si>
  <si>
    <t>録証の送付は、株式会社日建学院より行われます。</t>
    <phoneticPr fontId="15"/>
  </si>
  <si>
    <t>５．個人情報の管理方法</t>
    <phoneticPr fontId="15"/>
  </si>
  <si>
    <t>お預かりした個人情報への不正アクセス、紛失、改ざん及び漏えい等を予防するため、合理的な安全対策をた</t>
    <phoneticPr fontId="15"/>
  </si>
  <si>
    <t>てるとともに、必要な防止措置を講じます。</t>
    <phoneticPr fontId="15"/>
  </si>
  <si>
    <t>６．個人情報を提供していただくことの任意性及び当該情報を提供していただけなかった場合に生じる結果</t>
    <phoneticPr fontId="15"/>
  </si>
  <si>
    <t>個人情報を提供していただくことは任意です。ただし、提供していただけなかった場合は、上記利用目的が達</t>
    <phoneticPr fontId="15"/>
  </si>
  <si>
    <t>成できない場合がありますので、ご了承ください。</t>
    <phoneticPr fontId="15"/>
  </si>
  <si>
    <t>７．個人情報の開示・訂正・利用停止等について</t>
    <phoneticPr fontId="15"/>
  </si>
  <si>
    <t>① 個人情報に関し、ご本人様から開示を求められたときには、法令に基づきその求めに応じます。なお、開</t>
    <phoneticPr fontId="15"/>
  </si>
  <si>
    <t>示をする際には、所定の手数料を申し受けます。</t>
    <phoneticPr fontId="15"/>
  </si>
  <si>
    <t>② 個人情報の内容に事実と反する記載があり、その内容の訂正、追加または削除（以下この条において「訂</t>
    <phoneticPr fontId="15"/>
  </si>
  <si>
    <t>正等」という）を求められた場合には、その目的の達成に必要な範囲内において、必要な調査を行い、そ</t>
    <phoneticPr fontId="15"/>
  </si>
  <si>
    <t>の結果に基づき、当該個人情報の内容の訂正等を行います。</t>
    <phoneticPr fontId="15"/>
  </si>
  <si>
    <t>③ 個人情報に関し、開示、訂正、利用停止等のご要望については、上記１.の連絡先にご連絡下さい。請求者</t>
    <phoneticPr fontId="15"/>
  </si>
  <si>
    <t>がご本人であることを確認の上、必要な手続きについてご案内いたします。</t>
    <phoneticPr fontId="15"/>
  </si>
  <si>
    <t>なお、個人情報に関するその他のお問合せについても上記１.の連絡先をご利用下さい。</t>
    <phoneticPr fontId="15"/>
  </si>
  <si>
    <t>宅建協会受付用D</t>
    <rPh sb="0" eb="4">
      <t>タッケンキョウカイ</t>
    </rPh>
    <rPh sb="4" eb="7">
      <t>ウケツケヨウ</t>
    </rPh>
    <phoneticPr fontId="15"/>
  </si>
  <si>
    <t>キャリアパーソン</t>
    <phoneticPr fontId="15"/>
  </si>
  <si>
    <t>不動産
キャリア
パーソン</t>
    <rPh sb="0" eb="3">
      <t>ﾌﾄﾞｳｻﾝ</t>
    </rPh>
    <phoneticPr fontId="40" type="halfwidthKatakana"/>
  </si>
  <si>
    <t>受講者</t>
    <rPh sb="0" eb="2">
      <t>ｼﾞｭｺｳ</t>
    </rPh>
    <rPh sb="2" eb="3">
      <t>ｼｬ</t>
    </rPh>
    <phoneticPr fontId="40" type="halfwidthKatakana"/>
  </si>
  <si>
    <t>フリガナ</t>
    <phoneticPr fontId="40"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</si>
  <si>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15" type="halfwidthKatakana"/>
  </si>
  <si>
    <t>氏名</t>
    <rPh sb="0" eb="2">
      <t>ｼﾒｲ</t>
    </rPh>
    <phoneticPr fontId="40" type="halfwidthKatakana"/>
  </si>
  <si>
    <t>性別</t>
    <rPh sb="0" eb="2">
      <t>ｾｲﾍﾞﾂ</t>
    </rPh>
    <phoneticPr fontId="40" type="halfwidthKatakana"/>
  </si>
  <si>
    <t>生年月日</t>
    <rPh sb="0" eb="2">
      <t>ｾｲﾈﾝ</t>
    </rPh>
    <rPh sb="2" eb="4">
      <t>ｶﾞｯﾋﾟ</t>
    </rPh>
    <phoneticPr fontId="40" type="halfwidthKatakana"/>
  </si>
  <si>
    <t>（西暦）</t>
    <rPh sb="1" eb="3">
      <t>ｾｲﾚｷ</t>
    </rPh>
    <phoneticPr fontId="40" type="halfwidthKatakana"/>
  </si>
  <si>
    <t>〒</t>
    <phoneticPr fontId="40" type="halfwidthKatakana"/>
  </si>
  <si>
    <t>住所フリガナ</t>
    <rPh sb="0" eb="1">
      <t>ｼﾞｭｳ</t>
    </rPh>
    <rPh sb="1" eb="2">
      <t>ｼｮ</t>
    </rPh>
    <phoneticPr fontId="40" type="halfwidthKatakana"/>
  </si>
  <si>
    <t>現住所</t>
    <rPh sb="0" eb="3">
      <t>ｹﾞﾝｼﾞｭｳｼｮ</t>
    </rPh>
    <phoneticPr fontId="40" type="halfwidthKatakana"/>
  </si>
  <si>
    <t>←建物名・部屋番号まで必ず記入</t>
    <phoneticPr fontId="40" type="halfwidthKatakana"/>
  </si>
  <si>
    <t>電話番号</t>
    <rPh sb="0" eb="4">
      <t>ﾃﾞﾝﾜﾊﾞﾝｺﾞｳ</t>
    </rPh>
    <phoneticPr fontId="40" type="halfwidthKatakana"/>
  </si>
  <si>
    <t>教材等送付先</t>
    <rPh sb="0" eb="6">
      <t>ｷｮｳｻﾞｲﾄｳｿｳﾌｻｷ</t>
    </rPh>
    <phoneticPr fontId="40" type="halfwidthKatakana"/>
  </si>
  <si>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15" type="halfwidthKatakana"/>
  </si>
  <si>
    <t>不動産キャリアパーソン講座申込書</t>
    <rPh sb="0" eb="3">
      <t>フドウサン</t>
    </rPh>
    <rPh sb="11" eb="13">
      <t>コウザ</t>
    </rPh>
    <rPh sb="13" eb="16">
      <t>モウシコミショ</t>
    </rPh>
    <phoneticPr fontId="15"/>
  </si>
  <si>
    <t>個人情報の取扱いについて（裏面）</t>
    <rPh sb="0" eb="2">
      <t>コジン</t>
    </rPh>
    <rPh sb="2" eb="4">
      <t>ジョウホウ</t>
    </rPh>
    <rPh sb="5" eb="7">
      <t>トリアツカ</t>
    </rPh>
    <rPh sb="13" eb="15">
      <t>ウラメン</t>
    </rPh>
    <phoneticPr fontId="15"/>
  </si>
  <si>
    <t>H</t>
    <phoneticPr fontId="15"/>
  </si>
  <si>
    <t>I</t>
    <phoneticPr fontId="15"/>
  </si>
  <si>
    <t>日付を入力（例：2022/**/**）→</t>
    <rPh sb="0" eb="2">
      <t>ヒヅケ</t>
    </rPh>
    <rPh sb="3" eb="5">
      <t>ニュウリョク</t>
    </rPh>
    <rPh sb="6" eb="7">
      <t>レイ</t>
    </rPh>
    <phoneticPr fontId="15"/>
  </si>
  <si>
    <t>□現住所　　□勤務先</t>
  </si>
  <si>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15"/>
  </si>
  <si>
    <r>
      <t xml:space="preserve">宅建士資格
</t>
    </r>
    <r>
      <rPr>
        <sz val="6"/>
        <rFont val="ＭＳ Ｐ明朝"/>
        <family val="1"/>
        <charset val="128"/>
      </rPr>
      <t>（試験合格のみ含む）</t>
    </r>
    <rPh sb="0" eb="2">
      <t>タッケン</t>
    </rPh>
    <rPh sb="2" eb="3">
      <t>シ</t>
    </rPh>
    <rPh sb="3" eb="5">
      <t>シカク</t>
    </rPh>
    <rPh sb="7" eb="9">
      <t>シケン</t>
    </rPh>
    <phoneticPr fontId="15"/>
  </si>
  <si>
    <t>　　令和　　　　　年　　　　　月　　　　　日　受付</t>
    <rPh sb="2" eb="4">
      <t>レイワ</t>
    </rPh>
    <rPh sb="9" eb="10">
      <t>ネン</t>
    </rPh>
    <rPh sb="15" eb="16">
      <t>ガツ</t>
    </rPh>
    <rPh sb="21" eb="22">
      <t>ニチ</t>
    </rPh>
    <rPh sb="23" eb="25">
      <t>ウケツケ</t>
    </rPh>
    <phoneticPr fontId="15"/>
  </si>
  <si>
    <t>２.　教材等送付先につきましては、確実にお受け取り可能な送付先をご指定願います。本会及び業務委託先からの</t>
    <rPh sb="44" eb="46">
      <t>ギョウム</t>
    </rPh>
    <phoneticPr fontId="15"/>
  </si>
  <si>
    <t>　　発送物について、長期不在など受講者様のご都合により本会に返送され、改めて本会より発送する場合には、</t>
    <phoneticPr fontId="15"/>
  </si>
  <si>
    <t>　　再発送費用等を受講者様にご負担いただく場合がございます。</t>
    <phoneticPr fontId="15"/>
  </si>
  <si>
    <t>☑ 正</t>
  </si>
  <si>
    <t>□ 準</t>
    <rPh sb="2" eb="3">
      <t>ジュン</t>
    </rPh>
    <phoneticPr fontId="15"/>
  </si>
  <si>
    <t>入会年月日／</t>
    <rPh sb="0" eb="2">
      <t>ニュウカイ</t>
    </rPh>
    <rPh sb="2" eb="5">
      <t>ネンガッピ</t>
    </rPh>
    <phoneticPr fontId="15"/>
  </si>
  <si>
    <t>記入年月日／</t>
    <rPh sb="0" eb="2">
      <t>キニュウ</t>
    </rPh>
    <phoneticPr fontId="15"/>
  </si>
  <si>
    <t>正準</t>
    <rPh sb="0" eb="1">
      <t>セイ</t>
    </rPh>
    <rPh sb="1" eb="2">
      <t>ジュン</t>
    </rPh>
    <phoneticPr fontId="15"/>
  </si>
  <si>
    <t>支部</t>
    <rPh sb="0" eb="2">
      <t>シブ</t>
    </rPh>
    <phoneticPr fontId="15"/>
  </si>
  <si>
    <t>ﾋﾞﾙ・ﾏﾝｼｮﾝ</t>
    <phoneticPr fontId="15"/>
  </si>
  <si>
    <t>都道府県知事</t>
    <phoneticPr fontId="15" type="halfwidthKatakana"/>
  </si>
  <si>
    <t>組織変更</t>
    <rPh sb="0" eb="2">
      <t>ソシキ</t>
    </rPh>
    <rPh sb="2" eb="4">
      <t>ヘンコウ</t>
    </rPh>
    <phoneticPr fontId="15"/>
  </si>
  <si>
    <t>常・非</t>
    <rPh sb="0" eb="1">
      <t>ﾂﾈ</t>
    </rPh>
    <rPh sb="2" eb="3">
      <t>ﾋ</t>
    </rPh>
    <phoneticPr fontId="15" type="halfwidthKatakana"/>
  </si>
  <si>
    <t>仲介（賃貸・売買）</t>
    <phoneticPr fontId="15" type="halfwidthKatakana"/>
  </si>
  <si>
    <t>売買</t>
    <rPh sb="0" eb="2">
      <t>ﾊﾞｲﾊﾞｲ</t>
    </rPh>
    <phoneticPr fontId="15" type="halfwidthKatakana"/>
  </si>
  <si>
    <t>分譲</t>
    <rPh sb="0" eb="2">
      <t>ﾌﾞﾝｼﾞｮｳ</t>
    </rPh>
    <phoneticPr fontId="15" type="halfwidthKatakana"/>
  </si>
  <si>
    <t>管理</t>
    <rPh sb="0" eb="2">
      <t>ｶﾝﾘ</t>
    </rPh>
    <phoneticPr fontId="15" type="halfwidthKatakana"/>
  </si>
  <si>
    <t>賃貸業</t>
    <rPh sb="0" eb="3">
      <t>ﾁﾝﾀｲｷﾞｮｳ</t>
    </rPh>
    <phoneticPr fontId="15" type="halfwidthKatakana"/>
  </si>
  <si>
    <t>□ 正</t>
    <phoneticPr fontId="15"/>
  </si>
  <si>
    <t>□ 準</t>
    <phoneticPr fontId="15"/>
  </si>
  <si>
    <t>知事</t>
    <rPh sb="0" eb="2">
      <t>チジ</t>
    </rPh>
    <phoneticPr fontId="15"/>
  </si>
  <si>
    <t>□ 大臣　　□都知事</t>
  </si>
  <si>
    <t>（　　 ）</t>
    <phoneticPr fontId="15"/>
  </si>
  <si>
    <t>□ 仲介（賃貸・売買）</t>
    <phoneticPr fontId="15"/>
  </si>
  <si>
    <t>□ 売買</t>
    <rPh sb="2" eb="4">
      <t>バイバイ</t>
    </rPh>
    <phoneticPr fontId="15"/>
  </si>
  <si>
    <t>□ 分譲</t>
    <rPh sb="2" eb="4">
      <t>ブンジョウ</t>
    </rPh>
    <phoneticPr fontId="15"/>
  </si>
  <si>
    <t>□ 管理</t>
    <rPh sb="2" eb="4">
      <t>カンリ</t>
    </rPh>
    <phoneticPr fontId="15"/>
  </si>
  <si>
    <t>□ 賃貸業</t>
    <rPh sb="2" eb="5">
      <t>チンタイギョウ</t>
    </rPh>
    <phoneticPr fontId="15"/>
  </si>
  <si>
    <t>公益社団法人
東京都宅地建物取引業協会</t>
    <phoneticPr fontId="15"/>
  </si>
  <si>
    <t>免許証番号</t>
    <phoneticPr fontId="15"/>
  </si>
  <si>
    <t>正会員又は準会員顔写真</t>
    <rPh sb="0" eb="3">
      <t>セイカイイン</t>
    </rPh>
    <rPh sb="3" eb="4">
      <t>マタ</t>
    </rPh>
    <rPh sb="5" eb="8">
      <t>ジュンカイイン</t>
    </rPh>
    <rPh sb="8" eb="9">
      <t>カオ</t>
    </rPh>
    <rPh sb="9" eb="11">
      <t>シャシン</t>
    </rPh>
    <phoneticPr fontId="15"/>
  </si>
  <si>
    <t>専任宅建取引士顔写真</t>
    <rPh sb="0" eb="2">
      <t>センニン</t>
    </rPh>
    <rPh sb="2" eb="4">
      <t>タッケン</t>
    </rPh>
    <rPh sb="4" eb="6">
      <t>トリヒキ</t>
    </rPh>
    <rPh sb="6" eb="7">
      <t>シ</t>
    </rPh>
    <rPh sb="7" eb="8">
      <t>カオ</t>
    </rPh>
    <rPh sb="8" eb="10">
      <t>シャシン</t>
    </rPh>
    <phoneticPr fontId="15"/>
  </si>
  <si>
    <t>☑ 正</t>
    <phoneticPr fontId="15"/>
  </si>
  <si>
    <t>☑ 準</t>
    <phoneticPr fontId="15"/>
  </si>
  <si>
    <t>千代田中央</t>
  </si>
  <si>
    <t>東京都知事</t>
    <rPh sb="3" eb="5">
      <t>チジ</t>
    </rPh>
    <phoneticPr fontId="15"/>
  </si>
  <si>
    <t>☑ 大臣</t>
    <phoneticPr fontId="15"/>
  </si>
  <si>
    <t>個人▶法人</t>
    <phoneticPr fontId="15"/>
  </si>
  <si>
    <t>常</t>
    <rPh sb="0" eb="1">
      <t>ツネ</t>
    </rPh>
    <phoneticPr fontId="15"/>
  </si>
  <si>
    <t>☑ 仲介（賃貸・売買）</t>
    <phoneticPr fontId="15"/>
  </si>
  <si>
    <t>☑ 売買</t>
    <rPh sb="2" eb="4">
      <t>バイバイ</t>
    </rPh>
    <phoneticPr fontId="15"/>
  </si>
  <si>
    <t>☑ 分譲</t>
    <rPh sb="2" eb="4">
      <t>ブンジョウ</t>
    </rPh>
    <phoneticPr fontId="15"/>
  </si>
  <si>
    <t>☑ 管理</t>
    <rPh sb="2" eb="4">
      <t>カンリ</t>
    </rPh>
    <phoneticPr fontId="15"/>
  </si>
  <si>
    <t>☑ 賃貸業</t>
    <rPh sb="2" eb="5">
      <t>チンタイギョウ</t>
    </rPh>
    <phoneticPr fontId="15"/>
  </si>
  <si>
    <t>変更</t>
    <rPh sb="0" eb="2">
      <t>ヘンコウ</t>
    </rPh>
    <phoneticPr fontId="15"/>
  </si>
  <si>
    <t>台東区</t>
  </si>
  <si>
    <t>ﾋﾞﾙ</t>
    <phoneticPr fontId="15"/>
  </si>
  <si>
    <t>------</t>
  </si>
  <si>
    <t>☑ 都知事</t>
    <phoneticPr fontId="15"/>
  </si>
  <si>
    <t>法人▶個人</t>
    <phoneticPr fontId="15"/>
  </si>
  <si>
    <t>取締役</t>
    <phoneticPr fontId="15" type="halfwidthKatakana"/>
  </si>
  <si>
    <t>非</t>
    <rPh sb="0" eb="1">
      <t>ヒ</t>
    </rPh>
    <phoneticPr fontId="15"/>
  </si>
  <si>
    <t>□ 仲介（賃貸）</t>
    <phoneticPr fontId="15"/>
  </si>
  <si>
    <t>会員カード</t>
    <phoneticPr fontId="15"/>
  </si>
  <si>
    <t>正会員の場合
代表者の写真
又は
準会員の場合
政令で定める
使用人の写真
タテ４㎝×ヨコ３㎝</t>
    <phoneticPr fontId="15"/>
  </si>
  <si>
    <t>文京区</t>
  </si>
  <si>
    <t>ﾏﾝｼｮﾝ</t>
    <phoneticPr fontId="15"/>
  </si>
  <si>
    <t>北海道知事</t>
    <rPh sb="0" eb="3">
      <t>ﾎｯｶｲﾄﾞｳ</t>
    </rPh>
    <rPh sb="3" eb="5">
      <t>ﾁｼﾞ</t>
    </rPh>
    <phoneticPr fontId="15" type="halfwidthKatakana"/>
  </si>
  <si>
    <t>相続</t>
    <phoneticPr fontId="15"/>
  </si>
  <si>
    <t>監査役</t>
    <phoneticPr fontId="15" type="halfwidthKatakana"/>
  </si>
  <si>
    <t>☑ 仲介（賃貸）</t>
    <phoneticPr fontId="15"/>
  </si>
  <si>
    <t>年月日</t>
    <rPh sb="0" eb="3">
      <t>ネンガッピ</t>
    </rPh>
    <phoneticPr fontId="15"/>
  </si>
  <si>
    <t>年　　　　　月　　　　　日</t>
    <rPh sb="0" eb="1">
      <t>ネン</t>
    </rPh>
    <rPh sb="6" eb="7">
      <t>ガツ</t>
    </rPh>
    <rPh sb="12" eb="13">
      <t>ヒ</t>
    </rPh>
    <phoneticPr fontId="15"/>
  </si>
  <si>
    <t>港区</t>
  </si>
  <si>
    <t>青森県知事</t>
  </si>
  <si>
    <t>代表社員</t>
    <phoneticPr fontId="15" type="halfwidthKatakana"/>
  </si>
  <si>
    <t>□ 仲介（売買）</t>
    <phoneticPr fontId="15"/>
  </si>
  <si>
    <r>
      <rPr>
        <b/>
        <sz val="6"/>
        <color theme="2" tint="-0.499984740745262"/>
        <rFont val="ＭＳ Ｐゴシック"/>
        <family val="3"/>
        <charset val="128"/>
      </rPr>
      <t>●</t>
    </r>
    <r>
      <rPr>
        <b/>
        <sz val="9"/>
        <rFont val="ＭＳ Ｐゴシック"/>
        <family val="3"/>
        <charset val="128"/>
      </rPr>
      <t>正会員記入欄</t>
    </r>
    <rPh sb="1" eb="4">
      <t>セイカイイン</t>
    </rPh>
    <rPh sb="4" eb="6">
      <t>キニュウ</t>
    </rPh>
    <rPh sb="6" eb="7">
      <t>ラン</t>
    </rPh>
    <phoneticPr fontId="15"/>
  </si>
  <si>
    <t>江東区</t>
  </si>
  <si>
    <t>岩手県知事</t>
  </si>
  <si>
    <t>社員</t>
    <phoneticPr fontId="15" type="halfwidthKatakana"/>
  </si>
  <si>
    <t>☑ 仲介（売買）</t>
    <phoneticPr fontId="15"/>
  </si>
  <si>
    <t>（会員基本台帳）</t>
    <phoneticPr fontId="15"/>
  </si>
  <si>
    <t>江戸川区</t>
  </si>
  <si>
    <t>宮城県知事</t>
  </si>
  <si>
    <t>理事</t>
    <rPh sb="0" eb="2">
      <t>ﾘｼﾞ</t>
    </rPh>
    <phoneticPr fontId="15" type="halfwidthKatakana"/>
  </si>
  <si>
    <t>墨田区</t>
  </si>
  <si>
    <t>秋田県知事</t>
  </si>
  <si>
    <t>監事</t>
    <rPh sb="0" eb="2">
      <t>ｶﾝｼﾞ</t>
    </rPh>
    <phoneticPr fontId="15" type="halfwidthKatakana"/>
  </si>
  <si>
    <r>
      <rPr>
        <b/>
        <sz val="6"/>
        <color theme="2" tint="-0.499984740745262"/>
        <rFont val="ＭＳ Ｐゴシック"/>
        <family val="3"/>
        <charset val="128"/>
      </rPr>
      <t>●</t>
    </r>
    <r>
      <rPr>
        <b/>
        <sz val="9"/>
        <rFont val="ＭＳ Ｐゴシック"/>
        <family val="3"/>
        <charset val="128"/>
      </rPr>
      <t>準会員記入欄</t>
    </r>
    <rPh sb="1" eb="4">
      <t>ジュンカイイン</t>
    </rPh>
    <rPh sb="4" eb="6">
      <t>キニュウ</t>
    </rPh>
    <rPh sb="6" eb="7">
      <t>ラン</t>
    </rPh>
    <phoneticPr fontId="15"/>
  </si>
  <si>
    <t>葛飾区</t>
  </si>
  <si>
    <t>山形県知事</t>
  </si>
  <si>
    <t>代表執行役</t>
    <phoneticPr fontId="15" type="halfwidthKatakana"/>
  </si>
  <si>
    <t>政令で定める
使用人氏名</t>
    <phoneticPr fontId="15"/>
  </si>
  <si>
    <t>足立区</t>
  </si>
  <si>
    <t>福島県知事</t>
  </si>
  <si>
    <t>執行役</t>
    <phoneticPr fontId="15" type="halfwidthKatakana"/>
  </si>
  <si>
    <t>年　　　　月　　　　日</t>
    <rPh sb="0" eb="1">
      <t>トシ</t>
    </rPh>
    <rPh sb="5" eb="6">
      <t>ガツ</t>
    </rPh>
    <rPh sb="10" eb="11">
      <t>ヒ</t>
    </rPh>
    <phoneticPr fontId="15"/>
  </si>
  <si>
    <t>荒川区</t>
  </si>
  <si>
    <t>茨城県知事</t>
  </si>
  <si>
    <t>会計参与</t>
    <phoneticPr fontId="15" type="halfwidthKatakana"/>
  </si>
  <si>
    <t>品川区</t>
  </si>
  <si>
    <t>栃木県知事</t>
  </si>
  <si>
    <t>平成31年</t>
    <rPh sb="0" eb="2">
      <t>ヘイセイ</t>
    </rPh>
    <rPh sb="4" eb="5">
      <t>ネン</t>
    </rPh>
    <phoneticPr fontId="3"/>
  </si>
  <si>
    <t>大田区</t>
  </si>
  <si>
    <t>群馬県知事</t>
  </si>
  <si>
    <t>平成30年</t>
    <rPh sb="0" eb="2">
      <t>ヘイセイ</t>
    </rPh>
    <rPh sb="4" eb="5">
      <t>ネン</t>
    </rPh>
    <phoneticPr fontId="3"/>
  </si>
  <si>
    <t xml:space="preserve"> 個人情報のお取り扱いについて</t>
    <phoneticPr fontId="15"/>
  </si>
  <si>
    <t>目黒区</t>
  </si>
  <si>
    <t>埼玉県知事</t>
  </si>
  <si>
    <t>平成29年</t>
    <rPh sb="0" eb="2">
      <t>ヘイセイ</t>
    </rPh>
    <rPh sb="4" eb="5">
      <t>ネン</t>
    </rPh>
    <phoneticPr fontId="3"/>
  </si>
  <si>
    <t>世田谷区</t>
  </si>
  <si>
    <t>千葉県知事</t>
  </si>
  <si>
    <t>平成28年</t>
    <rPh sb="0" eb="2">
      <t>ヘイセイ</t>
    </rPh>
    <rPh sb="4" eb="5">
      <t>ネン</t>
    </rPh>
    <phoneticPr fontId="3"/>
  </si>
  <si>
    <t>新宿区</t>
  </si>
  <si>
    <t>平成27年</t>
    <rPh sb="0" eb="2">
      <t>ヘイセイ</t>
    </rPh>
    <rPh sb="4" eb="5">
      <t>ネン</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</si>
  <si>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40"/>
  </si>
  <si>
    <t>渋谷区</t>
  </si>
  <si>
    <t>神奈川県知事</t>
  </si>
  <si>
    <t>平成26年</t>
    <rPh sb="0" eb="2">
      <t>ヘイセイ</t>
    </rPh>
    <rPh sb="4" eb="5">
      <t>ネン</t>
    </rPh>
    <phoneticPr fontId="3"/>
  </si>
  <si>
    <t>ﾋﾞﾙ・ﾏﾝｼｮﾝ</t>
  </si>
  <si>
    <t>階</t>
    <rPh sb="0" eb="1">
      <t>カイ</t>
    </rPh>
    <phoneticPr fontId="15"/>
  </si>
  <si>
    <t>杉並区</t>
  </si>
  <si>
    <t>新潟県知事</t>
  </si>
  <si>
    <t>平成25年</t>
    <rPh sb="0" eb="2">
      <t>ヘイセイ</t>
    </rPh>
    <rPh sb="4" eb="5">
      <t>ネン</t>
    </rPh>
    <phoneticPr fontId="3"/>
  </si>
  <si>
    <t>中野区</t>
  </si>
  <si>
    <t>富山県知事</t>
  </si>
  <si>
    <t>平成24年</t>
    <rPh sb="0" eb="2">
      <t>ヘイセイ</t>
    </rPh>
    <rPh sb="4" eb="5">
      <t>ネン</t>
    </rPh>
    <phoneticPr fontId="3"/>
  </si>
  <si>
    <t>変更　〒</t>
    <rPh sb="0" eb="2">
      <t>ヘンコウ</t>
    </rPh>
    <phoneticPr fontId="15"/>
  </si>
  <si>
    <t>豊島区</t>
  </si>
  <si>
    <t>石川県知事</t>
  </si>
  <si>
    <t>平成23年</t>
    <rPh sb="0" eb="2">
      <t>ヘイセイ</t>
    </rPh>
    <rPh sb="4" eb="5">
      <t>ネン</t>
    </rPh>
    <phoneticPr fontId="3"/>
  </si>
  <si>
    <t>北区</t>
  </si>
  <si>
    <t>福井県知事</t>
  </si>
  <si>
    <t>平成22年</t>
    <rPh sb="0" eb="2">
      <t>ヘイセイ</t>
    </rPh>
    <rPh sb="4" eb="5">
      <t>ネン</t>
    </rPh>
    <phoneticPr fontId="3"/>
  </si>
  <si>
    <t>板橋区</t>
  </si>
  <si>
    <t>山梨県知事</t>
  </si>
  <si>
    <t>平成21年</t>
    <rPh sb="0" eb="2">
      <t>ヘイセイ</t>
    </rPh>
    <rPh sb="4" eb="5">
      <t>ネン</t>
    </rPh>
    <phoneticPr fontId="3"/>
  </si>
  <si>
    <t>練馬区</t>
  </si>
  <si>
    <t>長野県知事</t>
  </si>
  <si>
    <t>平成20年</t>
    <rPh sb="0" eb="2">
      <t>ヘイセイ</t>
    </rPh>
    <rPh sb="4" eb="5">
      <t>ネン</t>
    </rPh>
    <phoneticPr fontId="3"/>
  </si>
  <si>
    <t>武蔵野中央</t>
  </si>
  <si>
    <t>岐阜県知事</t>
  </si>
  <si>
    <t>平成19年</t>
    <rPh sb="0" eb="2">
      <t>ヘイセイ</t>
    </rPh>
    <rPh sb="4" eb="5">
      <t>ネン</t>
    </rPh>
    <phoneticPr fontId="3"/>
  </si>
  <si>
    <t>北多摩</t>
  </si>
  <si>
    <t>静岡県知事</t>
  </si>
  <si>
    <t>平成18年</t>
    <rPh sb="0" eb="2">
      <t>ヘイセイ</t>
    </rPh>
    <rPh sb="4" eb="5">
      <t>ネン</t>
    </rPh>
    <phoneticPr fontId="3"/>
  </si>
  <si>
    <t>立川</t>
  </si>
  <si>
    <t>愛知県知事</t>
  </si>
  <si>
    <t>平成17年</t>
    <rPh sb="0" eb="2">
      <t>ヘイセイ</t>
    </rPh>
    <rPh sb="4" eb="5">
      <t>ネン</t>
    </rPh>
    <phoneticPr fontId="3"/>
  </si>
  <si>
    <t>国分寺国立</t>
  </si>
  <si>
    <t>三重県知事</t>
  </si>
  <si>
    <t>平成16年</t>
    <rPh sb="0" eb="2">
      <t>ヘイセイ</t>
    </rPh>
    <rPh sb="4" eb="5">
      <t>ネン</t>
    </rPh>
    <phoneticPr fontId="3"/>
  </si>
  <si>
    <t>西多摩</t>
  </si>
  <si>
    <t>滋賀県知事</t>
  </si>
  <si>
    <t>平成15年</t>
    <rPh sb="0" eb="2">
      <t>ヘイセイ</t>
    </rPh>
    <rPh sb="4" eb="5">
      <t>ネン</t>
    </rPh>
    <phoneticPr fontId="3"/>
  </si>
  <si>
    <t>調布狛江</t>
  </si>
  <si>
    <t>京都府知事</t>
    <rPh sb="3" eb="5">
      <t>チジ</t>
    </rPh>
    <phoneticPr fontId="15"/>
  </si>
  <si>
    <t>平成14年</t>
    <rPh sb="0" eb="2">
      <t>ヘイセイ</t>
    </rPh>
    <rPh sb="4" eb="5">
      <t>ネン</t>
    </rPh>
    <phoneticPr fontId="3"/>
  </si>
  <si>
    <t>府中稲城</t>
  </si>
  <si>
    <t>大阪府知事</t>
    <rPh sb="3" eb="5">
      <t>チジ</t>
    </rPh>
    <phoneticPr fontId="15"/>
  </si>
  <si>
    <t>平成13年</t>
    <rPh sb="0" eb="2">
      <t>ヘイセイ</t>
    </rPh>
    <rPh sb="4" eb="5">
      <t>ネン</t>
    </rPh>
    <phoneticPr fontId="3"/>
  </si>
  <si>
    <t>南多摩</t>
  </si>
  <si>
    <t>兵庫県知事</t>
  </si>
  <si>
    <t>平成12年</t>
    <rPh sb="0" eb="2">
      <t>ヘイセイ</t>
    </rPh>
    <rPh sb="4" eb="5">
      <t>ネン</t>
    </rPh>
    <phoneticPr fontId="3"/>
  </si>
  <si>
    <t>八王子</t>
  </si>
  <si>
    <t>奈良県知事</t>
  </si>
  <si>
    <t>平成11年</t>
    <rPh sb="0" eb="2">
      <t>ヘイセイ</t>
    </rPh>
    <rPh sb="4" eb="5">
      <t>ネン</t>
    </rPh>
    <phoneticPr fontId="3"/>
  </si>
  <si>
    <t>町田</t>
  </si>
  <si>
    <t>和歌山県知事</t>
  </si>
  <si>
    <t>平成10年</t>
    <rPh sb="0" eb="2">
      <t>ヘイセイ</t>
    </rPh>
    <rPh sb="4" eb="5">
      <t>ネン</t>
    </rPh>
    <phoneticPr fontId="3"/>
  </si>
  <si>
    <t>鳥取県知事</t>
  </si>
  <si>
    <t>平成9年</t>
    <rPh sb="0" eb="2">
      <t>ヘイセイ</t>
    </rPh>
    <rPh sb="3" eb="4">
      <t>ネン</t>
    </rPh>
    <phoneticPr fontId="3"/>
  </si>
  <si>
    <t>島根県知事</t>
  </si>
  <si>
    <t>平成8年</t>
    <rPh sb="0" eb="2">
      <t>ヘイセイ</t>
    </rPh>
    <rPh sb="3" eb="4">
      <t>ネン</t>
    </rPh>
    <phoneticPr fontId="3"/>
  </si>
  <si>
    <t>専任宅建取引士</t>
    <rPh sb="0" eb="2">
      <t>センニン</t>
    </rPh>
    <rPh sb="2" eb="4">
      <t>タッケン</t>
    </rPh>
    <rPh sb="4" eb="6">
      <t>トリヒキ</t>
    </rPh>
    <rPh sb="6" eb="7">
      <t>シ</t>
    </rPh>
    <phoneticPr fontId="15"/>
  </si>
  <si>
    <t>岡山県知事</t>
  </si>
  <si>
    <t>平成7年</t>
    <rPh sb="0" eb="2">
      <t>ヘイセイ</t>
    </rPh>
    <rPh sb="3" eb="4">
      <t>ネン</t>
    </rPh>
    <phoneticPr fontId="3"/>
  </si>
  <si>
    <t>氏名・住所</t>
    <rPh sb="0" eb="2">
      <t>シメイ</t>
    </rPh>
    <rPh sb="3" eb="5">
      <t>ジュウショ</t>
    </rPh>
    <phoneticPr fontId="15"/>
  </si>
  <si>
    <t>広島県知事</t>
  </si>
  <si>
    <t>平成6年</t>
    <rPh sb="0" eb="2">
      <t>ヘイセイ</t>
    </rPh>
    <rPh sb="3" eb="4">
      <t>ネン</t>
    </rPh>
    <phoneticPr fontId="3"/>
  </si>
  <si>
    <t xml:space="preserve"> 上記の説明について了承いた
 しました。</t>
  </si>
  <si>
    <t>山口県知事</t>
  </si>
  <si>
    <t>平成5年</t>
    <rPh sb="0" eb="2">
      <t>ヘイセイ</t>
    </rPh>
    <rPh sb="3" eb="4">
      <t>ネン</t>
    </rPh>
    <phoneticPr fontId="3"/>
  </si>
  <si>
    <t>登録地</t>
    <rPh sb="0" eb="2">
      <t>トウロク</t>
    </rPh>
    <rPh sb="2" eb="3">
      <t>チ</t>
    </rPh>
    <phoneticPr fontId="15"/>
  </si>
  <si>
    <t>徳島県知事</t>
  </si>
  <si>
    <t>平成4年</t>
    <rPh sb="0" eb="2">
      <t>ヘイセイ</t>
    </rPh>
    <rPh sb="3" eb="4">
      <t>ネン</t>
    </rPh>
    <phoneticPr fontId="3"/>
  </si>
  <si>
    <t>香川県知事</t>
  </si>
  <si>
    <t>平成3年</t>
    <rPh sb="0" eb="2">
      <t>ヘイセイ</t>
    </rPh>
    <rPh sb="3" eb="4">
      <t>ネン</t>
    </rPh>
    <phoneticPr fontId="3"/>
  </si>
  <si>
    <t>愛媛県知事</t>
  </si>
  <si>
    <t>平成2年</t>
    <rPh sb="0" eb="2">
      <t>ヘイセイ</t>
    </rPh>
    <rPh sb="3" eb="4">
      <t>ネン</t>
    </rPh>
    <phoneticPr fontId="3"/>
  </si>
  <si>
    <t xml:space="preserve">     　　（　　　　）</t>
    <phoneticPr fontId="15"/>
  </si>
  <si>
    <t>高知県知事</t>
  </si>
  <si>
    <t>平成元年</t>
    <rPh sb="0" eb="2">
      <t>ヘイセイ</t>
    </rPh>
    <rPh sb="2" eb="3">
      <t>ガン</t>
    </rPh>
    <rPh sb="3" eb="4">
      <t>ネン</t>
    </rPh>
    <phoneticPr fontId="3"/>
  </si>
  <si>
    <t>福岡県知事</t>
  </si>
  <si>
    <t>昭和64年</t>
    <rPh sb="0" eb="2">
      <t>ショウワ</t>
    </rPh>
    <rPh sb="4" eb="5">
      <t>ネン</t>
    </rPh>
    <phoneticPr fontId="3"/>
  </si>
  <si>
    <t>佐賀県知事</t>
  </si>
  <si>
    <t>昭和63年</t>
    <rPh sb="0" eb="2">
      <t>ショウワ</t>
    </rPh>
    <rPh sb="4" eb="5">
      <t>ネン</t>
    </rPh>
    <phoneticPr fontId="3"/>
  </si>
  <si>
    <t>長崎県知事</t>
  </si>
  <si>
    <t>昭和62年</t>
    <rPh sb="0" eb="2">
      <t>ショウワ</t>
    </rPh>
    <rPh sb="4" eb="5">
      <t>ネン</t>
    </rPh>
    <phoneticPr fontId="3"/>
  </si>
  <si>
    <t>※太枠内は記入しないで下さい</t>
    <rPh sb="1" eb="3">
      <t>フトワク</t>
    </rPh>
    <rPh sb="3" eb="4">
      <t>ナイ</t>
    </rPh>
    <rPh sb="5" eb="7">
      <t>キニュウ</t>
    </rPh>
    <rPh sb="11" eb="12">
      <t>クダ</t>
    </rPh>
    <phoneticPr fontId="40"/>
  </si>
  <si>
    <t>熊本県知事</t>
  </si>
  <si>
    <t>昭和61年</t>
    <rPh sb="0" eb="2">
      <t>ショウワ</t>
    </rPh>
    <rPh sb="4" eb="5">
      <t>ネン</t>
    </rPh>
    <phoneticPr fontId="3"/>
  </si>
  <si>
    <r>
      <rPr>
        <sz val="8"/>
        <color theme="2" tint="-0.499984740745262"/>
        <rFont val="ＭＳ Ｐゴシック"/>
        <family val="3"/>
        <charset val="128"/>
        <scheme val="minor"/>
      </rPr>
      <t>●</t>
    </r>
    <r>
      <rPr>
        <sz val="8"/>
        <color theme="1"/>
        <rFont val="ＭＳ Ｐゴシック"/>
        <family val="3"/>
        <charset val="128"/>
        <scheme val="minor"/>
      </rPr>
      <t>は該当する欄にご記入下さい</t>
    </r>
    <rPh sb="2" eb="4">
      <t>ガイトウ</t>
    </rPh>
    <rPh sb="6" eb="7">
      <t>ラン</t>
    </rPh>
    <rPh sb="9" eb="11">
      <t>キニュウ</t>
    </rPh>
    <rPh sb="11" eb="12">
      <t>クダ</t>
    </rPh>
    <phoneticPr fontId="40"/>
  </si>
  <si>
    <t>大分県知事</t>
  </si>
  <si>
    <t>昭和60年</t>
    <rPh sb="0" eb="2">
      <t>ショウワ</t>
    </rPh>
    <rPh sb="4" eb="5">
      <t>ネン</t>
    </rPh>
    <phoneticPr fontId="3"/>
  </si>
  <si>
    <t>宮崎県知事</t>
  </si>
  <si>
    <t>昭和59年</t>
    <rPh sb="0" eb="2">
      <t>ショウワ</t>
    </rPh>
    <rPh sb="4" eb="5">
      <t>ネン</t>
    </rPh>
    <phoneticPr fontId="3"/>
  </si>
  <si>
    <t>鹿児島県知事</t>
  </si>
  <si>
    <t>昭和58年</t>
    <rPh sb="0" eb="2">
      <t>ショウワ</t>
    </rPh>
    <rPh sb="4" eb="5">
      <t>ネン</t>
    </rPh>
    <phoneticPr fontId="3"/>
  </si>
  <si>
    <t>沖縄県知事</t>
  </si>
  <si>
    <t>昭和57年</t>
    <rPh sb="0" eb="2">
      <t>ショウワ</t>
    </rPh>
    <rPh sb="4" eb="5">
      <t>ネン</t>
    </rPh>
    <phoneticPr fontId="3"/>
  </si>
  <si>
    <r>
      <rPr>
        <b/>
        <sz val="6"/>
        <color theme="2" tint="-0.499984740745262"/>
        <rFont val="ＭＳ Ｐゴシック"/>
        <family val="3"/>
        <charset val="128"/>
      </rPr>
      <t>●</t>
    </r>
    <r>
      <rPr>
        <b/>
        <sz val="8"/>
        <rFont val="ＭＳ Ｐゴシック"/>
        <family val="3"/>
        <charset val="128"/>
      </rPr>
      <t>正会員記入欄</t>
    </r>
    <rPh sb="1" eb="4">
      <t>セイカイイン</t>
    </rPh>
    <rPh sb="4" eb="6">
      <t>キニュウ</t>
    </rPh>
    <rPh sb="6" eb="7">
      <t>ラン</t>
    </rPh>
    <phoneticPr fontId="15"/>
  </si>
  <si>
    <t>法人の場合</t>
    <rPh sb="0" eb="2">
      <t>ホウジン</t>
    </rPh>
    <rPh sb="3" eb="5">
      <t>バアイ</t>
    </rPh>
    <phoneticPr fontId="15"/>
  </si>
  <si>
    <t>法人登記期日</t>
    <rPh sb="0" eb="2">
      <t>ホウジン</t>
    </rPh>
    <rPh sb="2" eb="4">
      <t>トウキ</t>
    </rPh>
    <rPh sb="4" eb="6">
      <t>キジツ</t>
    </rPh>
    <phoneticPr fontId="40"/>
  </si>
  <si>
    <t>資本金</t>
    <rPh sb="0" eb="3">
      <t>シホンキン</t>
    </rPh>
    <phoneticPr fontId="40"/>
  </si>
  <si>
    <t>昭和56年</t>
    <rPh sb="0" eb="2">
      <t>ショウワ</t>
    </rPh>
    <rPh sb="4" eb="5">
      <t>ネン</t>
    </rPh>
    <phoneticPr fontId="3"/>
  </si>
  <si>
    <r>
      <rPr>
        <sz val="6"/>
        <color theme="2" tint="-0.499984740745262"/>
        <rFont val="ＭＳ Ｐゴシック"/>
        <family val="3"/>
        <charset val="128"/>
      </rPr>
      <t>●</t>
    </r>
    <r>
      <rPr>
        <sz val="7"/>
        <rFont val="ＭＳ Ｐゴシック"/>
        <family val="3"/>
        <charset val="128"/>
      </rPr>
      <t>取締役・監査役など</t>
    </r>
    <rPh sb="1" eb="4">
      <t>トリシマリヤク</t>
    </rPh>
    <rPh sb="5" eb="8">
      <t>カンサヤク</t>
    </rPh>
    <phoneticPr fontId="15"/>
  </si>
  <si>
    <t>千円</t>
    <rPh sb="0" eb="2">
      <t>センエン</t>
    </rPh>
    <phoneticPr fontId="15"/>
  </si>
  <si>
    <t>昭和55年</t>
    <rPh sb="0" eb="2">
      <t>ショウワ</t>
    </rPh>
    <rPh sb="4" eb="5">
      <t>ネン</t>
    </rPh>
    <phoneticPr fontId="3"/>
  </si>
  <si>
    <t>　を記入</t>
    <rPh sb="2" eb="4">
      <t>キニュウ</t>
    </rPh>
    <phoneticPr fontId="15"/>
  </si>
  <si>
    <t>昭和54年</t>
    <rPh sb="0" eb="2">
      <t>ショウワ</t>
    </rPh>
    <rPh sb="4" eb="5">
      <t>ネン</t>
    </rPh>
    <phoneticPr fontId="3"/>
  </si>
  <si>
    <t>役職名</t>
    <rPh sb="0" eb="3">
      <t>ヤクショクメイ</t>
    </rPh>
    <phoneticPr fontId="15"/>
  </si>
  <si>
    <t>氏　　名</t>
    <rPh sb="0" eb="1">
      <t>シ</t>
    </rPh>
    <rPh sb="3" eb="4">
      <t>ナ</t>
    </rPh>
    <phoneticPr fontId="15"/>
  </si>
  <si>
    <t>常・非</t>
    <rPh sb="0" eb="1">
      <t>ツネ</t>
    </rPh>
    <rPh sb="2" eb="3">
      <t>ヒ</t>
    </rPh>
    <phoneticPr fontId="15"/>
  </si>
  <si>
    <t>昭和53年</t>
    <rPh sb="0" eb="2">
      <t>ショウワ</t>
    </rPh>
    <rPh sb="4" eb="5">
      <t>ネン</t>
    </rPh>
    <phoneticPr fontId="3"/>
  </si>
  <si>
    <t>昭和52年</t>
    <rPh sb="0" eb="2">
      <t>ショウワ</t>
    </rPh>
    <rPh sb="4" eb="5">
      <t>ネン</t>
    </rPh>
    <phoneticPr fontId="3"/>
  </si>
  <si>
    <t>昭和51年</t>
    <rPh sb="0" eb="2">
      <t>ショウワ</t>
    </rPh>
    <rPh sb="4" eb="5">
      <t>ネン</t>
    </rPh>
    <phoneticPr fontId="3"/>
  </si>
  <si>
    <t>　　　　　　（　　　　　）</t>
    <phoneticPr fontId="15"/>
  </si>
  <si>
    <t>昭和50年</t>
    <rPh sb="0" eb="2">
      <t>ショウワ</t>
    </rPh>
    <rPh sb="4" eb="5">
      <t>ネン</t>
    </rPh>
    <phoneticPr fontId="3"/>
  </si>
  <si>
    <t>昭和49年</t>
    <rPh sb="0" eb="2">
      <t>ショウワ</t>
    </rPh>
    <rPh sb="4" eb="5">
      <t>ネン</t>
    </rPh>
    <phoneticPr fontId="3"/>
  </si>
  <si>
    <t>昭和48年</t>
    <rPh sb="0" eb="2">
      <t>ショウワ</t>
    </rPh>
    <rPh sb="4" eb="5">
      <t>ネン</t>
    </rPh>
    <phoneticPr fontId="3"/>
  </si>
  <si>
    <t>昭和47年</t>
    <rPh sb="0" eb="2">
      <t>ショウワ</t>
    </rPh>
    <rPh sb="4" eb="5">
      <t>ネン</t>
    </rPh>
    <phoneticPr fontId="3"/>
  </si>
  <si>
    <t>昭和46年</t>
    <rPh sb="0" eb="2">
      <t>ショウワ</t>
    </rPh>
    <rPh sb="4" eb="5">
      <t>ネン</t>
    </rPh>
    <phoneticPr fontId="3"/>
  </si>
  <si>
    <t>昭和45年</t>
    <rPh sb="0" eb="2">
      <t>ショウワ</t>
    </rPh>
    <rPh sb="4" eb="5">
      <t>ネン</t>
    </rPh>
    <phoneticPr fontId="3"/>
  </si>
  <si>
    <t>昭和44年</t>
    <rPh sb="0" eb="2">
      <t>ショウワ</t>
    </rPh>
    <rPh sb="4" eb="5">
      <t>ネン</t>
    </rPh>
    <phoneticPr fontId="3"/>
  </si>
  <si>
    <t>昭和43年</t>
    <rPh sb="0" eb="2">
      <t>ショウワ</t>
    </rPh>
    <rPh sb="4" eb="5">
      <t>ネン</t>
    </rPh>
    <phoneticPr fontId="3"/>
  </si>
  <si>
    <t>昭和42年</t>
    <rPh sb="0" eb="2">
      <t>ショウワ</t>
    </rPh>
    <rPh sb="4" eb="5">
      <t>ネン</t>
    </rPh>
    <phoneticPr fontId="3"/>
  </si>
  <si>
    <t>昭和41年</t>
    <rPh sb="0" eb="2">
      <t>ショウワ</t>
    </rPh>
    <rPh sb="4" eb="5">
      <t>ネン</t>
    </rPh>
    <phoneticPr fontId="3"/>
  </si>
  <si>
    <t>昭和40年</t>
    <rPh sb="0" eb="2">
      <t>ショウワ</t>
    </rPh>
    <rPh sb="4" eb="5">
      <t>ネン</t>
    </rPh>
    <phoneticPr fontId="3"/>
  </si>
  <si>
    <t>昭和39年</t>
    <rPh sb="0" eb="2">
      <t>ショウワ</t>
    </rPh>
    <rPh sb="4" eb="5">
      <t>ネン</t>
    </rPh>
    <phoneticPr fontId="3"/>
  </si>
  <si>
    <r>
      <rPr>
        <b/>
        <sz val="6"/>
        <color theme="2" tint="-0.499984740745262"/>
        <rFont val="ＭＳ Ｐゴシック"/>
        <family val="3"/>
        <charset val="128"/>
      </rPr>
      <t>●</t>
    </r>
    <r>
      <rPr>
        <b/>
        <sz val="8"/>
        <rFont val="ＭＳ Ｐゴシック"/>
        <family val="3"/>
        <charset val="128"/>
      </rPr>
      <t>準会員記入欄</t>
    </r>
    <rPh sb="1" eb="4">
      <t>ジュンカイイン</t>
    </rPh>
    <rPh sb="4" eb="6">
      <t>キニュウ</t>
    </rPh>
    <rPh sb="6" eb="7">
      <t>ラン</t>
    </rPh>
    <phoneticPr fontId="15"/>
  </si>
  <si>
    <t>政令で定める使用人氏名</t>
    <rPh sb="0" eb="2">
      <t>セイレイ</t>
    </rPh>
    <rPh sb="3" eb="4">
      <t>サダ</t>
    </rPh>
    <rPh sb="6" eb="8">
      <t>シヨウ</t>
    </rPh>
    <rPh sb="8" eb="9">
      <t>ニン</t>
    </rPh>
    <rPh sb="9" eb="11">
      <t>シメイ</t>
    </rPh>
    <phoneticPr fontId="15"/>
  </si>
  <si>
    <t>昭和38年</t>
    <rPh sb="0" eb="2">
      <t>ショウワ</t>
    </rPh>
    <rPh sb="4" eb="5">
      <t>ネン</t>
    </rPh>
    <phoneticPr fontId="3"/>
  </si>
  <si>
    <t>昭和37年</t>
    <rPh sb="0" eb="2">
      <t>ショウワ</t>
    </rPh>
    <rPh sb="4" eb="5">
      <t>ネン</t>
    </rPh>
    <phoneticPr fontId="3"/>
  </si>
  <si>
    <t>昭和36年</t>
    <rPh sb="0" eb="2">
      <t>ショウワ</t>
    </rPh>
    <rPh sb="4" eb="5">
      <t>ネン</t>
    </rPh>
    <phoneticPr fontId="3"/>
  </si>
  <si>
    <t>昭和35年</t>
    <rPh sb="0" eb="2">
      <t>ショウワ</t>
    </rPh>
    <rPh sb="4" eb="5">
      <t>ネン</t>
    </rPh>
    <phoneticPr fontId="3"/>
  </si>
  <si>
    <t>昭和34年</t>
    <rPh sb="0" eb="2">
      <t>ショウワ</t>
    </rPh>
    <rPh sb="4" eb="5">
      <t>ネン</t>
    </rPh>
    <phoneticPr fontId="3"/>
  </si>
  <si>
    <t>昭和33年</t>
    <rPh sb="0" eb="2">
      <t>ショウワ</t>
    </rPh>
    <rPh sb="4" eb="5">
      <t>ネン</t>
    </rPh>
    <phoneticPr fontId="3"/>
  </si>
  <si>
    <t>昭和32年</t>
    <rPh sb="0" eb="2">
      <t>ショウワ</t>
    </rPh>
    <rPh sb="4" eb="5">
      <t>ネン</t>
    </rPh>
    <phoneticPr fontId="3"/>
  </si>
  <si>
    <t>昭和31年</t>
    <rPh sb="0" eb="2">
      <t>ショウワ</t>
    </rPh>
    <rPh sb="4" eb="5">
      <t>ネン</t>
    </rPh>
    <phoneticPr fontId="3"/>
  </si>
  <si>
    <t>昭和30年</t>
    <rPh sb="0" eb="2">
      <t>ショウワ</t>
    </rPh>
    <rPh sb="4" eb="5">
      <t>ネン</t>
    </rPh>
    <phoneticPr fontId="3"/>
  </si>
  <si>
    <t>昭和29年</t>
    <rPh sb="0" eb="2">
      <t>ショウワ</t>
    </rPh>
    <rPh sb="4" eb="5">
      <t>ネン</t>
    </rPh>
    <phoneticPr fontId="3"/>
  </si>
  <si>
    <t>昭和28年</t>
    <rPh sb="0" eb="2">
      <t>ショウワ</t>
    </rPh>
    <rPh sb="4" eb="5">
      <t>ネン</t>
    </rPh>
    <phoneticPr fontId="3"/>
  </si>
  <si>
    <t>昭和27年</t>
    <rPh sb="0" eb="2">
      <t>ショウワ</t>
    </rPh>
    <rPh sb="4" eb="5">
      <t>ネン</t>
    </rPh>
    <phoneticPr fontId="3"/>
  </si>
  <si>
    <t>昭和26年</t>
    <rPh sb="0" eb="2">
      <t>ショウワ</t>
    </rPh>
    <rPh sb="4" eb="5">
      <t>ネン</t>
    </rPh>
    <phoneticPr fontId="3"/>
  </si>
  <si>
    <t>昭和25年</t>
    <rPh sb="0" eb="2">
      <t>ショウワ</t>
    </rPh>
    <rPh sb="4" eb="5">
      <t>ネン</t>
    </rPh>
    <phoneticPr fontId="3"/>
  </si>
  <si>
    <t>昭和24年</t>
    <rPh sb="0" eb="2">
      <t>ショウワ</t>
    </rPh>
    <rPh sb="4" eb="5">
      <t>ネン</t>
    </rPh>
    <phoneticPr fontId="3"/>
  </si>
  <si>
    <t>昭和23年</t>
    <rPh sb="0" eb="2">
      <t>ショウワ</t>
    </rPh>
    <rPh sb="4" eb="5">
      <t>ネン</t>
    </rPh>
    <phoneticPr fontId="3"/>
  </si>
  <si>
    <t>昭和22年</t>
    <rPh sb="0" eb="2">
      <t>ショウワ</t>
    </rPh>
    <rPh sb="4" eb="5">
      <t>ネン</t>
    </rPh>
    <phoneticPr fontId="3"/>
  </si>
  <si>
    <t>昭和21年</t>
    <rPh sb="0" eb="2">
      <t>ショウワ</t>
    </rPh>
    <rPh sb="4" eb="5">
      <t>ネン</t>
    </rPh>
    <phoneticPr fontId="3"/>
  </si>
  <si>
    <t>主たる事務所</t>
    <rPh sb="0" eb="1">
      <t>シュ</t>
    </rPh>
    <rPh sb="3" eb="5">
      <t>ジム</t>
    </rPh>
    <rPh sb="5" eb="6">
      <t>ショ</t>
    </rPh>
    <phoneticPr fontId="40"/>
  </si>
  <si>
    <t>昭和20年</t>
    <rPh sb="0" eb="2">
      <t>ショウワ</t>
    </rPh>
    <rPh sb="4" eb="5">
      <t>ネン</t>
    </rPh>
    <phoneticPr fontId="3"/>
  </si>
  <si>
    <t>従業者</t>
    <rPh sb="0" eb="3">
      <t>ジュウギョウシャ</t>
    </rPh>
    <phoneticPr fontId="15"/>
  </si>
  <si>
    <t>昭和19年</t>
    <rPh sb="0" eb="2">
      <t>ショウワ</t>
    </rPh>
    <rPh sb="4" eb="5">
      <t>ネン</t>
    </rPh>
    <phoneticPr fontId="3"/>
  </si>
  <si>
    <t>昭和18年</t>
    <rPh sb="0" eb="2">
      <t>ショウワ</t>
    </rPh>
    <rPh sb="4" eb="5">
      <t>ネン</t>
    </rPh>
    <phoneticPr fontId="3"/>
  </si>
  <si>
    <r>
      <rPr>
        <sz val="7"/>
        <color theme="2" tint="-0.499984740745262"/>
        <rFont val="ＭＳ Ｐゴシック"/>
        <family val="3"/>
        <charset val="128"/>
      </rPr>
      <t>●</t>
    </r>
    <r>
      <rPr>
        <sz val="7"/>
        <rFont val="ＭＳ Ｐゴシック"/>
        <family val="3"/>
        <charset val="128"/>
      </rPr>
      <t>代表者・役員・政令</t>
    </r>
    <rPh sb="1" eb="4">
      <t>ダイヒョウシャ</t>
    </rPh>
    <rPh sb="5" eb="7">
      <t>ヤクイン</t>
    </rPh>
    <rPh sb="8" eb="10">
      <t>セイレイ</t>
    </rPh>
    <phoneticPr fontId="15"/>
  </si>
  <si>
    <t>昭和17年</t>
    <rPh sb="0" eb="2">
      <t>ショウワ</t>
    </rPh>
    <rPh sb="4" eb="5">
      <t>ネン</t>
    </rPh>
    <phoneticPr fontId="3"/>
  </si>
  <si>
    <t>昭和16年</t>
    <rPh sb="0" eb="2">
      <t>ショウワ</t>
    </rPh>
    <rPh sb="4" eb="5">
      <t>ネン</t>
    </rPh>
    <phoneticPr fontId="3"/>
  </si>
  <si>
    <t>　で定める使用人・専</t>
    <rPh sb="2" eb="3">
      <t>サダ</t>
    </rPh>
    <rPh sb="5" eb="7">
      <t>シヨウ</t>
    </rPh>
    <rPh sb="7" eb="8">
      <t>ニン</t>
    </rPh>
    <rPh sb="9" eb="10">
      <t>セン</t>
    </rPh>
    <phoneticPr fontId="15"/>
  </si>
  <si>
    <t>昭和15年</t>
    <rPh sb="0" eb="2">
      <t>ショウワ</t>
    </rPh>
    <rPh sb="4" eb="5">
      <t>ネン</t>
    </rPh>
    <phoneticPr fontId="3"/>
  </si>
  <si>
    <t>昭和14年</t>
    <rPh sb="0" eb="2">
      <t>ショウワ</t>
    </rPh>
    <rPh sb="4" eb="5">
      <t>ネン</t>
    </rPh>
    <phoneticPr fontId="3"/>
  </si>
  <si>
    <t>　任宅建取引士を除く</t>
    <rPh sb="1" eb="2">
      <t>ニン</t>
    </rPh>
    <rPh sb="2" eb="4">
      <t>タッケン</t>
    </rPh>
    <rPh sb="4" eb="6">
      <t>トリヒキ</t>
    </rPh>
    <rPh sb="6" eb="7">
      <t>シ</t>
    </rPh>
    <rPh sb="8" eb="9">
      <t>ノゾ</t>
    </rPh>
    <phoneticPr fontId="15"/>
  </si>
  <si>
    <t>昭和13年</t>
    <rPh sb="0" eb="2">
      <t>ショウワ</t>
    </rPh>
    <rPh sb="4" eb="5">
      <t>ネン</t>
    </rPh>
    <phoneticPr fontId="3"/>
  </si>
  <si>
    <t>昭和12年</t>
    <rPh sb="0" eb="2">
      <t>ショウワ</t>
    </rPh>
    <rPh sb="4" eb="5">
      <t>ネン</t>
    </rPh>
    <phoneticPr fontId="3"/>
  </si>
  <si>
    <t>昭和11年</t>
    <rPh sb="0" eb="2">
      <t>ショウワ</t>
    </rPh>
    <rPh sb="4" eb="5">
      <t>ネン</t>
    </rPh>
    <phoneticPr fontId="3"/>
  </si>
  <si>
    <t>昭和10年</t>
    <rPh sb="0" eb="2">
      <t>ショウワ</t>
    </rPh>
    <rPh sb="4" eb="5">
      <t>ネン</t>
    </rPh>
    <phoneticPr fontId="3"/>
  </si>
  <si>
    <t>他支店記入欄</t>
    <rPh sb="0" eb="3">
      <t>タシテン</t>
    </rPh>
    <rPh sb="3" eb="5">
      <t>キニュウ</t>
    </rPh>
    <rPh sb="5" eb="6">
      <t>ラン</t>
    </rPh>
    <phoneticPr fontId="40"/>
  </si>
  <si>
    <t>支店名</t>
    <rPh sb="0" eb="2">
      <t>シテン</t>
    </rPh>
    <rPh sb="2" eb="3">
      <t>メイ</t>
    </rPh>
    <phoneticPr fontId="15"/>
  </si>
  <si>
    <t>昭和9年</t>
    <rPh sb="0" eb="2">
      <t>ショウワ</t>
    </rPh>
    <rPh sb="3" eb="4">
      <t>ネン</t>
    </rPh>
    <phoneticPr fontId="3"/>
  </si>
  <si>
    <t>昭和8年</t>
    <rPh sb="0" eb="2">
      <t>ショウワ</t>
    </rPh>
    <rPh sb="3" eb="4">
      <t>ネン</t>
    </rPh>
    <phoneticPr fontId="3"/>
  </si>
  <si>
    <t>昭和7年</t>
    <rPh sb="0" eb="2">
      <t>ショウワ</t>
    </rPh>
    <rPh sb="3" eb="4">
      <t>ネン</t>
    </rPh>
    <phoneticPr fontId="3"/>
  </si>
  <si>
    <t>昭和6年</t>
    <rPh sb="0" eb="2">
      <t>ショウワ</t>
    </rPh>
    <rPh sb="3" eb="4">
      <t>ネン</t>
    </rPh>
    <phoneticPr fontId="3"/>
  </si>
  <si>
    <t>昭和5年</t>
    <rPh sb="0" eb="2">
      <t>ショウワ</t>
    </rPh>
    <rPh sb="3" eb="4">
      <t>ネン</t>
    </rPh>
    <phoneticPr fontId="3"/>
  </si>
  <si>
    <t>昭和4年</t>
    <rPh sb="0" eb="2">
      <t>ショウワ</t>
    </rPh>
    <rPh sb="3" eb="4">
      <t>ネン</t>
    </rPh>
    <phoneticPr fontId="3"/>
  </si>
  <si>
    <t>昭和3年</t>
    <rPh sb="0" eb="2">
      <t>ショウワ</t>
    </rPh>
    <rPh sb="3" eb="4">
      <t>ネン</t>
    </rPh>
    <phoneticPr fontId="3"/>
  </si>
  <si>
    <t>昭和2年</t>
    <rPh sb="0" eb="2">
      <t>ショウワ</t>
    </rPh>
    <rPh sb="3" eb="4">
      <t>ネン</t>
    </rPh>
    <phoneticPr fontId="3"/>
  </si>
  <si>
    <t>昭和1年</t>
    <rPh sb="0" eb="2">
      <t>ショウワ</t>
    </rPh>
    <rPh sb="3" eb="4">
      <t>ネン</t>
    </rPh>
    <phoneticPr fontId="3"/>
  </si>
  <si>
    <t>営業関係</t>
    <rPh sb="0" eb="2">
      <t>エイギョウ</t>
    </rPh>
    <rPh sb="2" eb="4">
      <t>カンケイ</t>
    </rPh>
    <phoneticPr fontId="15"/>
  </si>
  <si>
    <t>従事者総数</t>
    <rPh sb="0" eb="3">
      <t>ジュウジシャ</t>
    </rPh>
    <rPh sb="3" eb="5">
      <t>ソウスウ</t>
    </rPh>
    <phoneticPr fontId="15"/>
  </si>
  <si>
    <t>代表者が他に有する資格</t>
    <rPh sb="0" eb="3">
      <t>ダイヒョウシャ</t>
    </rPh>
    <rPh sb="4" eb="5">
      <t>ホカ</t>
    </rPh>
    <rPh sb="6" eb="7">
      <t>ユウ</t>
    </rPh>
    <rPh sb="9" eb="11">
      <t>シカク</t>
    </rPh>
    <phoneticPr fontId="15"/>
  </si>
  <si>
    <t>事業の沿革</t>
    <rPh sb="0" eb="2">
      <t>ジギョウ</t>
    </rPh>
    <rPh sb="3" eb="5">
      <t>エンカク</t>
    </rPh>
    <phoneticPr fontId="15"/>
  </si>
  <si>
    <t>宅建業の創業</t>
    <rPh sb="0" eb="2">
      <t>タッケン</t>
    </rPh>
    <rPh sb="2" eb="3">
      <t>ギョウ</t>
    </rPh>
    <rPh sb="4" eb="6">
      <t>ソウギョウ</t>
    </rPh>
    <phoneticPr fontId="15"/>
  </si>
  <si>
    <t>名</t>
    <rPh sb="0" eb="1">
      <t>メイ</t>
    </rPh>
    <phoneticPr fontId="15"/>
  </si>
  <si>
    <t>（内　男性</t>
    <phoneticPr fontId="15"/>
  </si>
  <si>
    <t>名・女性</t>
    <rPh sb="0" eb="1">
      <t>メイ</t>
    </rPh>
    <rPh sb="2" eb="4">
      <t>ジョセイ</t>
    </rPh>
    <phoneticPr fontId="40"/>
  </si>
  <si>
    <t>名）</t>
    <rPh sb="0" eb="1">
      <t>メイ</t>
    </rPh>
    <phoneticPr fontId="15"/>
  </si>
  <si>
    <r>
      <rPr>
        <sz val="6"/>
        <color theme="2" tint="-0.499984740745262"/>
        <rFont val="ＭＳ Ｐゴシック"/>
        <family val="3"/>
        <charset val="128"/>
        <scheme val="minor"/>
      </rPr>
      <t>●</t>
    </r>
    <r>
      <rPr>
        <sz val="7"/>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40"/>
  </si>
  <si>
    <t>組織変更があった場合の名称（個人▶法人・法人▶個人・相続等）</t>
    <rPh sb="0" eb="2">
      <t>ソシキ</t>
    </rPh>
    <rPh sb="2" eb="4">
      <t>ヘンコウ</t>
    </rPh>
    <rPh sb="8" eb="10">
      <t>バアイ</t>
    </rPh>
    <rPh sb="11" eb="13">
      <t>メイショウ</t>
    </rPh>
    <rPh sb="14" eb="16">
      <t>コジン</t>
    </rPh>
    <rPh sb="17" eb="19">
      <t>ホウジン</t>
    </rPh>
    <rPh sb="20" eb="22">
      <t>ホウジン</t>
    </rPh>
    <rPh sb="23" eb="25">
      <t>コジン</t>
    </rPh>
    <rPh sb="26" eb="29">
      <t>ソウゾクナド</t>
    </rPh>
    <phoneticPr fontId="15"/>
  </si>
  <si>
    <t>営業内容</t>
    <rPh sb="0" eb="2">
      <t>エイギョウ</t>
    </rPh>
    <rPh sb="2" eb="4">
      <t>ナイヨウ</t>
    </rPh>
    <phoneticPr fontId="15"/>
  </si>
  <si>
    <t>宅地建物取引業以外の事業の種類</t>
    <rPh sb="0" eb="2">
      <t>タクチ</t>
    </rPh>
    <rPh sb="2" eb="4">
      <t>タテモノ</t>
    </rPh>
    <rPh sb="4" eb="7">
      <t>トリヒキギョウ</t>
    </rPh>
    <rPh sb="7" eb="9">
      <t>イガイ</t>
    </rPh>
    <rPh sb="10" eb="12">
      <t>ジギョウ</t>
    </rPh>
    <rPh sb="13" eb="15">
      <t>シュルイ</t>
    </rPh>
    <phoneticPr fontId="15"/>
  </si>
  <si>
    <t>□ 仲介（賃貸・売買）</t>
  </si>
  <si>
    <t>預金口座振替依頼書・自動払込利用申込書　　</t>
    <phoneticPr fontId="124" alignment="distributed"/>
  </si>
  <si>
    <t>ダウンロード専用　TKD00280</t>
    <rPh sb="6" eb="8">
      <t>センヨウ</t>
    </rPh>
    <phoneticPr fontId="124" alignment="distributed"/>
  </si>
  <si>
    <t>(金融機関提出用)</t>
    <phoneticPr fontId="124" alignment="distributed"/>
  </si>
  <si>
    <t>取扱金融機関　御中</t>
    <rPh sb="0" eb="2">
      <t>トリアツカイ</t>
    </rPh>
    <rPh sb="1" eb="2">
      <t>アツカイ</t>
    </rPh>
    <rPh sb="2" eb="3">
      <t>キン</t>
    </rPh>
    <rPh sb="3" eb="4">
      <t>ユウ</t>
    </rPh>
    <rPh sb="4" eb="6">
      <t>キカン</t>
    </rPh>
    <rPh sb="7" eb="9">
      <t>オンチュウ</t>
    </rPh>
    <phoneticPr fontId="40"/>
  </si>
  <si>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40"/>
  </si>
  <si>
    <t>委託者名</t>
    <rPh sb="0" eb="3">
      <t>イタクシャ</t>
    </rPh>
    <rPh sb="3" eb="4">
      <t>メイ</t>
    </rPh>
    <phoneticPr fontId="124" alignment="distributed"/>
  </si>
  <si>
    <t>（公社）東京都宅地建物取引業協会</t>
    <rPh sb="1" eb="3">
      <t>コウシャ</t>
    </rPh>
    <rPh sb="4" eb="16">
      <t>トウキョウトタクチタテモノトリヒキギョウキョウカイ</t>
    </rPh>
    <phoneticPr fontId="124" alignment="distributed"/>
  </si>
  <si>
    <t>コード</t>
    <phoneticPr fontId="124" alignment="distributed"/>
  </si>
  <si>
    <t>0</t>
  </si>
  <si>
    <t>（公社） 東京都宅地建物取引業協会、および（公社） 全国宅地建物取引業保証協会の預金口座振替依頼書・自動払込利用申込書にご記入される場合には次の点にご注意ください。
※ 口座情報は印刷した用紙に直接手書きしてください。</t>
    <rPh sb="0" eb="17">
      <t>トウキョウ</t>
    </rPh>
    <rPh sb="40" eb="42">
      <t>ヨキン</t>
    </rPh>
    <rPh sb="42" eb="44">
      <t>コウザ</t>
    </rPh>
    <rPh sb="44" eb="46">
      <t>フリカエ</t>
    </rPh>
    <rPh sb="46" eb="49">
      <t>イライショ</t>
    </rPh>
    <rPh sb="50" eb="52">
      <t>ジドウ</t>
    </rPh>
    <rPh sb="52" eb="54">
      <t>ハライコミ</t>
    </rPh>
    <rPh sb="54" eb="56">
      <t>リヨウ</t>
    </rPh>
    <rPh sb="56" eb="59">
      <t>モウシコミショ</t>
    </rPh>
    <rPh sb="85" eb="87">
      <t>コウザ</t>
    </rPh>
    <rPh sb="87" eb="89">
      <t>ジョウホウ</t>
    </rPh>
    <rPh sb="90" eb="92">
      <t>インサツ</t>
    </rPh>
    <rPh sb="94" eb="96">
      <t>ヨウシ</t>
    </rPh>
    <rPh sb="97" eb="99">
      <t>チョクセツ</t>
    </rPh>
    <rPh sb="99" eb="101">
      <t>テガ</t>
    </rPh>
    <phoneticPr fontId="15"/>
  </si>
  <si>
    <t>※　下記 太線内「会員情報」および「口座情報」をご記入願います。</t>
    <rPh sb="9" eb="13">
      <t>カイインジョウホウ</t>
    </rPh>
    <rPh sb="18" eb="22">
      <t>コウザジョウホウ</t>
    </rPh>
    <phoneticPr fontId="124" alignment="distributed"/>
  </si>
  <si>
    <t>※　口座情報ご記入の際、フリガナの濁点半濁点および区切り　 部分は、それぞれ１字分空けてください。</t>
    <phoneticPr fontId="40"/>
  </si>
  <si>
    <t>※　必要に応じてチェックボックスに☑をお願いいたします。</t>
    <rPh sb="2" eb="4">
      <t>ヒツヨウ</t>
    </rPh>
    <rPh sb="5" eb="6">
      <t>オウ</t>
    </rPh>
    <rPh sb="20" eb="21">
      <t>ネガ</t>
    </rPh>
    <phoneticPr fontId="40"/>
  </si>
  <si>
    <t>会員情報</t>
    <rPh sb="0" eb="2">
      <t>カイイン</t>
    </rPh>
    <rPh sb="2" eb="4">
      <t>ジョウホウ</t>
    </rPh>
    <phoneticPr fontId="40"/>
  </si>
  <si>
    <t>□</t>
    <phoneticPr fontId="40"/>
  </si>
  <si>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40"/>
  </si>
  <si>
    <t>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
　　利用することにご了承いただいた方は、別途、東京都宅建協同組合の賦課金
　　引落用「預金口座振替依頼書・自動払込利用申込書」のご提出は不要です。
※　お手数ですがコピーをお取りいただき、お手元に保管願います。</t>
    <phoneticPr fontId="15"/>
  </si>
  <si>
    <t>　支店・営業所名は必ずご記入ください。　（本店の場合は不要です）</t>
    <phoneticPr fontId="40"/>
  </si>
  <si>
    <t>フリガナ</t>
    <phoneticPr fontId="124" alignment="distributed"/>
  </si>
  <si>
    <t>商　号</t>
    <phoneticPr fontId="124" alignment="distributed"/>
  </si>
  <si>
    <t>連絡先住所</t>
    <rPh sb="0" eb="3">
      <t>レンラクサキ</t>
    </rPh>
    <rPh sb="3" eb="5">
      <t>ジュウショ</t>
    </rPh>
    <phoneticPr fontId="40"/>
  </si>
  <si>
    <t>電話番号</t>
    <rPh sb="0" eb="2">
      <t>デンワ</t>
    </rPh>
    <rPh sb="2" eb="4">
      <t>バンゴウ</t>
    </rPh>
    <phoneticPr fontId="124" alignment="distributed"/>
  </si>
  <si>
    <t>ビル名・番地・部屋番号がある場合は必ずご記入ください。</t>
    <phoneticPr fontId="40"/>
  </si>
  <si>
    <t>　</t>
    <phoneticPr fontId="124" alignment="distributed"/>
  </si>
  <si>
    <t>―預金口座振替規定―（ゆうちょ銀行からの自動払込を除く）</t>
    <rPh sb="8" eb="9">
      <t>テイ</t>
    </rPh>
    <phoneticPr fontId="124" alignment="distributed"/>
  </si>
  <si>
    <t>金融機関使用欄</t>
    <rPh sb="0" eb="4">
      <t>キンユウキカン</t>
    </rPh>
    <rPh sb="4" eb="6">
      <t>シヨウ</t>
    </rPh>
    <rPh sb="6" eb="7">
      <t>ラン</t>
    </rPh>
    <phoneticPr fontId="124"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</si>
  <si>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24"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</si>
  <si>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24" alignment="distributed"/>
  </si>
  <si>
    <t>(</t>
    <phoneticPr fontId="124" alignment="distributed"/>
  </si>
  <si>
    <t xml:space="preserve">店名、種目
口座番号、口座名義
</t>
    <phoneticPr fontId="124" alignment="distributed"/>
  </si>
  <si>
    <t>)</t>
    <phoneticPr fontId="124" alignment="distributed"/>
  </si>
  <si>
    <t>（備考）</t>
    <phoneticPr fontId="124"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</si>
  <si>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24" alignment="distributed"/>
  </si>
  <si>
    <t>株式会社　日本共同システム</t>
    <rPh sb="0" eb="4">
      <t>カブシキガイシャ</t>
    </rPh>
    <rPh sb="5" eb="7">
      <t>ニホン</t>
    </rPh>
    <rPh sb="7" eb="9">
      <t>キョウドウ</t>
    </rPh>
    <phoneticPr fontId="124" alignment="distributed"/>
  </si>
  <si>
    <t>振替日（払込日）</t>
    <rPh sb="0" eb="3">
      <t>フリカエビ</t>
    </rPh>
    <rPh sb="4" eb="7">
      <t>ハライコミビ</t>
    </rPh>
    <phoneticPr fontId="124"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</si>
  <si>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124" alignment="distributed"/>
  </si>
  <si>
    <t>振替開始日（払込開始日）</t>
    <rPh sb="0" eb="2">
      <t>フリカエ</t>
    </rPh>
    <rPh sb="2" eb="5">
      <t>カイシビ</t>
    </rPh>
    <rPh sb="6" eb="8">
      <t>ハライコミ</t>
    </rPh>
    <rPh sb="8" eb="11">
      <t>カイシビ</t>
    </rPh>
    <phoneticPr fontId="124" alignment="distributed"/>
  </si>
  <si>
    <t>口座情報</t>
    <rPh sb="0" eb="4">
      <t>コウザジョウホウ</t>
    </rPh>
    <phoneticPr fontId="40"/>
  </si>
  <si>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40"/>
  </si>
  <si>
    <t>フリガナは省略せずにご記入ください。法人の場合は、会社名、金融機関お届けの肩書き、代表者名まで全てご記入ください。</t>
    <rPh sb="11" eb="13">
      <t>キニュウ</t>
    </rPh>
    <rPh sb="50" eb="52">
      <t>キニュウ</t>
    </rPh>
    <phoneticPr fontId="124" alignment="distributed"/>
  </si>
  <si>
    <t>預金者
（口座名義）</t>
    <rPh sb="5" eb="9">
      <t>コウザメイギ</t>
    </rPh>
    <phoneticPr fontId="124"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</si>
  <si>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24" alignment="distributed"/>
  </si>
  <si>
    <t>ゆうちょ
銀行以外の
金融機関</t>
    <rPh sb="5" eb="7">
      <t>ギンコウ</t>
    </rPh>
    <rPh sb="7" eb="9">
      <t>イガイ</t>
    </rPh>
    <rPh sb="11" eb="15">
      <t>キンユウキカン</t>
    </rPh>
    <phoneticPr fontId="40"/>
  </si>
  <si>
    <t>必ずお届け印での押印を
お願い致します。</t>
    <rPh sb="0" eb="1">
      <t>カナラ</t>
    </rPh>
    <rPh sb="3" eb="4">
      <t>トド</t>
    </rPh>
    <rPh sb="5" eb="6">
      <t>イン</t>
    </rPh>
    <rPh sb="8" eb="10">
      <t>オウイン</t>
    </rPh>
    <rPh sb="13" eb="14">
      <t>ネガイ</t>
    </rPh>
    <rPh sb="15" eb="16">
      <t>タ</t>
    </rPh>
    <phoneticPr fontId="124" alignment="distributed"/>
  </si>
  <si>
    <t>銀行名</t>
    <rPh sb="0" eb="3">
      <t>ギンコウメイ</t>
    </rPh>
    <phoneticPr fontId="124" alignment="distributed"/>
  </si>
  <si>
    <t>支店</t>
    <phoneticPr fontId="124" alignment="distributed"/>
  </si>
  <si>
    <t>金融機関コード</t>
    <rPh sb="0" eb="2">
      <t>キンユウ</t>
    </rPh>
    <rPh sb="2" eb="4">
      <t>キカン</t>
    </rPh>
    <phoneticPr fontId="124" alignment="distributed"/>
  </si>
  <si>
    <t>支店コード</t>
    <rPh sb="0" eb="2">
      <t>シテン</t>
    </rPh>
    <phoneticPr fontId="124" alignment="distributed"/>
  </si>
  <si>
    <t>預金種目</t>
    <rPh sb="0" eb="2">
      <t>ヨキン</t>
    </rPh>
    <rPh sb="2" eb="4">
      <t>シュモク</t>
    </rPh>
    <phoneticPr fontId="124"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</si>
  <si>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124"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</si>
  <si>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24"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</si>
  <si>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124"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</si>
  <si>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124" alignment="distributed"/>
  </si>
  <si>
    <t>株式会社　日本共同システム</t>
    <rPh sb="0" eb="4">
      <t>カブシキガイシャ</t>
    </rPh>
    <rPh sb="5" eb="9">
      <t>ニホンキョウドウ</t>
    </rPh>
    <phoneticPr fontId="124"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</si>
  <si>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24"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</si>
  <si>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124" alignment="distributed"/>
  </si>
  <si>
    <t>◎　記入例に従い正しくご記入ください。</t>
    <rPh sb="2" eb="4">
      <t>キニュウ</t>
    </rPh>
    <rPh sb="4" eb="5">
      <t>レイ</t>
    </rPh>
    <rPh sb="6" eb="7">
      <t>シタガ</t>
    </rPh>
    <rPh sb="8" eb="9">
      <t>タダ</t>
    </rPh>
    <rPh sb="12" eb="14">
      <t>キニュウ</t>
    </rPh>
    <phoneticPr fontId="124" alignment="distributed"/>
  </si>
  <si>
    <t>◎　お手数ですがコピーをお取りいただき、お手元に保管願います。</t>
    <phoneticPr fontId="124" alignment="distributed"/>
  </si>
  <si>
    <t>会員カード（表裏）</t>
    <rPh sb="0" eb="2">
      <t>カイイン</t>
    </rPh>
    <rPh sb="6" eb="8">
      <t>オモテウラ</t>
    </rPh>
    <phoneticPr fontId="15"/>
  </si>
  <si>
    <t>宅建協会_口座振替申込書</t>
    <rPh sb="0" eb="2">
      <t>タッケン</t>
    </rPh>
    <rPh sb="2" eb="4">
      <t>キョウカイ</t>
    </rPh>
    <rPh sb="5" eb="7">
      <t>コウザ</t>
    </rPh>
    <rPh sb="7" eb="9">
      <t>フリカエ</t>
    </rPh>
    <rPh sb="9" eb="12">
      <t>モウシコミショ</t>
    </rPh>
    <phoneticPr fontId="15"/>
  </si>
  <si>
    <t>J</t>
    <phoneticPr fontId="15"/>
  </si>
  <si>
    <t>会員カード</t>
    <rPh sb="0" eb="2">
      <t>カイイン</t>
    </rPh>
    <phoneticPr fontId="15"/>
  </si>
  <si>
    <t>免　許　申　請　書</t>
    <rPh sb="0" eb="1">
      <t>メン</t>
    </rPh>
    <rPh sb="2" eb="3">
      <t>モト</t>
    </rPh>
    <rPh sb="4" eb="5">
      <t>サル</t>
    </rPh>
    <rPh sb="6" eb="7">
      <t>ショウ</t>
    </rPh>
    <rPh sb="8" eb="9">
      <t>ショ</t>
    </rPh>
    <phoneticPr fontId="40"/>
  </si>
  <si>
    <t>専任宅建取引士
の写真
※代表者・政令で
定める使用人
兼務の場合不要</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5"/>
  </si>
  <si>
    <t>※代表者と同一の場合は不要</t>
    <rPh sb="1" eb="4">
      <t>ダイヒョウシャ</t>
    </rPh>
    <rPh sb="5" eb="7">
      <t>ドウイツ</t>
    </rPh>
    <rPh sb="8" eb="10">
      <t>バアイ</t>
    </rPh>
    <rPh sb="11" eb="13">
      <t>フヨウ</t>
    </rPh>
    <phoneticPr fontId="15"/>
  </si>
  <si>
    <t xml:space="preserve">
タテ４㎝×ヨコ３㎝</t>
    <phoneticPr fontId="15"/>
  </si>
  <si>
    <t>専任宅建取引士
の写真
※代表者・政令で
定める使用人
兼務の場合不要
タテ４㎝×ヨコ３㎝</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5"/>
  </si>
  <si>
    <t>金融機関分類</t>
    <rPh sb="0" eb="2">
      <t>キンユウ</t>
    </rPh>
    <rPh sb="2" eb="4">
      <t>キカン</t>
    </rPh>
    <rPh sb="4" eb="6">
      <t>ブンルイ</t>
    </rPh>
    <phoneticPr fontId="15"/>
  </si>
  <si>
    <t>普通・当座</t>
    <rPh sb="0" eb="2">
      <t>フツウ</t>
    </rPh>
    <rPh sb="3" eb="5">
      <t>トウザ</t>
    </rPh>
    <phoneticPr fontId="15"/>
  </si>
  <si>
    <t>銀行　信金　信組
金庫　農協</t>
    <phoneticPr fontId="15"/>
  </si>
  <si>
    <t>１．普通　２．当座</t>
    <phoneticPr fontId="15"/>
  </si>
  <si>
    <t>銀行</t>
    <phoneticPr fontId="15"/>
  </si>
  <si>
    <t>１．普通</t>
    <phoneticPr fontId="15"/>
  </si>
  <si>
    <t>信金</t>
    <phoneticPr fontId="15"/>
  </si>
  <si>
    <t>２．当座</t>
    <phoneticPr fontId="15"/>
  </si>
  <si>
    <t>信組</t>
    <phoneticPr fontId="15"/>
  </si>
  <si>
    <t>金庫</t>
    <phoneticPr fontId="15"/>
  </si>
  <si>
    <t>農協</t>
    <phoneticPr fontId="15"/>
  </si>
  <si>
    <t>04　(公社)全国宅地建物取引業協会連合会の会員である各協会</t>
    <rPh sb="4" eb="6">
      <t>ｺｳｼｬ</t>
    </rPh>
    <rPh sb="7" eb="13">
      <t>ｾﾞﾝｺｸﾀｸﾁﾀﾃﾓﾉ</t>
    </rPh>
    <rPh sb="13" eb="18">
      <t>ﾄﾘﾋｷｷﾞｮｳｷｮｳｶｲ</t>
    </rPh>
    <rPh sb="18" eb="21">
      <t>ﾚﾝｺﾞｳｶｲ</t>
    </rPh>
    <rPh sb="22" eb="24">
      <t>ｶｲｲﾝ</t>
    </rPh>
    <rPh sb="27" eb="30">
      <t>ｶｸｷｮｳｶｲ</t>
    </rPh>
    <phoneticPr fontId="15" type="halfwidthKatakana"/>
  </si>
  <si>
    <t>13　(一社)全国住宅産業協会又はその会員である各協会</t>
    <phoneticPr fontId="15" type="halfwidthKatakana"/>
  </si>
  <si>
    <t>50　所属団体なし</t>
    <rPh sb="3" eb="7">
      <t>ｼｮｿﾞｸﾀﾞﾝﾀｲ</t>
    </rPh>
    <phoneticPr fontId="40" type="halfwidthKatakana"/>
  </si>
  <si>
    <t>ブロック受付日</t>
    <rPh sb="4" eb="6">
      <t>ウケツケ</t>
    </rPh>
    <rPh sb="6" eb="7">
      <t>ビ</t>
    </rPh>
    <phoneticPr fontId="15"/>
  </si>
  <si>
    <t>ブロック名</t>
    <rPh sb="4" eb="5">
      <t>メイ</t>
    </rPh>
    <phoneticPr fontId="15"/>
  </si>
  <si>
    <t>ブロック長名</t>
    <rPh sb="4" eb="5">
      <t>チョウ</t>
    </rPh>
    <rPh sb="5" eb="6">
      <t>メイ</t>
    </rPh>
    <phoneticPr fontId="15"/>
  </si>
  <si>
    <t>東京都宅地建物取引業協会</t>
    <rPh sb="0" eb="2">
      <t>トウキョウ</t>
    </rPh>
    <rPh sb="2" eb="3">
      <t>ト</t>
    </rPh>
    <rPh sb="3" eb="12">
      <t>タクチタテモノトリヒキギョウキョウカイ</t>
    </rPh>
    <phoneticPr fontId="15"/>
  </si>
  <si>
    <t>ブロック　　　　　　　　　　　　　　　　　　　　　　</t>
    <phoneticPr fontId="15"/>
  </si>
  <si>
    <t>ブロック名／</t>
    <rPh sb="4" eb="5">
      <t>メイ</t>
    </rPh>
    <phoneticPr fontId="15"/>
  </si>
  <si>
    <t>ブロック</t>
    <phoneticPr fontId="15"/>
  </si>
  <si>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15"/>
  </si>
  <si>
    <t>　　　　　　（　　　　　）</t>
    <phoneticPr fontId="15"/>
  </si>
  <si>
    <t>所属ブロック</t>
    <rPh sb="0" eb="2">
      <t>ショゾク</t>
    </rPh>
    <phoneticPr fontId="15"/>
  </si>
  <si>
    <t>業協会ブロック受付日</t>
    <rPh sb="0" eb="1">
      <t>ギョウ</t>
    </rPh>
    <rPh sb="1" eb="3">
      <t>キョウカイ</t>
    </rPh>
    <rPh sb="7" eb="9">
      <t>ウケツケ</t>
    </rPh>
    <rPh sb="9" eb="10">
      <t>ビ</t>
    </rPh>
    <phoneticPr fontId="15"/>
  </si>
  <si>
    <t>業協会ブロック名</t>
    <rPh sb="0" eb="1">
      <t>ギョウ</t>
    </rPh>
    <rPh sb="1" eb="3">
      <t>キョウカイ</t>
    </rPh>
    <rPh sb="7" eb="8">
      <t>メイ</t>
    </rPh>
    <phoneticPr fontId="15"/>
  </si>
  <si>
    <t>業協会ブロック長名</t>
    <rPh sb="0" eb="1">
      <t>ギョウ</t>
    </rPh>
    <rPh sb="1" eb="3">
      <t>キョウカイ</t>
    </rPh>
    <rPh sb="7" eb="8">
      <t>チョウ</t>
    </rPh>
    <rPh sb="8" eb="9">
      <t>メイ</t>
    </rPh>
    <phoneticPr fontId="15"/>
  </si>
  <si>
    <t>住所 東京都千代田区富士見2-2-4 東京不動産会館</t>
    <phoneticPr fontId="15"/>
  </si>
  <si>
    <t>東日本レインズへの掲載</t>
    <phoneticPr fontId="40"/>
  </si>
  <si>
    <t>入 会 申 込 書</t>
    <rPh sb="0" eb="1">
      <t>ニュウ</t>
    </rPh>
    <rPh sb="2" eb="3">
      <t>カイ</t>
    </rPh>
    <rPh sb="4" eb="5">
      <t>サル</t>
    </rPh>
    <rPh sb="6" eb="7">
      <t>コ</t>
    </rPh>
    <rPh sb="8" eb="9">
      <t>ガキ</t>
    </rPh>
    <phoneticPr fontId="40"/>
  </si>
  <si>
    <t>東京都宅建政治連盟 会長 殿</t>
    <rPh sb="0" eb="9">
      <t>トウキョウ</t>
    </rPh>
    <rPh sb="10" eb="12">
      <t>カイチョウ</t>
    </rPh>
    <rPh sb="13" eb="14">
      <t>トノ</t>
    </rPh>
    <phoneticPr fontId="40"/>
  </si>
  <si>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40"/>
  </si>
  <si>
    <t>　　　　　〔 申込者 〕</t>
    <rPh sb="7" eb="10">
      <t>モウシコミシャ</t>
    </rPh>
    <phoneticPr fontId="40"/>
  </si>
  <si>
    <t>現住所</t>
    <rPh sb="0" eb="3">
      <t>ゲンジュウショ</t>
    </rPh>
    <phoneticPr fontId="40"/>
  </si>
  <si>
    <t>電話番号</t>
    <rPh sb="0" eb="4">
      <t>デンワバンゴウ</t>
    </rPh>
    <phoneticPr fontId="40"/>
  </si>
  <si>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40"/>
  </si>
  <si>
    <t>個人法人の別</t>
    <rPh sb="0" eb="2">
      <t>コジン</t>
    </rPh>
    <rPh sb="2" eb="4">
      <t>ホウジン</t>
    </rPh>
    <rPh sb="5" eb="6">
      <t>ベツ</t>
    </rPh>
    <phoneticPr fontId="40"/>
  </si>
  <si>
    <t xml:space="preserve">       個人         法人</t>
    <rPh sb="7" eb="9">
      <t>コジン</t>
    </rPh>
    <rPh sb="18" eb="20">
      <t>ホウジン</t>
    </rPh>
    <phoneticPr fontId="40"/>
  </si>
  <si>
    <t>商　号</t>
    <rPh sb="0" eb="1">
      <t>ショウ</t>
    </rPh>
    <rPh sb="2" eb="3">
      <t>ゴウ</t>
    </rPh>
    <phoneticPr fontId="40"/>
  </si>
  <si>
    <t>免許番号</t>
    <rPh sb="0" eb="4">
      <t>メンキョバンゴウ</t>
    </rPh>
    <phoneticPr fontId="40"/>
  </si>
  <si>
    <t>申込者との関係</t>
    <rPh sb="0" eb="3">
      <t>モウシコミシャ</t>
    </rPh>
    <rPh sb="5" eb="7">
      <t>カンケイ</t>
    </rPh>
    <phoneticPr fontId="40"/>
  </si>
  <si>
    <t xml:space="preserve">       本人        代表者個人　　　　その他 （</t>
    <rPh sb="7" eb="9">
      <t>ホンニン</t>
    </rPh>
    <rPh sb="17" eb="20">
      <t>ダイヒョウシャ</t>
    </rPh>
    <rPh sb="20" eb="22">
      <t>コジン</t>
    </rPh>
    <rPh sb="28" eb="29">
      <t>ホカ</t>
    </rPh>
    <phoneticPr fontId="40"/>
  </si>
  <si>
    <t>※（構成） 第6条　</t>
    <rPh sb="2" eb="4">
      <t>コウセイ</t>
    </rPh>
    <rPh sb="6" eb="7">
      <t>ダイ</t>
    </rPh>
    <rPh sb="8" eb="9">
      <t>ジョウ</t>
    </rPh>
    <phoneticPr fontId="40"/>
  </si>
  <si>
    <t>　　本連盟は、各支部業協会会員の代表者個人(以下「会員」という)の他、賛助会員により構成する。</t>
    <rPh sb="3" eb="5">
      <t>レンメイ</t>
    </rPh>
    <phoneticPr fontId="40"/>
  </si>
  <si>
    <t>支　部　受　付</t>
    <rPh sb="0" eb="1">
      <t>シ</t>
    </rPh>
    <rPh sb="2" eb="3">
      <t>ブ</t>
    </rPh>
    <rPh sb="4" eb="5">
      <t>ウケ</t>
    </rPh>
    <rPh sb="6" eb="7">
      <t>ツキ</t>
    </rPh>
    <phoneticPr fontId="40"/>
  </si>
  <si>
    <t>　上記のとおり申し込みがありましたのでお届けします。</t>
    <phoneticPr fontId="40"/>
  </si>
  <si>
    <t>　　年 　 月  　日</t>
    <rPh sb="6" eb="7">
      <t>ガツ</t>
    </rPh>
    <phoneticPr fontId="40"/>
  </si>
  <si>
    <t>支部名</t>
    <rPh sb="0" eb="2">
      <t>シブ</t>
    </rPh>
    <rPh sb="2" eb="3">
      <t>メイ</t>
    </rPh>
    <phoneticPr fontId="40"/>
  </si>
  <si>
    <t>支部長名</t>
    <rPh sb="0" eb="3">
      <t>シブチョウ</t>
    </rPh>
    <rPh sb="3" eb="4">
      <t>メイ</t>
    </rPh>
    <phoneticPr fontId="40"/>
  </si>
  <si>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40"/>
  </si>
  <si>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40"/>
  </si>
  <si>
    <t>　　  寄付は禁止されていますので申告して下さい。</t>
    <rPh sb="4" eb="6">
      <t>キフ</t>
    </rPh>
    <rPh sb="7" eb="9">
      <t>キンシ</t>
    </rPh>
    <rPh sb="17" eb="19">
      <t>シンコク</t>
    </rPh>
    <rPh sb="21" eb="22">
      <t>クダ</t>
    </rPh>
    <phoneticPr fontId="40"/>
  </si>
  <si>
    <t>※ ○印をお付け下さい。</t>
    <rPh sb="3" eb="4">
      <t>シルシ</t>
    </rPh>
    <rPh sb="6" eb="7">
      <t>ツ</t>
    </rPh>
    <rPh sb="8" eb="9">
      <t>クダ</t>
    </rPh>
    <phoneticPr fontId="40"/>
  </si>
  <si>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</si>
  <si>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</si>
  <si>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</si>
  <si>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</si>
  <si>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</si>
  <si>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</si>
  <si>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</si>
  <si>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</si>
  <si>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</si>
  <si>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</si>
  <si>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</si>
  <si>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</si>
  <si>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</si>
  <si>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</si>
  <si>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</si>
  <si>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</si>
  <si>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</si>
  <si>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</si>
  <si>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</si>
  <si>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</si>
  <si>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</si>
  <si>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</si>
  <si>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</si>
  <si>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</si>
  <si>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</si>
  <si>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</si>
  <si>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</si>
  <si>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</si>
  <si>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</si>
  <si>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</si>
  <si>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</si>
  <si>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</si>
  <si>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</si>
  <si>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</si>
  <si>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</si>
  <si>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</si>
  <si>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</si>
  <si>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</si>
  <si>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</si>
  <si>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</si>
  <si>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</si>
  <si>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</si>
  <si>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</si>
  <si>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</si>
  <si>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</si>
  <si>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</si>
  <si>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</si>
  <si>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</si>
  <si>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</si>
  <si>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</si>
  <si>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</si>
  <si>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</si>
  <si>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</si>
  <si>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</si>
  <si>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</si>
  <si>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</si>
  <si>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</si>
  <si>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</si>
  <si>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</si>
  <si>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</si>
  <si>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</si>
  <si>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</si>
  <si>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131016　千代田区</t>
    <phoneticPr fontId="15" type="halfwidthKatakana"/>
  </si>
  <si>
    <t>011002　札幌市</t>
  </si>
  <si>
    <t>011011　札幌市 中央区</t>
  </si>
  <si>
    <t>011029　札幌市 北区</t>
  </si>
  <si>
    <t>011037　札幌市 東区</t>
  </si>
  <si>
    <t>011045　札幌市 白石区</t>
  </si>
  <si>
    <t>011053　札幌市 豊平区</t>
  </si>
  <si>
    <t>011061　札幌市 南区</t>
  </si>
  <si>
    <t>011070　札幌市 西区</t>
  </si>
  <si>
    <t>011088　札幌市 厚別区</t>
  </si>
  <si>
    <t>011096　札幌市 手稲区</t>
  </si>
  <si>
    <t>011100　札幌市 清田区</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</si>
  <si>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</si>
  <si>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</si>
  <si>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</si>
  <si>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</si>
  <si>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</si>
  <si>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</si>
  <si>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</si>
  <si>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</si>
  <si>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</si>
  <si>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</si>
  <si>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</si>
  <si>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</si>
  <si>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</si>
  <si>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</si>
  <si>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</si>
  <si>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</si>
  <si>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</si>
  <si>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</si>
  <si>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</si>
  <si>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</si>
  <si>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</si>
  <si>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</si>
  <si>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</si>
  <si>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</si>
  <si>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</si>
  <si>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</si>
  <si>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</si>
  <si>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</si>
  <si>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</si>
  <si>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</si>
  <si>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</si>
  <si>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</si>
  <si>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</si>
  <si>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</si>
  <si>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石狩郡 当別町</t>
  </si>
  <si>
    <t>013048　石狩郡 新篠津村</t>
  </si>
  <si>
    <t>013315　松前郡 松前町</t>
  </si>
  <si>
    <t>013323　松前郡 福島町</t>
  </si>
  <si>
    <t>013331　上磯郡 知内町</t>
  </si>
  <si>
    <t>013340　上磯郡 木古内町</t>
  </si>
  <si>
    <t>013374　亀田郡 七飯町</t>
  </si>
  <si>
    <t>013439　茅部郡 鹿部町</t>
  </si>
  <si>
    <t>013455　茅部郡 森町</t>
  </si>
  <si>
    <t>013463　二海郡 八雲町</t>
  </si>
  <si>
    <t>013471　山越郡 長万部町</t>
  </si>
  <si>
    <t>013617　檜山郡 江差町</t>
  </si>
  <si>
    <t>013625　檜山郡 上ノ国町</t>
  </si>
  <si>
    <t>013633　檜山郡 厚沢部町</t>
  </si>
  <si>
    <t>013641　爾志郡 乙部町</t>
  </si>
  <si>
    <t>013676　奥尻郡 奥尻町</t>
  </si>
  <si>
    <t>013706　瀬棚郡 今金町</t>
  </si>
  <si>
    <t>013714　久遠郡 せたな町</t>
  </si>
  <si>
    <t>013919　島牧郡 島牧村</t>
  </si>
  <si>
    <t>013927　寿都郡 寿都町</t>
  </si>
  <si>
    <t>013935　寿都郡 黒松内町</t>
  </si>
  <si>
    <t>013943　磯谷郡 蘭越町</t>
  </si>
  <si>
    <t>013951　虻田郡 ニセコ町</t>
  </si>
  <si>
    <t>013960　虻田郡 真狩村</t>
  </si>
  <si>
    <t>013978　虻田郡 留寿都村</t>
  </si>
  <si>
    <t>013986　虻田郡 喜茂別町</t>
  </si>
  <si>
    <t>013994　虻田郡 京極町</t>
  </si>
  <si>
    <t>014001　虻田郡 倶知安町</t>
  </si>
  <si>
    <t>014010　岩内郡 共和町</t>
  </si>
  <si>
    <t>014028　岩内郡 岩内町</t>
  </si>
  <si>
    <t>014036　古宇郡 泊村</t>
  </si>
  <si>
    <t>014044　古宇郡 神恵内村</t>
  </si>
  <si>
    <t>014052　積丹郡 積丹町</t>
  </si>
  <si>
    <t>014061　古平郡 古平町</t>
  </si>
  <si>
    <t>014079　余市郡 仁木町</t>
  </si>
  <si>
    <t>014087　余市郡 余市町</t>
  </si>
  <si>
    <t>014095　余市郡 赤井川村</t>
  </si>
  <si>
    <t>014231　空知郡 南幌町</t>
  </si>
  <si>
    <t>014249　空知郡 奈井江町</t>
  </si>
  <si>
    <t>014257　空知郡 上砂川町</t>
  </si>
  <si>
    <t>014273　夕張郡 由仁町</t>
  </si>
  <si>
    <t>014281　夕張郡 長沼町</t>
  </si>
  <si>
    <t>014290　夕張郡 栗山町</t>
  </si>
  <si>
    <t>014303　樺戸郡 月形町</t>
  </si>
  <si>
    <t>014311　樺戸郡 浦臼町</t>
  </si>
  <si>
    <t>014320　樺戸郡 新十津川町</t>
  </si>
  <si>
    <t>014338　雨竜郡 妹背牛町</t>
  </si>
  <si>
    <t>014346　雨竜郡 秩父別町</t>
  </si>
  <si>
    <t>014362　雨竜郡 雨竜町</t>
  </si>
  <si>
    <t>014371　雨竜郡 北竜町</t>
  </si>
  <si>
    <t>014389　雨竜郡 沼田町</t>
  </si>
  <si>
    <t>014524　上川郡 鷹栖町</t>
  </si>
  <si>
    <t>014532　上川郡 東神楽町</t>
  </si>
  <si>
    <t>014541　上川郡 当麻町</t>
  </si>
  <si>
    <t>014559　上川郡 比布町</t>
  </si>
  <si>
    <t>014567　上川郡 愛別町</t>
  </si>
  <si>
    <t>014575　上川郡 上川町</t>
  </si>
  <si>
    <t>014583　上川郡 東川町</t>
  </si>
  <si>
    <t>014591　上川郡 美瑛町</t>
  </si>
  <si>
    <t>014605　空知郡 上富良野町</t>
  </si>
  <si>
    <t>014613　空知郡 中富良野町</t>
  </si>
  <si>
    <t>014621　空知郡 南富良野町</t>
  </si>
  <si>
    <t>014630　勇払郡 占冠村</t>
  </si>
  <si>
    <t>014648　上川郡 和寒町</t>
  </si>
  <si>
    <t>014656　上川郡 剣淵町</t>
  </si>
  <si>
    <t>014681　上川郡 下川町</t>
  </si>
  <si>
    <t>014699　中川郡 美深町</t>
  </si>
  <si>
    <t>014702　中川郡 音威子府村</t>
  </si>
  <si>
    <t>014711　中川郡 中川町</t>
  </si>
  <si>
    <t>014729　雨竜郡 幌加内町</t>
  </si>
  <si>
    <t>014818　増毛郡 増毛町</t>
  </si>
  <si>
    <t>014826　留萌郡 小平町</t>
  </si>
  <si>
    <t>014834　苫前郡 苫前町</t>
  </si>
  <si>
    <t>014842　苫前郡 羽幌町</t>
  </si>
  <si>
    <t>014851　苫前郡 初山別村</t>
  </si>
  <si>
    <t>014869　天塩郡 遠別町</t>
  </si>
  <si>
    <t>014877　天塩郡 天塩町</t>
  </si>
  <si>
    <t>015113　宗谷郡 猿払村</t>
  </si>
  <si>
    <t>015121　枝幸郡 浜頓別町</t>
  </si>
  <si>
    <t>015130　枝幸郡 中頓別町</t>
  </si>
  <si>
    <t>015148　枝幸郡 枝幸町</t>
  </si>
  <si>
    <t>015164　天塩郡 豊富町</t>
  </si>
  <si>
    <t>015172　礼文郡 礼文町</t>
  </si>
  <si>
    <t>015181　利尻郡 利尻町</t>
  </si>
  <si>
    <t>015199　利尻郡 利尻富士町</t>
  </si>
  <si>
    <t>015202　天塩郡 幌延町</t>
  </si>
  <si>
    <t>015431　網走郡 美幌町</t>
  </si>
  <si>
    <t>015440　網走郡 津別町</t>
  </si>
  <si>
    <t>015458　斜里郡 斜里町</t>
  </si>
  <si>
    <t>015466　斜里郡 清里町</t>
  </si>
  <si>
    <t>015474　斜里郡 小清水町</t>
  </si>
  <si>
    <t>015491　常呂郡 訓子府町</t>
  </si>
  <si>
    <t>015504　常呂郡 置戸町</t>
  </si>
  <si>
    <t>015521　常呂郡 佐呂間町</t>
  </si>
  <si>
    <t>015555　紋別郡 遠軽町</t>
  </si>
  <si>
    <t>015598　紋別郡 湧別町</t>
  </si>
  <si>
    <t>015601　紋別郡 滝上町</t>
  </si>
  <si>
    <t>015610　紋別郡 興部町</t>
  </si>
  <si>
    <t>015628　紋別郡 西興部村</t>
  </si>
  <si>
    <t>015636　紋別郡 雄武町</t>
  </si>
  <si>
    <t>015644　網走郡 大空町</t>
  </si>
  <si>
    <t>015717　虻田郡 豊浦町</t>
  </si>
  <si>
    <t>015750　有珠郡 壮瞥町</t>
  </si>
  <si>
    <t>015784　白老郡 白老町</t>
  </si>
  <si>
    <t>015814　勇払郡 厚真町</t>
  </si>
  <si>
    <t>015849　虻田郡 洞爺湖町</t>
  </si>
  <si>
    <t>015857　勇払郡 安平町</t>
  </si>
  <si>
    <t>015865　勇払郡 むかわ町</t>
  </si>
  <si>
    <t>016012　沙流郡 日高町</t>
  </si>
  <si>
    <t>016021　沙流郡 平取町</t>
  </si>
  <si>
    <t>016047　新冠郡 新冠町</t>
  </si>
  <si>
    <t>016071　浦河郡 浦河町</t>
  </si>
  <si>
    <t>016080　様似郡 様似町</t>
  </si>
  <si>
    <t>016098　幌泉郡 えりも町</t>
  </si>
  <si>
    <t>016101　日高郡 新ひだか町</t>
  </si>
  <si>
    <t>016314　河東郡 音更町</t>
  </si>
  <si>
    <t>016322　河東郡 士幌町</t>
  </si>
  <si>
    <t>016331　河東郡 上士幌町</t>
  </si>
  <si>
    <t>016349　河東郡 鹿追町</t>
  </si>
  <si>
    <t>016357　上川郡 新得町</t>
  </si>
  <si>
    <t>016365　上川郡 清水町</t>
  </si>
  <si>
    <t>016373　河西郡 芽室町</t>
  </si>
  <si>
    <t>016381　河西郡 中札内村</t>
  </si>
  <si>
    <t>016390　河西郡 更別村</t>
  </si>
  <si>
    <t>016411　広尾郡 大樹町</t>
  </si>
  <si>
    <t>016420　広尾郡 広尾町</t>
  </si>
  <si>
    <t>016438　中川郡 幕別町</t>
  </si>
  <si>
    <t>016446　中川郡 池田町</t>
  </si>
  <si>
    <t>016454　中川郡 豊頃町</t>
  </si>
  <si>
    <t>016462　中川郡 本別町</t>
  </si>
  <si>
    <t>016471　足寄郡 足寄町</t>
  </si>
  <si>
    <t>016489　足寄郡 陸別町</t>
  </si>
  <si>
    <t>016497　十勝郡 浦幌町</t>
  </si>
  <si>
    <t>016616　釧路郡 釧路町</t>
  </si>
  <si>
    <t>016624　厚岸郡 厚岸町</t>
  </si>
  <si>
    <t>016632　厚岸郡 浜中町</t>
  </si>
  <si>
    <t>016641　川上郡 標茶町</t>
  </si>
  <si>
    <t>016659　川上郡 弟子屈町</t>
  </si>
  <si>
    <t>016675　阿寒郡 鶴居村</t>
  </si>
  <si>
    <t>016683　白糠郡 白糠町</t>
  </si>
  <si>
    <t>016918　野付郡 別海町</t>
  </si>
  <si>
    <t>016926　標津郡 中標津町</t>
  </si>
  <si>
    <t>016934　標津郡 標津町</t>
  </si>
  <si>
    <t>016942　目梨郡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</si>
  <si>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</si>
  <si>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</si>
  <si>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</si>
  <si>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</si>
  <si>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</si>
  <si>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</si>
  <si>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</si>
  <si>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</si>
  <si>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</si>
  <si>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</si>
  <si>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東津軽郡 平内町</t>
  </si>
  <si>
    <t>023035　東津軽郡 今別町</t>
  </si>
  <si>
    <t>023043　東津軽郡 蓬田村</t>
  </si>
  <si>
    <t>023078　東津軽郡 外ヶ浜町</t>
  </si>
  <si>
    <t>023213　西津軽郡 鰺ヶ沢町</t>
  </si>
  <si>
    <t>023230　西津軽郡 深浦町</t>
  </si>
  <si>
    <t>023434　中津軽郡 西目屋村</t>
  </si>
  <si>
    <t>023612　南津軽郡 藤崎町</t>
  </si>
  <si>
    <t>023621　南津軽郡 大鰐町</t>
  </si>
  <si>
    <t>023671　南津軽郡 田舎館村</t>
  </si>
  <si>
    <t>023817　北津軽郡 板柳町</t>
  </si>
  <si>
    <t>023841　北津軽郡 鶴田町</t>
  </si>
  <si>
    <t>023876　北津軽郡 中泊町</t>
  </si>
  <si>
    <t>024015　上北郡 野辺地町</t>
  </si>
  <si>
    <t>024023　上北郡 七戸町</t>
  </si>
  <si>
    <t>024058　上北郡 六戸町</t>
  </si>
  <si>
    <t>024066　上北郡 横浜町</t>
  </si>
  <si>
    <t>024082　上北郡 東北町</t>
  </si>
  <si>
    <t>024112　上北郡 六ヶ所村</t>
  </si>
  <si>
    <t>024121　上北郡 おいらせ町</t>
  </si>
  <si>
    <t>024236　下北郡 大間町</t>
  </si>
  <si>
    <t>024244　下北郡 東通村</t>
  </si>
  <si>
    <t>024252　下北郡 風間浦村</t>
  </si>
  <si>
    <t>024261　下北郡 佐井村</t>
  </si>
  <si>
    <t>024414　三戸郡 三戸町</t>
  </si>
  <si>
    <t>024422　三戸郡 五戸町</t>
  </si>
  <si>
    <t>024431　三戸郡 田子町</t>
  </si>
  <si>
    <t>024457　三戸郡 南部町</t>
  </si>
  <si>
    <t>024465　三戸郡 階上町</t>
  </si>
  <si>
    <t>024503　三戸郡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</si>
  <si>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</si>
  <si>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</si>
  <si>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</si>
  <si>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</si>
  <si>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</si>
  <si>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</si>
  <si>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</si>
  <si>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</si>
  <si>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</si>
  <si>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</si>
  <si>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</si>
  <si>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</si>
  <si>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</si>
  <si>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</si>
  <si>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岩手郡 雫石町</t>
  </si>
  <si>
    <t>033022　岩手郡 葛巻町</t>
  </si>
  <si>
    <t>033031　岩手郡 岩手町</t>
  </si>
  <si>
    <t>033219　紫波郡 紫波町</t>
  </si>
  <si>
    <t>033227　紫波郡 矢巾町</t>
  </si>
  <si>
    <t>033669　和賀郡 西和賀町</t>
  </si>
  <si>
    <t>033812　胆沢郡 金ケ崎町</t>
  </si>
  <si>
    <t>034029　西磐井郡 平泉町</t>
  </si>
  <si>
    <t>034410　気仙郡 住田町</t>
  </si>
  <si>
    <t>034614　上閉伊郡 大槌町</t>
  </si>
  <si>
    <t>034827　下閉伊郡 山田町</t>
  </si>
  <si>
    <t>034835　下閉伊郡 岩泉町</t>
  </si>
  <si>
    <t>034843　下閉伊郡 田野畑村</t>
  </si>
  <si>
    <t>034851　下閉伊郡 普代村</t>
  </si>
  <si>
    <t>035017　九戸郡 軽米町</t>
  </si>
  <si>
    <t>035033　九戸郡 野田村</t>
  </si>
  <si>
    <t>035068　九戸郡 九戸村</t>
  </si>
  <si>
    <t>035076　九戸郡 洋野町</t>
  </si>
  <si>
    <t>035246　二戸郡 一戸町</t>
  </si>
  <si>
    <t>041009　仙台市</t>
  </si>
  <si>
    <t>041017　仙台市 青葉区</t>
  </si>
  <si>
    <t>041025　仙台市 宮城野区</t>
  </si>
  <si>
    <t>041033　仙台市 若林区</t>
  </si>
  <si>
    <t>041041　仙台市 太白区</t>
  </si>
  <si>
    <t>041050　仙台市 泉区</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</si>
  <si>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</si>
  <si>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</si>
  <si>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</si>
  <si>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</si>
  <si>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</si>
  <si>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</si>
  <si>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</si>
  <si>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</si>
  <si>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</si>
  <si>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</si>
  <si>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</si>
  <si>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</si>
  <si>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042161　富谷市</t>
  </si>
  <si>
    <t>043010　刈田郡 蔵王町</t>
  </si>
  <si>
    <t>043028　刈田郡 七ケ宿町</t>
  </si>
  <si>
    <t>043214　柴田郡 大河原町</t>
  </si>
  <si>
    <t>043222　柴田郡 村田町</t>
  </si>
  <si>
    <t>043231　柴田郡 柴田町</t>
  </si>
  <si>
    <t>043249　柴田郡 川崎町</t>
  </si>
  <si>
    <t>043419　伊具郡 丸森町</t>
  </si>
  <si>
    <t>043613　亘理郡 亘理町</t>
  </si>
  <si>
    <t>043621　亘理郡 山元町</t>
  </si>
  <si>
    <t>044016　宮城郡 松島町</t>
  </si>
  <si>
    <t>044041　宮城郡 七ヶ浜町</t>
  </si>
  <si>
    <t>044067　宮城郡 利府町</t>
  </si>
  <si>
    <t>044211　黒川郡 大和町</t>
  </si>
  <si>
    <t>044229　黒川郡 大郷町</t>
  </si>
  <si>
    <t>044245　黒川郡 大衡村</t>
  </si>
  <si>
    <t>044440　加美郡 色麻町</t>
  </si>
  <si>
    <t>044458　加美郡 加美町</t>
  </si>
  <si>
    <t>045012　遠田郡 涌谷町</t>
  </si>
  <si>
    <t>045055　遠田郡 美里町</t>
  </si>
  <si>
    <t>045811　牡鹿郡 女川町</t>
  </si>
  <si>
    <t>046060　本吉郡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</si>
  <si>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</si>
  <si>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</si>
  <si>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</si>
  <si>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</si>
  <si>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</si>
  <si>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</si>
  <si>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</si>
  <si>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</si>
  <si>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</si>
  <si>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</si>
  <si>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</si>
  <si>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</si>
  <si>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</si>
  <si>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鹿角郡 小坂町</t>
  </si>
  <si>
    <t>053279　北秋田郡 上小阿仁村</t>
  </si>
  <si>
    <t>053465　山本郡 藤里町</t>
  </si>
  <si>
    <t>053481　山本郡 三種町</t>
  </si>
  <si>
    <t>053490　山本郡 八峰町</t>
  </si>
  <si>
    <t>053619　南秋田郡 五城目町</t>
  </si>
  <si>
    <t>053635　南秋田郡 八郎潟町</t>
  </si>
  <si>
    <t>053660　南秋田郡 井川町</t>
  </si>
  <si>
    <t>053686　南秋田郡 大潟村</t>
  </si>
  <si>
    <t>054348　仙北郡 美郷町</t>
  </si>
  <si>
    <t>054631　雄勝郡 羽後町</t>
  </si>
  <si>
    <t>054640　雄勝郡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</si>
  <si>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</si>
  <si>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</si>
  <si>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</si>
  <si>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</si>
  <si>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</si>
  <si>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</si>
  <si>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</si>
  <si>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</si>
  <si>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</si>
  <si>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</si>
  <si>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</si>
  <si>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</si>
  <si>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</si>
  <si>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東村山郡 山辺町</t>
  </si>
  <si>
    <t>063029　東村山郡 中山町</t>
  </si>
  <si>
    <t>063215　西村山郡 河北町</t>
  </si>
  <si>
    <t>063223　西村山郡 西川町</t>
  </si>
  <si>
    <t>063231　西村山郡 朝日町</t>
  </si>
  <si>
    <t>063240　西村山郡 大江町</t>
  </si>
  <si>
    <t>063410　北村山郡 大石田町</t>
  </si>
  <si>
    <t>063614　最上郡 金山町</t>
  </si>
  <si>
    <t>063622　最上郡 最上町</t>
  </si>
  <si>
    <t>063631　最上郡 舟形町</t>
  </si>
  <si>
    <t>063649　最上郡 真室川町</t>
  </si>
  <si>
    <t>063657　最上郡 大蔵村</t>
  </si>
  <si>
    <t>063665　最上郡 鮭川村</t>
  </si>
  <si>
    <t>063673　最上郡 戸沢村</t>
  </si>
  <si>
    <t>063819　東置賜郡 高畠町</t>
  </si>
  <si>
    <t>063827　東置賜郡 川西町</t>
  </si>
  <si>
    <t>064017　西置賜郡 小国町</t>
  </si>
  <si>
    <t>064025　西置賜郡 白鷹町</t>
  </si>
  <si>
    <t>064033　西置賜郡 飯豊町</t>
  </si>
  <si>
    <t>064262　東田川郡 三川町</t>
  </si>
  <si>
    <t>064289　東田川郡 庄内町</t>
  </si>
  <si>
    <t>064611　飽海郡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</si>
  <si>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</si>
  <si>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</si>
  <si>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</si>
  <si>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</si>
  <si>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</si>
  <si>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</si>
  <si>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</si>
  <si>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</si>
  <si>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</si>
  <si>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</si>
  <si>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</si>
  <si>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</si>
  <si>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</si>
  <si>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伊達郡 桑折町</t>
  </si>
  <si>
    <t>073032　伊達郡 国見町</t>
  </si>
  <si>
    <t>073083　伊達郡 川俣町</t>
  </si>
  <si>
    <t>073229　安達郡 大玉村</t>
  </si>
  <si>
    <t>073423　岩瀬郡 鏡石町</t>
  </si>
  <si>
    <t>073440　岩瀬郡 天栄村</t>
  </si>
  <si>
    <t>073628　南会津郡 下郷町</t>
  </si>
  <si>
    <t>073644　南会津郡 檜枝岐村</t>
  </si>
  <si>
    <t>073679　南会津郡 只見町</t>
  </si>
  <si>
    <t>073687　南会津郡 南会津町</t>
  </si>
  <si>
    <t>074021　耶麻郡 北塩原村</t>
  </si>
  <si>
    <t>074055　耶麻郡 西会津町</t>
  </si>
  <si>
    <t>074071　耶麻郡 磐梯町</t>
  </si>
  <si>
    <t>074080　耶麻郡 猪苗代町</t>
  </si>
  <si>
    <t>074217　河沼郡 会津坂下町</t>
  </si>
  <si>
    <t>074225　河沼郡 湯川村</t>
  </si>
  <si>
    <t>074233　河沼郡 柳津町</t>
  </si>
  <si>
    <t>074446　大沼郡 三島町</t>
  </si>
  <si>
    <t>074454　大沼郡 金山町</t>
  </si>
  <si>
    <t>074462　大沼郡 昭和村</t>
  </si>
  <si>
    <t>074471　大沼郡 会津美里町</t>
  </si>
  <si>
    <t>074616　西白河郡 西郷村</t>
  </si>
  <si>
    <t>074641　西白河郡 泉崎村</t>
  </si>
  <si>
    <t>074659　西白河郡 中島村</t>
  </si>
  <si>
    <t>074667　西白河郡 矢吹町</t>
  </si>
  <si>
    <t>074811　東白川郡 棚倉町</t>
  </si>
  <si>
    <t>074829　東白川郡 矢祭町</t>
  </si>
  <si>
    <t>074837　東白川郡 塙町</t>
  </si>
  <si>
    <t>074845　東白川郡 鮫川村</t>
  </si>
  <si>
    <t>075019　石川郡 石川町</t>
  </si>
  <si>
    <t>075027　石川郡 玉川村</t>
  </si>
  <si>
    <t>075035　石川郡 平田村</t>
  </si>
  <si>
    <t>075043　石川郡 浅川町</t>
  </si>
  <si>
    <t>075051　石川郡 古殿町</t>
  </si>
  <si>
    <t>075213　田村郡 三春町</t>
  </si>
  <si>
    <t>075221　田村郡 小野町</t>
  </si>
  <si>
    <t>075418　双葉郡 広野町</t>
  </si>
  <si>
    <t>075426　双葉郡 楢葉町</t>
  </si>
  <si>
    <t>075434　双葉郡 富岡町</t>
  </si>
  <si>
    <t>075442　双葉郡 川内村</t>
  </si>
  <si>
    <t>075451　双葉郡 大熊町</t>
  </si>
  <si>
    <t>075469　双葉郡 双葉町</t>
  </si>
  <si>
    <t>075477　双葉郡 浪江町</t>
  </si>
  <si>
    <t>075485　双葉郡 葛尾村</t>
  </si>
  <si>
    <t>075612　相馬郡 新地町</t>
  </si>
  <si>
    <t>075647　相馬郡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</si>
  <si>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</si>
  <si>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</si>
  <si>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</si>
  <si>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</si>
  <si>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</si>
  <si>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</si>
  <si>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</si>
  <si>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</si>
  <si>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</si>
  <si>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</si>
  <si>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</si>
  <si>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</si>
  <si>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</si>
  <si>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</si>
  <si>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</si>
  <si>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</si>
  <si>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</si>
  <si>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</si>
  <si>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</si>
  <si>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</si>
  <si>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</si>
  <si>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</si>
  <si>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</si>
  <si>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</si>
  <si>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</si>
  <si>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</si>
  <si>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</si>
  <si>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</si>
  <si>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</si>
  <si>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</si>
  <si>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</si>
  <si>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</si>
  <si>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東茨城郡 茨城町</t>
  </si>
  <si>
    <t>083097　東茨城郡 大洗町</t>
  </si>
  <si>
    <t>083101　東茨城郡 城里町</t>
  </si>
  <si>
    <t>083411　那珂郡 東海村</t>
  </si>
  <si>
    <t>083640　久慈郡 大子町</t>
  </si>
  <si>
    <t>084425　稲敷郡 美浦村</t>
  </si>
  <si>
    <t>084433　稲敷郡 阿見町</t>
  </si>
  <si>
    <t>084476　稲敷郡 河内町</t>
  </si>
  <si>
    <t>085219　結城郡 八千代町</t>
  </si>
  <si>
    <t>085421　猿島郡 五霞町</t>
  </si>
  <si>
    <t>085464　猿島郡 境町</t>
  </si>
  <si>
    <t>085642　北相馬郡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</si>
  <si>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</si>
  <si>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</si>
  <si>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</si>
  <si>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</si>
  <si>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</si>
  <si>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</si>
  <si>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</si>
  <si>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</si>
  <si>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</si>
  <si>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</si>
  <si>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</si>
  <si>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</si>
  <si>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</si>
  <si>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</si>
  <si>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河内郡 上三川町</t>
  </si>
  <si>
    <t>093424　芳賀郡 益子町</t>
  </si>
  <si>
    <t>093432　芳賀郡 茂木町</t>
  </si>
  <si>
    <t>093441　芳賀郡 市貝町</t>
  </si>
  <si>
    <t>093459　芳賀郡 芳賀町</t>
  </si>
  <si>
    <t>093611　下都賀郡 壬生町</t>
  </si>
  <si>
    <t>093645　下都賀郡 野木町</t>
  </si>
  <si>
    <t>093840　塩谷郡 塩谷町</t>
  </si>
  <si>
    <t>093866　塩谷郡 高根沢町</t>
  </si>
  <si>
    <t>094072　那須郡 那須町</t>
  </si>
  <si>
    <t>094111　那須郡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</si>
  <si>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</si>
  <si>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</si>
  <si>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</si>
  <si>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</si>
  <si>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</si>
  <si>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</si>
  <si>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</si>
  <si>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</si>
  <si>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</si>
  <si>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</si>
  <si>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</si>
  <si>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</si>
  <si>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北群馬郡 榛東村</t>
  </si>
  <si>
    <t>103454　北群馬郡 吉岡町</t>
  </si>
  <si>
    <t>103667　多野郡 上野村</t>
  </si>
  <si>
    <t>103675　多野郡 神流町</t>
  </si>
  <si>
    <t>103829　甘楽郡 下仁田町</t>
  </si>
  <si>
    <t>103837　甘楽郡 南牧村</t>
  </si>
  <si>
    <t>103845　甘楽郡 甘楽町</t>
  </si>
  <si>
    <t>104213　吾妻郡 中之条町</t>
  </si>
  <si>
    <t>104248　吾妻郡 長野原町</t>
  </si>
  <si>
    <t>104256　吾妻郡 嬬恋村</t>
  </si>
  <si>
    <t>104264　吾妻郡 草津町</t>
  </si>
  <si>
    <t>104281　吾妻郡 高山村</t>
  </si>
  <si>
    <t>104299　吾妻郡 東吾妻町</t>
  </si>
  <si>
    <t>104434　利根郡 片品村</t>
  </si>
  <si>
    <t>104442　利根郡 川場村</t>
  </si>
  <si>
    <t>104485　利根郡 昭和村</t>
  </si>
  <si>
    <t>104493　利根郡 みなかみ町</t>
  </si>
  <si>
    <t>104647　佐波郡 玉村町</t>
  </si>
  <si>
    <t>105210　邑楽郡 板倉町</t>
  </si>
  <si>
    <t>105228　邑楽郡 明和町</t>
  </si>
  <si>
    <t>105236　邑楽郡 千代田町</t>
  </si>
  <si>
    <t>105244　邑楽郡 大泉町</t>
  </si>
  <si>
    <t>105252　邑楽郡 邑楽町</t>
  </si>
  <si>
    <t>111007　さいたま市</t>
  </si>
  <si>
    <t>111015　さいたま市 西区</t>
  </si>
  <si>
    <t>111023　さいたま市 北区</t>
  </si>
  <si>
    <t>111031　さいたま市 大宮区</t>
  </si>
  <si>
    <t>111040　さいたま市 見沼区</t>
  </si>
  <si>
    <t>111058　さいたま市 中央区</t>
  </si>
  <si>
    <t>111066　さいたま市 桜区</t>
  </si>
  <si>
    <t>111074　さいたま市 浦和区</t>
  </si>
  <si>
    <t>111082　さいたま市 南区</t>
  </si>
  <si>
    <t>111091　さいたま市 緑区</t>
  </si>
  <si>
    <t>111104　さいたま市 岩槻区</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</si>
  <si>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</si>
  <si>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</si>
  <si>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</si>
  <si>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</si>
  <si>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</si>
  <si>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</si>
  <si>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</si>
  <si>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</si>
  <si>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</si>
  <si>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</si>
  <si>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</si>
  <si>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</si>
  <si>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</si>
  <si>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</si>
  <si>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</si>
  <si>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</si>
  <si>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</si>
  <si>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</si>
  <si>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</si>
  <si>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</si>
  <si>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</si>
  <si>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</si>
  <si>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</si>
  <si>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</si>
  <si>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</si>
  <si>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</si>
  <si>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</si>
  <si>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</si>
  <si>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</si>
  <si>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</si>
  <si>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</si>
  <si>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</si>
  <si>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</si>
  <si>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</si>
  <si>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</si>
  <si>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</si>
  <si>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</si>
  <si>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</si>
  <si>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</si>
  <si>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北足立郡 伊奈町</t>
  </si>
  <si>
    <t>113247　入間郡 三芳町</t>
  </si>
  <si>
    <t>113263　入間郡 毛呂山町</t>
  </si>
  <si>
    <t>113271　入間郡 越生町</t>
  </si>
  <si>
    <t>113417　比企郡 滑川町</t>
  </si>
  <si>
    <t>113425　比企郡 嵐山町</t>
  </si>
  <si>
    <t>113433　比企郡 小川町</t>
  </si>
  <si>
    <t>113468　比企郡 川島町</t>
  </si>
  <si>
    <t>113476　比企郡 吉見町</t>
  </si>
  <si>
    <t>113484　比企郡 鳩山町</t>
  </si>
  <si>
    <t>113492　比企郡 ときがわ町</t>
  </si>
  <si>
    <t>113611　秩父郡 横瀬町</t>
  </si>
  <si>
    <t>113620　秩父郡 皆野町</t>
  </si>
  <si>
    <t>113638　秩父郡 長瀞町</t>
  </si>
  <si>
    <t>113654　秩父郡 小鹿野町</t>
  </si>
  <si>
    <t>113697　秩父郡 東秩父村</t>
  </si>
  <si>
    <t>113816　児玉郡 美里町</t>
  </si>
  <si>
    <t>113832　児玉郡 神川町</t>
  </si>
  <si>
    <t>113859　児玉郡 上里町</t>
  </si>
  <si>
    <t>114081　大里郡 寄居町</t>
  </si>
  <si>
    <t>114421　南埼玉郡 宮代町</t>
  </si>
  <si>
    <t>114642　北葛飾郡 杉戸町</t>
  </si>
  <si>
    <t>114651　北葛飾郡 松伏町</t>
  </si>
  <si>
    <t>121002　千葉市</t>
  </si>
  <si>
    <t>121011　千葉市 中央区</t>
  </si>
  <si>
    <t>121029　千葉市 花見川区</t>
  </si>
  <si>
    <t>121037　千葉市 稲毛区</t>
  </si>
  <si>
    <t>121045　千葉市 若葉区</t>
  </si>
  <si>
    <t>121053　千葉市 緑区</t>
  </si>
  <si>
    <t>121061　千葉市 美浜区</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</si>
  <si>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</si>
  <si>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</si>
  <si>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</si>
  <si>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</si>
  <si>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</si>
  <si>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</si>
  <si>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</si>
  <si>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</si>
  <si>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</si>
  <si>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</si>
  <si>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</si>
  <si>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</si>
  <si>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</si>
  <si>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</si>
  <si>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</si>
  <si>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</si>
  <si>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</si>
  <si>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</si>
  <si>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</si>
  <si>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</si>
  <si>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</si>
  <si>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</si>
  <si>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</si>
  <si>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</si>
  <si>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</si>
  <si>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</si>
  <si>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</si>
  <si>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</si>
  <si>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</si>
  <si>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</si>
  <si>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</si>
  <si>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</si>
  <si>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</si>
  <si>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</si>
  <si>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</si>
  <si>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</si>
  <si>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印旛郡 酒々井町</t>
  </si>
  <si>
    <t>123293　印旛郡 栄町</t>
  </si>
  <si>
    <t>123421　香取郡 神崎町</t>
  </si>
  <si>
    <t>123471　香取郡 多古町</t>
  </si>
  <si>
    <t>123498　香取郡 東庄町</t>
  </si>
  <si>
    <t>124036　山武郡 九十九里町</t>
  </si>
  <si>
    <t>124095　山武郡 芝山町</t>
  </si>
  <si>
    <t>124109　山武郡 横芝光町</t>
  </si>
  <si>
    <t>124214　長生郡 一宮町</t>
  </si>
  <si>
    <t>124222　長生郡 睦沢町</t>
  </si>
  <si>
    <t>124231　長生郡 長生村</t>
  </si>
  <si>
    <t>124249　長生郡 白子町</t>
  </si>
  <si>
    <t>124265　長生郡 長柄町</t>
  </si>
  <si>
    <t>124273　長生郡 長南町</t>
  </si>
  <si>
    <t>124419　夷隅郡 大多喜町</t>
  </si>
  <si>
    <t>124435　夷隅郡 御宿町</t>
  </si>
  <si>
    <t>124630　安房郡 鋸南町</t>
  </si>
  <si>
    <t>133035　西多摩郡 瑞穂町</t>
  </si>
  <si>
    <t>133051　西多摩郡 日の出町</t>
  </si>
  <si>
    <t>133078　西多摩郡 檜原村</t>
  </si>
  <si>
    <t>133086　西多摩郡 奥多摩町</t>
  </si>
  <si>
    <t>141003　横浜市</t>
  </si>
  <si>
    <t>141011　横浜市 鶴見区</t>
  </si>
  <si>
    <t>141020　横浜市 神奈川区</t>
  </si>
  <si>
    <t>141038　横浜市 西区</t>
  </si>
  <si>
    <t>141046　横浜市 中区</t>
  </si>
  <si>
    <t>141054　横浜市 南区</t>
  </si>
  <si>
    <t>141062　横浜市 保土ケ谷区</t>
  </si>
  <si>
    <t>141071　横浜市 磯子区</t>
  </si>
  <si>
    <t>141089　横浜市 金沢区</t>
  </si>
  <si>
    <t>141097　横浜市 港北区</t>
  </si>
  <si>
    <t>141101　横浜市 戸塚区</t>
  </si>
  <si>
    <t>141119　横浜市 港南区</t>
  </si>
  <si>
    <t>141127　横浜市 旭区</t>
  </si>
  <si>
    <t>141135　横浜市 緑区</t>
  </si>
  <si>
    <t>141143　横浜市 瀬谷区</t>
  </si>
  <si>
    <t>141151　横浜市 栄区</t>
  </si>
  <si>
    <t>141160　横浜市 泉区</t>
  </si>
  <si>
    <t>141178　横浜市 青葉区</t>
  </si>
  <si>
    <t>141186　横浜市 都筑区</t>
  </si>
  <si>
    <t>141305　川崎市</t>
  </si>
  <si>
    <t>141313　川崎市 川崎区</t>
  </si>
  <si>
    <t>141321　川崎市 幸区</t>
  </si>
  <si>
    <t>141330　川崎市 中原区</t>
  </si>
  <si>
    <t>141348　川崎市 高津区</t>
  </si>
  <si>
    <t>141356　川崎市 多摩区</t>
  </si>
  <si>
    <t>141364　川崎市 宮前区</t>
  </si>
  <si>
    <t>141372　川崎市 麻生区</t>
  </si>
  <si>
    <t>141500　相模原市</t>
  </si>
  <si>
    <t>141518　相模原市 緑区</t>
  </si>
  <si>
    <t>141526　相模原市 中央区</t>
  </si>
  <si>
    <t>141534　相模原市 南区</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</si>
  <si>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</si>
  <si>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</si>
  <si>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</si>
  <si>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</si>
  <si>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</si>
  <si>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</si>
  <si>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</si>
  <si>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</si>
  <si>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</si>
  <si>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</si>
  <si>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</si>
  <si>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</si>
  <si>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</si>
  <si>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</si>
  <si>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</si>
  <si>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</si>
  <si>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三浦郡 葉山町</t>
  </si>
  <si>
    <t>143219　高座郡 寒川町</t>
  </si>
  <si>
    <t>143413　中郡 大磯町</t>
  </si>
  <si>
    <t>143421　中郡 二宮町</t>
  </si>
  <si>
    <t>143618　足柄上郡 中井町</t>
  </si>
  <si>
    <t>143626　足柄上郡 大井町</t>
  </si>
  <si>
    <t>143634　足柄上郡 松田町</t>
  </si>
  <si>
    <t>143642　足柄上郡 山北町</t>
  </si>
  <si>
    <t>143669　足柄上郡 開成町</t>
  </si>
  <si>
    <t>143821　足柄下郡 箱根町</t>
  </si>
  <si>
    <t>143839　足柄下郡 真鶴町</t>
  </si>
  <si>
    <t>143847　足柄下郡 湯河原町</t>
  </si>
  <si>
    <t>144011　愛甲郡 愛川町</t>
  </si>
  <si>
    <t>144029　愛甲郡 清川村</t>
  </si>
  <si>
    <t>151009　新潟市</t>
  </si>
  <si>
    <t>151017　新潟市 北区</t>
  </si>
  <si>
    <t>151025　新潟市 東区</t>
  </si>
  <si>
    <t>151033　新潟市 中央区</t>
  </si>
  <si>
    <t>151041　新潟市 江南区</t>
  </si>
  <si>
    <t>151050　新潟市 秋葉区</t>
  </si>
  <si>
    <t>151068　新潟市 南区</t>
  </si>
  <si>
    <t>151076　新潟市 西区</t>
  </si>
  <si>
    <t>151084　新潟市 西蒲区</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</si>
  <si>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</si>
  <si>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</si>
  <si>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</si>
  <si>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</si>
  <si>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</si>
  <si>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</si>
  <si>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</si>
  <si>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</si>
  <si>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</si>
  <si>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</si>
  <si>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</si>
  <si>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</si>
  <si>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</si>
  <si>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</si>
  <si>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</si>
  <si>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</si>
  <si>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</si>
  <si>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</si>
  <si>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</si>
  <si>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北蒲原郡 聖籠町</t>
  </si>
  <si>
    <t>153427　西蒲原郡 弥彦村</t>
  </si>
  <si>
    <t>153613　南蒲原郡 田上町</t>
  </si>
  <si>
    <t>153851　東蒲原郡 阿賀町</t>
  </si>
  <si>
    <t>154059　三島郡 出雲崎町</t>
  </si>
  <si>
    <t>154610　南魚沼郡 湯沢町</t>
  </si>
  <si>
    <t>154822　中魚沼郡 津南町</t>
  </si>
  <si>
    <t>155047　刈羽郡 刈羽村</t>
  </si>
  <si>
    <t>155811　岩船郡 関川村</t>
  </si>
  <si>
    <t>155861　岩船郡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</si>
  <si>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</si>
  <si>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</si>
  <si>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</si>
  <si>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</si>
  <si>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</si>
  <si>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</si>
  <si>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</si>
  <si>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</si>
  <si>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</si>
  <si>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</si>
  <si>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中新川郡 舟橋村</t>
  </si>
  <si>
    <t>163228　中新川郡 上市町</t>
  </si>
  <si>
    <t>163236　中新川郡 立山町</t>
  </si>
  <si>
    <t>163422　下新川郡 入善町</t>
  </si>
  <si>
    <t>163431　下新川郡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</si>
  <si>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</si>
  <si>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</si>
  <si>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</si>
  <si>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</si>
  <si>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</si>
  <si>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</si>
  <si>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</si>
  <si>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</si>
  <si>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</si>
  <si>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</si>
  <si>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</si>
  <si>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能美郡 川北町</t>
  </si>
  <si>
    <t>173614　河北郡 津幡町</t>
  </si>
  <si>
    <t>173657　河北郡 内灘町</t>
  </si>
  <si>
    <t>173843　羽咋郡 志賀町</t>
  </si>
  <si>
    <t>173860　羽咋郡 宝達志水町</t>
  </si>
  <si>
    <t>174076　鹿島郡 中能登町</t>
  </si>
  <si>
    <t>174611　鳳珠郡 穴水町</t>
  </si>
  <si>
    <t>174637　鳳珠郡 能登町</t>
  </si>
  <si>
    <t>182010　福井市</t>
  </si>
  <si>
    <t>182028　敦賀市</t>
  </si>
  <si>
    <t>182044　小浜市</t>
  </si>
  <si>
    <t>182052　大野市</t>
  </si>
  <si>
    <t>182061　勝山市</t>
  </si>
  <si>
    <t>182079　鯖江市</t>
  </si>
  <si>
    <t>182087　あわら市</t>
  </si>
  <si>
    <t>182095　越前市</t>
  </si>
  <si>
    <t>182109　坂井市</t>
  </si>
  <si>
    <t>183229　吉田郡 永平寺町</t>
  </si>
  <si>
    <t>183822　今立郡 池田町</t>
  </si>
  <si>
    <t>184047　南条郡 南越前町</t>
  </si>
  <si>
    <t>184233　丹生郡 越前町</t>
  </si>
  <si>
    <t>184420　三方郡 美浜町</t>
  </si>
  <si>
    <t>184811　大飯郡 高浜町</t>
  </si>
  <si>
    <t>184837　大飯郡 おおい町</t>
  </si>
  <si>
    <t>185019　三方上中郡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</si>
  <si>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</si>
  <si>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</si>
  <si>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</si>
  <si>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</si>
  <si>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</si>
  <si>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</si>
  <si>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</si>
  <si>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</si>
  <si>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</si>
  <si>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</si>
  <si>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</si>
  <si>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</si>
  <si>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</si>
  <si>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西八代郡 市川三郷町</t>
  </si>
  <si>
    <t>193640　南巨摩郡 早川町</t>
  </si>
  <si>
    <t>193658　南巨摩郡 身延町</t>
  </si>
  <si>
    <t>193666　南巨摩郡 南部町</t>
  </si>
  <si>
    <t>193682　南巨摩郡 富士川町</t>
  </si>
  <si>
    <t>193844　中巨摩郡 昭和町</t>
  </si>
  <si>
    <t>194221　南都留郡 道志村</t>
  </si>
  <si>
    <t>194239　南都留郡 西桂町</t>
  </si>
  <si>
    <t>194247　南都留郡 忍野村</t>
  </si>
  <si>
    <t>194255　南都留郡 山中湖村</t>
  </si>
  <si>
    <t>194298　南都留郡 鳴沢村</t>
  </si>
  <si>
    <t>194301　南都留郡 富士河口湖町</t>
  </si>
  <si>
    <t>194425　北都留郡 小菅村</t>
  </si>
  <si>
    <t>194433　北都留郡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</si>
  <si>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</si>
  <si>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</si>
  <si>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</si>
  <si>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</si>
  <si>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</si>
  <si>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</si>
  <si>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</si>
  <si>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</si>
  <si>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</si>
  <si>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</si>
  <si>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</si>
  <si>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</si>
  <si>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</si>
  <si>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</si>
  <si>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</si>
  <si>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</si>
  <si>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</si>
  <si>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</si>
  <si>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</si>
  <si>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南佐久郡 小海町</t>
  </si>
  <si>
    <t>203041　南佐久郡 川上村</t>
  </si>
  <si>
    <t>203050　南佐久郡 南牧村</t>
  </si>
  <si>
    <t>203068　南佐久郡 南相木村</t>
  </si>
  <si>
    <t>203076　南佐久郡 北相木村</t>
  </si>
  <si>
    <t>203092　南佐久郡 佐久穂町</t>
  </si>
  <si>
    <t>203211　北佐久郡 軽井沢町</t>
  </si>
  <si>
    <t>203238　北佐久郡 御代田町</t>
  </si>
  <si>
    <t>203246　北佐久郡 立科町</t>
  </si>
  <si>
    <t>203491　小県郡 青木村</t>
  </si>
  <si>
    <t>203505　小県郡 長和町</t>
  </si>
  <si>
    <t>203611　諏訪郡 下諏訪町</t>
  </si>
  <si>
    <t>203629　諏訪郡 富士見町</t>
  </si>
  <si>
    <t>203637　諏訪郡 原村</t>
  </si>
  <si>
    <t>203823　上伊那郡 辰野町</t>
  </si>
  <si>
    <t>203831　上伊那郡 箕輪町</t>
  </si>
  <si>
    <t>203840　上伊那郡 飯島町</t>
  </si>
  <si>
    <t>203858　上伊那郡 南箕輪村</t>
  </si>
  <si>
    <t>203866　上伊那郡 中川村</t>
  </si>
  <si>
    <t>203882　上伊那郡 宮田村</t>
  </si>
  <si>
    <t>204021　下伊那郡 松川町</t>
  </si>
  <si>
    <t>204030　下伊那郡 高森町</t>
  </si>
  <si>
    <t>204048　下伊那郡 阿南町</t>
  </si>
  <si>
    <t>204072　下伊那郡 阿智村</t>
  </si>
  <si>
    <t>204099　下伊那郡 平谷村</t>
  </si>
  <si>
    <t>204102　下伊那郡 根羽村</t>
  </si>
  <si>
    <t>204111　下伊那郡 下條村</t>
  </si>
  <si>
    <t>204129　下伊那郡 売木村</t>
  </si>
  <si>
    <t>204137　下伊那郡 天龍村</t>
  </si>
  <si>
    <t>204145　下伊那郡 泰阜村</t>
  </si>
  <si>
    <t>204153　下伊那郡 喬木村</t>
  </si>
  <si>
    <t>204161　下伊那郡 豊丘村</t>
  </si>
  <si>
    <t>204170　下伊那郡 大鹿村</t>
  </si>
  <si>
    <t>204226　木曽郡 上松町</t>
  </si>
  <si>
    <t>204234　木曽郡 南木曽町</t>
  </si>
  <si>
    <t>204251　木曽郡 木祖村</t>
  </si>
  <si>
    <t>204293　木曽郡 王滝村</t>
  </si>
  <si>
    <t>204307　木曽郡 大桑村</t>
  </si>
  <si>
    <t>204323　木曽郡 木曽町</t>
  </si>
  <si>
    <t>204463　東筑摩郡 麻績村</t>
  </si>
  <si>
    <t>204480　東筑摩郡 生坂村</t>
  </si>
  <si>
    <t>204501　東筑摩郡 山形村</t>
  </si>
  <si>
    <t>204510　東筑摩郡 朝日村</t>
  </si>
  <si>
    <t>204528　東筑摩郡 筑北村</t>
  </si>
  <si>
    <t>204811　北安曇郡 池田町</t>
  </si>
  <si>
    <t>204820　北安曇郡 松川村</t>
  </si>
  <si>
    <t>204854　北安曇郡 白馬村</t>
  </si>
  <si>
    <t>204862　北安曇郡 小谷村</t>
  </si>
  <si>
    <t>205214　埴科郡 坂城町</t>
  </si>
  <si>
    <t>205419　上高井郡 小布施町</t>
  </si>
  <si>
    <t>205435　上高井郡 高山村</t>
  </si>
  <si>
    <t>205613　下高井郡 山ノ内町</t>
  </si>
  <si>
    <t>205621　下高井郡 木島平村</t>
  </si>
  <si>
    <t>205630　下高井郡 野沢温泉村</t>
  </si>
  <si>
    <t>205834　上水内郡 信濃町</t>
  </si>
  <si>
    <t>205885　上水内郡 小川村</t>
  </si>
  <si>
    <t>205907　上水内郡 飯綱町</t>
  </si>
  <si>
    <t>206024　下水内郡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</si>
  <si>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</si>
  <si>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</si>
  <si>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</si>
  <si>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</si>
  <si>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</si>
  <si>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</si>
  <si>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</si>
  <si>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</si>
  <si>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</si>
  <si>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</si>
  <si>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</si>
  <si>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</si>
  <si>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</si>
  <si>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</si>
  <si>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</si>
  <si>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</si>
  <si>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</si>
  <si>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</si>
  <si>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</si>
  <si>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</si>
  <si>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</si>
  <si>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羽島郡 岐南町</t>
  </si>
  <si>
    <t>213039　羽島郡 笠松町</t>
  </si>
  <si>
    <t>213411　養老郡 養老町</t>
  </si>
  <si>
    <t>213616　不破郡 垂井町</t>
  </si>
  <si>
    <t>213624　不破郡 関ケ原町</t>
  </si>
  <si>
    <t>213811　安八郡 神戸町</t>
  </si>
  <si>
    <t>213829　安八郡 輪之内町</t>
  </si>
  <si>
    <t>213837　安八郡 安八町</t>
  </si>
  <si>
    <t>214019　揖斐郡 揖斐川町</t>
  </si>
  <si>
    <t>214035　揖斐郡 大野町</t>
  </si>
  <si>
    <t>214043　揖斐郡 池田町</t>
  </si>
  <si>
    <t>214213　本巣郡 北方町</t>
  </si>
  <si>
    <t>215015　加茂郡 坂祝町</t>
  </si>
  <si>
    <t>215023　加茂郡 富加町</t>
  </si>
  <si>
    <t>215031　加茂郡 川辺町</t>
  </si>
  <si>
    <t>215040　加茂郡 七宗町</t>
  </si>
  <si>
    <t>215058　加茂郡 八百津町</t>
  </si>
  <si>
    <t>215066　加茂郡 白川町</t>
  </si>
  <si>
    <t>215074　加茂郡 東白川村</t>
  </si>
  <si>
    <t>215210　可児郡 御嵩町</t>
  </si>
  <si>
    <t>216046　大野郡 白川村</t>
  </si>
  <si>
    <t>221007　静岡市</t>
  </si>
  <si>
    <t>221015　静岡市 葵区</t>
  </si>
  <si>
    <t>221023　静岡市 駿河区</t>
  </si>
  <si>
    <t>221031　静岡市 清水区</t>
  </si>
  <si>
    <t>221309　浜松市</t>
  </si>
  <si>
    <t>221384　浜松市 中央区</t>
  </si>
  <si>
    <t>221392　浜松市 浜名区</t>
  </si>
  <si>
    <t>221406　浜松市 天竜区</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</si>
  <si>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</si>
  <si>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</si>
  <si>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</si>
  <si>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</si>
  <si>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</si>
  <si>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</si>
  <si>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</si>
  <si>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</si>
  <si>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</si>
  <si>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</si>
  <si>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</si>
  <si>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</si>
  <si>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</si>
  <si>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</si>
  <si>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</si>
  <si>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</si>
  <si>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</si>
  <si>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</si>
  <si>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</si>
  <si>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</si>
  <si>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</si>
  <si>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賀茂郡 東伊豆町</t>
  </si>
  <si>
    <t>223026　賀茂郡 河津町</t>
  </si>
  <si>
    <t>223042　賀茂郡 南伊豆町</t>
  </si>
  <si>
    <t>223051　賀茂郡 松崎町</t>
  </si>
  <si>
    <t>223069　賀茂郡 西伊豆町</t>
  </si>
  <si>
    <t>223255　田方郡 函南町</t>
  </si>
  <si>
    <t>223417　駿東郡 清水町</t>
  </si>
  <si>
    <t>223425　駿東郡 長泉町</t>
  </si>
  <si>
    <t>223441　駿東郡 小山町</t>
  </si>
  <si>
    <t>224243　榛原郡 吉田町</t>
  </si>
  <si>
    <t>224294　榛原郡 川根本町</t>
  </si>
  <si>
    <t>224618　周智郡 森町</t>
  </si>
  <si>
    <t>231002　名古屋市</t>
  </si>
  <si>
    <t>231011　名古屋市 千種区</t>
  </si>
  <si>
    <t>231029　名古屋市 東区</t>
  </si>
  <si>
    <t>231037　名古屋市 北区</t>
  </si>
  <si>
    <t>231045　名古屋市 西区</t>
  </si>
  <si>
    <t>231053　名古屋市 中村区</t>
  </si>
  <si>
    <t>231061　名古屋市 中区</t>
  </si>
  <si>
    <t>231070　名古屋市 昭和区</t>
  </si>
  <si>
    <t>231088　名古屋市 瑞穂区</t>
  </si>
  <si>
    <t>231096　名古屋市 熱田区</t>
  </si>
  <si>
    <t>231100　名古屋市 中川区</t>
  </si>
  <si>
    <t>231118　名古屋市 港区</t>
  </si>
  <si>
    <t>231126　名古屋市 南区</t>
  </si>
  <si>
    <t>231134　名古屋市 守山区</t>
  </si>
  <si>
    <t>231142　名古屋市 緑区</t>
  </si>
  <si>
    <t>231151　名古屋市 名東区</t>
  </si>
  <si>
    <t>231169　名古屋市 天白区</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</si>
  <si>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</si>
  <si>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</si>
  <si>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</si>
  <si>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</si>
  <si>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</si>
  <si>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</si>
  <si>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</si>
  <si>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</si>
  <si>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</si>
  <si>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</si>
  <si>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</si>
  <si>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</si>
  <si>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</si>
  <si>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</si>
  <si>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</si>
  <si>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</si>
  <si>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</si>
  <si>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</si>
  <si>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</si>
  <si>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</si>
  <si>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</si>
  <si>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</si>
  <si>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</si>
  <si>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</si>
  <si>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</si>
  <si>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</si>
  <si>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</si>
  <si>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</si>
  <si>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</si>
  <si>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</si>
  <si>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</si>
  <si>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</si>
  <si>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</si>
  <si>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</si>
  <si>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</si>
  <si>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</si>
  <si>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</si>
  <si>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愛知郡 東郷町</t>
  </si>
  <si>
    <t>233421　西春日井郡 豊山町</t>
  </si>
  <si>
    <t>233617　丹羽郡 大口町</t>
  </si>
  <si>
    <t>233625　丹羽郡 扶桑町</t>
  </si>
  <si>
    <t>234249　海部郡 大治町</t>
  </si>
  <si>
    <t>234257　海部郡 蟹江町</t>
  </si>
  <si>
    <t>234273　海部郡 飛島村</t>
  </si>
  <si>
    <t>234419　知多郡 阿久比町</t>
  </si>
  <si>
    <t>234427　知多郡 東浦町</t>
  </si>
  <si>
    <t>234451　知多郡 南知多町</t>
  </si>
  <si>
    <t>234460　知多郡 美浜町</t>
  </si>
  <si>
    <t>234478　知多郡 武豊町</t>
  </si>
  <si>
    <t>235016　額田郡 幸田町</t>
  </si>
  <si>
    <t>235610　北設楽郡 設楽町</t>
  </si>
  <si>
    <t>235628　北設楽郡 東栄町</t>
  </si>
  <si>
    <t>235636　北設楽郡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</si>
  <si>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</si>
  <si>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</si>
  <si>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</si>
  <si>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</si>
  <si>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</si>
  <si>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</si>
  <si>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</si>
  <si>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</si>
  <si>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</si>
  <si>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</si>
  <si>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</si>
  <si>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</si>
  <si>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</si>
  <si>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</si>
  <si>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桑名郡 木曽岬町</t>
  </si>
  <si>
    <t>243248　員弁郡 東員町</t>
  </si>
  <si>
    <t>243418　三重郡 菰野町</t>
  </si>
  <si>
    <t>243434　三重郡 朝日町</t>
  </si>
  <si>
    <t>243442　三重郡 川越町</t>
  </si>
  <si>
    <t>244414　多気郡 多気町</t>
  </si>
  <si>
    <t>244422　多気郡 明和町</t>
  </si>
  <si>
    <t>244431　多気郡 大台町</t>
  </si>
  <si>
    <t>244619　度会郡 玉城町</t>
  </si>
  <si>
    <t>244708　度会郡 度会町</t>
  </si>
  <si>
    <t>244716　度会郡 大紀町</t>
  </si>
  <si>
    <t>244724　度会郡 南伊勢町</t>
  </si>
  <si>
    <t>245437　北牟婁郡 紀北町</t>
  </si>
  <si>
    <t>245615　南牟婁郡 御浜町</t>
  </si>
  <si>
    <t>245623　南牟婁郡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</si>
  <si>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</si>
  <si>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</si>
  <si>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</si>
  <si>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</si>
  <si>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</si>
  <si>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</si>
  <si>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</si>
  <si>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</si>
  <si>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</si>
  <si>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</si>
  <si>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</si>
  <si>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</si>
  <si>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</si>
  <si>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蒲生郡 日野町</t>
  </si>
  <si>
    <t>253847　蒲生郡 竜王町</t>
  </si>
  <si>
    <t>254258　愛知郡 愛荘町</t>
  </si>
  <si>
    <t>254410　犬上郡 豊郷町</t>
  </si>
  <si>
    <t>254428　犬上郡 甲良町</t>
  </si>
  <si>
    <t>254436　犬上郡 多賀町</t>
  </si>
  <si>
    <t>261009　京都市</t>
  </si>
  <si>
    <t>261017　京都市 北区</t>
  </si>
  <si>
    <t>261025　京都市 上京区</t>
  </si>
  <si>
    <t>261033　京都市 左京区</t>
  </si>
  <si>
    <t>261041　京都市 中京区</t>
  </si>
  <si>
    <t>261050　京都市 東山区</t>
  </si>
  <si>
    <t>261068　京都市 下京区</t>
  </si>
  <si>
    <t>261076　京都市 南区</t>
  </si>
  <si>
    <t>261084　京都市 右京区</t>
  </si>
  <si>
    <t>261092　京都市 伏見区</t>
  </si>
  <si>
    <t>261106　京都市 山科区</t>
  </si>
  <si>
    <t>261114　京都市 西京区</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</si>
  <si>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</si>
  <si>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</si>
  <si>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</si>
  <si>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</si>
  <si>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</si>
  <si>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</si>
  <si>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</si>
  <si>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</si>
  <si>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</si>
  <si>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</si>
  <si>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</si>
  <si>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</si>
  <si>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</si>
  <si>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</si>
  <si>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乙訓郡 大山崎町</t>
  </si>
  <si>
    <t>263222　久世郡 久御山町</t>
  </si>
  <si>
    <t>263435　綴喜郡 井手町</t>
  </si>
  <si>
    <t>263443　綴喜郡 宇治田原町</t>
  </si>
  <si>
    <t>263648　相楽郡 笠置町</t>
  </si>
  <si>
    <t>263656　相楽郡 和束町</t>
  </si>
  <si>
    <t>263664　相楽郡 精華町</t>
  </si>
  <si>
    <t>263672　相楽郡 南山城村</t>
  </si>
  <si>
    <t>264075　船井郡 京丹波町</t>
  </si>
  <si>
    <t>264636　与謝郡 伊根町</t>
  </si>
  <si>
    <t>264652　与謝郡 与謝野町</t>
  </si>
  <si>
    <t>271004　大阪市</t>
  </si>
  <si>
    <t>271021　大阪市 都島区</t>
  </si>
  <si>
    <t>271039　大阪市 福島区</t>
  </si>
  <si>
    <t>271047　大阪市 此花区</t>
  </si>
  <si>
    <t>271063　大阪市 西区</t>
  </si>
  <si>
    <t>271071　大阪市 港区</t>
  </si>
  <si>
    <t>271080　大阪市 大正区</t>
  </si>
  <si>
    <t>271098　大阪市 天王寺区</t>
  </si>
  <si>
    <t>271110　大阪市 浪速区</t>
  </si>
  <si>
    <t>271136　大阪市 西淀川区</t>
  </si>
  <si>
    <t>271144　大阪市 東淀川区</t>
  </si>
  <si>
    <t>271152　大阪市 東成区</t>
  </si>
  <si>
    <t>271161　大阪市 生野区</t>
  </si>
  <si>
    <t>271179　大阪市 旭区</t>
  </si>
  <si>
    <t>271187　大阪市 城東区</t>
  </si>
  <si>
    <t>271195　大阪市 阿倍野区</t>
  </si>
  <si>
    <t>271209　大阪市 住吉区</t>
  </si>
  <si>
    <t>271217　大阪市 東住吉区</t>
  </si>
  <si>
    <t>271225　大阪市 西成区</t>
  </si>
  <si>
    <t>271233　大阪市 淀川区</t>
  </si>
  <si>
    <t>271241　大阪市 鶴見区</t>
  </si>
  <si>
    <t>271250　大阪市 住之江区</t>
  </si>
  <si>
    <t>271268　大阪市 平野区</t>
  </si>
  <si>
    <t>271276　大阪市 北区</t>
  </si>
  <si>
    <t>271284　大阪市 中央区</t>
  </si>
  <si>
    <t>271403　堺市</t>
  </si>
  <si>
    <t>271411　堺市 堺区</t>
  </si>
  <si>
    <t>271420　堺市 中区</t>
  </si>
  <si>
    <t>271438　堺市 東区</t>
  </si>
  <si>
    <t>271446　堺市 西区</t>
  </si>
  <si>
    <t>271454　堺市 南区</t>
  </si>
  <si>
    <t>271462　堺市 北区</t>
  </si>
  <si>
    <t>271471　堺市 美原区</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</si>
  <si>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</si>
  <si>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</si>
  <si>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</si>
  <si>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</si>
  <si>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</si>
  <si>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</si>
  <si>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</si>
  <si>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</si>
  <si>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</si>
  <si>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</si>
  <si>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</si>
  <si>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</si>
  <si>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</si>
  <si>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</si>
  <si>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</si>
  <si>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</si>
  <si>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</si>
  <si>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</si>
  <si>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</si>
  <si>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</si>
  <si>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</si>
  <si>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</si>
  <si>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</si>
  <si>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</si>
  <si>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</si>
  <si>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</si>
  <si>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</si>
  <si>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</si>
  <si>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</si>
  <si>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</si>
  <si>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</si>
  <si>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三島郡 島本町</t>
  </si>
  <si>
    <t>273210　豊能郡 豊能町</t>
  </si>
  <si>
    <t>273228　豊能郡 能勢町</t>
  </si>
  <si>
    <t>273414　泉北郡 忠岡町</t>
  </si>
  <si>
    <t>273619　泉南郡 熊取町</t>
  </si>
  <si>
    <t>273627　泉南郡 田尻町</t>
  </si>
  <si>
    <t>273660　泉南郡 岬町</t>
  </si>
  <si>
    <t>273813　南河内郡 太子町</t>
  </si>
  <si>
    <t>273821　南河内郡 河南町</t>
  </si>
  <si>
    <t>273830　南河内郡 千早赤阪村</t>
  </si>
  <si>
    <t>281000　神戸市</t>
  </si>
  <si>
    <t>281018　神戸市 東灘区</t>
  </si>
  <si>
    <t>281026　神戸市 灘区</t>
  </si>
  <si>
    <t>281051　神戸市 兵庫区</t>
  </si>
  <si>
    <t>281069　神戸市 長田区</t>
  </si>
  <si>
    <t>281077　神戸市 須磨区</t>
  </si>
  <si>
    <t>281085　神戸市 垂水区</t>
  </si>
  <si>
    <t>281093　神戸市 北区</t>
  </si>
  <si>
    <t>281107　神戸市 中央区</t>
  </si>
  <si>
    <t>281115　神戸市 西区</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</si>
  <si>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</si>
  <si>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</si>
  <si>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</si>
  <si>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</si>
  <si>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</si>
  <si>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</si>
  <si>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</si>
  <si>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</si>
  <si>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</si>
  <si>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</si>
  <si>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</si>
  <si>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</si>
  <si>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</si>
  <si>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</si>
  <si>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</si>
  <si>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</si>
  <si>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</si>
  <si>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</si>
  <si>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</si>
  <si>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篠山市</t>
  </si>
  <si>
    <t>282227　養父市</t>
  </si>
  <si>
    <t>282235　丹波市</t>
  </si>
  <si>
    <t>282243　南あわじ市</t>
  </si>
  <si>
    <t>282251　朝来市</t>
  </si>
  <si>
    <t>282260　淡路市</t>
  </si>
  <si>
    <t>282278　宍粟市</t>
  </si>
  <si>
    <t>282286　加東市</t>
  </si>
  <si>
    <t>282294　たつの市</t>
  </si>
  <si>
    <t>283011　川辺郡 猪名川町</t>
  </si>
  <si>
    <t>283657　多可郡 多可町</t>
  </si>
  <si>
    <t>283819　加古郡 稲美町</t>
  </si>
  <si>
    <t>283827　加古郡 播磨町</t>
  </si>
  <si>
    <t>284424　神崎郡 市川町</t>
  </si>
  <si>
    <t>284432　神崎郡 福崎町</t>
  </si>
  <si>
    <t>284467　神崎郡 神河町</t>
  </si>
  <si>
    <t>284645　揖保郡 太子町</t>
  </si>
  <si>
    <t>284815　赤穂郡 上郡町</t>
  </si>
  <si>
    <t>285013　佐用郡 佐用町</t>
  </si>
  <si>
    <t>285854　美方郡 香美町</t>
  </si>
  <si>
    <t>285862　美方郡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</si>
  <si>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</si>
  <si>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</si>
  <si>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</si>
  <si>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</si>
  <si>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</si>
  <si>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</si>
  <si>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</si>
  <si>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</si>
  <si>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</si>
  <si>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</si>
  <si>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</si>
  <si>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</si>
  <si>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山辺郡 山添村</t>
  </si>
  <si>
    <t>293423　生駒郡 平群町</t>
  </si>
  <si>
    <t>293431　生駒郡 三郷町</t>
  </si>
  <si>
    <t>293440　生駒郡 斑鳩町</t>
  </si>
  <si>
    <t>293458　生駒郡 安堵町</t>
  </si>
  <si>
    <t>293610　磯城郡 川西町</t>
  </si>
  <si>
    <t>293628　磯城郡 三宅町</t>
  </si>
  <si>
    <t>293636　磯城郡 田原本町</t>
  </si>
  <si>
    <t>293857　宇陀郡 曽爾村</t>
  </si>
  <si>
    <t>293865　宇陀郡 御杖村</t>
  </si>
  <si>
    <t>294012　高市郡 高取町</t>
  </si>
  <si>
    <t>294021　高市郡 明日香村</t>
  </si>
  <si>
    <t>294241　北葛城郡 上牧町</t>
  </si>
  <si>
    <t>294250　北葛城郡 王寺町</t>
  </si>
  <si>
    <t>294268　北葛城郡 広陵町</t>
  </si>
  <si>
    <t>294276　北葛城郡 河合町</t>
  </si>
  <si>
    <t>294411　吉野郡 吉野町</t>
  </si>
  <si>
    <t>294420　吉野郡 大淀町</t>
  </si>
  <si>
    <t>294438　吉野郡 下市町</t>
  </si>
  <si>
    <t>294446　吉野郡 黒滝村</t>
  </si>
  <si>
    <t>294462　吉野郡 天川村</t>
  </si>
  <si>
    <t>294471　吉野郡 野迫川村</t>
  </si>
  <si>
    <t>294497　吉野郡 十津川村</t>
  </si>
  <si>
    <t>294501　吉野郡 下北山村</t>
  </si>
  <si>
    <t>294519　吉野郡 上北山村</t>
  </si>
  <si>
    <t>294527　吉野郡 川上村</t>
  </si>
  <si>
    <t>294535　吉野郡 東吉野村</t>
  </si>
  <si>
    <t>302015　和歌山市</t>
  </si>
  <si>
    <t>302023　海南市</t>
  </si>
  <si>
    <t>302031　橋本市</t>
  </si>
  <si>
    <t>302040　有田市</t>
  </si>
  <si>
    <t>302058　御坊市</t>
  </si>
  <si>
    <t>302066　田辺市</t>
  </si>
  <si>
    <t>302074　新宮市</t>
  </si>
  <si>
    <t>302082　紀の川市</t>
  </si>
  <si>
    <t>302091　岩出市</t>
  </si>
  <si>
    <t>303046　海草郡 紀美野町</t>
  </si>
  <si>
    <t>303411　伊都郡 かつらぎ町</t>
  </si>
  <si>
    <t>303437　伊都郡 九度山町</t>
  </si>
  <si>
    <t>303445　伊都郡 高野町</t>
  </si>
  <si>
    <t>303615　有田郡 湯浅町</t>
  </si>
  <si>
    <t>303623　有田郡 広川町</t>
  </si>
  <si>
    <t>303666　有田郡 有田川町</t>
  </si>
  <si>
    <t>303810　日高郡 美浜町</t>
  </si>
  <si>
    <t>303828　日高郡 日高町</t>
  </si>
  <si>
    <t>303836　日高郡 由良町</t>
  </si>
  <si>
    <t>303909　日高郡 印南町</t>
  </si>
  <si>
    <t>303917　日高郡 みなべ町</t>
  </si>
  <si>
    <t>303925　日高郡 日高川町</t>
  </si>
  <si>
    <t>304018　西牟婁郡 白浜町</t>
  </si>
  <si>
    <t>304042　西牟婁郡 上富田町</t>
  </si>
  <si>
    <t>304069　西牟婁郡 すさみ町</t>
  </si>
  <si>
    <t>304212　東牟婁郡 那智勝浦町</t>
  </si>
  <si>
    <t>304221　東牟婁郡 太地町</t>
  </si>
  <si>
    <t>304247　東牟婁郡 古座川町</t>
  </si>
  <si>
    <t>304271　東牟婁郡 北山村</t>
  </si>
  <si>
    <t>304280　東牟婁郡 串本町</t>
  </si>
  <si>
    <t>312011　鳥取市</t>
  </si>
  <si>
    <t>312029　米子市</t>
  </si>
  <si>
    <t>312037　倉吉市</t>
  </si>
  <si>
    <t>312045　境港市</t>
  </si>
  <si>
    <t>313025　岩美郡 岩美町</t>
  </si>
  <si>
    <t>313254　八頭郡 若桜町</t>
  </si>
  <si>
    <t>313289　八頭郡 智頭町</t>
  </si>
  <si>
    <t>313297　八頭郡 八頭町</t>
  </si>
  <si>
    <t>313645　東伯郡 三朝町</t>
  </si>
  <si>
    <t>313700　東伯郡 湯梨浜町</t>
  </si>
  <si>
    <t>313718　東伯郡 琴浦町</t>
  </si>
  <si>
    <t>313726　東伯郡 北栄町</t>
  </si>
  <si>
    <t>313840　西伯郡 日吉津村</t>
  </si>
  <si>
    <t>313866　西伯郡 大山町</t>
  </si>
  <si>
    <t>313891　西伯郡 南部町</t>
  </si>
  <si>
    <t>313904　西伯郡 伯耆町</t>
  </si>
  <si>
    <t>314013　日野郡 日南町</t>
  </si>
  <si>
    <t>314021　日野郡 日野町</t>
  </si>
  <si>
    <t>314030　日野郡 江府町</t>
  </si>
  <si>
    <t>322016　松江市</t>
  </si>
  <si>
    <t>322024　浜田市</t>
  </si>
  <si>
    <t>322032　出雲市</t>
  </si>
  <si>
    <t>322041　益田市</t>
  </si>
  <si>
    <t>322059　大田市</t>
  </si>
  <si>
    <t>322067　安来市</t>
  </si>
  <si>
    <t>322075　江津市</t>
  </si>
  <si>
    <t>322091　雲南市</t>
  </si>
  <si>
    <t>323438　仁多郡 奥出雲町</t>
  </si>
  <si>
    <t>323861　飯石郡 飯南町</t>
  </si>
  <si>
    <t>324418　邑智郡 川本町</t>
  </si>
  <si>
    <t>324485　邑智郡 美郷町</t>
  </si>
  <si>
    <t>324493　邑智郡 邑南町</t>
  </si>
  <si>
    <t>325015　鹿足郡 津和野町</t>
  </si>
  <si>
    <t>325058　鹿足郡 吉賀町</t>
  </si>
  <si>
    <t>325252　隠岐郡 海士町</t>
  </si>
  <si>
    <t>325261　隠岐郡 西ノ島町</t>
  </si>
  <si>
    <t>325279　隠岐郡 知夫村</t>
  </si>
  <si>
    <t>325287　隠岐郡 隠岐の島町</t>
  </si>
  <si>
    <t>331007　岡山市</t>
  </si>
  <si>
    <t>331015　岡山市 北区</t>
  </si>
  <si>
    <t>331023　岡山市 中区</t>
  </si>
  <si>
    <t>331031　岡山市 東区</t>
  </si>
  <si>
    <t>331040　岡山市 南区</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</si>
  <si>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</si>
  <si>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</si>
  <si>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</si>
  <si>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</si>
  <si>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</si>
  <si>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</si>
  <si>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</si>
  <si>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</si>
  <si>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</si>
  <si>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</si>
  <si>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</si>
  <si>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</si>
  <si>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</si>
  <si>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</si>
  <si>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和気郡 和気町</t>
  </si>
  <si>
    <t>334235　都窪郡 早島町</t>
  </si>
  <si>
    <t>334456　浅口郡 里庄町</t>
  </si>
  <si>
    <t>334618　小田郡 矢掛町</t>
  </si>
  <si>
    <t>335860　真庭郡 新庄村</t>
  </si>
  <si>
    <t>336068　苫田郡 鏡野町</t>
  </si>
  <si>
    <t>336220　勝田郡 勝央町</t>
  </si>
  <si>
    <t>336238　勝田郡 奈義町</t>
  </si>
  <si>
    <t>336432　英田郡 西粟倉村</t>
  </si>
  <si>
    <t>336637　久米郡 久米南町</t>
  </si>
  <si>
    <t>336661　久米郡 美咲町</t>
  </si>
  <si>
    <t>336815　加賀郡 吉備中央町</t>
  </si>
  <si>
    <t>341002　広島市</t>
  </si>
  <si>
    <t>341011　広島市 中区</t>
  </si>
  <si>
    <t>341029　広島市 東区</t>
  </si>
  <si>
    <t>341037　広島市 南区</t>
  </si>
  <si>
    <t>341045　広島市 西区</t>
  </si>
  <si>
    <t>341053　広島市 安佐南区</t>
  </si>
  <si>
    <t>341061　広島市 安佐北区</t>
  </si>
  <si>
    <t>341070　広島市 安芸区</t>
  </si>
  <si>
    <t>341088　広島市 佐伯区</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</si>
  <si>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</si>
  <si>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</si>
  <si>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</si>
  <si>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</si>
  <si>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</si>
  <si>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</si>
  <si>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</si>
  <si>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</si>
  <si>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</si>
  <si>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</si>
  <si>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</si>
  <si>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</si>
  <si>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</si>
  <si>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安芸郡 府中町</t>
  </si>
  <si>
    <t>343048　安芸郡 海田町</t>
  </si>
  <si>
    <t>343072　安芸郡 熊野町</t>
  </si>
  <si>
    <t>343099　安芸郡 坂町</t>
  </si>
  <si>
    <t>343684　山県郡 安芸太田町</t>
  </si>
  <si>
    <t>343692　山県郡 北広島町</t>
  </si>
  <si>
    <t>344311　豊田郡 大崎上島町</t>
  </si>
  <si>
    <t>344621　世羅郡 世羅町</t>
  </si>
  <si>
    <t>345458　神石郡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</si>
  <si>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</si>
  <si>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</si>
  <si>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</si>
  <si>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</si>
  <si>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</si>
  <si>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</si>
  <si>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</si>
  <si>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</si>
  <si>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</si>
  <si>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</si>
  <si>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</si>
  <si>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</si>
  <si>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</si>
  <si>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大島郡 周防大島町</t>
  </si>
  <si>
    <t>353213　玖珂郡 和木町</t>
  </si>
  <si>
    <t>353418　熊毛郡 上関町</t>
  </si>
  <si>
    <t>353434　熊毛郡 田布施町</t>
  </si>
  <si>
    <t>353442　熊毛郡 平生町</t>
  </si>
  <si>
    <t>355020　阿武郡 阿武町</t>
  </si>
  <si>
    <t>362018　徳島市</t>
  </si>
  <si>
    <t>362026　鳴門市</t>
  </si>
  <si>
    <t>362034　小松島市</t>
  </si>
  <si>
    <t>362042　阿南市</t>
  </si>
  <si>
    <t>362051　吉野川市</t>
  </si>
  <si>
    <t>362069　阿波市</t>
  </si>
  <si>
    <t>362077　美馬市</t>
  </si>
  <si>
    <t>362085　三好市</t>
  </si>
  <si>
    <t>363014　勝浦郡 勝浦町</t>
  </si>
  <si>
    <t>363022　勝浦郡 上勝町</t>
  </si>
  <si>
    <t>363219　名東郡 佐那河内村</t>
  </si>
  <si>
    <t>363413　名西郡 石井町</t>
  </si>
  <si>
    <t>363421　名西郡 神山町</t>
  </si>
  <si>
    <t>363685　那賀郡 那賀町</t>
  </si>
  <si>
    <t>363839　海部郡 牟岐町</t>
  </si>
  <si>
    <t>363871　海部郡 美波町</t>
  </si>
  <si>
    <t>363880　海部郡 海陽町</t>
  </si>
  <si>
    <t>364011　板野郡 松茂町</t>
  </si>
  <si>
    <t>364029　板野郡 北島町</t>
  </si>
  <si>
    <t>364037　板野郡 藍住町</t>
  </si>
  <si>
    <t>364045　板野郡 板野町</t>
  </si>
  <si>
    <t>364053　板野郡 上板町</t>
  </si>
  <si>
    <t>364681　美馬郡 つるぎ町</t>
  </si>
  <si>
    <t>364894　三好郡 東みよし町</t>
  </si>
  <si>
    <t>372013　高松市</t>
  </si>
  <si>
    <t>372021　丸亀市</t>
  </si>
  <si>
    <t>372030　坂出市</t>
  </si>
  <si>
    <t>372048　善通寺市</t>
  </si>
  <si>
    <t>372056　観音寺市</t>
  </si>
  <si>
    <t>372064　さぬき市</t>
  </si>
  <si>
    <t>372072　東かがわ市</t>
  </si>
  <si>
    <t>372081　三豊市</t>
  </si>
  <si>
    <t>373222　小豆郡 土庄町</t>
  </si>
  <si>
    <t>373249　小豆郡 小豆島町</t>
  </si>
  <si>
    <t>373419　木田郡 三木町</t>
  </si>
  <si>
    <t>373648　香川郡 直島町</t>
  </si>
  <si>
    <t>373869　綾歌郡 宇多津町</t>
  </si>
  <si>
    <t>373877　綾歌郡 綾川町</t>
  </si>
  <si>
    <t>374032　仲多度郡 琴平町</t>
  </si>
  <si>
    <t>374041　仲多度郡 多度津町</t>
  </si>
  <si>
    <t>374067　仲多度郡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</si>
  <si>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</si>
  <si>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</si>
  <si>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</si>
  <si>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</si>
  <si>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</si>
  <si>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</si>
  <si>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</si>
  <si>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</si>
  <si>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</si>
  <si>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</si>
  <si>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</si>
  <si>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越智郡 上島町</t>
  </si>
  <si>
    <t>383864　上浮穴郡 久万高原町</t>
  </si>
  <si>
    <t>384011　伊予郡 松前町</t>
  </si>
  <si>
    <t>384020　伊予郡 砥部町</t>
  </si>
  <si>
    <t>384224　喜多郡 内子町</t>
  </si>
  <si>
    <t>384429　西宇和郡 伊方町</t>
  </si>
  <si>
    <t>384844　北宇和郡 松野町</t>
  </si>
  <si>
    <t>384887　北宇和郡 鬼北町</t>
  </si>
  <si>
    <t>385069　南宇和郡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</si>
  <si>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</si>
  <si>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</si>
  <si>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</si>
  <si>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</si>
  <si>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</si>
  <si>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</si>
  <si>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</si>
  <si>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</si>
  <si>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</si>
  <si>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</si>
  <si>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</si>
  <si>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安芸郡 東洋町</t>
  </si>
  <si>
    <t>393029　安芸郡 奈半利町</t>
  </si>
  <si>
    <t>393037　安芸郡 田野町</t>
  </si>
  <si>
    <t>393045　安芸郡 安田町</t>
  </si>
  <si>
    <t>393053　安芸郡 北川村</t>
  </si>
  <si>
    <t>393061　安芸郡 馬路村</t>
  </si>
  <si>
    <t>393070　安芸郡 芸西村</t>
  </si>
  <si>
    <t>393410　長岡郡 本山町</t>
  </si>
  <si>
    <t>393444　長岡郡 大豊町</t>
  </si>
  <si>
    <t>393631　土佐郡 土佐町</t>
  </si>
  <si>
    <t>393649　土佐郡 大川村</t>
  </si>
  <si>
    <t>393860　吾川郡 いの町</t>
  </si>
  <si>
    <t>393878　吾川郡 仁淀川町</t>
  </si>
  <si>
    <t>394017　高岡郡 中土佐町</t>
  </si>
  <si>
    <t>394025　高岡郡 佐川町</t>
  </si>
  <si>
    <t>394033　高岡郡 越知町</t>
  </si>
  <si>
    <t>394050　高岡郡 梼原町</t>
  </si>
  <si>
    <t>394106　高岡郡 日高村</t>
  </si>
  <si>
    <t>394114　高岡郡 津野町</t>
  </si>
  <si>
    <t>394122　高岡郡 四万十町</t>
  </si>
  <si>
    <t>394246　幡多郡 大月町</t>
  </si>
  <si>
    <t>394271　幡多郡 三原村</t>
  </si>
  <si>
    <t>394289　幡多郡 黒潮町</t>
  </si>
  <si>
    <t>401005　北九州市</t>
  </si>
  <si>
    <t>401013　北九州市 門司区</t>
  </si>
  <si>
    <t>401030　北九州市 若松区</t>
  </si>
  <si>
    <t>401056　北九州市 戸畑区</t>
  </si>
  <si>
    <t>401064　北九州市 小倉北区</t>
  </si>
  <si>
    <t>401072　北九州市 小倉南区</t>
  </si>
  <si>
    <t>401081　北九州市 八幡東区</t>
  </si>
  <si>
    <t>401099　北九州市 八幡西区</t>
  </si>
  <si>
    <t>401307　福岡市</t>
  </si>
  <si>
    <t>401315　福岡市 東区</t>
  </si>
  <si>
    <t>401323　福岡市 博多区</t>
  </si>
  <si>
    <t>401331　福岡市 中央区</t>
  </si>
  <si>
    <t>401340　福岡市 南区</t>
  </si>
  <si>
    <t>401358　福岡市 西区</t>
  </si>
  <si>
    <t>401366　福岡市 城南区</t>
  </si>
  <si>
    <t>401374　福岡市 早良区</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</si>
  <si>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</si>
  <si>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</si>
  <si>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</si>
  <si>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</si>
  <si>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</si>
  <si>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</si>
  <si>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</si>
  <si>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</si>
  <si>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</si>
  <si>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</si>
  <si>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</si>
  <si>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</si>
  <si>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</si>
  <si>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</si>
  <si>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</si>
  <si>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</si>
  <si>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</si>
  <si>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</si>
  <si>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</si>
  <si>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</si>
  <si>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</si>
  <si>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</si>
  <si>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</si>
  <si>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</si>
  <si>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</si>
  <si>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</si>
  <si>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</si>
  <si>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糟屋郡 宇美町</t>
  </si>
  <si>
    <t>403423　糟屋郡 篠栗町</t>
  </si>
  <si>
    <t>403431　糟屋郡 志免町</t>
  </si>
  <si>
    <t>403440　糟屋郡 須恵町</t>
  </si>
  <si>
    <t>403458　糟屋郡 新宮町</t>
  </si>
  <si>
    <t>403482　糟屋郡 久山町</t>
  </si>
  <si>
    <t>403491　糟屋郡 粕屋町</t>
  </si>
  <si>
    <t>403814　遠賀郡 芦屋町</t>
  </si>
  <si>
    <t>403822　遠賀郡 水巻町</t>
  </si>
  <si>
    <t>403831　遠賀郡 岡垣町</t>
  </si>
  <si>
    <t>403849　遠賀郡 遠賀町</t>
  </si>
  <si>
    <t>404012　鞍手郡 小竹町</t>
  </si>
  <si>
    <t>404021　鞍手郡 鞍手町</t>
  </si>
  <si>
    <t>404217　嘉穂郡 桂川町</t>
  </si>
  <si>
    <t>404471　朝倉郡 筑前町</t>
  </si>
  <si>
    <t>404489　朝倉郡 東峰村</t>
  </si>
  <si>
    <t>405035　三井郡 大刀洗町</t>
  </si>
  <si>
    <t>405221　三潴郡 大木町</t>
  </si>
  <si>
    <t>405442　八女郡 広川町</t>
  </si>
  <si>
    <t>406015　田川郡 香春町</t>
  </si>
  <si>
    <t>406023　田川郡 添田町</t>
  </si>
  <si>
    <t>406040　田川郡 糸田町</t>
  </si>
  <si>
    <t>406058　田川郡 川崎町</t>
  </si>
  <si>
    <t>406082　田川郡 大任町</t>
  </si>
  <si>
    <t>406091　田川郡 赤村</t>
  </si>
  <si>
    <t>406104　田川郡 福智町</t>
  </si>
  <si>
    <t>406210　京都郡 苅田町</t>
  </si>
  <si>
    <t>406252　京都郡 みやこ町</t>
  </si>
  <si>
    <t>406422　築上郡 吉富町</t>
  </si>
  <si>
    <t>406465　築上郡 上毛町</t>
  </si>
  <si>
    <t>406473　築上郡 築上町</t>
  </si>
  <si>
    <t>412015　佐賀市</t>
  </si>
  <si>
    <t>412023　唐津市</t>
  </si>
  <si>
    <t>412031　鳥栖市</t>
  </si>
  <si>
    <t>412040　多久市</t>
  </si>
  <si>
    <t>412058　伊万里市</t>
  </si>
  <si>
    <t>412066　武雄市</t>
  </si>
  <si>
    <t>412074　鹿島市</t>
  </si>
  <si>
    <t>412082　小城市</t>
  </si>
  <si>
    <t>412091　嬉野市</t>
  </si>
  <si>
    <t>412104　神埼市</t>
  </si>
  <si>
    <t>413275　神埼郡 吉野ヶ里町</t>
  </si>
  <si>
    <t>413411　三養基郡 基山町</t>
  </si>
  <si>
    <t>413453　三養基郡 上峰町</t>
  </si>
  <si>
    <t>413461　三養基郡 みやき町</t>
  </si>
  <si>
    <t>413879　東松浦郡 玄海町</t>
  </si>
  <si>
    <t>414018　西松浦郡 有田町</t>
  </si>
  <si>
    <t>414239　杵島郡 大町町</t>
  </si>
  <si>
    <t>414247　杵島郡 江北町</t>
  </si>
  <si>
    <t>414255　杵島郡 白石町</t>
  </si>
  <si>
    <t>414417　藤津郡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</si>
  <si>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</si>
  <si>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</si>
  <si>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</si>
  <si>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</si>
  <si>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</si>
  <si>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</si>
  <si>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</si>
  <si>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</si>
  <si>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</si>
  <si>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</si>
  <si>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</si>
  <si>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</si>
  <si>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</si>
  <si>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西彼杵郡 長与町</t>
  </si>
  <si>
    <t>423084　西彼杵郡 時津町</t>
  </si>
  <si>
    <t>423211　東彼杵郡 東彼杵町</t>
  </si>
  <si>
    <t>423220　東彼杵郡 川棚町</t>
  </si>
  <si>
    <t>423238　東彼杵郡 波佐見町</t>
  </si>
  <si>
    <t>423831　北松浦郡 小値賀町</t>
  </si>
  <si>
    <t>423912　北松浦郡 佐々町</t>
  </si>
  <si>
    <t>424111　南松浦郡 新上五島町</t>
  </si>
  <si>
    <t>431001　熊本市</t>
  </si>
  <si>
    <t>431010　熊本市 中央区</t>
  </si>
  <si>
    <t>431028　熊本市 東区</t>
  </si>
  <si>
    <t>431036　熊本市 西区</t>
  </si>
  <si>
    <t>431044　熊本市 南区</t>
  </si>
  <si>
    <t>431052　熊本市 北区</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</si>
  <si>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</si>
  <si>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</si>
  <si>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</si>
  <si>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</si>
  <si>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</si>
  <si>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</si>
  <si>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</si>
  <si>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</si>
  <si>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</si>
  <si>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</si>
  <si>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</si>
  <si>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</si>
  <si>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</si>
  <si>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下益城郡 美里町</t>
  </si>
  <si>
    <t>433641　玉名郡 玉東町</t>
  </si>
  <si>
    <t>433675　玉名郡 南関町</t>
  </si>
  <si>
    <t>433683　玉名郡 長洲町</t>
  </si>
  <si>
    <t>433691　玉名郡 和水町</t>
  </si>
  <si>
    <t>434035　菊池郡 大津町</t>
  </si>
  <si>
    <t>434043　菊池郡 菊陽町</t>
  </si>
  <si>
    <t>434230　阿蘇郡 南小国町</t>
  </si>
  <si>
    <t>434248　阿蘇郡 小国町</t>
  </si>
  <si>
    <t>434256　阿蘇郡 産山村</t>
  </si>
  <si>
    <t>434281　阿蘇郡 高森町</t>
  </si>
  <si>
    <t>434329　阿蘇郡 西原村</t>
  </si>
  <si>
    <t>434337　阿蘇郡 南阿蘇村</t>
  </si>
  <si>
    <t>434418　上益城郡 御船町</t>
  </si>
  <si>
    <t>434426　上益城郡 嘉島町</t>
  </si>
  <si>
    <t>434434　上益城郡 益城町</t>
  </si>
  <si>
    <t>434442　上益城郡 甲佐町</t>
  </si>
  <si>
    <t>434477　上益城郡 山都町</t>
  </si>
  <si>
    <t>434680　八代郡 氷川町</t>
  </si>
  <si>
    <t>434825　葦北郡 芦北町</t>
  </si>
  <si>
    <t>434841　葦北郡 津奈木町</t>
  </si>
  <si>
    <t>435015　球磨郡 錦町</t>
  </si>
  <si>
    <t>435058　球磨郡 多良木町</t>
  </si>
  <si>
    <t>435066　球磨郡 湯前町</t>
  </si>
  <si>
    <t>435074　球磨郡 水上村</t>
  </si>
  <si>
    <t>435104　球磨郡 相良村</t>
  </si>
  <si>
    <t>435112　球磨郡 五木村</t>
  </si>
  <si>
    <t>435121　球磨郡 山江村</t>
  </si>
  <si>
    <t>435139　球磨郡 球磨村</t>
  </si>
  <si>
    <t>435147　球磨郡 あさぎり町</t>
  </si>
  <si>
    <t>435317　天草郡 苓北町</t>
  </si>
  <si>
    <t>442011　大分市</t>
  </si>
  <si>
    <t>442020　別府市</t>
  </si>
  <si>
    <t>442038　中津市</t>
  </si>
  <si>
    <t>442046　日田市</t>
  </si>
  <si>
    <t>442054　佐伯市</t>
  </si>
  <si>
    <t>442062　臼杵市</t>
  </si>
  <si>
    <t>442071　津久見市</t>
  </si>
  <si>
    <t>442089　竹田市</t>
  </si>
  <si>
    <t>442097　豊後高田市</t>
  </si>
  <si>
    <t>442101　杵築市</t>
  </si>
  <si>
    <t>442119　宇佐市</t>
  </si>
  <si>
    <t>442127　豊後大野市</t>
  </si>
  <si>
    <t>442135　由布市</t>
  </si>
  <si>
    <t>442143　国東市</t>
  </si>
  <si>
    <t>443221　東国東郡 姫島村</t>
  </si>
  <si>
    <t>443417　速見郡 日出町</t>
  </si>
  <si>
    <t>444618　玖珠郡 九重町</t>
  </si>
  <si>
    <t>444626　玖珠郡 玖珠町</t>
  </si>
  <si>
    <t>452017　宮崎市</t>
  </si>
  <si>
    <t>452025　都城市</t>
  </si>
  <si>
    <t>452033　延岡市</t>
  </si>
  <si>
    <t>452041　日南市</t>
  </si>
  <si>
    <t>452050　小林市</t>
  </si>
  <si>
    <t>452068　日向市</t>
  </si>
  <si>
    <t>452076　串間市</t>
  </si>
  <si>
    <t>452084　西都市</t>
  </si>
  <si>
    <t>452092　えびの市</t>
  </si>
  <si>
    <t>453412　北諸県郡 三股町</t>
  </si>
  <si>
    <t>453617　西諸県郡 高原町</t>
  </si>
  <si>
    <t>453820　東諸県郡 国富町</t>
  </si>
  <si>
    <t>453838　東諸県郡 綾町</t>
  </si>
  <si>
    <t>454010　児湯郡 高鍋町</t>
  </si>
  <si>
    <t>454028　児湯郡 新富町</t>
  </si>
  <si>
    <t>454036　児湯郡 西米良村</t>
  </si>
  <si>
    <t>454044　児湯郡 木城町</t>
  </si>
  <si>
    <t>454052　児湯郡 川南町</t>
  </si>
  <si>
    <t>454061　児湯郡 都農町</t>
  </si>
  <si>
    <t>454214　東臼杵郡 門川町</t>
  </si>
  <si>
    <t>454290　東臼杵郡 諸塚村</t>
  </si>
  <si>
    <t>454303　東臼杵郡 椎葉村</t>
  </si>
  <si>
    <t>454311　東臼杵郡 美郷町</t>
  </si>
  <si>
    <t>454419　西臼杵郡 高千穂町</t>
  </si>
  <si>
    <t>454427　西臼杵郡 日之影町</t>
  </si>
  <si>
    <t>454435　西臼杵郡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</si>
  <si>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</si>
  <si>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</si>
  <si>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</si>
  <si>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</si>
  <si>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</si>
  <si>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</si>
  <si>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</si>
  <si>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</si>
  <si>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</si>
  <si>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</si>
  <si>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</si>
  <si>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</si>
  <si>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</si>
  <si>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</si>
  <si>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</si>
  <si>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</si>
  <si>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</si>
  <si>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</si>
  <si>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</si>
  <si>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鹿児島郡 三島村</t>
  </si>
  <si>
    <t>463043　鹿児島郡 十島村</t>
  </si>
  <si>
    <t>463922　薩摩郡 さつま町</t>
  </si>
  <si>
    <t>464040　出水郡 長島町</t>
  </si>
  <si>
    <t>464520　姶良郡 湧水町</t>
  </si>
  <si>
    <t>464686　曽於郡 大崎町</t>
  </si>
  <si>
    <t>464821　肝属郡 東串良町</t>
  </si>
  <si>
    <t>464902　肝属郡 錦江町</t>
  </si>
  <si>
    <t>464911　肝属郡 南大隅町</t>
  </si>
  <si>
    <t>464929　肝属郡 肝付町</t>
  </si>
  <si>
    <t>465011　熊毛郡 中種子町</t>
  </si>
  <si>
    <t>465020　熊毛郡 南種子町</t>
  </si>
  <si>
    <t>465054　熊毛郡 屋久島町</t>
  </si>
  <si>
    <t>465232　大島郡 大和村</t>
  </si>
  <si>
    <t>465241　大島郡 宇検村</t>
  </si>
  <si>
    <t>465259　大島郡 瀬戸内町</t>
  </si>
  <si>
    <t>465275　大島郡 龍郷町</t>
  </si>
  <si>
    <t>465291　大島郡 喜界町</t>
  </si>
  <si>
    <t>465305　大島郡 徳之島町</t>
  </si>
  <si>
    <t>465313　大島郡 天城町</t>
  </si>
  <si>
    <t>465321　大島郡 伊仙町</t>
  </si>
  <si>
    <t>465330　大島郡 和泊町</t>
  </si>
  <si>
    <t>465348　大島郡 知名町</t>
  </si>
  <si>
    <t>465356　大島郡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</si>
  <si>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</si>
  <si>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</si>
  <si>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</si>
  <si>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</si>
  <si>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</si>
  <si>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</si>
  <si>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</si>
  <si>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</si>
  <si>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</si>
  <si>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</si>
  <si>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</si>
  <si>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国頭郡 国頭村</t>
  </si>
  <si>
    <t>473022　国頭郡 大宜味村</t>
  </si>
  <si>
    <t>473031　国頭郡 東村</t>
  </si>
  <si>
    <t>473065　国頭郡 今帰仁村</t>
  </si>
  <si>
    <t>473081　国頭郡 本部町</t>
  </si>
  <si>
    <t>473111　国頭郡 恩納村</t>
  </si>
  <si>
    <t>473138　国頭郡 宜野座村</t>
  </si>
  <si>
    <t>473146　国頭郡 金武町</t>
  </si>
  <si>
    <t>473154　国頭郡 伊江村</t>
  </si>
  <si>
    <t>473243　中頭郡 読谷村</t>
  </si>
  <si>
    <t>473251　中頭郡 嘉手納町</t>
  </si>
  <si>
    <t>473260　中頭郡 北谷町</t>
  </si>
  <si>
    <t>473278　中頭郡 北中城村</t>
  </si>
  <si>
    <t>473286　中頭郡 中城村</t>
  </si>
  <si>
    <t>473294　中頭郡 西原町</t>
  </si>
  <si>
    <t>473481　島尻郡 与那原町</t>
  </si>
  <si>
    <t>473502　島尻郡 南風原町</t>
  </si>
  <si>
    <t>473537　島尻郡 渡嘉敷村</t>
  </si>
  <si>
    <t>473545　島尻郡 座間味村</t>
  </si>
  <si>
    <t>473553　島尻郡 粟国村</t>
  </si>
  <si>
    <t>473561　島尻郡 渡名喜村</t>
  </si>
  <si>
    <t>473570　島尻郡 南大東村</t>
  </si>
  <si>
    <t>473588　島尻郡 北大東村</t>
  </si>
  <si>
    <t>473596　島尻郡 伊平屋村</t>
  </si>
  <si>
    <t>473600　島尻郡 伊是名村</t>
  </si>
  <si>
    <t>473618　島尻郡 久米島町</t>
  </si>
  <si>
    <t>473626　島尻郡 八重瀬町</t>
  </si>
  <si>
    <t>473758　宮古郡 多良間村</t>
  </si>
  <si>
    <t>473812　八重山郡 竹富町</t>
  </si>
  <si>
    <t>473821　八重山郡 与那国町</t>
  </si>
  <si>
    <t>016951　色丹郡 色丹村</t>
  </si>
  <si>
    <t>016969　国後郡 泊村</t>
  </si>
  <si>
    <t>016977　国後郡 留夜別村</t>
  </si>
  <si>
    <t>016985　択捉郡 留別村</t>
  </si>
  <si>
    <t>016993　紗那郡 紗那村</t>
  </si>
  <si>
    <t>017001　蘂取郡 蘂取村</t>
  </si>
  <si>
    <t>　</t>
    <phoneticPr fontId="15" type="halfwidthKatakana"/>
  </si>
  <si>
    <t>（公社） 東京都宅地建物取引業協会</t>
    <rPh sb="0" eb="17">
      <t>トウキョウ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</si>
</sst>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411]ggge&quot;年&quot;m&quot;月&quot;d&quot;日&quot;;@"/>
    <numFmt numFmtId="177" formatCode="0_ "/>
    <numFmt numFmtId="178" formatCode="0;\-0;0"/>
    <numFmt numFmtId="179" formatCode="0;\-0;;@"/>
    <numFmt numFmtId="180" formatCode="&quot;¥&quot;#,##0;\-0;;"/>
    <numFmt numFmtId="181" formatCode="###,##0;\-0;;@"/>
    <numFmt numFmtId="182" formatCode="###,##0;\-0;0"/>
    <numFmt numFmtId="183" formatCode="##,##0;\-0;;@"/>
    <numFmt numFmtId="184" formatCode="##,##0;\-0;0"/>
    <numFmt numFmtId="185" formatCode="0;;;@"/>
  </numFmts>
  <fonts count="20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b/>
      <sz val="11"/>
      <name val="ＭＳ Ｐ明朝"/>
      <family val="1"/>
      <charset val="128"/>
    </font>
    <font>
      <sz val="9"/>
      <name val="ＭＳ 明朝"/>
      <family val="1"/>
      <charset val="128"/>
    </font>
    <font>
      <b/>
      <sz val="14"/>
      <name val="ＭＳ 明朝"/>
      <family val="1"/>
      <charset val="128"/>
    </font>
    <font>
      <b/>
      <sz val="10"/>
      <name val="ＭＳ 明朝"/>
      <family val="1"/>
      <charset val="128"/>
    </font>
    <font>
      <sz val="10"/>
      <name val="ＭＳ 明朝"/>
      <family val="1"/>
      <charset val="128"/>
    </font>
    <font>
      <sz val="11"/>
      <name val="ＭＳ 明朝"/>
      <family val="1"/>
      <charset val="128"/>
    </font>
    <font>
      <sz val="8"/>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9"/>
      <color theme="1"/>
      <name val="ＭＳ Ｐ明朝"/>
      <family val="1"/>
      <charset val="128"/>
    </font>
    <font>
      <sz val="6"/>
      <name val="ＭＳ Ｐゴシック"/>
      <family val="2"/>
      <charset val="128"/>
      <scheme val="minor"/>
    </font>
    <font>
      <sz val="11"/>
      <color theme="1"/>
      <name val="ＭＳ Ｐ明朝"/>
      <family val="1"/>
      <charset val="128"/>
    </font>
    <font>
      <sz val="10"/>
      <color theme="1"/>
      <name val="ＭＳ Ｐ明朝"/>
      <family val="1"/>
      <charset val="128"/>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8"/>
      <color theme="1"/>
      <name val="ＭＳ Ｐ明朝"/>
      <family val="1"/>
      <charset val="128"/>
    </font>
    <font>
      <sz val="11"/>
      <name val="ＭＳ Ｐゴシック"/>
      <family val="2"/>
      <charset val="128"/>
      <scheme val="minor"/>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sz val="17"/>
      <name val="ＭＳ Ｐ明朝"/>
      <family val="1"/>
      <charset val="128"/>
    </font>
    <font>
      <b/>
      <sz val="12"/>
      <color indexed="81"/>
      <name val="ＭＳ Ｐゴシック"/>
      <family val="3"/>
      <charset val="128"/>
    </font>
    <font>
      <b/>
      <sz val="18"/>
      <color indexed="9"/>
      <name val="ＭＳ Ｐゴシック"/>
      <family val="3"/>
      <charset val="128"/>
    </font>
    <font>
      <b/>
      <sz val="10"/>
      <name val="ＭＳ Ｐゴシック"/>
      <family val="3"/>
      <charset val="128"/>
    </font>
    <font>
      <sz val="16"/>
      <name val="ＭＳ Ｐ明朝"/>
      <family val="1"/>
      <charset val="128"/>
    </font>
    <font>
      <b/>
      <sz val="18"/>
      <name val="ＭＳ Ｐゴシック"/>
      <family val="3"/>
      <charset val="128"/>
    </font>
    <font>
      <b/>
      <sz val="12"/>
      <name val="ＭＳ Ｐゴシック"/>
      <family val="3"/>
      <charset val="128"/>
    </font>
    <font>
      <sz val="14"/>
      <name val="ＭＳ Ｐゴシック"/>
      <family val="3"/>
      <charset val="128"/>
    </font>
    <font>
      <b/>
      <sz val="20"/>
      <name val="ＭＳ Ｐ明朝"/>
      <family val="1"/>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u/>
      <sz val="10"/>
      <color indexed="12"/>
      <name val="ＭＳ Ｐゴシック"/>
      <family val="3"/>
      <charset val="128"/>
    </font>
    <font>
      <b/>
      <sz val="11"/>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sz val="12"/>
      <color rgb="FFFF0000"/>
      <name val="ＭＳ Ｐゴシック"/>
      <family val="3"/>
      <charset val="128"/>
    </font>
    <font>
      <sz val="12"/>
      <color theme="0"/>
      <name val="ＭＳ Ｐゴシック"/>
      <family val="3"/>
      <charset val="128"/>
    </font>
    <font>
      <sz val="10"/>
      <color theme="0"/>
      <name val="ＭＳ Ｐゴシック"/>
      <family val="3"/>
      <charset val="128"/>
    </font>
    <font>
      <sz val="11"/>
      <color theme="0"/>
      <name val="ＭＳ Ｐゴシック"/>
      <family val="3"/>
      <charset val="128"/>
    </font>
    <font>
      <sz val="9"/>
      <name val="ＭＳ Ｐゴシック"/>
      <family val="3"/>
      <charset val="128"/>
      <scheme val="minor"/>
    </font>
    <font>
      <b/>
      <sz val="11"/>
      <name val="ＭＳ Ｐゴシック"/>
      <family val="3"/>
      <charset val="128"/>
      <scheme val="minor"/>
    </font>
    <font>
      <b/>
      <sz val="12"/>
      <color rgb="FFFF0000"/>
      <name val="ＭＳ Ｐゴシック"/>
      <family val="3"/>
      <charset val="128"/>
    </font>
    <font>
      <b/>
      <sz val="22"/>
      <color indexed="9"/>
      <name val="ＭＳ Ｐゴシック"/>
      <family val="3"/>
      <charset val="128"/>
    </font>
    <font>
      <b/>
      <sz val="22"/>
      <color theme="0"/>
      <name val="ＭＳ Ｐゴシック"/>
      <family val="3"/>
      <charset val="128"/>
    </font>
    <font>
      <b/>
      <sz val="22"/>
      <color rgb="FFFFFF00"/>
      <name val="ＭＳ Ｐゴシック"/>
      <family val="3"/>
      <charset val="128"/>
    </font>
    <font>
      <b/>
      <u/>
      <sz val="9"/>
      <color rgb="FFFF0000"/>
      <name val="ＭＳ Ｐゴシック"/>
      <family val="3"/>
      <charset val="128"/>
    </font>
    <font>
      <sz val="16"/>
      <color theme="1"/>
      <name val="ＭＳ Ｐ明朝"/>
      <family val="1"/>
      <charset val="128"/>
    </font>
    <font>
      <sz val="10"/>
      <color theme="1"/>
      <name val="ＭＳ Ｐゴシック"/>
      <family val="2"/>
      <charset val="128"/>
      <scheme val="minor"/>
    </font>
    <font>
      <sz val="14"/>
      <color theme="1"/>
      <name val="ＭＳ Ｐ明朝"/>
      <family val="1"/>
      <charset val="128"/>
    </font>
    <font>
      <sz val="11"/>
      <color theme="1"/>
      <name val="ＭＳ 明朝"/>
      <family val="1"/>
      <charset val="128"/>
    </font>
    <font>
      <b/>
      <sz val="11"/>
      <name val="ＭＳ 明朝"/>
      <family val="1"/>
      <charset val="128"/>
    </font>
    <font>
      <sz val="11"/>
      <color rgb="FFFF0000"/>
      <name val="ＭＳ Ｐゴシック"/>
      <family val="3"/>
      <charset val="128"/>
    </font>
    <font>
      <b/>
      <sz val="14"/>
      <color rgb="FFFF0000"/>
      <name val="ＭＳ Ｐゴシック"/>
      <family val="3"/>
      <charset val="128"/>
    </font>
    <font>
      <sz val="18"/>
      <color rgb="FFFF0000"/>
      <name val="ＭＳ Ｐゴシック"/>
      <family val="3"/>
      <charset val="128"/>
    </font>
    <font>
      <b/>
      <u/>
      <sz val="9"/>
      <color indexed="81"/>
      <name val="ＭＳ Ｐゴシック"/>
      <family val="3"/>
      <charset val="128"/>
    </font>
    <font>
      <sz val="9"/>
      <color theme="1"/>
      <name val="ＭＳ Ｐゴシック"/>
      <family val="3"/>
      <charset val="128"/>
      <scheme val="minor"/>
    </font>
    <font>
      <sz val="9"/>
      <color theme="1"/>
      <name val="ＭＳ 明朝"/>
      <family val="1"/>
      <charset val="128"/>
    </font>
    <font>
      <sz val="16"/>
      <name val="ＭＳ 明朝"/>
      <family val="1"/>
      <charset val="128"/>
    </font>
    <font>
      <sz val="7.5"/>
      <name val="ＭＳ 明朝"/>
      <family val="1"/>
      <charset val="128"/>
    </font>
    <font>
      <sz val="8"/>
      <color theme="1"/>
      <name val="ＭＳ 明朝"/>
      <family val="1"/>
      <charset val="128"/>
    </font>
    <font>
      <u/>
      <sz val="17"/>
      <name val="ＭＳ 明朝"/>
      <family val="1"/>
      <charset val="128"/>
    </font>
    <font>
      <sz val="11"/>
      <color theme="1"/>
      <name val="ＭＳ ゴシック"/>
      <family val="3"/>
      <charset val="128"/>
    </font>
    <font>
      <sz val="10"/>
      <color theme="1"/>
      <name val="ＭＳ ゴシック"/>
      <family val="3"/>
      <charset val="128"/>
    </font>
    <font>
      <sz val="10"/>
      <color theme="1"/>
      <name val="ＭＳ 明朝"/>
      <family val="1"/>
      <charset val="128"/>
    </font>
    <font>
      <sz val="10"/>
      <name val="ＭＳ ゴシック"/>
      <family val="3"/>
      <charset val="128"/>
    </font>
    <font>
      <sz val="9"/>
      <color theme="1"/>
      <name val="ＭＳ ゴシック"/>
      <family val="3"/>
      <charset val="128"/>
    </font>
    <font>
      <sz val="12"/>
      <name val="ＭＳ 明朝"/>
      <family val="1"/>
      <charset val="128"/>
    </font>
    <font>
      <sz val="18"/>
      <name val="ＭＳ 明朝"/>
      <family val="1"/>
      <charset val="128"/>
    </font>
    <font>
      <sz val="7"/>
      <color theme="1"/>
      <name val="ＭＳ ゴシック"/>
      <family val="3"/>
      <charset val="128"/>
    </font>
    <font>
      <sz val="14"/>
      <name val="ＭＳ 明朝"/>
      <family val="1"/>
      <charset val="128"/>
    </font>
    <font>
      <u/>
      <sz val="18"/>
      <name val="ＭＳ Ｐゴシック"/>
      <family val="3"/>
      <charset val="128"/>
    </font>
    <font>
      <b/>
      <u/>
      <sz val="11"/>
      <name val="ＭＳ Ｐゴシック"/>
      <family val="3"/>
      <charset val="128"/>
    </font>
    <font>
      <sz val="7"/>
      <name val="ＭＳ Ｐゴシック"/>
      <family val="3"/>
      <charset val="128"/>
    </font>
    <font>
      <b/>
      <u/>
      <sz val="14"/>
      <name val="ＭＳ Ｐゴシック"/>
      <family val="3"/>
      <charset val="128"/>
    </font>
    <font>
      <b/>
      <sz val="9"/>
      <color theme="1"/>
      <name val="ＭＳ Ｐゴシック"/>
      <family val="3"/>
      <charset val="128"/>
      <scheme val="minor"/>
    </font>
    <font>
      <sz val="8"/>
      <color theme="1"/>
      <name val="ＭＳ Ｐゴシック"/>
      <family val="3"/>
      <charset val="128"/>
      <scheme val="minor"/>
    </font>
    <font>
      <sz val="6"/>
      <name val="ＭＳ Ｐゴシック"/>
      <family val="2"/>
      <charset val="128"/>
    </font>
    <font>
      <b/>
      <u/>
      <sz val="8"/>
      <color theme="1"/>
      <name val="ＭＳ Ｐゴシック"/>
      <family val="3"/>
      <charset val="128"/>
      <scheme val="minor"/>
    </font>
    <font>
      <sz val="10"/>
      <name val="ＭＳ Ｐゴシック"/>
      <family val="2"/>
      <charset val="128"/>
      <scheme val="minor"/>
    </font>
    <font>
      <sz val="9"/>
      <name val="ＭＳ Ｐゴシック"/>
      <family val="3"/>
      <charset val="128"/>
      <scheme val="major"/>
    </font>
    <font>
      <sz val="12"/>
      <name val="ＭＳ Ｐゴシック"/>
      <family val="3"/>
      <charset val="128"/>
      <scheme val="major"/>
    </font>
    <font>
      <b/>
      <sz val="12"/>
      <name val="ＭＳ Ｐゴシック"/>
      <family val="3"/>
      <charset val="128"/>
      <scheme val="major"/>
    </font>
    <font>
      <sz val="6"/>
      <name val="ＭＳ Ｐゴシック"/>
      <family val="3"/>
      <charset val="128"/>
      <scheme val="major"/>
    </font>
    <font>
      <sz val="10"/>
      <name val="ＭＳ Ｐゴシック"/>
      <family val="3"/>
      <charset val="128"/>
      <scheme val="major"/>
    </font>
    <font>
      <sz val="11"/>
      <color theme="0"/>
      <name val="Meiryo UI"/>
      <family val="3"/>
      <charset val="128"/>
    </font>
    <font>
      <b/>
      <sz val="11"/>
      <color rgb="FFFF0000"/>
      <name val="Meiryo UI"/>
      <family val="3"/>
      <charset val="128"/>
    </font>
    <font>
      <b/>
      <sz val="18"/>
      <name val="ＭＳ 明朝"/>
      <family val="1"/>
      <charset val="128"/>
    </font>
    <font>
      <b/>
      <sz val="16"/>
      <color rgb="FFFF0000"/>
      <name val="ＭＳ 明朝"/>
      <family val="1"/>
      <charset val="128"/>
    </font>
    <font>
      <b/>
      <sz val="11"/>
      <color theme="1"/>
      <name val="ＭＳ Ｐゴシック"/>
      <family val="3"/>
      <charset val="128"/>
    </font>
    <font>
      <b/>
      <sz val="10"/>
      <color theme="1"/>
      <name val="ＭＳ ゴシック"/>
      <family val="3"/>
      <charset val="128"/>
    </font>
    <font>
      <sz val="11"/>
      <color theme="1"/>
      <name val="ＭＳ Ｐゴシック"/>
      <family val="3"/>
      <charset val="128"/>
    </font>
    <font>
      <sz val="10"/>
      <color theme="1"/>
      <name val="ＭＳ Ｐゴシック"/>
      <family val="3"/>
      <charset val="128"/>
    </font>
    <font>
      <b/>
      <sz val="14"/>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8"/>
      <name val="ＭＳ ゴシック"/>
      <family val="3"/>
      <charset val="128"/>
    </font>
    <font>
      <b/>
      <sz val="12"/>
      <name val="ＭＳ ゴシック"/>
      <family val="3"/>
      <charset val="128"/>
    </font>
    <font>
      <b/>
      <sz val="11"/>
      <name val="ＭＳ ゴシック"/>
      <family val="3"/>
      <charset val="128"/>
    </font>
    <font>
      <sz val="11"/>
      <color indexed="81"/>
      <name val="ＭＳ Ｐゴシック"/>
      <family val="3"/>
      <charset val="128"/>
    </font>
    <font>
      <b/>
      <u/>
      <sz val="11"/>
      <color indexed="12"/>
      <name val="ＭＳ Ｐゴシック"/>
      <family val="3"/>
      <charset val="128"/>
    </font>
    <font>
      <sz val="10"/>
      <color rgb="FFFFFF00"/>
      <name val="ＭＳ Ｐ明朝"/>
      <family val="1"/>
      <charset val="128"/>
    </font>
    <font>
      <sz val="9"/>
      <color rgb="FFFFFF00"/>
      <name val="Meiryo UI"/>
      <family val="3"/>
      <charset val="128"/>
    </font>
    <font>
      <sz val="9"/>
      <color rgb="FFFFFF00"/>
      <name val="ＭＳ Ｐ明朝"/>
      <family val="1"/>
      <charset val="128"/>
    </font>
    <font>
      <sz val="9"/>
      <color rgb="FFFF0000"/>
      <name val="Meiryo UI"/>
      <family val="3"/>
      <charset val="128"/>
    </font>
    <font>
      <b/>
      <sz val="20"/>
      <color theme="1"/>
      <name val="ＭＳ Ｐゴシック"/>
      <family val="3"/>
      <charset val="128"/>
    </font>
    <font>
      <b/>
      <sz val="14"/>
      <color rgb="FFFF0000"/>
      <name val="ＭＳ Ｐ明朝"/>
      <family val="1"/>
      <charset val="128"/>
    </font>
    <font>
      <b/>
      <sz val="16"/>
      <color rgb="FFFF0000"/>
      <name val="ＭＳ Ｐ明朝"/>
      <family val="1"/>
      <charset val="128"/>
    </font>
    <font>
      <sz val="12"/>
      <color rgb="FFFF0000"/>
      <name val="ＭＳ Ｐ明朝"/>
      <family val="1"/>
      <charset val="128"/>
    </font>
    <font>
      <b/>
      <sz val="18"/>
      <color rgb="FFFF0000"/>
      <name val="ＭＳ Ｐ明朝"/>
      <family val="1"/>
      <charset val="128"/>
    </font>
    <font>
      <b/>
      <sz val="12"/>
      <color rgb="FFFF0000"/>
      <name val="ＭＳ Ｐ明朝"/>
      <family val="1"/>
      <charset val="128"/>
    </font>
    <font>
      <b/>
      <sz val="11"/>
      <color rgb="FFFF0000"/>
      <name val="ＭＳ Ｐ明朝"/>
      <family val="1"/>
      <charset val="128"/>
    </font>
    <font>
      <sz val="9"/>
      <color theme="0" tint="-0.14999847407452621"/>
      <name val="ＭＳ Ｐゴシック"/>
      <family val="3"/>
      <charset val="128"/>
    </font>
    <font>
      <u/>
      <sz val="11"/>
      <color theme="0"/>
      <name val="ＭＳ Ｐゴシック"/>
      <family val="3"/>
      <charset val="128"/>
    </font>
    <font>
      <b/>
      <sz val="14"/>
      <color theme="0"/>
      <name val="Meiryo UI"/>
      <family val="3"/>
      <charset val="128"/>
    </font>
    <font>
      <sz val="11"/>
      <color rgb="FFFF0000"/>
      <name val="Meiryo UI"/>
      <family val="3"/>
      <charset val="128"/>
    </font>
    <font>
      <sz val="12"/>
      <color rgb="FFFF0000"/>
      <name val="Meiryo UI"/>
      <family val="3"/>
      <charset val="128"/>
    </font>
    <font>
      <b/>
      <sz val="12"/>
      <color rgb="FFFF0000"/>
      <name val="ＭＳ Ｐゴシック"/>
      <family val="3"/>
      <charset val="128"/>
      <scheme val="minor"/>
    </font>
    <font>
      <sz val="10"/>
      <name val="ＭＳ Ｐゴシック"/>
      <family val="3"/>
      <charset val="128"/>
      <scheme val="minor"/>
    </font>
    <font>
      <sz val="11"/>
      <name val="ＭＳ ゴシック"/>
      <family val="3"/>
      <charset val="128"/>
    </font>
    <font>
      <sz val="18"/>
      <name val="ＭＳ Ｐ明朝"/>
      <family val="1"/>
      <charset val="128"/>
    </font>
    <font>
      <b/>
      <sz val="12"/>
      <color theme="1"/>
      <name val="ＭＳ ゴシック"/>
      <family val="3"/>
      <charset val="128"/>
    </font>
    <font>
      <sz val="11"/>
      <color theme="1"/>
      <name val="ＭＳ Ｐゴシック"/>
      <family val="2"/>
      <charset val="128"/>
    </font>
    <font>
      <b/>
      <sz val="8"/>
      <name val="ＭＳ Ｐゴシック"/>
      <family val="3"/>
      <charset val="128"/>
    </font>
    <font>
      <b/>
      <sz val="26"/>
      <name val="ＭＳ Ｐゴシック"/>
      <family val="3"/>
      <charset val="128"/>
    </font>
    <font>
      <b/>
      <sz val="6"/>
      <color theme="2" tint="-0.499984740745262"/>
      <name val="ＭＳ Ｐゴシック"/>
      <family val="3"/>
      <charset val="128"/>
    </font>
    <font>
      <b/>
      <sz val="7"/>
      <name val="ＭＳ Ｐゴシック"/>
      <family val="3"/>
      <charset val="128"/>
    </font>
    <font>
      <sz val="8"/>
      <color theme="2" tint="-0.499984740745262"/>
      <name val="ＭＳ Ｐゴシック"/>
      <family val="3"/>
      <charset val="128"/>
      <scheme val="minor"/>
    </font>
    <font>
      <sz val="6"/>
      <color theme="2" tint="-0.499984740745262"/>
      <name val="ＭＳ Ｐゴシック"/>
      <family val="3"/>
      <charset val="128"/>
    </font>
    <font>
      <b/>
      <sz val="8"/>
      <color theme="1"/>
      <name val="ＭＳ Ｐゴシック"/>
      <family val="3"/>
      <charset val="128"/>
      <scheme val="minor"/>
    </font>
    <font>
      <sz val="7"/>
      <color theme="2" tint="-0.499984740745262"/>
      <name val="ＭＳ Ｐゴシック"/>
      <family val="3"/>
      <charset val="128"/>
    </font>
    <font>
      <sz val="7"/>
      <color theme="1"/>
      <name val="ＭＳ Ｐゴシック"/>
      <family val="3"/>
      <charset val="128"/>
      <scheme val="minor"/>
    </font>
    <font>
      <sz val="6"/>
      <color theme="2" tint="-0.499984740745262"/>
      <name val="ＭＳ Ｐゴシック"/>
      <family val="3"/>
      <charset val="128"/>
      <scheme val="minor"/>
    </font>
    <font>
      <sz val="11"/>
      <name val="ＭＳ Ｐゴシック"/>
      <family val="3"/>
      <charset val="128"/>
      <scheme val="major"/>
    </font>
    <font>
      <sz val="14"/>
      <name val="ＭＳ Ｐゴシック"/>
      <family val="3"/>
      <charset val="128"/>
      <scheme val="major"/>
    </font>
    <font>
      <sz val="8"/>
      <name val="ＭＳ Ｐゴシック"/>
      <family val="3"/>
      <charset val="128"/>
      <scheme val="major"/>
    </font>
    <font>
      <b/>
      <sz val="14"/>
      <color rgb="FFFFFF00"/>
      <name val="Meiryo UI"/>
      <family val="3"/>
      <charset val="128"/>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9"/>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u/>
      <sz val="11"/>
      <color theme="10"/>
      <name val="ＭＳ Ｐゴシック"/>
      <family val="2"/>
      <charset val="128"/>
      <scheme val="minor"/>
    </font>
    <font>
      <sz val="7"/>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5"/>
      <name val="ＭＳ Ｐゴシック"/>
      <family val="3"/>
      <charset val="128"/>
      <scheme val="major"/>
    </font>
    <font>
      <b/>
      <sz val="10"/>
      <name val="ＭＳ Ｐゴシック"/>
      <family val="3"/>
      <charset val="128"/>
      <scheme val="major"/>
    </font>
    <font>
      <b/>
      <sz val="18"/>
      <name val="ＭＳ Ｐ明朝"/>
      <family val="1"/>
      <charset val="128"/>
    </font>
    <font>
      <sz val="7"/>
      <color rgb="FFFF0000"/>
      <name val="ＭＳ Ｐゴシック"/>
      <family val="3"/>
      <charset val="128"/>
    </font>
    <font>
      <b/>
      <sz val="26"/>
      <color theme="1"/>
      <name val="BIZ UDP明朝 Medium"/>
      <family val="1"/>
      <charset val="128"/>
    </font>
    <font>
      <sz val="12"/>
      <color theme="1"/>
      <name val="ＭＳ Ｐ明朝"/>
      <family val="1"/>
      <charset val="128"/>
    </font>
    <font>
      <b/>
      <sz val="11"/>
      <color theme="1"/>
      <name val="ＭＳ Ｐ明朝"/>
      <family val="1"/>
      <charset val="128"/>
    </font>
  </fonts>
  <fills count="36">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indexed="43"/>
        <bgColor indexed="64"/>
      </patternFill>
    </fill>
    <fill>
      <patternFill patternType="solid">
        <fgColor rgb="FF92D050"/>
        <bgColor indexed="64"/>
      </patternFill>
    </fill>
    <fill>
      <patternFill patternType="solid">
        <fgColor rgb="FF00B050"/>
        <bgColor indexed="64"/>
      </patternFill>
    </fill>
    <fill>
      <patternFill patternType="solid">
        <fgColor theme="8" tint="0.79998168889431442"/>
        <bgColor indexed="64"/>
      </patternFill>
    </fill>
    <fill>
      <patternFill patternType="solid">
        <fgColor rgb="FFF8EDE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6"/>
        <bgColor indexed="64"/>
      </patternFill>
    </fill>
    <fill>
      <patternFill patternType="solid">
        <fgColor theme="5" tint="0.39994506668294322"/>
        <bgColor indexed="64"/>
      </patternFill>
    </fill>
    <fill>
      <patternFill patternType="solid">
        <fgColor theme="0" tint="-0.249977111117893"/>
        <bgColor indexed="64"/>
      </patternFill>
    </fill>
    <fill>
      <patternFill patternType="solid">
        <fgColor rgb="FFD9D9D9"/>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1" tint="0.249977111117893"/>
        <bgColor indexed="64"/>
      </patternFill>
    </fill>
  </fills>
  <borders count="32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auto="1"/>
      </right>
      <top style="dotted">
        <color indexed="64"/>
      </top>
      <bottom style="dotted">
        <color indexed="64"/>
      </bottom>
      <diagonal/>
    </border>
    <border>
      <left/>
      <right/>
      <top/>
      <bottom style="medium">
        <color auto="1"/>
      </bottom>
      <diagonal/>
    </border>
    <border>
      <left style="dotted">
        <color auto="1"/>
      </left>
      <right style="dotted">
        <color auto="1"/>
      </right>
      <top/>
      <bottom/>
      <diagonal/>
    </border>
    <border>
      <left/>
      <right style="dotted">
        <color auto="1"/>
      </right>
      <top/>
      <bottom/>
      <diagonal/>
    </border>
    <border>
      <left/>
      <right/>
      <top/>
      <bottom style="hair">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dotted">
        <color indexed="64"/>
      </top>
      <bottom/>
      <diagonal/>
    </border>
    <border>
      <left style="thin">
        <color auto="1"/>
      </left>
      <right style="thin">
        <color auto="1"/>
      </right>
      <top style="thin">
        <color auto="1"/>
      </top>
      <bottom/>
      <diagonal/>
    </border>
    <border>
      <left style="dotted">
        <color auto="1"/>
      </left>
      <right/>
      <top style="thin">
        <color auto="1"/>
      </top>
      <bottom/>
      <diagonal/>
    </border>
    <border>
      <left style="dotted">
        <color auto="1"/>
      </left>
      <right/>
      <top/>
      <bottom style="dotted">
        <color auto="1"/>
      </bottom>
      <diagonal/>
    </border>
    <border>
      <left/>
      <right/>
      <top style="hair">
        <color indexed="64"/>
      </top>
      <bottom/>
      <diagonal/>
    </border>
    <border>
      <left style="hair">
        <color indexed="64"/>
      </left>
      <right/>
      <top/>
      <bottom/>
      <diagonal/>
    </border>
    <border>
      <left/>
      <right style="hair">
        <color indexed="64"/>
      </right>
      <top/>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hair">
        <color indexed="64"/>
      </left>
      <right style="hair">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right/>
      <top/>
      <bottom style="thick">
        <color rgb="FF00B0F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right/>
      <top style="thin">
        <color auto="1"/>
      </top>
      <bottom style="thick">
        <color rgb="FF7030A0"/>
      </bottom>
      <diagonal/>
    </border>
    <border>
      <left style="thin">
        <color auto="1"/>
      </left>
      <right/>
      <top style="double">
        <color auto="1"/>
      </top>
      <bottom/>
      <diagonal/>
    </border>
    <border>
      <left/>
      <right/>
      <top style="double">
        <color auto="1"/>
      </top>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ck">
        <color rgb="FFFF0000"/>
      </right>
      <top/>
      <bottom style="thin">
        <color indexed="64"/>
      </bottom>
      <diagonal/>
    </border>
    <border>
      <left style="thick">
        <color theme="5" tint="0.39994506668294322"/>
      </left>
      <right/>
      <top style="thick">
        <color theme="5" tint="0.39994506668294322"/>
      </top>
      <bottom/>
      <diagonal/>
    </border>
    <border>
      <left/>
      <right/>
      <top style="thick">
        <color theme="5" tint="0.39994506668294322"/>
      </top>
      <bottom/>
      <diagonal/>
    </border>
    <border>
      <left/>
      <right style="thick">
        <color theme="5" tint="0.39994506668294322"/>
      </right>
      <top style="thick">
        <color theme="5" tint="0.39994506668294322"/>
      </top>
      <bottom/>
      <diagonal/>
    </border>
    <border>
      <left style="thick">
        <color theme="5" tint="0.39994506668294322"/>
      </left>
      <right/>
      <top/>
      <bottom/>
      <diagonal/>
    </border>
    <border>
      <left/>
      <right style="thick">
        <color theme="5" tint="0.39994506668294322"/>
      </right>
      <top/>
      <bottom/>
      <diagonal/>
    </border>
    <border>
      <left style="thick">
        <color theme="5" tint="0.39994506668294322"/>
      </left>
      <right/>
      <top/>
      <bottom style="thick">
        <color theme="5" tint="0.39994506668294322"/>
      </bottom>
      <diagonal/>
    </border>
    <border>
      <left/>
      <right/>
      <top/>
      <bottom style="thick">
        <color theme="5" tint="0.39994506668294322"/>
      </bottom>
      <diagonal/>
    </border>
    <border>
      <left/>
      <right style="thick">
        <color theme="5" tint="0.39994506668294322"/>
      </right>
      <top/>
      <bottom style="thick">
        <color theme="5" tint="0.39994506668294322"/>
      </bottom>
      <diagonal/>
    </border>
    <border>
      <left/>
      <right/>
      <top style="thin">
        <color auto="1"/>
      </top>
      <bottom style="thick">
        <color rgb="FF00B0F0"/>
      </bottom>
      <diagonal/>
    </border>
    <border>
      <left/>
      <right style="thin">
        <color auto="1"/>
      </right>
      <top style="medium">
        <color rgb="FFFF0000"/>
      </top>
      <bottom/>
      <diagonal/>
    </border>
    <border>
      <left style="thin">
        <color auto="1"/>
      </left>
      <right/>
      <top style="medium">
        <color rgb="FFFF0000"/>
      </top>
      <bottom/>
      <diagonal/>
    </border>
    <border>
      <left/>
      <right style="thin">
        <color auto="1"/>
      </right>
      <top/>
      <bottom style="medium">
        <color rgb="FFFF0000"/>
      </bottom>
      <diagonal/>
    </border>
    <border>
      <left style="thin">
        <color auto="1"/>
      </left>
      <right/>
      <top/>
      <bottom style="medium">
        <color rgb="FFFF0000"/>
      </bottom>
      <diagonal/>
    </border>
    <border>
      <left style="dotted">
        <color auto="1"/>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dotted">
        <color auto="1"/>
      </left>
      <right/>
      <top style="medium">
        <color auto="1"/>
      </top>
      <bottom/>
      <diagonal/>
    </border>
    <border>
      <left/>
      <right style="dotted">
        <color indexed="64"/>
      </right>
      <top style="medium">
        <color auto="1"/>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right style="dotted">
        <color indexed="64"/>
      </right>
      <top/>
      <bottom style="medium">
        <color indexed="64"/>
      </bottom>
      <diagonal/>
    </border>
    <border>
      <left style="medium">
        <color auto="1"/>
      </left>
      <right/>
      <top style="thin">
        <color auto="1"/>
      </top>
      <bottom style="medium">
        <color indexed="64"/>
      </bottom>
      <diagonal/>
    </border>
    <border>
      <left style="medium">
        <color indexed="64"/>
      </left>
      <right/>
      <top style="medium">
        <color indexed="64"/>
      </top>
      <bottom style="thin">
        <color auto="1"/>
      </bottom>
      <diagonal/>
    </border>
    <border>
      <left/>
      <right style="medium">
        <color auto="1"/>
      </right>
      <top style="medium">
        <color indexed="64"/>
      </top>
      <bottom style="thin">
        <color auto="1"/>
      </bottom>
      <diagonal/>
    </border>
    <border>
      <left/>
      <right/>
      <top style="mediumDashed">
        <color auto="1"/>
      </top>
      <bottom/>
      <diagonal/>
    </border>
    <border>
      <left/>
      <right/>
      <top/>
      <bottom style="mediumDashed">
        <color auto="1"/>
      </bottom>
      <diagonal/>
    </border>
    <border>
      <left style="medium">
        <color indexed="64"/>
      </left>
      <right/>
      <top style="thin">
        <color auto="1"/>
      </top>
      <bottom style="thin">
        <color auto="1"/>
      </bottom>
      <diagonal/>
    </border>
    <border diagonalDown="1">
      <left/>
      <right style="medium">
        <color auto="1"/>
      </right>
      <top style="thin">
        <color indexed="64"/>
      </top>
      <bottom/>
      <diagonal style="thin">
        <color indexed="64"/>
      </diagonal>
    </border>
    <border diagonalDown="1">
      <left/>
      <right style="medium">
        <color auto="1"/>
      </right>
      <top/>
      <bottom style="thin">
        <color indexed="64"/>
      </bottom>
      <diagonal style="thin">
        <color indexed="64"/>
      </diagonal>
    </border>
    <border>
      <left style="medium">
        <color auto="1"/>
      </left>
      <right/>
      <top style="thin">
        <color indexed="64"/>
      </top>
      <bottom style="dotted">
        <color indexed="64"/>
      </bottom>
      <diagonal/>
    </border>
    <border>
      <left/>
      <right/>
      <top style="dotted">
        <color indexed="64"/>
      </top>
      <bottom style="medium">
        <color auto="1"/>
      </bottom>
      <diagonal/>
    </border>
    <border>
      <left/>
      <right style="thin">
        <color indexed="64"/>
      </right>
      <top style="dotted">
        <color indexed="64"/>
      </top>
      <bottom style="medium">
        <color auto="1"/>
      </bottom>
      <diagonal/>
    </border>
    <border>
      <left style="thin">
        <color indexed="64"/>
      </left>
      <right/>
      <top style="dotted">
        <color indexed="64"/>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auto="1"/>
      </left>
      <right style="medium">
        <color indexed="64"/>
      </right>
      <top style="medium">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indexed="64"/>
      </left>
      <right style="hair">
        <color indexed="64"/>
      </right>
      <top/>
      <bottom/>
      <diagonal/>
    </border>
    <border>
      <left style="hair">
        <color indexed="64"/>
      </left>
      <right style="medium">
        <color indexed="64"/>
      </right>
      <top/>
      <bottom/>
      <diagonal/>
    </border>
    <border>
      <left style="medium">
        <color auto="1"/>
      </left>
      <right style="thin">
        <color auto="1"/>
      </right>
      <top/>
      <bottom/>
      <diagonal/>
    </border>
    <border>
      <left style="thin">
        <color auto="1"/>
      </left>
      <right style="medium">
        <color auto="1"/>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style="thin">
        <color indexed="64"/>
      </top>
      <bottom style="double">
        <color auto="1"/>
      </bottom>
      <diagonal/>
    </border>
    <border>
      <left style="thin">
        <color auto="1"/>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thin">
        <color indexed="64"/>
      </right>
      <top style="thin">
        <color indexed="64"/>
      </top>
      <bottom style="hair">
        <color auto="1"/>
      </bottom>
      <diagonal/>
    </border>
    <border>
      <left style="thin">
        <color indexed="64"/>
      </left>
      <right style="medium">
        <color indexed="64"/>
      </right>
      <top style="thin">
        <color indexed="64"/>
      </top>
      <bottom style="hair">
        <color auto="1"/>
      </bottom>
      <diagonal/>
    </border>
    <border>
      <left/>
      <right style="thin">
        <color auto="1"/>
      </right>
      <top style="medium">
        <color indexed="64"/>
      </top>
      <bottom style="medium">
        <color indexed="64"/>
      </bottom>
      <diagonal/>
    </border>
    <border>
      <left style="thin">
        <color indexed="64"/>
      </left>
      <right/>
      <top style="medium">
        <color auto="1"/>
      </top>
      <bottom style="medium">
        <color auto="1"/>
      </bottom>
      <diagonal/>
    </border>
    <border>
      <left style="medium">
        <color indexed="64"/>
      </left>
      <right/>
      <top/>
      <bottom style="double">
        <color indexed="64"/>
      </bottom>
      <diagonal/>
    </border>
    <border>
      <left/>
      <right style="medium">
        <color auto="1"/>
      </right>
      <top/>
      <bottom style="double">
        <color indexed="64"/>
      </bottom>
      <diagonal/>
    </border>
    <border>
      <left/>
      <right/>
      <top style="thick">
        <color rgb="FF7030A0"/>
      </top>
      <bottom style="thick">
        <color rgb="FF00B050"/>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thin">
        <color auto="1"/>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auto="1"/>
      </right>
      <top style="thin">
        <color auto="1"/>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medium">
        <color auto="1"/>
      </top>
      <bottom style="medium">
        <color auto="1"/>
      </bottom>
      <diagonal/>
    </border>
    <border>
      <left style="hair">
        <color indexed="64"/>
      </left>
      <right style="thin">
        <color auto="1"/>
      </right>
      <top style="medium">
        <color auto="1"/>
      </top>
      <bottom style="medium">
        <color auto="1"/>
      </bottom>
      <diagonal/>
    </border>
    <border>
      <left/>
      <right style="thin">
        <color auto="1"/>
      </right>
      <top style="double">
        <color auto="1"/>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top style="dotted">
        <color indexed="64"/>
      </top>
      <bottom/>
      <diagonal/>
    </border>
    <border>
      <left/>
      <right style="thin">
        <color auto="1"/>
      </right>
      <top style="dotted">
        <color indexed="64"/>
      </top>
      <bottom/>
      <diagonal/>
    </border>
    <border>
      <left style="thin">
        <color auto="1"/>
      </left>
      <right/>
      <top style="dotted">
        <color indexed="64"/>
      </top>
      <bottom/>
      <diagonal/>
    </border>
    <border>
      <left/>
      <right style="medium">
        <color auto="1"/>
      </right>
      <top style="dotted">
        <color indexed="64"/>
      </top>
      <bottom/>
      <diagonal/>
    </border>
    <border>
      <left/>
      <right style="thin">
        <color auto="1"/>
      </right>
      <top style="thin">
        <color auto="1"/>
      </top>
      <bottom style="medium">
        <color auto="1"/>
      </bottom>
      <diagonal/>
    </border>
    <border>
      <left style="medium">
        <color rgb="FFFF0000"/>
      </left>
      <right/>
      <top/>
      <bottom/>
      <diagonal/>
    </border>
    <border>
      <left/>
      <right style="medium">
        <color rgb="FFFF0000"/>
      </right>
      <top/>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thin">
        <color indexed="64"/>
      </left>
      <right/>
      <top/>
      <bottom style="dotted">
        <color indexed="64"/>
      </bottom>
      <diagonal/>
    </border>
    <border>
      <left/>
      <right style="medium">
        <color auto="1"/>
      </right>
      <top/>
      <bottom style="dotted">
        <color auto="1"/>
      </bottom>
      <diagonal/>
    </border>
    <border>
      <left/>
      <right style="thick">
        <color rgb="FFFF0000"/>
      </right>
      <top style="thin">
        <color auto="1"/>
      </top>
      <bottom/>
      <diagonal/>
    </border>
    <border>
      <left style="thin">
        <color auto="1"/>
      </left>
      <right/>
      <top style="thin">
        <color auto="1"/>
      </top>
      <bottom style="thick">
        <color rgb="FFFF0000"/>
      </bottom>
      <diagonal/>
    </border>
    <border>
      <left/>
      <right/>
      <top style="thin">
        <color auto="1"/>
      </top>
      <bottom style="thick">
        <color rgb="FFFF0000"/>
      </bottom>
      <diagonal/>
    </border>
    <border>
      <left style="thin">
        <color auto="1"/>
      </left>
      <right/>
      <top style="thick">
        <color rgb="FFFF0000"/>
      </top>
      <bottom style="thick">
        <color rgb="FFFF0000"/>
      </bottom>
      <diagonal/>
    </border>
    <border>
      <left/>
      <right/>
      <top style="thick">
        <color rgb="FFFF0000"/>
      </top>
      <bottom style="thick">
        <color rgb="FFFF0000"/>
      </bottom>
      <diagonal/>
    </border>
    <border>
      <left/>
      <right/>
      <top style="thin">
        <color auto="1"/>
      </top>
      <bottom style="thick">
        <color rgb="FF00B050"/>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indexed="64"/>
      </right>
      <top style="medium">
        <color auto="1"/>
      </top>
      <bottom style="hair">
        <color auto="1"/>
      </bottom>
      <diagonal/>
    </border>
    <border>
      <left style="thin">
        <color indexed="64"/>
      </left>
      <right/>
      <top style="medium">
        <color auto="1"/>
      </top>
      <bottom style="hair">
        <color auto="1"/>
      </bottom>
      <diagonal/>
    </border>
    <border>
      <left style="medium">
        <color auto="1"/>
      </left>
      <right/>
      <top style="hair">
        <color auto="1"/>
      </top>
      <bottom style="thin">
        <color indexed="64"/>
      </bottom>
      <diagonal/>
    </border>
    <border>
      <left style="medium">
        <color auto="1"/>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auto="1"/>
      </left>
      <right/>
      <top style="hair">
        <color auto="1"/>
      </top>
      <bottom style="double">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indexed="64"/>
      </right>
      <top style="hair">
        <color auto="1"/>
      </top>
      <bottom style="medium">
        <color auto="1"/>
      </bottom>
      <diagonal/>
    </border>
    <border>
      <left style="thin">
        <color auto="1"/>
      </left>
      <right/>
      <top style="hair">
        <color auto="1"/>
      </top>
      <bottom style="medium">
        <color auto="1"/>
      </bottom>
      <diagonal/>
    </border>
    <border>
      <left style="medium">
        <color auto="1"/>
      </left>
      <right/>
      <top style="double">
        <color indexed="64"/>
      </top>
      <bottom/>
      <diagonal/>
    </border>
    <border>
      <left/>
      <right style="medium">
        <color auto="1"/>
      </right>
      <top style="double">
        <color indexed="64"/>
      </top>
      <bottom/>
      <diagonal/>
    </border>
    <border>
      <left style="medium">
        <color auto="1"/>
      </left>
      <right/>
      <top style="double">
        <color indexed="64"/>
      </top>
      <bottom style="hair">
        <color auto="1"/>
      </bottom>
      <diagonal/>
    </border>
    <border>
      <left/>
      <right/>
      <top style="double">
        <color indexed="64"/>
      </top>
      <bottom style="hair">
        <color indexed="64"/>
      </bottom>
      <diagonal/>
    </border>
    <border>
      <left/>
      <right style="thin">
        <color indexed="64"/>
      </right>
      <top style="double">
        <color indexed="64"/>
      </top>
      <bottom style="hair">
        <color auto="1"/>
      </bottom>
      <diagonal/>
    </border>
    <border>
      <left style="thin">
        <color auto="1"/>
      </left>
      <right/>
      <top style="double">
        <color indexed="64"/>
      </top>
      <bottom style="thin">
        <color auto="1"/>
      </bottom>
      <diagonal/>
    </border>
    <border>
      <left/>
      <right/>
      <top style="double">
        <color indexed="64"/>
      </top>
      <bottom style="thin">
        <color auto="1"/>
      </bottom>
      <diagonal/>
    </border>
    <border>
      <left/>
      <right style="thin">
        <color auto="1"/>
      </right>
      <top style="double">
        <color indexed="64"/>
      </top>
      <bottom style="thin">
        <color auto="1"/>
      </bottom>
      <diagonal/>
    </border>
    <border>
      <left style="medium">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auto="1"/>
      </left>
      <right/>
      <top/>
      <bottom/>
      <diagonal/>
    </border>
    <border>
      <left style="dotted">
        <color indexed="64"/>
      </left>
      <right/>
      <top/>
      <bottom style="thin">
        <color indexed="64"/>
      </bottom>
      <diagonal/>
    </border>
    <border>
      <left style="thick">
        <color auto="1"/>
      </left>
      <right/>
      <top/>
      <bottom/>
      <diagonal/>
    </border>
  </borders>
  <cellStyleXfs count="39">
    <xf numFmtId="0" fontId="0" fillId="0" borderId="0">
      <alignment vertical="center"/>
    </xf>
    <xf numFmtId="0" fontId="29" fillId="0" borderId="0" applyNumberFormat="0" applyFill="0" applyBorder="0" applyAlignment="0" applyProtection="0">
      <alignment vertical="top"/>
      <protection locked="0"/>
    </xf>
    <xf numFmtId="0" fontId="13" fillId="0" borderId="0">
      <alignment vertical="center"/>
    </xf>
    <xf numFmtId="38" fontId="49" fillId="0" borderId="0" applyFont="0" applyFill="0" applyBorder="0" applyAlignment="0" applyProtection="0">
      <alignment vertical="center"/>
    </xf>
    <xf numFmtId="0" fontId="12" fillId="0" borderId="0">
      <alignment vertical="center"/>
    </xf>
    <xf numFmtId="0" fontId="12" fillId="0" borderId="0">
      <alignment vertical="center"/>
    </xf>
    <xf numFmtId="0" fontId="49" fillId="0" borderId="0">
      <alignment vertical="center"/>
    </xf>
    <xf numFmtId="6" fontId="12" fillId="0" borderId="0" applyFont="0" applyFill="0" applyBorder="0" applyAlignment="0" applyProtection="0">
      <alignment vertical="center"/>
    </xf>
    <xf numFmtId="0" fontId="11" fillId="0" borderId="0">
      <alignment vertical="center"/>
    </xf>
    <xf numFmtId="6" fontId="49" fillId="0" borderId="0" applyFont="0" applyFill="0" applyBorder="0" applyAlignment="0" applyProtection="0">
      <alignment vertical="center"/>
    </xf>
    <xf numFmtId="0" fontId="10" fillId="0" borderId="0">
      <alignment vertical="center"/>
    </xf>
    <xf numFmtId="6" fontId="10" fillId="0" borderId="0" applyFont="0" applyFill="0" applyBorder="0" applyAlignment="0" applyProtection="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170" fillId="0" borderId="0">
      <alignment vertical="center"/>
    </xf>
    <xf numFmtId="0" fontId="194" fillId="0" borderId="0" applyNumberFormat="0" applyFill="0" applyBorder="0" applyAlignment="0" applyProtection="0">
      <alignment vertical="center"/>
    </xf>
    <xf numFmtId="0" fontId="3" fillId="0" borderId="0">
      <alignment vertical="center"/>
    </xf>
    <xf numFmtId="0" fontId="2" fillId="0" borderId="0">
      <alignment vertical="center"/>
    </xf>
  </cellStyleXfs>
  <cellXfs count="4099">
    <xf numFmtId="0" fontId="0" fillId="0" borderId="0" xfId="0">
      <alignment vertical="center"/>
    </xf>
    <xf numFmtId="49" fontId="14" fillId="0" borderId="0" xfId="0" applyNumberFormat="1" applyFont="1" applyAlignment="1">
      <alignment vertical="center" shrinkToFit="1"/>
    </xf>
    <xf numFmtId="49" fontId="17" fillId="0" borderId="0" xfId="0" applyNumberFormat="1" applyFont="1" applyAlignment="1">
      <alignment vertical="center" shrinkToFit="1"/>
    </xf>
    <xf numFmtId="49" fontId="14" fillId="4" borderId="0" xfId="0" applyNumberFormat="1" applyFont="1" applyFill="1" applyAlignment="1">
      <alignment vertical="center" shrinkToFit="1"/>
    </xf>
    <xf numFmtId="49" fontId="14" fillId="6" borderId="0" xfId="0" applyNumberFormat="1" applyFont="1" applyFill="1" applyAlignment="1">
      <alignment vertical="center" shrinkToFit="1"/>
    </xf>
    <xf numFmtId="49" fontId="25" fillId="0" borderId="0" xfId="0" applyNumberFormat="1" applyFont="1" applyProtection="1">
      <alignment vertical="center"/>
      <protection hidden="1"/>
    </xf>
    <xf numFmtId="0" fontId="14" fillId="0" borderId="0" xfId="0" applyFont="1" applyAlignment="1">
      <alignment vertical="center" shrinkToFit="1"/>
    </xf>
    <xf numFmtId="0" fontId="31" fillId="4" borderId="0" xfId="0" applyFont="1" applyFill="1" applyAlignment="1">
      <alignment vertical="center" shrinkToFit="1"/>
    </xf>
    <xf numFmtId="0" fontId="47" fillId="0" borderId="0" xfId="0" applyFont="1" applyAlignment="1">
      <alignment vertical="center" shrinkToFit="1"/>
    </xf>
    <xf numFmtId="49" fontId="14" fillId="0" borderId="0" xfId="0" applyNumberFormat="1" applyFont="1" applyAlignment="1">
      <alignment vertical="center" wrapText="1" shrinkToFit="1"/>
    </xf>
    <xf numFmtId="49" fontId="14" fillId="0" borderId="0" xfId="6" applyNumberFormat="1" applyFont="1" applyAlignment="1">
      <alignment vertical="center" shrinkToFit="1"/>
    </xf>
    <xf numFmtId="49" fontId="31" fillId="4" borderId="0" xfId="0" applyNumberFormat="1" applyFont="1" applyFill="1" applyAlignment="1">
      <alignment vertical="center" shrinkToFit="1"/>
    </xf>
    <xf numFmtId="49" fontId="14" fillId="12" borderId="0" xfId="0" applyNumberFormat="1" applyFont="1" applyFill="1" applyAlignment="1">
      <alignment vertical="center" shrinkToFit="1"/>
    </xf>
    <xf numFmtId="0" fontId="28" fillId="12" borderId="1" xfId="0" applyFont="1" applyFill="1" applyBorder="1" applyAlignment="1" applyProtection="1">
      <alignment horizontal="center" vertical="center" shrinkToFit="1"/>
      <protection hidden="1"/>
    </xf>
    <xf numFmtId="49" fontId="28" fillId="0" borderId="11" xfId="0" applyNumberFormat="1" applyFont="1" applyBorder="1" applyAlignment="1" applyProtection="1">
      <alignment horizontal="center" vertical="center" shrinkToFit="1"/>
      <protection hidden="1"/>
    </xf>
    <xf numFmtId="0" fontId="31" fillId="10" borderId="0" xfId="0" applyFont="1" applyFill="1" applyAlignment="1">
      <alignment horizontal="center" vertical="center" shrinkToFit="1"/>
    </xf>
    <xf numFmtId="0" fontId="47" fillId="10" borderId="0" xfId="0" applyFont="1" applyFill="1" applyAlignment="1">
      <alignment vertical="center" shrinkToFit="1"/>
    </xf>
    <xf numFmtId="0" fontId="14" fillId="10" borderId="0" xfId="0" applyFont="1" applyFill="1" applyAlignment="1">
      <alignment vertical="center" shrinkToFit="1"/>
    </xf>
    <xf numFmtId="0" fontId="14" fillId="10" borderId="0" xfId="0" applyFont="1" applyFill="1" applyAlignment="1">
      <alignment horizontal="center" vertical="center" shrinkToFit="1"/>
    </xf>
    <xf numFmtId="0" fontId="31" fillId="0" borderId="0" xfId="0" applyFont="1" applyAlignment="1">
      <alignment vertical="center" shrinkToFit="1"/>
    </xf>
    <xf numFmtId="0" fontId="14" fillId="12" borderId="1" xfId="0" applyFont="1" applyFill="1" applyBorder="1" applyAlignment="1">
      <alignment horizontal="center" vertical="center" shrinkToFit="1"/>
    </xf>
    <xf numFmtId="0" fontId="28" fillId="12" borderId="35" xfId="0" applyFont="1" applyFill="1" applyBorder="1" applyAlignment="1" applyProtection="1">
      <alignment horizontal="center" vertical="center" shrinkToFit="1"/>
      <protection hidden="1"/>
    </xf>
    <xf numFmtId="49" fontId="28" fillId="0" borderId="4" xfId="0" applyNumberFormat="1" applyFont="1" applyBorder="1" applyAlignment="1" applyProtection="1">
      <alignment horizontal="center" vertical="center" shrinkToFit="1"/>
      <protection hidden="1"/>
    </xf>
    <xf numFmtId="0" fontId="14" fillId="12" borderId="12" xfId="0" applyFont="1" applyFill="1" applyBorder="1" applyAlignment="1">
      <alignment horizontal="center" vertical="center" shrinkToFit="1"/>
    </xf>
    <xf numFmtId="0" fontId="14" fillId="12" borderId="1" xfId="0" applyFont="1" applyFill="1" applyBorder="1" applyAlignment="1">
      <alignment vertical="center" shrinkToFit="1"/>
    </xf>
    <xf numFmtId="0" fontId="31" fillId="4" borderId="1" xfId="0" applyFont="1" applyFill="1" applyBorder="1" applyAlignment="1">
      <alignment horizontal="center" vertical="center" shrinkToFit="1"/>
    </xf>
    <xf numFmtId="0" fontId="14" fillId="0" borderId="0" xfId="6" applyFont="1" applyAlignment="1">
      <alignment vertical="center" shrinkToFit="1"/>
    </xf>
    <xf numFmtId="0" fontId="49" fillId="0" borderId="0" xfId="6" applyAlignment="1" applyProtection="1">
      <alignment vertical="center" shrinkToFit="1"/>
      <protection hidden="1"/>
    </xf>
    <xf numFmtId="0" fontId="14" fillId="0" borderId="0" xfId="0" applyFont="1" applyAlignment="1" applyProtection="1">
      <alignment vertical="center" shrinkToFit="1"/>
      <protection hidden="1"/>
    </xf>
    <xf numFmtId="0" fontId="14" fillId="0" borderId="0" xfId="6" applyFont="1" applyAlignment="1" applyProtection="1">
      <alignment vertical="center" shrinkToFit="1"/>
      <protection hidden="1"/>
    </xf>
    <xf numFmtId="0" fontId="31" fillId="4" borderId="1" xfId="0" applyFont="1" applyFill="1" applyBorder="1" applyAlignment="1">
      <alignment vertical="center" shrinkToFit="1"/>
    </xf>
    <xf numFmtId="49" fontId="28" fillId="12" borderId="0" xfId="0" applyNumberFormat="1" applyFont="1" applyFill="1" applyAlignment="1">
      <alignment vertical="center" shrinkToFit="1"/>
    </xf>
    <xf numFmtId="0" fontId="31" fillId="4" borderId="0" xfId="0" applyFont="1" applyFill="1" applyAlignment="1" applyProtection="1">
      <alignment vertical="center" shrinkToFit="1"/>
      <protection hidden="1"/>
    </xf>
    <xf numFmtId="0" fontId="31" fillId="4" borderId="0" xfId="0" applyFont="1" applyFill="1" applyAlignment="1">
      <alignment horizontal="center" vertical="center" shrinkToFit="1"/>
    </xf>
    <xf numFmtId="49" fontId="28" fillId="0" borderId="0" xfId="0" applyNumberFormat="1" applyFont="1" applyAlignment="1" applyProtection="1">
      <alignment horizontal="center" vertical="center" wrapText="1"/>
      <protection hidden="1"/>
    </xf>
    <xf numFmtId="49" fontId="14" fillId="0" borderId="0" xfId="0" applyNumberFormat="1" applyFont="1" applyAlignment="1" applyProtection="1">
      <alignment horizontal="center" vertical="center" shrinkToFit="1"/>
      <protection hidden="1"/>
    </xf>
    <xf numFmtId="49" fontId="14" fillId="0" borderId="0" xfId="0" applyNumberFormat="1" applyFont="1" applyAlignment="1" applyProtection="1">
      <alignment vertical="center" shrinkToFit="1"/>
      <protection hidden="1"/>
    </xf>
    <xf numFmtId="49" fontId="14" fillId="0" borderId="1" xfId="0" applyNumberFormat="1" applyFont="1" applyBorder="1" applyAlignment="1" applyProtection="1">
      <alignment horizontal="right" vertical="center" shrinkToFit="1"/>
      <protection hidden="1"/>
    </xf>
    <xf numFmtId="49" fontId="29" fillId="0" borderId="0" xfId="1" applyNumberFormat="1" applyAlignment="1" applyProtection="1">
      <alignment horizontal="center" vertical="center" shrinkToFit="1"/>
      <protection hidden="1"/>
    </xf>
    <xf numFmtId="49" fontId="14" fillId="12" borderId="0" xfId="0" applyNumberFormat="1" applyFont="1" applyFill="1" applyAlignment="1" applyProtection="1">
      <alignment vertical="center" shrinkToFit="1"/>
      <protection hidden="1"/>
    </xf>
    <xf numFmtId="49" fontId="14" fillId="17" borderId="0" xfId="0" applyNumberFormat="1" applyFont="1" applyFill="1" applyAlignment="1" applyProtection="1">
      <alignment horizontal="center" vertical="center" shrinkToFit="1"/>
      <protection hidden="1"/>
    </xf>
    <xf numFmtId="0" fontId="49" fillId="0" borderId="0" xfId="0" applyFont="1">
      <alignment vertical="center"/>
    </xf>
    <xf numFmtId="0" fontId="14" fillId="0" borderId="0" xfId="0" applyFont="1">
      <alignment vertical="center"/>
    </xf>
    <xf numFmtId="49" fontId="14" fillId="0" borderId="10" xfId="0" applyNumberFormat="1" applyFont="1" applyBorder="1" applyAlignment="1" applyProtection="1">
      <alignment vertical="center" shrinkToFit="1"/>
      <protection hidden="1"/>
    </xf>
    <xf numFmtId="49" fontId="14" fillId="0" borderId="11" xfId="0" applyNumberFormat="1" applyFont="1" applyBorder="1" applyAlignment="1" applyProtection="1">
      <alignment vertical="center" shrinkToFit="1"/>
      <protection hidden="1"/>
    </xf>
    <xf numFmtId="49" fontId="14" fillId="0" borderId="12" xfId="0" applyNumberFormat="1" applyFont="1" applyBorder="1" applyAlignment="1" applyProtection="1">
      <alignment horizontal="right" vertical="center" shrinkToFit="1"/>
      <protection hidden="1"/>
    </xf>
    <xf numFmtId="49" fontId="14" fillId="0" borderId="1"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0" fontId="14" fillId="0" borderId="0" xfId="0" applyFont="1" applyAlignment="1">
      <alignment horizontal="center" vertical="center" shrinkToFit="1"/>
    </xf>
    <xf numFmtId="49" fontId="14" fillId="11" borderId="0" xfId="0" applyNumberFormat="1" applyFont="1" applyFill="1" applyAlignment="1">
      <alignment vertical="center" shrinkToFit="1"/>
    </xf>
    <xf numFmtId="49" fontId="14" fillId="11" borderId="0" xfId="0" applyNumberFormat="1" applyFont="1" applyFill="1" applyAlignment="1" applyProtection="1">
      <alignment vertical="center" shrinkToFit="1"/>
      <protection hidden="1"/>
    </xf>
    <xf numFmtId="49" fontId="14" fillId="0" borderId="111" xfId="0" applyNumberFormat="1" applyFont="1" applyBorder="1" applyAlignment="1" applyProtection="1">
      <alignment horizontal="center" vertical="center" shrinkToFit="1"/>
      <protection hidden="1"/>
    </xf>
    <xf numFmtId="49" fontId="14" fillId="0" borderId="113" xfId="0" applyNumberFormat="1" applyFont="1" applyBorder="1" applyAlignment="1" applyProtection="1">
      <alignment horizontal="center" vertical="center" shrinkToFit="1"/>
      <protection hidden="1"/>
    </xf>
    <xf numFmtId="49" fontId="14" fillId="0" borderId="114" xfId="0" applyNumberFormat="1" applyFont="1" applyBorder="1" applyAlignment="1" applyProtection="1">
      <alignment vertical="center" shrinkToFit="1"/>
      <protection hidden="1"/>
    </xf>
    <xf numFmtId="49" fontId="14" fillId="0" borderId="114" xfId="0" applyNumberFormat="1" applyFont="1" applyBorder="1" applyAlignment="1" applyProtection="1">
      <alignment horizontal="center" vertical="center" shrinkToFit="1"/>
      <protection hidden="1"/>
    </xf>
    <xf numFmtId="49" fontId="14" fillId="22" borderId="112" xfId="0" applyNumberFormat="1" applyFont="1" applyFill="1" applyBorder="1" applyAlignment="1" applyProtection="1">
      <alignment vertical="center" shrinkToFit="1"/>
      <protection hidden="1"/>
    </xf>
    <xf numFmtId="49" fontId="14" fillId="22" borderId="115" xfId="0" applyNumberFormat="1" applyFont="1" applyFill="1" applyBorder="1" applyAlignment="1" applyProtection="1">
      <alignment vertical="center" shrinkToFit="1"/>
      <protection hidden="1"/>
    </xf>
    <xf numFmtId="49" fontId="14" fillId="0" borderId="122" xfId="0" applyNumberFormat="1" applyFont="1" applyBorder="1" applyAlignment="1" applyProtection="1">
      <alignment horizontal="center" vertical="center" shrinkToFit="1"/>
      <protection hidden="1"/>
    </xf>
    <xf numFmtId="49" fontId="30" fillId="0" borderId="123" xfId="0" applyNumberFormat="1" applyFont="1" applyBorder="1" applyAlignment="1" applyProtection="1">
      <alignment horizontal="center" vertical="center" wrapText="1" shrinkToFit="1"/>
      <protection hidden="1"/>
    </xf>
    <xf numFmtId="49" fontId="14" fillId="0" borderId="123" xfId="0" applyNumberFormat="1" applyFont="1" applyBorder="1" applyAlignment="1" applyProtection="1">
      <alignment horizontal="center" vertical="center" shrinkToFit="1"/>
      <protection hidden="1"/>
    </xf>
    <xf numFmtId="49" fontId="14" fillId="0" borderId="123" xfId="0" applyNumberFormat="1" applyFont="1" applyBorder="1" applyAlignment="1" applyProtection="1">
      <alignment vertical="center" shrinkToFit="1"/>
      <protection hidden="1"/>
    </xf>
    <xf numFmtId="49" fontId="14" fillId="0" borderId="125" xfId="0" applyNumberFormat="1" applyFont="1" applyBorder="1" applyAlignment="1" applyProtection="1">
      <alignment horizontal="center" vertical="center" shrinkToFit="1"/>
      <protection hidden="1"/>
    </xf>
    <xf numFmtId="49" fontId="14" fillId="0" borderId="127" xfId="0" applyNumberFormat="1" applyFont="1" applyBorder="1" applyAlignment="1" applyProtection="1">
      <alignment horizontal="center" vertical="center" shrinkToFit="1"/>
      <protection hidden="1"/>
    </xf>
    <xf numFmtId="49" fontId="30" fillId="0" borderId="128" xfId="0" applyNumberFormat="1" applyFont="1" applyBorder="1" applyAlignment="1" applyProtection="1">
      <alignment horizontal="center" vertical="center" wrapText="1" shrinkToFit="1"/>
      <protection hidden="1"/>
    </xf>
    <xf numFmtId="0" fontId="28" fillId="0" borderId="128" xfId="0" applyFont="1" applyBorder="1" applyAlignment="1" applyProtection="1">
      <alignment horizontal="center" vertical="center" shrinkToFit="1"/>
      <protection hidden="1"/>
    </xf>
    <xf numFmtId="49" fontId="28" fillId="0" borderId="128" xfId="0" applyNumberFormat="1" applyFont="1" applyBorder="1" applyAlignment="1" applyProtection="1">
      <alignment horizontal="center" vertical="center" shrinkToFit="1"/>
      <protection hidden="1"/>
    </xf>
    <xf numFmtId="49" fontId="14" fillId="0" borderId="128" xfId="0" applyNumberFormat="1" applyFont="1" applyBorder="1" applyAlignment="1" applyProtection="1">
      <alignment vertical="center" shrinkToFit="1"/>
      <protection hidden="1"/>
    </xf>
    <xf numFmtId="49" fontId="14" fillId="0" borderId="108" xfId="0" applyNumberFormat="1" applyFont="1" applyBorder="1" applyAlignment="1" applyProtection="1">
      <alignment horizontal="center" vertical="center" shrinkToFit="1"/>
      <protection hidden="1"/>
    </xf>
    <xf numFmtId="49" fontId="14" fillId="0" borderId="109" xfId="0" applyNumberFormat="1" applyFont="1" applyBorder="1" applyAlignment="1" applyProtection="1">
      <alignment vertical="center" shrinkToFit="1"/>
      <protection hidden="1"/>
    </xf>
    <xf numFmtId="49" fontId="14" fillId="0" borderId="109" xfId="0" applyNumberFormat="1" applyFont="1" applyBorder="1" applyAlignment="1" applyProtection="1">
      <alignment horizontal="center" vertical="center" shrinkToFit="1"/>
      <protection hidden="1"/>
    </xf>
    <xf numFmtId="49" fontId="14" fillId="0" borderId="130" xfId="0" applyNumberFormat="1" applyFont="1" applyBorder="1" applyAlignment="1" applyProtection="1">
      <alignment horizontal="center" vertical="center" shrinkToFit="1"/>
      <protection hidden="1"/>
    </xf>
    <xf numFmtId="49" fontId="14" fillId="0" borderId="131" xfId="0" applyNumberFormat="1" applyFont="1" applyBorder="1" applyAlignment="1" applyProtection="1">
      <alignment vertical="center" shrinkToFit="1"/>
      <protection hidden="1"/>
    </xf>
    <xf numFmtId="49" fontId="14" fillId="0" borderId="131" xfId="0" applyNumberFormat="1" applyFont="1" applyBorder="1" applyAlignment="1" applyProtection="1">
      <alignment horizontal="center" vertical="center" shrinkToFit="1"/>
      <protection hidden="1"/>
    </xf>
    <xf numFmtId="49" fontId="14" fillId="0" borderId="133" xfId="0" applyNumberFormat="1" applyFont="1" applyBorder="1" applyAlignment="1" applyProtection="1">
      <alignment horizontal="center" vertical="center" shrinkToFit="1"/>
      <protection hidden="1"/>
    </xf>
    <xf numFmtId="49" fontId="14" fillId="0" borderId="135" xfId="0" applyNumberFormat="1" applyFont="1" applyBorder="1" applyAlignment="1" applyProtection="1">
      <alignment horizontal="center" vertical="center" shrinkToFit="1"/>
      <protection hidden="1"/>
    </xf>
    <xf numFmtId="49" fontId="14" fillId="0" borderId="136" xfId="0" applyNumberFormat="1" applyFont="1" applyBorder="1" applyAlignment="1" applyProtection="1">
      <alignment vertical="center" shrinkToFit="1"/>
      <protection hidden="1"/>
    </xf>
    <xf numFmtId="49" fontId="14" fillId="22" borderId="110" xfId="0" applyNumberFormat="1" applyFont="1" applyFill="1" applyBorder="1" applyAlignment="1" applyProtection="1">
      <alignment vertical="center" shrinkToFit="1"/>
      <protection hidden="1"/>
    </xf>
    <xf numFmtId="49" fontId="14" fillId="0" borderId="139" xfId="0" applyNumberFormat="1" applyFont="1" applyBorder="1" applyAlignment="1" applyProtection="1">
      <alignment vertical="center" shrinkToFit="1"/>
      <protection hidden="1"/>
    </xf>
    <xf numFmtId="49" fontId="14" fillId="0" borderId="141" xfId="0" applyNumberFormat="1" applyFont="1" applyBorder="1" applyAlignment="1" applyProtection="1">
      <alignment vertical="center" shrinkToFit="1"/>
      <protection hidden="1"/>
    </xf>
    <xf numFmtId="49" fontId="14" fillId="0" borderId="142" xfId="0" applyNumberFormat="1" applyFont="1" applyBorder="1" applyAlignment="1" applyProtection="1">
      <alignment horizontal="center" vertical="center" wrapText="1" shrinkToFit="1"/>
      <protection hidden="1"/>
    </xf>
    <xf numFmtId="49" fontId="14" fillId="0" borderId="138" xfId="0" applyNumberFormat="1" applyFont="1" applyBorder="1" applyAlignment="1" applyProtection="1">
      <alignment horizontal="right" vertical="center" shrinkToFit="1"/>
      <protection hidden="1"/>
    </xf>
    <xf numFmtId="49" fontId="25" fillId="12" borderId="0" xfId="0" applyNumberFormat="1" applyFont="1" applyFill="1" applyProtection="1">
      <alignment vertical="center"/>
      <protection hidden="1"/>
    </xf>
    <xf numFmtId="49" fontId="28" fillId="12" borderId="0" xfId="0" applyNumberFormat="1" applyFont="1" applyFill="1" applyAlignment="1" applyProtection="1">
      <alignment horizontal="center" vertical="center" wrapText="1"/>
      <protection hidden="1"/>
    </xf>
    <xf numFmtId="49" fontId="14" fillId="4" borderId="132" xfId="0" applyNumberFormat="1" applyFont="1" applyFill="1" applyBorder="1" applyAlignment="1" applyProtection="1">
      <alignment vertical="center" shrinkToFit="1"/>
      <protection hidden="1"/>
    </xf>
    <xf numFmtId="49" fontId="14" fillId="4" borderId="134" xfId="0" applyNumberFormat="1" applyFont="1" applyFill="1" applyBorder="1" applyAlignment="1" applyProtection="1">
      <alignment vertical="center" shrinkToFit="1"/>
      <protection hidden="1"/>
    </xf>
    <xf numFmtId="0" fontId="31" fillId="28" borderId="0" xfId="0" applyFont="1" applyFill="1" applyAlignment="1">
      <alignment vertical="center" shrinkToFit="1"/>
    </xf>
    <xf numFmtId="49" fontId="28" fillId="0" borderId="0" xfId="0" applyNumberFormat="1" applyFont="1" applyAlignment="1" applyProtection="1">
      <alignment horizontal="left" vertical="center" shrinkToFit="1"/>
      <protection hidden="1"/>
    </xf>
    <xf numFmtId="49" fontId="14" fillId="0" borderId="136" xfId="0" applyNumberFormat="1" applyFont="1" applyBorder="1" applyAlignment="1" applyProtection="1">
      <alignment horizontal="center" vertical="center" shrinkToFit="1"/>
      <protection hidden="1"/>
    </xf>
    <xf numFmtId="49" fontId="14" fillId="0" borderId="161" xfId="0" applyNumberFormat="1" applyFont="1" applyBorder="1" applyAlignment="1" applyProtection="1">
      <alignment horizontal="left" vertical="center" shrinkToFit="1"/>
      <protection locked="0"/>
    </xf>
    <xf numFmtId="49" fontId="17" fillId="12" borderId="0" xfId="10" applyNumberFormat="1" applyFont="1" applyFill="1" applyAlignment="1" applyProtection="1">
      <alignment horizontal="left" vertical="center" shrinkToFit="1"/>
      <protection hidden="1"/>
    </xf>
    <xf numFmtId="49" fontId="17" fillId="0" borderId="0" xfId="10" applyNumberFormat="1" applyFont="1" applyAlignment="1">
      <alignment horizontal="left" vertical="center" shrinkToFit="1"/>
    </xf>
    <xf numFmtId="49" fontId="43" fillId="0" borderId="0" xfId="10" applyNumberFormat="1" applyFont="1" applyAlignment="1">
      <alignment horizontal="left" vertical="center" shrinkToFit="1"/>
    </xf>
    <xf numFmtId="49" fontId="28" fillId="0" borderId="146" xfId="0" applyNumberFormat="1" applyFont="1" applyBorder="1" applyAlignment="1" applyProtection="1">
      <alignment horizontal="left" vertical="center" shrinkToFit="1"/>
      <protection hidden="1"/>
    </xf>
    <xf numFmtId="49" fontId="14" fillId="17" borderId="124" xfId="0" applyNumberFormat="1" applyFont="1" applyFill="1" applyBorder="1" applyAlignment="1" applyProtection="1">
      <alignment vertical="center" shrinkToFit="1"/>
      <protection hidden="1"/>
    </xf>
    <xf numFmtId="49" fontId="14" fillId="17" borderId="126" xfId="0" applyNumberFormat="1" applyFont="1" applyFill="1" applyBorder="1" applyAlignment="1" applyProtection="1">
      <alignment vertical="center" shrinkToFit="1"/>
      <protection hidden="1"/>
    </xf>
    <xf numFmtId="49" fontId="28" fillId="0" borderId="0" xfId="0" applyNumberFormat="1" applyFont="1" applyAlignment="1">
      <alignment vertical="center" shrinkToFit="1"/>
    </xf>
    <xf numFmtId="49" fontId="17" fillId="12" borderId="0" xfId="14" applyNumberFormat="1" applyFont="1" applyFill="1" applyAlignment="1" applyProtection="1">
      <alignment horizontal="left" vertical="center" shrinkToFit="1"/>
      <protection hidden="1"/>
    </xf>
    <xf numFmtId="49" fontId="17" fillId="0" borderId="0" xfId="14" applyNumberFormat="1" applyFont="1" applyAlignment="1">
      <alignment horizontal="left" vertical="center" shrinkToFit="1"/>
    </xf>
    <xf numFmtId="49" fontId="52" fillId="0" borderId="0" xfId="14" applyNumberFormat="1" applyFont="1" applyAlignment="1">
      <alignment horizontal="left" vertical="center" shrinkToFit="1"/>
    </xf>
    <xf numFmtId="49" fontId="43" fillId="0" borderId="0" xfId="14" applyNumberFormat="1" applyFont="1" applyAlignment="1">
      <alignment horizontal="left" vertical="center" shrinkToFit="1"/>
    </xf>
    <xf numFmtId="49" fontId="17" fillId="12" borderId="0" xfId="14" applyNumberFormat="1" applyFont="1" applyFill="1" applyAlignment="1">
      <alignment horizontal="left" vertical="center" shrinkToFit="1"/>
    </xf>
    <xf numFmtId="49" fontId="17" fillId="0" borderId="0" xfId="14" applyNumberFormat="1" applyFont="1" applyAlignment="1" applyProtection="1">
      <alignment horizontal="left" vertical="center" shrinkToFit="1"/>
      <protection hidden="1"/>
    </xf>
    <xf numFmtId="49" fontId="17" fillId="12" borderId="0" xfId="15" applyNumberFormat="1" applyFont="1" applyFill="1" applyAlignment="1" applyProtection="1">
      <alignment horizontal="left" vertical="center" shrinkToFit="1"/>
      <protection hidden="1"/>
    </xf>
    <xf numFmtId="49" fontId="17" fillId="0" borderId="0" xfId="15" applyNumberFormat="1" applyFont="1" applyAlignment="1">
      <alignment horizontal="left" vertical="center" shrinkToFit="1"/>
    </xf>
    <xf numFmtId="49" fontId="52" fillId="0" borderId="0" xfId="15" applyNumberFormat="1" applyFont="1" applyAlignment="1">
      <alignment horizontal="left" vertical="center" shrinkToFit="1"/>
    </xf>
    <xf numFmtId="49" fontId="43" fillId="0" borderId="0" xfId="15" applyNumberFormat="1" applyFont="1" applyAlignment="1">
      <alignment horizontal="left" vertical="center" shrinkToFit="1"/>
    </xf>
    <xf numFmtId="49" fontId="17" fillId="12" borderId="0" xfId="15" applyNumberFormat="1" applyFont="1" applyFill="1" applyAlignment="1">
      <alignment horizontal="left" vertical="center" shrinkToFit="1"/>
    </xf>
    <xf numFmtId="49" fontId="52" fillId="12" borderId="0" xfId="15" applyNumberFormat="1" applyFont="1" applyFill="1" applyAlignment="1" applyProtection="1">
      <alignment horizontal="left" vertical="center" shrinkToFit="1"/>
      <protection hidden="1"/>
    </xf>
    <xf numFmtId="49" fontId="52" fillId="12" borderId="0" xfId="15" applyNumberFormat="1" applyFont="1" applyFill="1" applyAlignment="1">
      <alignment horizontal="left" vertical="center" shrinkToFit="1"/>
    </xf>
    <xf numFmtId="49" fontId="42" fillId="0" borderId="0" xfId="15" applyNumberFormat="1" applyFont="1" applyAlignment="1">
      <alignment horizontal="left" vertical="center" shrinkToFit="1"/>
    </xf>
    <xf numFmtId="49" fontId="51" fillId="0" borderId="0" xfId="15" applyNumberFormat="1" applyFont="1" applyAlignment="1">
      <alignment horizontal="left" vertical="center" shrinkToFit="1"/>
    </xf>
    <xf numFmtId="49" fontId="43" fillId="12" borderId="0" xfId="15" applyNumberFormat="1" applyFont="1" applyFill="1" applyAlignment="1">
      <alignment horizontal="left" vertical="center" shrinkToFit="1"/>
    </xf>
    <xf numFmtId="49" fontId="14" fillId="12" borderId="0" xfId="6" applyNumberFormat="1" applyFont="1" applyFill="1" applyAlignment="1">
      <alignment vertical="center" shrinkToFit="1"/>
    </xf>
    <xf numFmtId="0" fontId="17" fillId="12" borderId="0" xfId="15" applyFont="1" applyFill="1" applyAlignment="1">
      <alignment horizontal="left" vertical="center" shrinkToFit="1"/>
    </xf>
    <xf numFmtId="0" fontId="14" fillId="12" borderId="0" xfId="6" applyFont="1" applyFill="1" applyAlignment="1">
      <alignment vertical="center" shrinkToFit="1"/>
    </xf>
    <xf numFmtId="0" fontId="17" fillId="0" borderId="0" xfId="15" applyFont="1" applyAlignment="1">
      <alignment horizontal="left" vertical="center" shrinkToFit="1"/>
    </xf>
    <xf numFmtId="0" fontId="17" fillId="12" borderId="0" xfId="15" applyFont="1" applyFill="1" applyAlignment="1" applyProtection="1">
      <alignment horizontal="left" vertical="center" shrinkToFit="1"/>
      <protection hidden="1"/>
    </xf>
    <xf numFmtId="0" fontId="17" fillId="0" borderId="0" xfId="15" applyFont="1" applyAlignment="1" applyProtection="1">
      <alignment horizontal="left" vertical="center" shrinkToFit="1"/>
      <protection hidden="1"/>
    </xf>
    <xf numFmtId="0" fontId="43" fillId="0" borderId="0" xfId="15" applyFont="1" applyAlignment="1" applyProtection="1">
      <alignment horizontal="left" vertical="center" shrinkToFit="1"/>
      <protection hidden="1"/>
    </xf>
    <xf numFmtId="0" fontId="17" fillId="12" borderId="0" xfId="15" applyFont="1" applyFill="1" applyAlignment="1" applyProtection="1">
      <alignment horizontal="right" vertical="top" shrinkToFit="1"/>
      <protection hidden="1"/>
    </xf>
    <xf numFmtId="0" fontId="43" fillId="12" borderId="0" xfId="15" applyFont="1" applyFill="1" applyAlignment="1" applyProtection="1">
      <alignment horizontal="left" vertical="center" shrinkToFit="1"/>
      <protection hidden="1"/>
    </xf>
    <xf numFmtId="0" fontId="49" fillId="12" borderId="0" xfId="6" applyFill="1" applyAlignment="1" applyProtection="1">
      <alignment vertical="center" shrinkToFit="1"/>
      <protection hidden="1"/>
    </xf>
    <xf numFmtId="0" fontId="17" fillId="0" borderId="0" xfId="15" applyFont="1" applyAlignment="1" applyProtection="1">
      <alignment horizontal="right" vertical="top" shrinkToFit="1"/>
      <protection hidden="1"/>
    </xf>
    <xf numFmtId="49" fontId="17" fillId="12" borderId="0" xfId="10" applyNumberFormat="1" applyFont="1" applyFill="1" applyAlignment="1">
      <alignment horizontal="left" vertical="center" shrinkToFit="1"/>
    </xf>
    <xf numFmtId="0" fontId="14" fillId="11" borderId="0" xfId="0" applyFont="1" applyFill="1" applyAlignment="1">
      <alignment vertical="center" shrinkToFit="1"/>
    </xf>
    <xf numFmtId="0" fontId="14" fillId="10" borderId="0" xfId="0" applyFont="1" applyFill="1" applyAlignment="1">
      <alignment horizontal="left" vertical="center" shrinkToFit="1"/>
    </xf>
    <xf numFmtId="49" fontId="14" fillId="0" borderId="235" xfId="0" applyNumberFormat="1" applyFont="1" applyBorder="1" applyAlignment="1" applyProtection="1">
      <alignment vertical="center" shrinkToFit="1"/>
      <protection hidden="1"/>
    </xf>
    <xf numFmtId="49" fontId="14" fillId="3" borderId="0" xfId="0" applyNumberFormat="1" applyFont="1" applyFill="1" applyAlignment="1" applyProtection="1">
      <alignment horizontal="center" vertical="center" shrinkToFit="1"/>
      <protection hidden="1"/>
    </xf>
    <xf numFmtId="49" fontId="14" fillId="3" borderId="0" xfId="0" applyNumberFormat="1" applyFont="1" applyFill="1" applyAlignment="1" applyProtection="1">
      <alignment vertical="center" shrinkToFit="1"/>
      <protection hidden="1"/>
    </xf>
    <xf numFmtId="49" fontId="14" fillId="0" borderId="163" xfId="0" applyNumberFormat="1" applyFont="1" applyBorder="1" applyAlignment="1">
      <alignment horizontal="left" vertical="center" shrinkToFit="1"/>
    </xf>
    <xf numFmtId="49" fontId="14" fillId="0" borderId="121" xfId="0" applyNumberFormat="1" applyFont="1" applyBorder="1" applyAlignment="1">
      <alignment horizontal="left" vertical="center" shrinkToFit="1"/>
    </xf>
    <xf numFmtId="49" fontId="14" fillId="0" borderId="156" xfId="0" applyNumberFormat="1" applyFont="1" applyBorder="1" applyAlignment="1">
      <alignment horizontal="left" vertical="center" shrinkToFit="1"/>
    </xf>
    <xf numFmtId="49" fontId="19" fillId="0" borderId="0" xfId="0" applyNumberFormat="1" applyFont="1" applyAlignment="1">
      <alignment vertical="center" shrinkToFit="1"/>
    </xf>
    <xf numFmtId="49" fontId="22" fillId="12" borderId="0" xfId="0" applyNumberFormat="1" applyFont="1" applyFill="1" applyAlignment="1">
      <alignment vertical="center" shrinkToFit="1"/>
    </xf>
    <xf numFmtId="49" fontId="22" fillId="0" borderId="0" xfId="0" applyNumberFormat="1" applyFont="1" applyAlignment="1">
      <alignment vertical="center" shrinkToFit="1"/>
    </xf>
    <xf numFmtId="49" fontId="14" fillId="6" borderId="0" xfId="0" applyNumberFormat="1" applyFont="1" applyFill="1" applyAlignment="1">
      <alignment horizontal="center" vertical="center" shrinkToFit="1"/>
    </xf>
    <xf numFmtId="49" fontId="42" fillId="0" borderId="0" xfId="5" applyNumberFormat="1" applyFont="1" applyAlignment="1">
      <alignment horizontal="left" vertical="center" shrinkToFit="1"/>
    </xf>
    <xf numFmtId="49" fontId="52" fillId="12" borderId="0" xfId="2" applyNumberFormat="1" applyFont="1" applyFill="1" applyAlignment="1" applyProtection="1">
      <alignment horizontal="left" vertical="center" shrinkToFit="1"/>
      <protection hidden="1"/>
    </xf>
    <xf numFmtId="49" fontId="42" fillId="12" borderId="0" xfId="5" applyNumberFormat="1" applyFont="1" applyFill="1" applyAlignment="1">
      <alignment horizontal="left" vertical="center" shrinkToFit="1"/>
    </xf>
    <xf numFmtId="49" fontId="52" fillId="12" borderId="0" xfId="2" applyNumberFormat="1" applyFont="1" applyFill="1" applyAlignment="1">
      <alignment horizontal="left" vertical="center" shrinkToFit="1"/>
    </xf>
    <xf numFmtId="49" fontId="17" fillId="12" borderId="0" xfId="22" applyNumberFormat="1" applyFont="1" applyFill="1" applyAlignment="1" applyProtection="1">
      <alignment horizontal="left" vertical="center" shrinkToFit="1"/>
      <protection hidden="1"/>
    </xf>
    <xf numFmtId="49" fontId="7" fillId="0" borderId="0" xfId="21" applyNumberFormat="1" applyAlignment="1">
      <alignment horizontal="left" vertical="center" shrinkToFit="1"/>
    </xf>
    <xf numFmtId="49" fontId="101" fillId="0" borderId="0" xfId="21" applyNumberFormat="1" applyFont="1" applyAlignment="1">
      <alignment horizontal="left" vertical="center" shrinkToFit="1"/>
    </xf>
    <xf numFmtId="49" fontId="41" fillId="12" borderId="0" xfId="21" applyNumberFormat="1" applyFont="1" applyFill="1" applyAlignment="1" applyProtection="1">
      <alignment horizontal="left" vertical="center" shrinkToFit="1"/>
      <protection hidden="1"/>
    </xf>
    <xf numFmtId="49" fontId="95" fillId="12" borderId="0" xfId="21" applyNumberFormat="1" applyFont="1" applyFill="1" applyAlignment="1" applyProtection="1">
      <alignment horizontal="left" vertical="center" shrinkToFit="1"/>
      <protection hidden="1"/>
    </xf>
    <xf numFmtId="49" fontId="102" fillId="12" borderId="0" xfId="21" applyNumberFormat="1" applyFont="1" applyFill="1" applyAlignment="1" applyProtection="1">
      <alignment horizontal="left" vertical="center" shrinkToFit="1"/>
      <protection hidden="1"/>
    </xf>
    <xf numFmtId="49" fontId="7" fillId="12" borderId="0" xfId="21" applyNumberFormat="1" applyFill="1" applyAlignment="1">
      <alignment horizontal="left" vertical="center" shrinkToFit="1"/>
    </xf>
    <xf numFmtId="49" fontId="101" fillId="12" borderId="0" xfId="21" applyNumberFormat="1" applyFont="1" applyFill="1" applyAlignment="1">
      <alignment horizontal="left" vertical="center" shrinkToFit="1"/>
    </xf>
    <xf numFmtId="49" fontId="41" fillId="0" borderId="0" xfId="21" applyNumberFormat="1" applyFont="1" applyAlignment="1" applyProtection="1">
      <alignment horizontal="left" vertical="center" shrinkToFit="1"/>
      <protection hidden="1"/>
    </xf>
    <xf numFmtId="49" fontId="95" fillId="0" borderId="0" xfId="21" applyNumberFormat="1" applyFont="1" applyAlignment="1" applyProtection="1">
      <alignment horizontal="left" vertical="center" shrinkToFit="1"/>
      <protection hidden="1"/>
    </xf>
    <xf numFmtId="49" fontId="102" fillId="0" borderId="0" xfId="21" applyNumberFormat="1" applyFont="1" applyAlignment="1" applyProtection="1">
      <alignment horizontal="left" vertical="center" shrinkToFit="1"/>
      <protection hidden="1"/>
    </xf>
    <xf numFmtId="49" fontId="17" fillId="0" borderId="0" xfId="22" applyNumberFormat="1" applyFont="1" applyAlignment="1" applyProtection="1">
      <alignment horizontal="left" vertical="center" shrinkToFit="1"/>
      <protection hidden="1"/>
    </xf>
    <xf numFmtId="49" fontId="41" fillId="0" borderId="0" xfId="21" applyNumberFormat="1" applyFont="1" applyAlignment="1">
      <alignment horizontal="left" vertical="center" shrinkToFit="1"/>
    </xf>
    <xf numFmtId="49" fontId="95" fillId="0" borderId="0" xfId="21" applyNumberFormat="1" applyFont="1" applyAlignment="1">
      <alignment horizontal="left" vertical="center" shrinkToFit="1"/>
    </xf>
    <xf numFmtId="49" fontId="102" fillId="0" borderId="0" xfId="21" applyNumberFormat="1" applyFont="1" applyAlignment="1">
      <alignment horizontal="left" vertical="center" shrinkToFit="1"/>
    </xf>
    <xf numFmtId="49" fontId="17" fillId="0" borderId="0" xfId="22" applyNumberFormat="1" applyFont="1" applyAlignment="1">
      <alignment horizontal="left" vertical="center" shrinkToFit="1"/>
    </xf>
    <xf numFmtId="49" fontId="17" fillId="0" borderId="0" xfId="5" applyNumberFormat="1" applyFont="1" applyAlignment="1">
      <alignment horizontal="left" vertical="center" shrinkToFit="1"/>
    </xf>
    <xf numFmtId="49" fontId="22" fillId="12" borderId="0" xfId="0" applyNumberFormat="1" applyFont="1" applyFill="1" applyAlignment="1" applyProtection="1">
      <alignment vertical="center" shrinkToFit="1"/>
      <protection hidden="1"/>
    </xf>
    <xf numFmtId="49" fontId="19" fillId="14" borderId="0" xfId="0" applyNumberFormat="1" applyFont="1" applyFill="1" applyAlignment="1">
      <alignment horizontal="center" vertical="center" shrinkToFit="1"/>
    </xf>
    <xf numFmtId="49" fontId="44" fillId="14" borderId="0" xfId="23" applyNumberFormat="1" applyFont="1" applyFill="1" applyAlignment="1">
      <alignment horizontal="center" vertical="center" shrinkToFit="1"/>
    </xf>
    <xf numFmtId="49" fontId="101" fillId="14" borderId="0" xfId="23" applyNumberFormat="1" applyFont="1" applyFill="1" applyAlignment="1">
      <alignment horizontal="center" vertical="center" shrinkToFit="1"/>
    </xf>
    <xf numFmtId="49" fontId="101" fillId="0" borderId="0" xfId="23" applyNumberFormat="1" applyFont="1" applyAlignment="1">
      <alignment horizontal="left" vertical="center" shrinkToFit="1"/>
    </xf>
    <xf numFmtId="49" fontId="22" fillId="3" borderId="0" xfId="0" applyNumberFormat="1" applyFont="1" applyFill="1" applyAlignment="1" applyProtection="1">
      <alignment vertical="center" shrinkToFit="1"/>
      <protection hidden="1"/>
    </xf>
    <xf numFmtId="49" fontId="22" fillId="14" borderId="0" xfId="0" applyNumberFormat="1" applyFont="1" applyFill="1" applyAlignment="1">
      <alignment horizontal="center" vertical="center" shrinkToFit="1"/>
    </xf>
    <xf numFmtId="49" fontId="22" fillId="30" borderId="0" xfId="0" applyNumberFormat="1" applyFont="1" applyFill="1" applyAlignment="1">
      <alignment vertical="center" shrinkToFit="1"/>
    </xf>
    <xf numFmtId="0" fontId="44" fillId="12" borderId="0" xfId="0" applyFont="1" applyFill="1" applyAlignment="1" applyProtection="1">
      <alignment horizontal="center" vertical="center" shrinkToFit="1"/>
      <protection hidden="1"/>
    </xf>
    <xf numFmtId="49" fontId="17" fillId="12" borderId="0" xfId="27" applyNumberFormat="1" applyFont="1" applyFill="1" applyAlignment="1" applyProtection="1">
      <alignment horizontal="left" vertical="center" shrinkToFit="1"/>
      <protection hidden="1"/>
    </xf>
    <xf numFmtId="49" fontId="6" fillId="12" borderId="0" xfId="26" applyNumberFormat="1" applyFill="1" applyAlignment="1">
      <alignment horizontal="left" vertical="center" shrinkToFit="1"/>
    </xf>
    <xf numFmtId="49" fontId="52" fillId="12" borderId="0" xfId="27" applyNumberFormat="1" applyFont="1" applyFill="1" applyAlignment="1" applyProtection="1">
      <alignment horizontal="left" vertical="center" shrinkToFit="1"/>
      <protection hidden="1"/>
    </xf>
    <xf numFmtId="49" fontId="93" fillId="12" borderId="0" xfId="26" applyNumberFormat="1" applyFont="1" applyFill="1" applyAlignment="1">
      <alignment horizontal="left" vertical="center" shrinkToFit="1"/>
    </xf>
    <xf numFmtId="49" fontId="93" fillId="0" borderId="0" xfId="26" applyNumberFormat="1" applyFont="1" applyAlignment="1" applyProtection="1">
      <alignment horizontal="left" vertical="center" shrinkToFit="1"/>
      <protection locked="0"/>
    </xf>
    <xf numFmtId="49" fontId="6" fillId="0" borderId="0" xfId="26" applyNumberFormat="1" applyAlignment="1" applyProtection="1">
      <alignment horizontal="left" vertical="center" shrinkToFit="1"/>
      <protection locked="0"/>
    </xf>
    <xf numFmtId="49" fontId="41" fillId="12" borderId="0" xfId="26" applyNumberFormat="1" applyFont="1" applyFill="1" applyAlignment="1">
      <alignment horizontal="left" vertical="center" shrinkToFit="1"/>
    </xf>
    <xf numFmtId="49" fontId="17" fillId="12" borderId="0" xfId="27" applyNumberFormat="1" applyFont="1" applyFill="1" applyAlignment="1">
      <alignment horizontal="left" vertical="center" shrinkToFit="1"/>
    </xf>
    <xf numFmtId="49" fontId="41" fillId="0" borderId="0" xfId="26" applyNumberFormat="1" applyFont="1" applyAlignment="1">
      <alignment horizontal="left" vertical="center" shrinkToFit="1"/>
    </xf>
    <xf numFmtId="49" fontId="17" fillId="0" borderId="0" xfId="27" applyNumberFormat="1" applyFont="1" applyAlignment="1">
      <alignment horizontal="left" vertical="center" shrinkToFit="1"/>
    </xf>
    <xf numFmtId="49" fontId="6" fillId="0" borderId="0" xfId="26" applyNumberFormat="1" applyAlignment="1">
      <alignment horizontal="left" vertical="center" shrinkToFit="1"/>
    </xf>
    <xf numFmtId="49" fontId="41" fillId="12" borderId="0" xfId="26" applyNumberFormat="1" applyFont="1" applyFill="1" applyAlignment="1" applyProtection="1">
      <alignment horizontal="left" vertical="center" shrinkToFit="1"/>
      <protection hidden="1"/>
    </xf>
    <xf numFmtId="49" fontId="41" fillId="0" borderId="0" xfId="26" applyNumberFormat="1" applyFont="1" applyAlignment="1" applyProtection="1">
      <alignment horizontal="left" vertical="center" shrinkToFit="1"/>
      <protection hidden="1"/>
    </xf>
    <xf numFmtId="49" fontId="17" fillId="0" borderId="0" xfId="27" applyNumberFormat="1" applyFont="1" applyAlignment="1" applyProtection="1">
      <alignment horizontal="left" vertical="center" shrinkToFit="1"/>
      <protection hidden="1"/>
    </xf>
    <xf numFmtId="49" fontId="101" fillId="14" borderId="0" xfId="26" applyNumberFormat="1" applyFont="1" applyFill="1" applyAlignment="1">
      <alignment horizontal="center" vertical="center" shrinkToFit="1"/>
    </xf>
    <xf numFmtId="49" fontId="101" fillId="0" borderId="0" xfId="26" applyNumberFormat="1" applyFont="1" applyAlignment="1">
      <alignment horizontal="left" vertical="center" shrinkToFit="1"/>
    </xf>
    <xf numFmtId="49" fontId="22" fillId="6" borderId="0" xfId="0" applyNumberFormat="1" applyFont="1" applyFill="1" applyAlignment="1">
      <alignment vertical="center" shrinkToFit="1"/>
    </xf>
    <xf numFmtId="49" fontId="44" fillId="6" borderId="0" xfId="26" applyNumberFormat="1" applyFont="1" applyFill="1" applyAlignment="1">
      <alignment horizontal="center" vertical="center" shrinkToFit="1"/>
    </xf>
    <xf numFmtId="49" fontId="101" fillId="6" borderId="0" xfId="26" applyNumberFormat="1" applyFont="1" applyFill="1" applyAlignment="1">
      <alignment horizontal="center" vertical="center" shrinkToFit="1"/>
    </xf>
    <xf numFmtId="49" fontId="14" fillId="3" borderId="0" xfId="0" applyNumberFormat="1" applyFont="1" applyFill="1" applyAlignment="1">
      <alignment vertical="center" shrinkToFit="1"/>
    </xf>
    <xf numFmtId="49" fontId="28" fillId="0" borderId="0" xfId="0" applyNumberFormat="1" applyFont="1" applyAlignment="1" applyProtection="1">
      <alignment horizontal="center" vertical="center" shrinkToFit="1"/>
      <protection hidden="1"/>
    </xf>
    <xf numFmtId="49" fontId="101" fillId="0" borderId="0" xfId="4" applyNumberFormat="1" applyFont="1" applyAlignment="1">
      <alignment horizontal="left" vertical="center" shrinkToFit="1"/>
    </xf>
    <xf numFmtId="49" fontId="17" fillId="12" borderId="0" xfId="2" applyNumberFormat="1" applyFont="1" applyFill="1" applyAlignment="1" applyProtection="1">
      <alignment horizontal="left" vertical="center" shrinkToFit="1"/>
      <protection hidden="1"/>
    </xf>
    <xf numFmtId="49" fontId="43" fillId="0" borderId="0" xfId="2" applyNumberFormat="1" applyFont="1" applyAlignment="1">
      <alignment horizontal="left" vertical="center" shrinkToFit="1"/>
    </xf>
    <xf numFmtId="49" fontId="12" fillId="0" borderId="0" xfId="4" applyNumberFormat="1" applyAlignment="1">
      <alignment horizontal="left" vertical="center" shrinkToFit="1"/>
    </xf>
    <xf numFmtId="49" fontId="44" fillId="6" borderId="0" xfId="4" applyNumberFormat="1" applyFont="1" applyFill="1" applyAlignment="1">
      <alignment horizontal="left" vertical="center" shrinkToFit="1"/>
    </xf>
    <xf numFmtId="49" fontId="101" fillId="6" borderId="0" xfId="4" applyNumberFormat="1" applyFont="1" applyFill="1" applyAlignment="1">
      <alignment horizontal="left" vertical="center" shrinkToFit="1"/>
    </xf>
    <xf numFmtId="49" fontId="44" fillId="0" borderId="0" xfId="4" applyNumberFormat="1" applyFont="1" applyAlignment="1">
      <alignment horizontal="left" vertical="center" shrinkToFit="1"/>
    </xf>
    <xf numFmtId="49" fontId="102" fillId="0" borderId="0" xfId="4" applyNumberFormat="1" applyFont="1" applyAlignment="1">
      <alignment horizontal="left" vertical="center" wrapText="1" shrinkToFit="1"/>
    </xf>
    <xf numFmtId="49" fontId="102" fillId="0" borderId="0" xfId="4" applyNumberFormat="1" applyFont="1" applyAlignment="1">
      <alignment horizontal="center" vertical="distributed" shrinkToFit="1"/>
    </xf>
    <xf numFmtId="49" fontId="102" fillId="0" borderId="0" xfId="4" applyNumberFormat="1" applyFont="1" applyAlignment="1">
      <alignment horizontal="center" vertical="center" wrapText="1" shrinkToFit="1"/>
    </xf>
    <xf numFmtId="49" fontId="102" fillId="0" borderId="0" xfId="4" applyNumberFormat="1" applyFont="1" applyAlignment="1">
      <alignment horizontal="center" vertical="distributed" wrapText="1" shrinkToFit="1"/>
    </xf>
    <xf numFmtId="49" fontId="101" fillId="0" borderId="0" xfId="4" applyNumberFormat="1" applyFont="1" applyAlignment="1">
      <alignment horizontal="center" vertical="center" shrinkToFit="1"/>
    </xf>
    <xf numFmtId="49" fontId="44" fillId="12" borderId="0" xfId="4" applyNumberFormat="1" applyFont="1" applyFill="1" applyAlignment="1">
      <alignment horizontal="left" vertical="center" shrinkToFit="1"/>
    </xf>
    <xf numFmtId="49" fontId="12" fillId="12" borderId="0" xfId="4" applyNumberFormat="1" applyFill="1" applyAlignment="1">
      <alignment horizontal="left" vertical="center" shrinkToFit="1"/>
    </xf>
    <xf numFmtId="49" fontId="101" fillId="12" borderId="0" xfId="4" applyNumberFormat="1" applyFont="1" applyFill="1" applyAlignment="1">
      <alignment horizontal="left" vertical="center" shrinkToFit="1"/>
    </xf>
    <xf numFmtId="49" fontId="17" fillId="3" borderId="0" xfId="2" applyNumberFormat="1" applyFont="1" applyFill="1" applyAlignment="1" applyProtection="1">
      <alignment horizontal="left" vertical="center" shrinkToFit="1"/>
      <protection hidden="1"/>
    </xf>
    <xf numFmtId="49" fontId="12" fillId="3" borderId="0" xfId="4" applyNumberFormat="1" applyFill="1" applyAlignment="1">
      <alignment horizontal="left" vertical="center" shrinkToFit="1"/>
    </xf>
    <xf numFmtId="49" fontId="44" fillId="3" borderId="0" xfId="4" applyNumberFormat="1" applyFont="1" applyFill="1" applyAlignment="1">
      <alignment horizontal="left" vertical="center" shrinkToFit="1"/>
    </xf>
    <xf numFmtId="49" fontId="101" fillId="3" borderId="0" xfId="4" applyNumberFormat="1" applyFont="1" applyFill="1" applyAlignment="1">
      <alignment horizontal="left" vertical="center" shrinkToFit="1"/>
    </xf>
    <xf numFmtId="49" fontId="149" fillId="4" borderId="130" xfId="13" applyNumberFormat="1" applyFont="1" applyFill="1" applyBorder="1" applyAlignment="1" applyProtection="1">
      <alignment horizontal="left" vertical="center" shrinkToFit="1"/>
      <protection hidden="1"/>
    </xf>
    <xf numFmtId="49" fontId="149" fillId="4" borderId="131" xfId="13" applyNumberFormat="1" applyFont="1" applyFill="1" applyBorder="1" applyAlignment="1" applyProtection="1">
      <alignment horizontal="left" vertical="center" shrinkToFit="1"/>
      <protection hidden="1"/>
    </xf>
    <xf numFmtId="49" fontId="151" fillId="4" borderId="133" xfId="13" applyNumberFormat="1" applyFont="1" applyFill="1" applyBorder="1" applyAlignment="1" applyProtection="1">
      <alignment horizontal="left" vertical="center" shrinkToFit="1"/>
      <protection hidden="1"/>
    </xf>
    <xf numFmtId="49" fontId="151" fillId="4" borderId="0" xfId="13" applyNumberFormat="1" applyFont="1" applyFill="1" applyAlignment="1" applyProtection="1">
      <alignment horizontal="left" vertical="center" shrinkToFit="1"/>
      <protection hidden="1"/>
    </xf>
    <xf numFmtId="49" fontId="17" fillId="12" borderId="0" xfId="29" applyNumberFormat="1" applyFont="1" applyFill="1" applyAlignment="1" applyProtection="1">
      <alignment horizontal="left" vertical="center" shrinkToFit="1"/>
      <protection hidden="1"/>
    </xf>
    <xf numFmtId="49" fontId="5" fillId="12" borderId="0" xfId="28" applyNumberFormat="1" applyFill="1" applyAlignment="1">
      <alignment horizontal="left" vertical="center" shrinkToFit="1"/>
    </xf>
    <xf numFmtId="49" fontId="52" fillId="12" borderId="0" xfId="31" applyNumberFormat="1" applyFont="1" applyFill="1" applyAlignment="1" applyProtection="1">
      <alignment horizontal="left" vertical="center" shrinkToFit="1"/>
      <protection hidden="1"/>
    </xf>
    <xf numFmtId="49" fontId="93" fillId="12" borderId="0" xfId="30" applyNumberFormat="1" applyFont="1" applyFill="1" applyAlignment="1">
      <alignment horizontal="left" vertical="center" shrinkToFit="1"/>
    </xf>
    <xf numFmtId="49" fontId="5" fillId="0" borderId="0" xfId="28" applyNumberFormat="1" applyAlignment="1">
      <alignment horizontal="left" vertical="center" shrinkToFit="1"/>
    </xf>
    <xf numFmtId="49" fontId="41" fillId="0" borderId="0" xfId="28" applyNumberFormat="1" applyFont="1" applyAlignment="1">
      <alignment horizontal="left" vertical="center" shrinkToFit="1"/>
    </xf>
    <xf numFmtId="49" fontId="41" fillId="12" borderId="0" xfId="28" applyNumberFormat="1" applyFont="1" applyFill="1" applyAlignment="1" applyProtection="1">
      <alignment horizontal="left" vertical="center" shrinkToFit="1"/>
      <protection hidden="1"/>
    </xf>
    <xf numFmtId="49" fontId="41" fillId="0" borderId="0" xfId="28" applyNumberFormat="1" applyFont="1" applyAlignment="1" applyProtection="1">
      <alignment horizontal="left" vertical="center" shrinkToFit="1"/>
      <protection hidden="1"/>
    </xf>
    <xf numFmtId="49" fontId="17" fillId="0" borderId="0" xfId="29" applyNumberFormat="1" applyFont="1" applyAlignment="1" applyProtection="1">
      <alignment horizontal="left" vertical="center" shrinkToFit="1"/>
      <protection hidden="1"/>
    </xf>
    <xf numFmtId="49" fontId="41" fillId="12" borderId="0" xfId="28" applyNumberFormat="1" applyFont="1" applyFill="1" applyAlignment="1">
      <alignment horizontal="left" vertical="center" shrinkToFit="1"/>
    </xf>
    <xf numFmtId="49" fontId="17" fillId="12" borderId="0" xfId="29" applyNumberFormat="1" applyFont="1" applyFill="1" applyAlignment="1">
      <alignment horizontal="left" vertical="center" shrinkToFit="1"/>
    </xf>
    <xf numFmtId="49" fontId="17" fillId="0" borderId="0" xfId="29" applyNumberFormat="1" applyFont="1" applyAlignment="1">
      <alignment horizontal="left" vertical="center" shrinkToFit="1"/>
    </xf>
    <xf numFmtId="49" fontId="17" fillId="12" borderId="0" xfId="31" applyNumberFormat="1" applyFont="1" applyFill="1" applyAlignment="1" applyProtection="1">
      <alignment horizontal="left" vertical="center" shrinkToFit="1"/>
      <protection hidden="1"/>
    </xf>
    <xf numFmtId="49" fontId="5" fillId="12" borderId="0" xfId="30" applyNumberFormat="1" applyFill="1" applyAlignment="1">
      <alignment horizontal="left" vertical="center" shrinkToFit="1"/>
    </xf>
    <xf numFmtId="49" fontId="5" fillId="0" borderId="0" xfId="30" applyNumberFormat="1" applyAlignment="1">
      <alignment horizontal="left" vertical="center" shrinkToFit="1"/>
    </xf>
    <xf numFmtId="49" fontId="41" fillId="0" borderId="0" xfId="30" applyNumberFormat="1" applyFont="1" applyAlignment="1">
      <alignment horizontal="left" vertical="center" shrinkToFit="1"/>
    </xf>
    <xf numFmtId="49" fontId="41" fillId="12" borderId="0" xfId="30" applyNumberFormat="1" applyFont="1" applyFill="1" applyAlignment="1" applyProtection="1">
      <alignment horizontal="left" vertical="center" shrinkToFit="1"/>
      <protection hidden="1"/>
    </xf>
    <xf numFmtId="49" fontId="41" fillId="0" borderId="0" xfId="30" applyNumberFormat="1" applyFont="1" applyAlignment="1" applyProtection="1">
      <alignment horizontal="left" vertical="center" shrinkToFit="1"/>
      <protection hidden="1"/>
    </xf>
    <xf numFmtId="49" fontId="17" fillId="0" borderId="0" xfId="31" applyNumberFormat="1" applyFont="1" applyAlignment="1" applyProtection="1">
      <alignment horizontal="left" vertical="center" shrinkToFit="1"/>
      <protection hidden="1"/>
    </xf>
    <xf numFmtId="49" fontId="41" fillId="12" borderId="0" xfId="30" applyNumberFormat="1" applyFont="1" applyFill="1" applyAlignment="1">
      <alignment horizontal="left" vertical="center" shrinkToFit="1"/>
    </xf>
    <xf numFmtId="49" fontId="17" fillId="12" borderId="0" xfId="31" applyNumberFormat="1" applyFont="1" applyFill="1" applyAlignment="1">
      <alignment horizontal="left" vertical="center" shrinkToFit="1"/>
    </xf>
    <xf numFmtId="49" fontId="17" fillId="0" borderId="0" xfId="31" applyNumberFormat="1" applyFont="1" applyAlignment="1">
      <alignment horizontal="left" vertical="center" shrinkToFit="1"/>
    </xf>
    <xf numFmtId="49" fontId="19" fillId="6" borderId="0" xfId="0" applyNumberFormat="1" applyFont="1" applyFill="1" applyAlignment="1">
      <alignment horizontal="center" vertical="center" shrinkToFit="1"/>
    </xf>
    <xf numFmtId="49" fontId="44" fillId="6" borderId="0" xfId="23" applyNumberFormat="1" applyFont="1" applyFill="1" applyAlignment="1">
      <alignment horizontal="center" vertical="center" shrinkToFit="1"/>
    </xf>
    <xf numFmtId="49" fontId="101" fillId="6" borderId="0" xfId="23" applyNumberFormat="1" applyFont="1" applyFill="1" applyAlignment="1">
      <alignment horizontal="center" vertical="center" shrinkToFit="1"/>
    </xf>
    <xf numFmtId="49" fontId="14" fillId="4" borderId="137" xfId="0" applyNumberFormat="1" applyFont="1" applyFill="1" applyBorder="1" applyAlignment="1" applyProtection="1">
      <alignment vertical="center" shrinkToFit="1"/>
      <protection hidden="1"/>
    </xf>
    <xf numFmtId="49" fontId="14" fillId="0" borderId="1" xfId="0" applyNumberFormat="1" applyFont="1" applyBorder="1" applyAlignment="1" applyProtection="1">
      <alignment vertical="center" shrinkToFit="1"/>
      <protection hidden="1"/>
    </xf>
    <xf numFmtId="49" fontId="30" fillId="0" borderId="11" xfId="0" applyNumberFormat="1" applyFont="1" applyBorder="1" applyAlignment="1" applyProtection="1">
      <alignment horizontal="right" vertical="center" shrinkToFit="1"/>
      <protection hidden="1"/>
    </xf>
    <xf numFmtId="49" fontId="38" fillId="0" borderId="45" xfId="0" applyNumberFormat="1" applyFont="1" applyBorder="1" applyAlignment="1" applyProtection="1">
      <alignment vertical="top" textRotation="255" indent="1" shrinkToFit="1"/>
      <protection hidden="1"/>
    </xf>
    <xf numFmtId="49" fontId="95" fillId="0" borderId="7" xfId="26" applyNumberFormat="1" applyFont="1" applyBorder="1" applyAlignment="1">
      <alignment horizontal="left" vertical="center" shrinkToFit="1"/>
    </xf>
    <xf numFmtId="49" fontId="22" fillId="0" borderId="82" xfId="0" applyNumberFormat="1" applyFont="1" applyBorder="1" applyAlignment="1">
      <alignment vertical="center" shrinkToFit="1"/>
    </xf>
    <xf numFmtId="49" fontId="14" fillId="0" borderId="0" xfId="0" applyNumberFormat="1" applyFont="1" applyAlignment="1">
      <alignment horizontal="center" vertical="center" shrinkToFit="1"/>
    </xf>
    <xf numFmtId="49" fontId="0" fillId="0" borderId="12" xfId="0" applyNumberFormat="1" applyBorder="1" applyAlignment="1">
      <alignment horizontal="center" vertical="center" shrinkToFit="1"/>
    </xf>
    <xf numFmtId="49" fontId="14" fillId="0" borderId="1" xfId="0" applyNumberFormat="1" applyFont="1" applyBorder="1" applyAlignment="1">
      <alignment horizontal="center" vertical="center" shrinkToFit="1"/>
    </xf>
    <xf numFmtId="49" fontId="25" fillId="11" borderId="0" xfId="0" applyNumberFormat="1" applyFont="1" applyFill="1">
      <alignment vertical="center"/>
    </xf>
    <xf numFmtId="49" fontId="25" fillId="0" borderId="0" xfId="0" applyNumberFormat="1" applyFont="1">
      <alignment vertical="center"/>
    </xf>
    <xf numFmtId="49" fontId="25" fillId="0" borderId="0" xfId="0" applyNumberFormat="1" applyFont="1" applyAlignment="1">
      <alignment horizontal="center" vertical="center"/>
    </xf>
    <xf numFmtId="49" fontId="34" fillId="0" borderId="0" xfId="0" applyNumberFormat="1" applyFont="1" applyAlignment="1">
      <alignment horizontal="center" vertical="center" shrinkToFit="1"/>
    </xf>
    <xf numFmtId="49" fontId="28" fillId="0" borderId="0" xfId="0" applyNumberFormat="1" applyFont="1" applyAlignment="1">
      <alignment horizontal="center" vertical="center" wrapText="1"/>
    </xf>
    <xf numFmtId="49" fontId="28" fillId="11" borderId="0" xfId="0" applyNumberFormat="1" applyFont="1" applyFill="1" applyAlignment="1">
      <alignment horizontal="center" vertical="center" wrapText="1"/>
    </xf>
    <xf numFmtId="49" fontId="26" fillId="0" borderId="0" xfId="0" applyNumberFormat="1" applyFont="1" applyAlignment="1">
      <alignment horizontal="center" vertical="center" shrinkToFit="1"/>
    </xf>
    <xf numFmtId="49" fontId="14" fillId="0" borderId="116" xfId="0" applyNumberFormat="1" applyFont="1" applyBorder="1" applyAlignment="1">
      <alignment horizontal="center" vertical="center" shrinkToFit="1"/>
    </xf>
    <xf numFmtId="49" fontId="28" fillId="0" borderId="117" xfId="0" applyNumberFormat="1" applyFont="1" applyBorder="1" applyAlignment="1">
      <alignment horizontal="center" vertical="center" wrapText="1"/>
    </xf>
    <xf numFmtId="49" fontId="28" fillId="10" borderId="118" xfId="0" applyNumberFormat="1" applyFont="1" applyFill="1" applyBorder="1" applyAlignment="1">
      <alignment horizontal="center" vertical="center" wrapText="1"/>
    </xf>
    <xf numFmtId="49" fontId="14" fillId="0" borderId="119" xfId="0" applyNumberFormat="1" applyFont="1" applyBorder="1" applyAlignment="1">
      <alignment horizontal="center" vertical="center" shrinkToFit="1"/>
    </xf>
    <xf numFmtId="49" fontId="32" fillId="10" borderId="3" xfId="0" applyNumberFormat="1" applyFont="1" applyFill="1" applyBorder="1" applyAlignment="1">
      <alignment horizontal="center" vertical="center"/>
    </xf>
    <xf numFmtId="49" fontId="14" fillId="10" borderId="120" xfId="0" applyNumberFormat="1" applyFont="1" applyFill="1" applyBorder="1" applyAlignment="1">
      <alignment vertical="center" shrinkToFit="1"/>
    </xf>
    <xf numFmtId="49" fontId="14" fillId="17" borderId="0" xfId="0" applyNumberFormat="1" applyFont="1" applyFill="1" applyAlignment="1">
      <alignment horizontal="center" vertical="center" shrinkToFit="1"/>
    </xf>
    <xf numFmtId="0" fontId="28" fillId="12" borderId="1" xfId="0" applyFont="1" applyFill="1" applyBorder="1" applyAlignment="1">
      <alignment horizontal="center" vertical="center" shrinkToFit="1"/>
    </xf>
    <xf numFmtId="49" fontId="14" fillId="17" borderId="0" xfId="0" applyNumberFormat="1" applyFont="1" applyFill="1" applyAlignment="1">
      <alignment vertical="center" shrinkToFit="1"/>
    </xf>
    <xf numFmtId="0" fontId="101" fillId="23" borderId="11" xfId="0" applyFont="1" applyFill="1" applyBorder="1" applyAlignment="1">
      <alignment horizontal="center" vertical="center" shrinkToFit="1"/>
    </xf>
    <xf numFmtId="0" fontId="28" fillId="12" borderId="33" xfId="0" applyFont="1" applyFill="1" applyBorder="1" applyAlignment="1">
      <alignment horizontal="center" vertical="center" shrinkToFit="1"/>
    </xf>
    <xf numFmtId="49" fontId="28" fillId="0" borderId="11" xfId="0" applyNumberFormat="1" applyFont="1" applyBorder="1" applyAlignment="1">
      <alignment horizontal="center" vertical="center" shrinkToFit="1"/>
    </xf>
    <xf numFmtId="49" fontId="14" fillId="0" borderId="1" xfId="0" applyNumberFormat="1" applyFont="1" applyBorder="1" applyAlignment="1">
      <alignment vertical="center" shrinkToFit="1"/>
    </xf>
    <xf numFmtId="49" fontId="14" fillId="0" borderId="35" xfId="0" applyNumberFormat="1" applyFont="1" applyBorder="1" applyAlignment="1">
      <alignment horizontal="center" vertical="center" shrinkToFit="1"/>
    </xf>
    <xf numFmtId="0" fontId="14" fillId="23" borderId="10" xfId="0" applyFont="1" applyFill="1" applyBorder="1" applyAlignment="1">
      <alignment horizontal="center" vertical="center" shrinkToFit="1"/>
    </xf>
    <xf numFmtId="0" fontId="44" fillId="23" borderId="10" xfId="0" applyFont="1" applyFill="1" applyBorder="1" applyAlignment="1">
      <alignment horizontal="center" vertical="center" shrinkToFit="1"/>
    </xf>
    <xf numFmtId="49" fontId="14" fillId="0" borderId="11" xfId="0" applyNumberFormat="1" applyFont="1" applyBorder="1" applyAlignment="1">
      <alignment vertical="center" shrinkToFit="1"/>
    </xf>
    <xf numFmtId="49" fontId="14" fillId="0" borderId="10" xfId="0" applyNumberFormat="1" applyFont="1" applyBorder="1" applyAlignment="1">
      <alignment vertical="center" shrinkToFit="1"/>
    </xf>
    <xf numFmtId="0" fontId="44" fillId="0" borderId="0" xfId="0" applyFont="1" applyAlignment="1">
      <alignment horizontal="center" vertical="center" shrinkToFit="1"/>
    </xf>
    <xf numFmtId="49" fontId="14" fillId="0" borderId="12" xfId="0" applyNumberFormat="1" applyFont="1" applyBorder="1" applyAlignment="1">
      <alignment horizontal="right" vertical="center" shrinkToFit="1"/>
    </xf>
    <xf numFmtId="49" fontId="14" fillId="0" borderId="6" xfId="0" applyNumberFormat="1" applyFont="1" applyBorder="1" applyAlignment="1">
      <alignment vertical="center" shrinkToFit="1"/>
    </xf>
    <xf numFmtId="49" fontId="14" fillId="0" borderId="77" xfId="0" applyNumberFormat="1" applyFont="1" applyBorder="1" applyAlignment="1">
      <alignment horizontal="center" vertical="center" shrinkToFit="1"/>
    </xf>
    <xf numFmtId="49" fontId="14" fillId="0" borderId="32" xfId="0" applyNumberFormat="1" applyFont="1" applyBorder="1" applyAlignment="1">
      <alignment vertical="center" shrinkToFit="1"/>
    </xf>
    <xf numFmtId="49" fontId="14" fillId="0" borderId="70" xfId="0" applyNumberFormat="1" applyFont="1" applyBorder="1" applyAlignment="1">
      <alignment vertical="center" shrinkToFit="1"/>
    </xf>
    <xf numFmtId="49" fontId="14" fillId="0" borderId="77" xfId="0" applyNumberFormat="1" applyFont="1" applyBorder="1" applyAlignment="1">
      <alignment vertical="center" shrinkToFit="1"/>
    </xf>
    <xf numFmtId="49" fontId="14" fillId="0" borderId="76" xfId="0" applyNumberFormat="1" applyFont="1" applyBorder="1" applyAlignment="1">
      <alignment horizontal="center" vertical="center" shrinkToFit="1"/>
    </xf>
    <xf numFmtId="49" fontId="14" fillId="0" borderId="46" xfId="0" applyNumberFormat="1" applyFont="1" applyBorder="1" applyAlignment="1">
      <alignment vertical="center" shrinkToFit="1"/>
    </xf>
    <xf numFmtId="49" fontId="14" fillId="0" borderId="72" xfId="0" applyNumberFormat="1" applyFont="1" applyBorder="1" applyAlignment="1">
      <alignment vertical="center" shrinkToFit="1"/>
    </xf>
    <xf numFmtId="49" fontId="14" fillId="0" borderId="76" xfId="0" applyNumberFormat="1" applyFont="1" applyBorder="1" applyAlignment="1">
      <alignment vertical="center" shrinkToFit="1"/>
    </xf>
    <xf numFmtId="49" fontId="14" fillId="0" borderId="119" xfId="0" applyNumberFormat="1" applyFont="1" applyBorder="1" applyAlignment="1">
      <alignment vertical="center" shrinkToFit="1"/>
    </xf>
    <xf numFmtId="49" fontId="49" fillId="0" borderId="0" xfId="0" applyNumberFormat="1" applyFont="1" applyAlignment="1">
      <alignment horizontal="center" vertical="center" shrinkToFit="1"/>
    </xf>
    <xf numFmtId="49" fontId="14" fillId="0" borderId="0" xfId="0" applyNumberFormat="1" applyFont="1" applyAlignment="1">
      <alignment horizontal="center" vertical="center" wrapText="1" shrinkToFit="1"/>
    </xf>
    <xf numFmtId="49" fontId="0" fillId="0" borderId="0" xfId="0" applyNumberFormat="1" applyAlignment="1">
      <alignment horizontal="center" vertical="center" shrinkToFit="1"/>
    </xf>
    <xf numFmtId="49" fontId="28" fillId="0" borderId="0" xfId="0" applyNumberFormat="1" applyFont="1" applyAlignment="1">
      <alignment horizontal="center" vertical="center" wrapText="1" shrinkToFit="1"/>
    </xf>
    <xf numFmtId="0" fontId="28" fillId="12" borderId="20" xfId="0" applyFont="1" applyFill="1" applyBorder="1" applyAlignment="1">
      <alignment horizontal="center" vertical="center" shrinkToFit="1"/>
    </xf>
    <xf numFmtId="0" fontId="28" fillId="12" borderId="18" xfId="0" applyFont="1" applyFill="1" applyBorder="1" applyAlignment="1">
      <alignment horizontal="center" vertical="center" shrinkToFit="1"/>
    </xf>
    <xf numFmtId="0" fontId="28" fillId="12" borderId="19" xfId="0" applyFont="1" applyFill="1" applyBorder="1" applyAlignment="1">
      <alignment horizontal="center" vertical="center" shrinkToFit="1"/>
    </xf>
    <xf numFmtId="0" fontId="28" fillId="12" borderId="41" xfId="0" applyFont="1" applyFill="1" applyBorder="1" applyAlignment="1">
      <alignment horizontal="center" vertical="center" shrinkToFit="1"/>
    </xf>
    <xf numFmtId="177" fontId="28" fillId="12" borderId="19" xfId="0" applyNumberFormat="1" applyFont="1" applyFill="1" applyBorder="1" applyAlignment="1">
      <alignment horizontal="center" vertical="center" shrinkToFit="1"/>
    </xf>
    <xf numFmtId="0" fontId="28" fillId="12" borderId="12" xfId="0" applyFont="1" applyFill="1" applyBorder="1" applyAlignment="1">
      <alignment horizontal="center" vertical="center" shrinkToFit="1"/>
    </xf>
    <xf numFmtId="49" fontId="14" fillId="0" borderId="11" xfId="0" applyNumberFormat="1" applyFont="1" applyBorder="1" applyAlignment="1">
      <alignment horizontal="right" vertical="center" shrinkToFit="1"/>
    </xf>
    <xf numFmtId="49" fontId="15" fillId="0" borderId="11" xfId="0" applyNumberFormat="1" applyFont="1" applyBorder="1" applyAlignment="1">
      <alignment horizontal="right" vertical="center" shrinkToFit="1"/>
    </xf>
    <xf numFmtId="49" fontId="14" fillId="0" borderId="3" xfId="0" applyNumberFormat="1" applyFont="1" applyBorder="1" applyAlignment="1">
      <alignment vertical="center" shrinkToFit="1"/>
    </xf>
    <xf numFmtId="49" fontId="14" fillId="0" borderId="4" xfId="0" applyNumberFormat="1" applyFont="1" applyBorder="1" applyAlignment="1">
      <alignment vertical="center" shrinkToFit="1"/>
    </xf>
    <xf numFmtId="49" fontId="14" fillId="0" borderId="35" xfId="0" applyNumberFormat="1" applyFont="1" applyBorder="1" applyAlignment="1">
      <alignment vertical="center" shrinkToFit="1"/>
    </xf>
    <xf numFmtId="49" fontId="63" fillId="0" borderId="163" xfId="0" applyNumberFormat="1" applyFont="1" applyBorder="1" applyAlignment="1">
      <alignment vertical="center" textRotation="255" shrinkToFit="1"/>
    </xf>
    <xf numFmtId="49" fontId="14" fillId="0" borderId="163" xfId="0" applyNumberFormat="1" applyFont="1" applyBorder="1" applyAlignment="1">
      <alignment horizontal="center" vertical="center" wrapText="1" shrinkToFit="1"/>
    </xf>
    <xf numFmtId="49" fontId="14" fillId="0" borderId="117" xfId="0" applyNumberFormat="1" applyFont="1" applyBorder="1" applyAlignment="1">
      <alignment horizontal="center" vertical="center" shrinkToFit="1"/>
    </xf>
    <xf numFmtId="49" fontId="14" fillId="0" borderId="155" xfId="0" applyNumberFormat="1" applyFont="1" applyBorder="1" applyAlignment="1">
      <alignment horizontal="center" vertical="center" shrinkToFit="1"/>
    </xf>
    <xf numFmtId="49" fontId="63" fillId="0" borderId="156" xfId="0" applyNumberFormat="1" applyFont="1" applyBorder="1" applyAlignment="1">
      <alignment vertical="center" textRotation="255" shrinkToFit="1"/>
    </xf>
    <xf numFmtId="49" fontId="14" fillId="0" borderId="156" xfId="0" applyNumberFormat="1" applyFont="1" applyBorder="1" applyAlignment="1">
      <alignment horizontal="center" vertical="center" wrapText="1" shrinkToFit="1"/>
    </xf>
    <xf numFmtId="49" fontId="14" fillId="0" borderId="156" xfId="0" applyNumberFormat="1" applyFont="1" applyBorder="1" applyAlignment="1">
      <alignment vertical="center" shrinkToFit="1"/>
    </xf>
    <xf numFmtId="49" fontId="14" fillId="29" borderId="157" xfId="0" applyNumberFormat="1" applyFont="1" applyFill="1" applyBorder="1" applyAlignment="1">
      <alignment vertical="center" shrinkToFit="1"/>
    </xf>
    <xf numFmtId="49" fontId="14" fillId="0" borderId="158" xfId="0" applyNumberFormat="1" applyFont="1" applyBorder="1" applyAlignment="1">
      <alignment horizontal="center" vertical="center" shrinkToFit="1"/>
    </xf>
    <xf numFmtId="49" fontId="14" fillId="29" borderId="159" xfId="0" applyNumberFormat="1" applyFont="1" applyFill="1" applyBorder="1" applyAlignment="1">
      <alignment vertical="center" shrinkToFit="1"/>
    </xf>
    <xf numFmtId="49" fontId="14" fillId="0" borderId="160" xfId="0" applyNumberFormat="1" applyFont="1" applyBorder="1" applyAlignment="1">
      <alignment horizontal="center" vertical="center" shrinkToFit="1"/>
    </xf>
    <xf numFmtId="49" fontId="63" fillId="0" borderId="161" xfId="0" applyNumberFormat="1" applyFont="1" applyBorder="1" applyAlignment="1">
      <alignment vertical="center" textRotation="255" shrinkToFit="1"/>
    </xf>
    <xf numFmtId="49" fontId="14" fillId="0" borderId="161" xfId="0" applyNumberFormat="1" applyFont="1" applyBorder="1" applyAlignment="1">
      <alignment horizontal="center" vertical="center" wrapText="1" shrinkToFit="1"/>
    </xf>
    <xf numFmtId="49" fontId="14" fillId="29" borderId="162" xfId="0" applyNumberFormat="1" applyFont="1" applyFill="1" applyBorder="1" applyAlignment="1">
      <alignment vertical="center" shrinkToFit="1"/>
    </xf>
    <xf numFmtId="49" fontId="14" fillId="0" borderId="111" xfId="0" applyNumberFormat="1" applyFont="1" applyBorder="1" applyAlignment="1">
      <alignment horizontal="center" vertical="center" shrinkToFit="1"/>
    </xf>
    <xf numFmtId="49" fontId="14" fillId="22" borderId="112" xfId="0" applyNumberFormat="1" applyFont="1" applyFill="1" applyBorder="1" applyAlignment="1">
      <alignment vertical="center" shrinkToFit="1"/>
    </xf>
    <xf numFmtId="49" fontId="14" fillId="15" borderId="218" xfId="0" applyNumberFormat="1" applyFont="1" applyFill="1" applyBorder="1" applyAlignment="1">
      <alignment horizontal="center" vertical="center" shrinkToFit="1"/>
    </xf>
    <xf numFmtId="49" fontId="14" fillId="15" borderId="1" xfId="0" applyNumberFormat="1" applyFont="1" applyFill="1" applyBorder="1" applyAlignment="1">
      <alignment horizontal="center" vertical="center" shrinkToFit="1"/>
    </xf>
    <xf numFmtId="49" fontId="14" fillId="0" borderId="113" xfId="0" applyNumberFormat="1" applyFont="1" applyBorder="1" applyAlignment="1">
      <alignment horizontal="center" vertical="center" shrinkToFit="1"/>
    </xf>
    <xf numFmtId="49" fontId="14" fillId="0" borderId="114" xfId="0" applyNumberFormat="1" applyFont="1" applyBorder="1" applyAlignment="1">
      <alignment vertical="center" shrinkToFit="1"/>
    </xf>
    <xf numFmtId="49" fontId="14" fillId="0" borderId="114" xfId="0" applyNumberFormat="1" applyFont="1" applyBorder="1" applyAlignment="1">
      <alignment horizontal="center" vertical="center" shrinkToFit="1"/>
    </xf>
    <xf numFmtId="49" fontId="14" fillId="0" borderId="125" xfId="0" applyNumberFormat="1" applyFont="1" applyBorder="1" applyAlignment="1">
      <alignment horizontal="center" vertical="center" shrinkToFit="1"/>
    </xf>
    <xf numFmtId="49" fontId="38" fillId="0" borderId="0" xfId="0" applyNumberFormat="1" applyFont="1" applyAlignment="1">
      <alignment vertical="center" textRotation="255" shrinkToFit="1"/>
    </xf>
    <xf numFmtId="49" fontId="14" fillId="17" borderId="126" xfId="0" applyNumberFormat="1" applyFont="1" applyFill="1" applyBorder="1" applyAlignment="1">
      <alignment vertical="center" shrinkToFit="1"/>
    </xf>
    <xf numFmtId="49" fontId="14" fillId="0" borderId="1" xfId="0" applyNumberFormat="1" applyFont="1" applyBorder="1" applyAlignment="1">
      <alignment horizontal="right" vertical="center" shrinkToFit="1"/>
    </xf>
    <xf numFmtId="49" fontId="14" fillId="0" borderId="127" xfId="0" applyNumberFormat="1" applyFont="1" applyBorder="1" applyAlignment="1">
      <alignment horizontal="center" vertical="center" shrinkToFit="1"/>
    </xf>
    <xf numFmtId="49" fontId="14" fillId="0" borderId="128" xfId="0" applyNumberFormat="1" applyFont="1" applyBorder="1" applyAlignment="1">
      <alignment vertical="center" shrinkToFit="1"/>
    </xf>
    <xf numFmtId="49" fontId="14" fillId="17" borderId="129" xfId="0" applyNumberFormat="1" applyFont="1" applyFill="1" applyBorder="1" applyAlignment="1">
      <alignment vertical="center" shrinkToFit="1"/>
    </xf>
    <xf numFmtId="49" fontId="14" fillId="12" borderId="0" xfId="0" applyNumberFormat="1" applyFont="1" applyFill="1" applyAlignment="1">
      <alignment horizontal="center" vertical="center" shrinkToFit="1"/>
    </xf>
    <xf numFmtId="49" fontId="29" fillId="12" borderId="0" xfId="1" applyNumberFormat="1" applyFill="1" applyAlignment="1" applyProtection="1">
      <alignment horizontal="center" vertical="center" shrinkToFit="1"/>
    </xf>
    <xf numFmtId="0" fontId="72" fillId="0" borderId="0" xfId="1" applyFont="1" applyAlignment="1" applyProtection="1">
      <alignment vertical="center" shrinkToFit="1"/>
    </xf>
    <xf numFmtId="0" fontId="73" fillId="0" borderId="0" xfId="0" applyFont="1" applyAlignment="1">
      <alignment horizontal="center" vertical="center" shrinkToFit="1"/>
    </xf>
    <xf numFmtId="49" fontId="38" fillId="0" borderId="0" xfId="0" applyNumberFormat="1" applyFont="1" applyAlignment="1">
      <alignment horizontal="center" vertical="center" shrinkToFit="1"/>
    </xf>
    <xf numFmtId="49" fontId="72" fillId="0" borderId="0" xfId="1" applyNumberFormat="1" applyFont="1" applyAlignment="1" applyProtection="1">
      <alignment vertical="center" shrinkToFit="1"/>
    </xf>
    <xf numFmtId="49" fontId="72" fillId="0" borderId="0" xfId="1" applyNumberFormat="1" applyFont="1" applyAlignment="1" applyProtection="1">
      <alignment horizontal="center" vertical="center" shrinkToFit="1"/>
    </xf>
    <xf numFmtId="49" fontId="31" fillId="0" borderId="0" xfId="0" applyNumberFormat="1" applyFont="1" applyAlignment="1">
      <alignment horizontal="center" vertical="center" shrinkToFit="1"/>
    </xf>
    <xf numFmtId="49" fontId="17" fillId="0" borderId="0" xfId="32" applyNumberFormat="1" applyFont="1" applyAlignment="1">
      <alignment horizontal="left" vertical="center" shrinkToFit="1"/>
    </xf>
    <xf numFmtId="49" fontId="17" fillId="12" borderId="0" xfId="32" applyNumberFormat="1" applyFont="1" applyFill="1" applyAlignment="1" applyProtection="1">
      <alignment horizontal="left" vertical="center" shrinkToFit="1"/>
      <protection hidden="1"/>
    </xf>
    <xf numFmtId="49" fontId="43" fillId="0" borderId="0" xfId="32" applyNumberFormat="1" applyFont="1" applyAlignment="1">
      <alignment horizontal="left" vertical="center" shrinkToFit="1"/>
    </xf>
    <xf numFmtId="0" fontId="17" fillId="0" borderId="0" xfId="32" applyFont="1" applyAlignment="1" applyProtection="1">
      <alignment horizontal="right" vertical="top" shrinkToFit="1"/>
      <protection hidden="1"/>
    </xf>
    <xf numFmtId="49" fontId="43" fillId="0" borderId="0" xfId="32" applyNumberFormat="1" applyFont="1" applyAlignment="1" applyProtection="1">
      <alignment horizontal="left" vertical="center" shrinkToFit="1"/>
      <protection hidden="1"/>
    </xf>
    <xf numFmtId="49" fontId="17" fillId="12" borderId="0" xfId="32" applyNumberFormat="1" applyFont="1" applyFill="1" applyAlignment="1">
      <alignment horizontal="left" vertical="center" shrinkToFit="1"/>
    </xf>
    <xf numFmtId="49" fontId="43" fillId="12" borderId="0" xfId="32" applyNumberFormat="1" applyFont="1" applyFill="1" applyAlignment="1" applyProtection="1">
      <alignment horizontal="left" vertical="center" shrinkToFit="1"/>
      <protection hidden="1"/>
    </xf>
    <xf numFmtId="49" fontId="14" fillId="3" borderId="274" xfId="0" applyNumberFormat="1" applyFont="1" applyFill="1" applyBorder="1" applyAlignment="1">
      <alignment vertical="center" shrinkToFit="1"/>
    </xf>
    <xf numFmtId="49" fontId="14" fillId="3" borderId="275" xfId="0" applyNumberFormat="1" applyFont="1" applyFill="1" applyBorder="1" applyAlignment="1">
      <alignment vertical="center" shrinkToFit="1"/>
    </xf>
    <xf numFmtId="49" fontId="42" fillId="0" borderId="3" xfId="26" applyNumberFormat="1" applyFont="1" applyBorder="1" applyAlignment="1" applyProtection="1">
      <alignment horizontal="left" vertical="center" shrinkToFit="1"/>
      <protection locked="0"/>
    </xf>
    <xf numFmtId="49" fontId="42" fillId="0" borderId="4" xfId="26" applyNumberFormat="1" applyFont="1" applyBorder="1" applyAlignment="1" applyProtection="1">
      <alignment horizontal="left" vertical="center" shrinkToFit="1"/>
      <protection locked="0"/>
    </xf>
    <xf numFmtId="49" fontId="95" fillId="0" borderId="4" xfId="26" applyNumberFormat="1" applyFont="1" applyBorder="1" applyAlignment="1">
      <alignment horizontal="center" vertical="center" shrinkToFit="1"/>
    </xf>
    <xf numFmtId="49" fontId="42" fillId="0" borderId="5" xfId="26" applyNumberFormat="1" applyFont="1" applyBorder="1" applyAlignment="1" applyProtection="1">
      <alignment horizontal="left" vertical="center" shrinkToFit="1"/>
      <protection locked="0"/>
    </xf>
    <xf numFmtId="49" fontId="42" fillId="0" borderId="13" xfId="26" applyNumberFormat="1" applyFont="1" applyBorder="1" applyAlignment="1" applyProtection="1">
      <alignment horizontal="left" vertical="center" shrinkToFit="1"/>
      <protection locked="0"/>
    </xf>
    <xf numFmtId="49" fontId="42" fillId="0" borderId="0" xfId="26" applyNumberFormat="1" applyFont="1" applyAlignment="1" applyProtection="1">
      <alignment horizontal="left" vertical="center" shrinkToFit="1"/>
      <protection locked="0"/>
    </xf>
    <xf numFmtId="49" fontId="95" fillId="0" borderId="0" xfId="26" applyNumberFormat="1" applyFont="1" applyAlignment="1">
      <alignment horizontal="center" vertical="center" shrinkToFit="1"/>
    </xf>
    <xf numFmtId="49" fontId="42" fillId="0" borderId="9" xfId="26" applyNumberFormat="1" applyFont="1" applyBorder="1" applyAlignment="1" applyProtection="1">
      <alignment horizontal="left" vertical="center" shrinkToFit="1"/>
      <protection locked="0"/>
    </xf>
    <xf numFmtId="49" fontId="41" fillId="0" borderId="13" xfId="26" applyNumberFormat="1" applyFont="1" applyBorder="1" applyAlignment="1" applyProtection="1">
      <alignment horizontal="left" vertical="center" shrinkToFit="1"/>
      <protection locked="0"/>
    </xf>
    <xf numFmtId="49" fontId="41" fillId="0" borderId="0" xfId="26" applyNumberFormat="1" applyFont="1" applyAlignment="1" applyProtection="1">
      <alignment horizontal="left" vertical="center" shrinkToFit="1"/>
      <protection locked="0"/>
    </xf>
    <xf numFmtId="49" fontId="41" fillId="0" borderId="9" xfId="26" applyNumberFormat="1" applyFont="1" applyBorder="1" applyAlignment="1" applyProtection="1">
      <alignment horizontal="left" vertical="center" shrinkToFit="1"/>
      <protection locked="0"/>
    </xf>
    <xf numFmtId="49" fontId="95" fillId="0" borderId="0" xfId="26" applyNumberFormat="1" applyFont="1" applyAlignment="1" applyProtection="1">
      <alignment horizontal="left" vertical="center" shrinkToFit="1"/>
      <protection locked="0"/>
    </xf>
    <xf numFmtId="49" fontId="95" fillId="0" borderId="9" xfId="26" applyNumberFormat="1" applyFont="1" applyBorder="1" applyAlignment="1" applyProtection="1">
      <alignment horizontal="left" vertical="center" shrinkToFit="1"/>
      <protection locked="0"/>
    </xf>
    <xf numFmtId="49" fontId="39" fillId="9" borderId="7" xfId="26" applyNumberFormat="1" applyFont="1" applyFill="1" applyBorder="1" applyAlignment="1">
      <alignment horizontal="left" vertical="center" shrinkToFit="1"/>
    </xf>
    <xf numFmtId="49" fontId="41" fillId="9" borderId="0" xfId="26" applyNumberFormat="1" applyFont="1" applyFill="1" applyAlignment="1">
      <alignment horizontal="left" vertical="center" shrinkToFit="1"/>
    </xf>
    <xf numFmtId="179" fontId="43" fillId="0" borderId="0" xfId="15" applyNumberFormat="1" applyFont="1" applyAlignment="1">
      <alignment horizontal="left" vertical="center" shrinkToFit="1"/>
    </xf>
    <xf numFmtId="179" fontId="43" fillId="0" borderId="88" xfId="15" applyNumberFormat="1" applyFont="1" applyBorder="1" applyAlignment="1">
      <alignment horizontal="left" vertical="center" shrinkToFit="1"/>
    </xf>
    <xf numFmtId="49" fontId="43" fillId="0" borderId="92" xfId="10" applyNumberFormat="1" applyFont="1" applyBorder="1" applyAlignment="1">
      <alignment horizontal="left" vertical="center" shrinkToFit="1"/>
    </xf>
    <xf numFmtId="49" fontId="50" fillId="0" borderId="0" xfId="4" applyNumberFormat="1" applyFont="1" applyAlignment="1">
      <alignment horizontal="left" vertical="center" shrinkToFit="1"/>
    </xf>
    <xf numFmtId="179" fontId="17" fillId="0" borderId="0" xfId="15" applyNumberFormat="1" applyFont="1" applyAlignment="1">
      <alignment horizontal="left" vertical="center" shrinkToFit="1"/>
    </xf>
    <xf numFmtId="179" fontId="52" fillId="0" borderId="0" xfId="15" applyNumberFormat="1" applyFont="1" applyAlignment="1">
      <alignment horizontal="left" vertical="center" shrinkToFit="1"/>
    </xf>
    <xf numFmtId="179" fontId="52" fillId="0" borderId="13" xfId="15" applyNumberFormat="1" applyFont="1" applyBorder="1" applyAlignment="1">
      <alignment horizontal="left" vertical="center" shrinkToFit="1"/>
    </xf>
    <xf numFmtId="179" fontId="43" fillId="0" borderId="0" xfId="15" applyNumberFormat="1" applyFont="1" applyAlignment="1">
      <alignment horizontal="right" vertical="center" shrinkToFit="1"/>
    </xf>
    <xf numFmtId="179" fontId="17" fillId="0" borderId="81" xfId="15" applyNumberFormat="1" applyFont="1" applyBorder="1" applyAlignment="1">
      <alignment horizontal="left" vertical="center" shrinkToFit="1"/>
    </xf>
    <xf numFmtId="179" fontId="56" fillId="12" borderId="1" xfId="15" applyNumberFormat="1" applyFont="1" applyFill="1" applyBorder="1" applyAlignment="1">
      <alignment horizontal="center" vertical="center" shrinkToFit="1"/>
    </xf>
    <xf numFmtId="179" fontId="17" fillId="0" borderId="66" xfId="15" applyNumberFormat="1" applyFont="1" applyBorder="1" applyAlignment="1">
      <alignment horizontal="left" vertical="center" shrinkToFit="1"/>
    </xf>
    <xf numFmtId="179" fontId="43" fillId="12" borderId="4" xfId="15" applyNumberFormat="1" applyFont="1" applyFill="1" applyBorder="1" applyAlignment="1">
      <alignment horizontal="center" vertical="center" shrinkToFit="1"/>
    </xf>
    <xf numFmtId="179" fontId="43" fillId="12" borderId="0" xfId="15" applyNumberFormat="1" applyFont="1" applyFill="1" applyAlignment="1">
      <alignment horizontal="center" vertical="center" shrinkToFit="1"/>
    </xf>
    <xf numFmtId="179" fontId="52" fillId="0" borderId="0" xfId="15" applyNumberFormat="1" applyFont="1" applyAlignment="1">
      <alignment horizontal="center" vertical="center" shrinkToFit="1"/>
    </xf>
    <xf numFmtId="179" fontId="52" fillId="0" borderId="0" xfId="15" applyNumberFormat="1" applyFont="1" applyAlignment="1">
      <alignment horizontal="right" vertical="top" shrinkToFit="1"/>
    </xf>
    <xf numFmtId="179" fontId="52" fillId="0" borderId="100" xfId="15" applyNumberFormat="1" applyFont="1" applyBorder="1" applyAlignment="1">
      <alignment horizontal="center" vertical="center" shrinkToFit="1"/>
    </xf>
    <xf numFmtId="179" fontId="52" fillId="0" borderId="102" xfId="15" applyNumberFormat="1" applyFont="1" applyBorder="1" applyAlignment="1">
      <alignment horizontal="center" vertical="center" shrinkToFit="1"/>
    </xf>
    <xf numFmtId="179" fontId="52" fillId="0" borderId="0" xfId="5" applyNumberFormat="1" applyFont="1" applyAlignment="1">
      <alignment horizontal="center" vertical="center" shrinkToFit="1"/>
    </xf>
    <xf numFmtId="179" fontId="17" fillId="0" borderId="0" xfId="14" applyNumberFormat="1" applyFont="1" applyAlignment="1">
      <alignment horizontal="right" vertical="center" shrinkToFit="1"/>
    </xf>
    <xf numFmtId="179" fontId="17" fillId="0" borderId="0" xfId="14" applyNumberFormat="1" applyFont="1" applyAlignment="1">
      <alignment horizontal="left" vertical="center" shrinkToFit="1"/>
    </xf>
    <xf numFmtId="179" fontId="43" fillId="0" borderId="0" xfId="2" applyNumberFormat="1" applyFont="1" applyAlignment="1">
      <alignment horizontal="left" vertical="center" shrinkToFit="1"/>
    </xf>
    <xf numFmtId="179" fontId="52" fillId="0" borderId="0" xfId="2" applyNumberFormat="1" applyFont="1" applyAlignment="1">
      <alignment horizontal="left" vertical="center" shrinkToFit="1"/>
    </xf>
    <xf numFmtId="179" fontId="52" fillId="0" borderId="0" xfId="14" applyNumberFormat="1" applyFont="1" applyAlignment="1">
      <alignment horizontal="left" vertical="center" shrinkToFit="1"/>
    </xf>
    <xf numFmtId="179" fontId="43" fillId="0" borderId="0" xfId="14" applyNumberFormat="1" applyFont="1" applyAlignment="1">
      <alignment horizontal="left" vertical="center" shrinkToFit="1"/>
    </xf>
    <xf numFmtId="49" fontId="41" fillId="9" borderId="0" xfId="26" applyNumberFormat="1" applyFont="1" applyFill="1" applyAlignment="1">
      <alignment horizontal="center" vertical="center" shrinkToFit="1"/>
    </xf>
    <xf numFmtId="49" fontId="39" fillId="9" borderId="0" xfId="26" applyNumberFormat="1" applyFont="1" applyFill="1" applyAlignment="1">
      <alignment horizontal="left" vertical="center" shrinkToFit="1"/>
    </xf>
    <xf numFmtId="49" fontId="39" fillId="9" borderId="7" xfId="30" applyNumberFormat="1" applyFont="1" applyFill="1" applyBorder="1" applyAlignment="1">
      <alignment horizontal="left" vertical="center" shrinkToFit="1"/>
    </xf>
    <xf numFmtId="49" fontId="41" fillId="9" borderId="0" xfId="28" applyNumberFormat="1" applyFont="1" applyFill="1" applyAlignment="1">
      <alignment horizontal="left" vertical="center" shrinkToFit="1"/>
    </xf>
    <xf numFmtId="49" fontId="41" fillId="0" borderId="0" xfId="28" applyNumberFormat="1" applyFont="1" applyAlignment="1" applyProtection="1">
      <alignment horizontal="left" vertical="center" shrinkToFit="1"/>
      <protection locked="0"/>
    </xf>
    <xf numFmtId="49" fontId="41" fillId="0" borderId="0" xfId="30" applyNumberFormat="1" applyFont="1" applyAlignment="1" applyProtection="1">
      <alignment horizontal="left" vertical="center" shrinkToFit="1"/>
      <protection locked="0"/>
    </xf>
    <xf numFmtId="49" fontId="22" fillId="0" borderId="3" xfId="0" applyNumberFormat="1" applyFont="1" applyBorder="1" applyAlignment="1">
      <alignment horizontal="left" vertical="center" shrinkToFit="1"/>
    </xf>
    <xf numFmtId="179" fontId="109" fillId="0" borderId="7" xfId="0" applyNumberFormat="1" applyFont="1" applyBorder="1" applyAlignment="1">
      <alignment horizontal="left" vertical="center" shrinkToFit="1"/>
    </xf>
    <xf numFmtId="49" fontId="22" fillId="0" borderId="3" xfId="0" applyNumberFormat="1" applyFont="1" applyBorder="1" applyAlignment="1">
      <alignment horizontal="right" vertical="center" shrinkToFit="1"/>
    </xf>
    <xf numFmtId="49" fontId="140" fillId="9" borderId="3" xfId="0" applyNumberFormat="1" applyFont="1" applyFill="1" applyBorder="1" applyAlignment="1">
      <alignment vertical="center" wrapText="1" shrinkToFit="1"/>
    </xf>
    <xf numFmtId="179" fontId="21" fillId="9" borderId="13" xfId="0" applyNumberFormat="1" applyFont="1" applyFill="1" applyBorder="1" applyAlignment="1">
      <alignment horizontal="center" vertical="top" wrapText="1" shrinkToFit="1"/>
    </xf>
    <xf numFmtId="179" fontId="19" fillId="0" borderId="11" xfId="0" applyNumberFormat="1" applyFont="1" applyBorder="1" applyAlignment="1">
      <alignment vertical="center" shrinkToFit="1"/>
    </xf>
    <xf numFmtId="49" fontId="19" fillId="0" borderId="9" xfId="0" applyNumberFormat="1" applyFont="1" applyBorder="1" applyAlignment="1">
      <alignment horizontal="center" vertical="center" shrinkToFit="1"/>
    </xf>
    <xf numFmtId="49" fontId="5" fillId="0" borderId="0" xfId="28" applyNumberFormat="1" applyAlignment="1" applyProtection="1">
      <alignment horizontal="left" vertical="center" shrinkToFit="1"/>
      <protection locked="0"/>
    </xf>
    <xf numFmtId="49" fontId="42" fillId="0" borderId="0" xfId="30" applyNumberFormat="1" applyFont="1" applyAlignment="1" applyProtection="1">
      <alignment horizontal="left" vertical="center" shrinkToFit="1"/>
      <protection locked="0"/>
    </xf>
    <xf numFmtId="0" fontId="28" fillId="12" borderId="45" xfId="0" applyFont="1" applyFill="1" applyBorder="1" applyAlignment="1" applyProtection="1">
      <alignment horizontal="center" vertical="center" shrinkToFit="1"/>
      <protection hidden="1"/>
    </xf>
    <xf numFmtId="49" fontId="31" fillId="4" borderId="0" xfId="0" applyNumberFormat="1" applyFont="1" applyFill="1" applyAlignment="1">
      <alignment horizontal="center" vertical="center" shrinkToFit="1"/>
    </xf>
    <xf numFmtId="179" fontId="31" fillId="4" borderId="0" xfId="0" applyNumberFormat="1" applyFont="1" applyFill="1" applyAlignment="1">
      <alignment vertical="center" shrinkToFit="1"/>
    </xf>
    <xf numFmtId="0" fontId="31" fillId="16" borderId="0" xfId="0" applyFont="1" applyFill="1" applyAlignment="1">
      <alignment vertical="center" shrinkToFit="1"/>
    </xf>
    <xf numFmtId="0" fontId="31" fillId="22" borderId="0" xfId="0" applyFont="1" applyFill="1" applyAlignment="1">
      <alignment vertical="center" shrinkToFit="1"/>
    </xf>
    <xf numFmtId="49" fontId="19" fillId="12" borderId="0" xfId="0" applyNumberFormat="1" applyFont="1" applyFill="1" applyAlignment="1">
      <alignment vertical="center" shrinkToFit="1"/>
    </xf>
    <xf numFmtId="49" fontId="14" fillId="3" borderId="7" xfId="0" applyNumberFormat="1" applyFont="1" applyFill="1" applyBorder="1" applyAlignment="1">
      <alignment vertical="center" shrinkToFit="1"/>
    </xf>
    <xf numFmtId="49" fontId="41" fillId="9" borderId="0" xfId="30" applyNumberFormat="1" applyFont="1" applyFill="1" applyAlignment="1">
      <alignment horizontal="left" vertical="center" shrinkToFit="1"/>
    </xf>
    <xf numFmtId="179" fontId="19" fillId="0" borderId="4" xfId="0" applyNumberFormat="1" applyFont="1" applyBorder="1" applyAlignment="1">
      <alignment vertical="center" shrinkToFit="1"/>
    </xf>
    <xf numFmtId="49" fontId="19" fillId="0" borderId="0" xfId="0" applyNumberFormat="1" applyFont="1" applyAlignment="1">
      <alignment horizontal="center" vertical="center" shrinkToFit="1"/>
    </xf>
    <xf numFmtId="49" fontId="5" fillId="0" borderId="0" xfId="30" applyNumberFormat="1" applyAlignment="1" applyProtection="1">
      <alignment horizontal="left" vertical="center" shrinkToFit="1"/>
      <protection locked="0"/>
    </xf>
    <xf numFmtId="0" fontId="14" fillId="0" borderId="9" xfId="0" applyFont="1" applyBorder="1">
      <alignment vertical="center"/>
    </xf>
    <xf numFmtId="0" fontId="14" fillId="3" borderId="4" xfId="0" applyFont="1" applyFill="1" applyBorder="1">
      <alignment vertical="center"/>
    </xf>
    <xf numFmtId="0" fontId="14" fillId="3" borderId="5" xfId="0" applyFont="1" applyFill="1" applyBorder="1">
      <alignment vertical="center"/>
    </xf>
    <xf numFmtId="0" fontId="14" fillId="12" borderId="4" xfId="0" applyFont="1" applyFill="1" applyBorder="1">
      <alignment vertical="center"/>
    </xf>
    <xf numFmtId="0" fontId="14" fillId="12" borderId="5" xfId="0" applyFont="1" applyFill="1" applyBorder="1">
      <alignment vertical="center"/>
    </xf>
    <xf numFmtId="0" fontId="14" fillId="3" borderId="0" xfId="0" applyFont="1" applyFill="1">
      <alignment vertical="center"/>
    </xf>
    <xf numFmtId="0" fontId="14" fillId="3" borderId="9" xfId="0" applyFont="1" applyFill="1" applyBorder="1">
      <alignment vertical="center"/>
    </xf>
    <xf numFmtId="0" fontId="14" fillId="12" borderId="0" xfId="0" applyFont="1" applyFill="1">
      <alignment vertical="center"/>
    </xf>
    <xf numFmtId="0" fontId="14" fillId="12" borderId="9" xfId="0" applyFont="1" applyFill="1" applyBorder="1">
      <alignment vertical="center"/>
    </xf>
    <xf numFmtId="0" fontId="14" fillId="3" borderId="7" xfId="0" applyFont="1" applyFill="1" applyBorder="1">
      <alignment vertical="center"/>
    </xf>
    <xf numFmtId="0" fontId="14" fillId="3" borderId="8" xfId="0" applyFont="1" applyFill="1" applyBorder="1">
      <alignment vertical="center"/>
    </xf>
    <xf numFmtId="0" fontId="14" fillId="12" borderId="7" xfId="0" applyFont="1" applyFill="1" applyBorder="1">
      <alignment vertical="center"/>
    </xf>
    <xf numFmtId="0" fontId="14" fillId="12" borderId="8" xfId="0" applyFont="1" applyFill="1" applyBorder="1">
      <alignment vertical="center"/>
    </xf>
    <xf numFmtId="0" fontId="14" fillId="0" borderId="3" xfId="0" applyFont="1" applyBorder="1">
      <alignment vertical="center"/>
    </xf>
    <xf numFmtId="0" fontId="14" fillId="0" borderId="4" xfId="0" applyFont="1" applyBorder="1">
      <alignment vertical="center"/>
    </xf>
    <xf numFmtId="0" fontId="14" fillId="0" borderId="5" xfId="0" applyFont="1" applyBorder="1">
      <alignment vertical="center"/>
    </xf>
    <xf numFmtId="0" fontId="14" fillId="0" borderId="13" xfId="0" applyFont="1" applyBorder="1">
      <alignment vertical="center"/>
    </xf>
    <xf numFmtId="0" fontId="14" fillId="0" borderId="6" xfId="0" applyFont="1" applyBorder="1">
      <alignment vertical="center"/>
    </xf>
    <xf numFmtId="0" fontId="14" fillId="0" borderId="7" xfId="0" applyFont="1" applyBorder="1">
      <alignment vertical="center"/>
    </xf>
    <xf numFmtId="0" fontId="14" fillId="0" borderId="8" xfId="0" applyFont="1" applyBorder="1">
      <alignment vertical="center"/>
    </xf>
    <xf numFmtId="0" fontId="14" fillId="0" borderId="0" xfId="0" applyFont="1" applyAlignment="1">
      <alignment horizontal="center" vertical="center"/>
    </xf>
    <xf numFmtId="49" fontId="17" fillId="0" borderId="3" xfId="0" applyNumberFormat="1" applyFont="1" applyBorder="1" applyAlignment="1">
      <alignment horizontal="center" vertical="center" shrinkToFit="1"/>
    </xf>
    <xf numFmtId="179" fontId="22" fillId="0" borderId="0" xfId="0" applyNumberFormat="1" applyFont="1" applyAlignment="1">
      <alignment vertical="center" shrinkToFit="1"/>
    </xf>
    <xf numFmtId="49" fontId="166" fillId="0" borderId="0" xfId="0" applyNumberFormat="1" applyFont="1" applyAlignment="1">
      <alignment vertical="center" shrinkToFit="1"/>
    </xf>
    <xf numFmtId="49" fontId="166" fillId="0" borderId="0" xfId="0" applyNumberFormat="1" applyFont="1">
      <alignment vertical="center"/>
    </xf>
    <xf numFmtId="0" fontId="166" fillId="0" borderId="0" xfId="0" applyFont="1">
      <alignment vertical="center"/>
    </xf>
    <xf numFmtId="49" fontId="52" fillId="12" borderId="0" xfId="0" applyNumberFormat="1" applyFont="1" applyFill="1" applyAlignment="1" applyProtection="1">
      <alignment vertical="center" shrinkToFit="1"/>
      <protection hidden="1"/>
    </xf>
    <xf numFmtId="49" fontId="52" fillId="0" borderId="0" xfId="0" applyNumberFormat="1" applyFont="1" applyAlignment="1">
      <alignment vertical="center" shrinkToFit="1"/>
    </xf>
    <xf numFmtId="49" fontId="52" fillId="0" borderId="0" xfId="0" applyNumberFormat="1" applyFont="1" applyAlignment="1" applyProtection="1">
      <alignment vertical="center" shrinkToFit="1"/>
      <protection hidden="1"/>
    </xf>
    <xf numFmtId="179" fontId="17" fillId="0" borderId="7" xfId="0" applyNumberFormat="1" applyFont="1" applyBorder="1" applyAlignment="1" applyProtection="1">
      <alignment horizontal="left" vertical="center" shrinkToFit="1"/>
      <protection hidden="1"/>
    </xf>
    <xf numFmtId="49" fontId="52" fillId="0" borderId="0" xfId="0" applyNumberFormat="1" applyFont="1" applyAlignment="1" applyProtection="1">
      <alignment horizontal="center" vertical="center" shrinkToFit="1"/>
      <protection hidden="1"/>
    </xf>
    <xf numFmtId="49" fontId="52" fillId="12" borderId="0" xfId="0" applyNumberFormat="1" applyFont="1" applyFill="1" applyAlignment="1">
      <alignment vertical="center" shrinkToFit="1"/>
    </xf>
    <xf numFmtId="0" fontId="44" fillId="0" borderId="0" xfId="0" applyFont="1" applyAlignment="1" applyProtection="1">
      <alignment horizontal="center" vertical="center" shrinkToFit="1"/>
      <protection hidden="1"/>
    </xf>
    <xf numFmtId="49" fontId="0" fillId="0" borderId="35" xfId="0" applyNumberFormat="1" applyBorder="1" applyAlignment="1" applyProtection="1">
      <alignment vertical="center" shrinkToFit="1"/>
      <protection hidden="1"/>
    </xf>
    <xf numFmtId="49" fontId="0" fillId="0" borderId="0" xfId="0" applyNumberFormat="1" applyAlignment="1" applyProtection="1">
      <alignment horizontal="center" vertical="center" shrinkToFit="1"/>
      <protection hidden="1"/>
    </xf>
    <xf numFmtId="49" fontId="0" fillId="0" borderId="1" xfId="0" applyNumberFormat="1" applyBorder="1" applyAlignment="1" applyProtection="1">
      <alignment horizontal="center" vertical="center" shrinkToFit="1"/>
      <protection hidden="1"/>
    </xf>
    <xf numFmtId="0" fontId="78" fillId="0" borderId="11" xfId="1" applyFont="1" applyBorder="1" applyAlignment="1" applyProtection="1">
      <alignment horizontal="center" vertical="center"/>
    </xf>
    <xf numFmtId="179" fontId="16" fillId="0" borderId="0" xfId="0" applyNumberFormat="1" applyFont="1" applyAlignment="1">
      <alignment vertical="center" shrinkToFit="1"/>
    </xf>
    <xf numFmtId="49" fontId="16" fillId="12" borderId="0" xfId="0" applyNumberFormat="1" applyFont="1" applyFill="1" applyAlignment="1" applyProtection="1">
      <alignment vertical="center" shrinkToFit="1"/>
      <protection hidden="1"/>
    </xf>
    <xf numFmtId="49" fontId="16" fillId="0" borderId="0" xfId="0" applyNumberFormat="1" applyFont="1" applyAlignment="1">
      <alignment vertical="center" shrinkToFit="1"/>
    </xf>
    <xf numFmtId="179" fontId="14" fillId="0" borderId="0" xfId="0" applyNumberFormat="1" applyFont="1" applyAlignment="1">
      <alignment vertical="center" shrinkToFit="1"/>
    </xf>
    <xf numFmtId="49" fontId="16" fillId="0" borderId="0" xfId="0" applyNumberFormat="1" applyFont="1" applyAlignment="1">
      <alignment horizontal="center" vertical="center" shrinkToFit="1"/>
    </xf>
    <xf numFmtId="179" fontId="16" fillId="0" borderId="4" xfId="0" applyNumberFormat="1" applyFont="1" applyBorder="1" applyAlignment="1">
      <alignment vertical="center" shrinkToFit="1"/>
    </xf>
    <xf numFmtId="179" fontId="14" fillId="0" borderId="0" xfId="0" applyNumberFormat="1" applyFont="1" applyAlignment="1">
      <alignment horizontal="right" vertical="center" shrinkToFit="1"/>
    </xf>
    <xf numFmtId="179" fontId="16" fillId="12" borderId="0" xfId="0" applyNumberFormat="1" applyFont="1" applyFill="1" applyAlignment="1">
      <alignment vertical="center" shrinkToFit="1"/>
    </xf>
    <xf numFmtId="49" fontId="16" fillId="12" borderId="0" xfId="0" applyNumberFormat="1" applyFont="1" applyFill="1" applyAlignment="1">
      <alignment vertical="center" shrinkToFit="1"/>
    </xf>
    <xf numFmtId="0" fontId="181" fillId="0" borderId="0" xfId="33" applyFont="1">
      <alignment vertical="center"/>
    </xf>
    <xf numFmtId="0" fontId="182" fillId="0" borderId="0" xfId="33" applyFont="1">
      <alignment vertical="center"/>
    </xf>
    <xf numFmtId="0" fontId="183" fillId="0" borderId="0" xfId="33" applyFont="1" applyAlignment="1">
      <alignment horizontal="center" vertical="center"/>
    </xf>
    <xf numFmtId="0" fontId="181" fillId="0" borderId="4" xfId="33" applyFont="1" applyBorder="1">
      <alignment vertical="center"/>
    </xf>
    <xf numFmtId="0" fontId="126" fillId="0" borderId="0" xfId="33" applyFont="1" applyAlignment="1">
      <alignment horizontal="left" vertical="center"/>
    </xf>
    <xf numFmtId="0" fontId="125" fillId="0" borderId="0" xfId="33" applyFont="1">
      <alignment vertical="center"/>
    </xf>
    <xf numFmtId="0" fontId="125" fillId="0" borderId="0" xfId="33" applyFont="1" applyAlignment="1">
      <alignment vertical="center" wrapText="1"/>
    </xf>
    <xf numFmtId="0" fontId="186" fillId="0" borderId="0" xfId="33" applyFont="1">
      <alignment vertical="center"/>
    </xf>
    <xf numFmtId="0" fontId="181" fillId="0" borderId="82" xfId="33" applyFont="1" applyBorder="1">
      <alignment vertical="center"/>
    </xf>
    <xf numFmtId="0" fontId="125" fillId="0" borderId="82" xfId="33" applyFont="1" applyBorder="1">
      <alignment vertical="center"/>
    </xf>
    <xf numFmtId="0" fontId="188" fillId="0" borderId="82" xfId="33" applyFont="1" applyBorder="1" applyAlignment="1">
      <alignment vertical="top" wrapText="1"/>
    </xf>
    <xf numFmtId="0" fontId="125" fillId="0" borderId="86" xfId="33" applyFont="1" applyBorder="1">
      <alignment vertical="center"/>
    </xf>
    <xf numFmtId="0" fontId="188" fillId="0" borderId="0" xfId="33" applyFont="1" applyAlignment="1">
      <alignment vertical="top" wrapText="1"/>
    </xf>
    <xf numFmtId="0" fontId="125" fillId="0" borderId="88" xfId="33" applyFont="1" applyBorder="1">
      <alignment vertical="center"/>
    </xf>
    <xf numFmtId="0" fontId="186" fillId="0" borderId="92" xfId="33" applyFont="1" applyBorder="1">
      <alignment vertical="center"/>
    </xf>
    <xf numFmtId="0" fontId="181" fillId="0" borderId="7" xfId="33" applyFont="1" applyBorder="1">
      <alignment vertical="center"/>
    </xf>
    <xf numFmtId="49" fontId="125" fillId="0" borderId="13" xfId="33" applyNumberFormat="1" applyFont="1" applyBorder="1" applyAlignment="1">
      <alignment vertical="top"/>
    </xf>
    <xf numFmtId="49" fontId="125" fillId="0" borderId="88" xfId="33" applyNumberFormat="1" applyFont="1" applyBorder="1" applyAlignment="1">
      <alignment vertical="top"/>
    </xf>
    <xf numFmtId="49" fontId="125" fillId="0" borderId="0" xfId="33" applyNumberFormat="1" applyFont="1" applyAlignment="1">
      <alignment vertical="top"/>
    </xf>
    <xf numFmtId="0" fontId="126" fillId="0" borderId="13" xfId="33" applyFont="1" applyBorder="1">
      <alignment vertical="center"/>
    </xf>
    <xf numFmtId="0" fontId="126" fillId="0" borderId="0" xfId="33" applyFont="1">
      <alignment vertical="center"/>
    </xf>
    <xf numFmtId="0" fontId="126" fillId="0" borderId="88" xfId="33" applyFont="1" applyBorder="1">
      <alignment vertical="center"/>
    </xf>
    <xf numFmtId="0" fontId="125" fillId="0" borderId="0" xfId="33" applyFont="1" applyAlignment="1">
      <alignment vertical="top"/>
    </xf>
    <xf numFmtId="0" fontId="125" fillId="0" borderId="88" xfId="33" applyFont="1" applyBorder="1" applyAlignment="1">
      <alignment vertical="top"/>
    </xf>
    <xf numFmtId="49" fontId="125" fillId="0" borderId="88" xfId="33" applyNumberFormat="1" applyFont="1" applyBorder="1">
      <alignment vertical="center"/>
    </xf>
    <xf numFmtId="49" fontId="125" fillId="0" borderId="0" xfId="33" applyNumberFormat="1" applyFont="1">
      <alignment vertical="center"/>
    </xf>
    <xf numFmtId="0" fontId="192" fillId="0" borderId="0" xfId="33" applyFont="1" applyAlignment="1">
      <alignment wrapText="1"/>
    </xf>
    <xf numFmtId="0" fontId="192" fillId="0" borderId="88" xfId="33" applyFont="1" applyBorder="1" applyAlignment="1">
      <alignment wrapText="1"/>
    </xf>
    <xf numFmtId="0" fontId="181" fillId="0" borderId="271" xfId="33" applyFont="1" applyBorder="1" applyAlignment="1">
      <alignment horizontal="center" vertical="center"/>
    </xf>
    <xf numFmtId="49" fontId="125" fillId="0" borderId="4" xfId="33" applyNumberFormat="1" applyFont="1" applyBorder="1">
      <alignment vertical="center"/>
    </xf>
    <xf numFmtId="49" fontId="192" fillId="0" borderId="0" xfId="33" applyNumberFormat="1" applyFont="1" applyAlignment="1">
      <alignment vertical="top" wrapText="1"/>
    </xf>
    <xf numFmtId="0" fontId="186" fillId="0" borderId="93" xfId="33" applyFont="1" applyBorder="1">
      <alignment vertical="center"/>
    </xf>
    <xf numFmtId="0" fontId="186" fillId="0" borderId="28" xfId="33" applyFont="1" applyBorder="1">
      <alignment vertical="center"/>
    </xf>
    <xf numFmtId="0" fontId="125" fillId="0" borderId="28" xfId="33" applyFont="1" applyBorder="1">
      <alignment vertical="center"/>
    </xf>
    <xf numFmtId="0" fontId="125" fillId="0" borderId="66" xfId="33" applyFont="1" applyBorder="1">
      <alignment vertical="center"/>
    </xf>
    <xf numFmtId="0" fontId="125" fillId="0" borderId="66" xfId="36" applyNumberFormat="1" applyFont="1" applyBorder="1" applyAlignment="1" applyProtection="1">
      <alignment vertical="center"/>
    </xf>
    <xf numFmtId="0" fontId="125" fillId="0" borderId="28" xfId="36" applyNumberFormat="1" applyFont="1" applyBorder="1" applyAlignment="1" applyProtection="1">
      <alignment vertical="center"/>
    </xf>
    <xf numFmtId="49" fontId="192" fillId="0" borderId="28" xfId="33" applyNumberFormat="1" applyFont="1" applyBorder="1" applyAlignment="1">
      <alignment vertical="top" wrapText="1"/>
    </xf>
    <xf numFmtId="0" fontId="125" fillId="0" borderId="98" xfId="36" applyNumberFormat="1" applyFont="1" applyBorder="1" applyAlignment="1" applyProtection="1">
      <alignment vertical="center"/>
    </xf>
    <xf numFmtId="0" fontId="125" fillId="0" borderId="0" xfId="36" applyNumberFormat="1" applyFont="1" applyBorder="1" applyAlignment="1" applyProtection="1">
      <alignment vertical="center"/>
    </xf>
    <xf numFmtId="0" fontId="129" fillId="0" borderId="0" xfId="33" applyFont="1" applyAlignment="1">
      <alignment horizontal="left" vertical="center"/>
    </xf>
    <xf numFmtId="0" fontId="129" fillId="0" borderId="0" xfId="33" applyFont="1" applyAlignment="1">
      <alignment horizontal="left" vertical="center" wrapText="1"/>
    </xf>
    <xf numFmtId="0" fontId="125" fillId="0" borderId="0" xfId="36" applyNumberFormat="1" applyFont="1" applyBorder="1" applyAlignment="1" applyProtection="1">
      <alignment horizontal="center" vertical="center"/>
    </xf>
    <xf numFmtId="0" fontId="128" fillId="0" borderId="0" xfId="33" applyFont="1" applyAlignment="1">
      <alignment vertical="top" wrapText="1"/>
    </xf>
    <xf numFmtId="0" fontId="183" fillId="0" borderId="0" xfId="33" applyFont="1" applyAlignment="1">
      <alignment horizontal="left" vertical="top" wrapText="1"/>
    </xf>
    <xf numFmtId="0" fontId="128" fillId="0" borderId="9" xfId="33" applyFont="1" applyBorder="1" applyAlignment="1">
      <alignment vertical="top" wrapText="1"/>
    </xf>
    <xf numFmtId="0" fontId="128" fillId="0" borderId="0" xfId="33" applyFont="1" applyAlignment="1">
      <alignment wrapText="1"/>
    </xf>
    <xf numFmtId="0" fontId="128" fillId="0" borderId="0" xfId="33" applyFont="1" applyAlignment="1">
      <alignment horizontal="left" vertical="center" wrapText="1"/>
    </xf>
    <xf numFmtId="0" fontId="3" fillId="0" borderId="0" xfId="33" applyAlignment="1"/>
    <xf numFmtId="0" fontId="125" fillId="0" borderId="0" xfId="33" applyFont="1" applyAlignment="1">
      <alignment horizontal="distributed" vertical="center"/>
    </xf>
    <xf numFmtId="0" fontId="125" fillId="0" borderId="0" xfId="36" applyNumberFormat="1" applyFont="1" applyBorder="1" applyAlignment="1" applyProtection="1">
      <alignment vertical="top"/>
    </xf>
    <xf numFmtId="0" fontId="125" fillId="0" borderId="7" xfId="33" applyFont="1" applyBorder="1" applyAlignment="1">
      <alignment vertical="center" wrapText="1"/>
    </xf>
    <xf numFmtId="0" fontId="3" fillId="0" borderId="9" xfId="33" applyBorder="1" applyAlignment="1"/>
    <xf numFmtId="0" fontId="125" fillId="0" borderId="9" xfId="33" applyFont="1" applyBorder="1">
      <alignment vertical="center"/>
    </xf>
    <xf numFmtId="0" fontId="125" fillId="0" borderId="7" xfId="33" applyFont="1" applyBorder="1">
      <alignment vertical="center"/>
    </xf>
    <xf numFmtId="0" fontId="125" fillId="0" borderId="0" xfId="33" applyFont="1" applyAlignment="1">
      <alignment horizontal="center" vertical="center"/>
    </xf>
    <xf numFmtId="49" fontId="22" fillId="0" borderId="92" xfId="0" applyNumberFormat="1" applyFont="1" applyBorder="1" applyAlignment="1">
      <alignment vertical="center" shrinkToFit="1"/>
    </xf>
    <xf numFmtId="179" fontId="33" fillId="0" borderId="11" xfId="0" applyNumberFormat="1" applyFont="1" applyBorder="1" applyAlignment="1" applyProtection="1">
      <alignment horizontal="right" vertical="center" shrinkToFit="1"/>
      <protection hidden="1"/>
    </xf>
    <xf numFmtId="179" fontId="14" fillId="0" borderId="4"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0" fontId="125" fillId="6" borderId="0" xfId="33" applyFont="1" applyFill="1">
      <alignment vertical="center"/>
    </xf>
    <xf numFmtId="49" fontId="0" fillId="0" borderId="4" xfId="0" applyNumberFormat="1" applyBorder="1" applyAlignment="1">
      <alignment vertical="center" textRotation="255" shrinkToFit="1"/>
    </xf>
    <xf numFmtId="49" fontId="121" fillId="0" borderId="4" xfId="37" applyNumberFormat="1" applyFont="1" applyBorder="1" applyAlignment="1">
      <alignment vertical="center" shrinkToFit="1"/>
    </xf>
    <xf numFmtId="0" fontId="121" fillId="0" borderId="4" xfId="37" applyFont="1" applyBorder="1" applyAlignment="1">
      <alignment vertical="distributed"/>
    </xf>
    <xf numFmtId="49" fontId="0" fillId="0" borderId="0" xfId="0" applyNumberFormat="1" applyAlignment="1">
      <alignment vertical="center" textRotation="255" shrinkToFit="1"/>
    </xf>
    <xf numFmtId="49" fontId="121" fillId="0" borderId="0" xfId="37" applyNumberFormat="1" applyFont="1" applyAlignment="1">
      <alignment vertical="center" shrinkToFit="1"/>
    </xf>
    <xf numFmtId="0" fontId="121" fillId="0" borderId="0" xfId="37" applyFont="1" applyAlignment="1">
      <alignment vertical="top" wrapText="1"/>
    </xf>
    <xf numFmtId="0" fontId="121" fillId="0" borderId="0" xfId="37" applyFont="1" applyAlignment="1">
      <alignment vertical="distributed" wrapText="1"/>
    </xf>
    <xf numFmtId="0" fontId="41" fillId="0" borderId="0" xfId="38" applyFont="1">
      <alignment vertical="center"/>
    </xf>
    <xf numFmtId="0" fontId="41" fillId="34" borderId="0" xfId="38" applyFont="1" applyFill="1">
      <alignment vertical="center"/>
    </xf>
    <xf numFmtId="0" fontId="94" fillId="0" borderId="0" xfId="38" applyFont="1">
      <alignment vertical="center"/>
    </xf>
    <xf numFmtId="0" fontId="204" fillId="0" borderId="0" xfId="38" applyFont="1" applyAlignment="1">
      <alignment horizontal="left" vertical="center"/>
    </xf>
    <xf numFmtId="0" fontId="204" fillId="0" borderId="0" xfId="38" applyFont="1">
      <alignment vertical="center"/>
    </xf>
    <xf numFmtId="0" fontId="204" fillId="0" borderId="0" xfId="38" applyFont="1" applyAlignment="1">
      <alignment horizontal="center" vertical="center"/>
    </xf>
    <xf numFmtId="0" fontId="92" fillId="0" borderId="0" xfId="38" applyFont="1" applyAlignment="1">
      <alignment horizontal="center" vertical="center"/>
    </xf>
    <xf numFmtId="0" fontId="204" fillId="0" borderId="0" xfId="38" applyFont="1" applyAlignment="1">
      <alignment horizontal="center"/>
    </xf>
    <xf numFmtId="0" fontId="41" fillId="0" borderId="85" xfId="38" applyFont="1" applyBorder="1" applyAlignment="1">
      <alignment horizontal="center"/>
    </xf>
    <xf numFmtId="0" fontId="94" fillId="0" borderId="82" xfId="38" applyFont="1" applyBorder="1" applyAlignment="1">
      <alignment horizontal="center" vertical="center"/>
    </xf>
    <xf numFmtId="0" fontId="94" fillId="0" borderId="82" xfId="38" applyFont="1" applyBorder="1">
      <alignment vertical="center"/>
    </xf>
    <xf numFmtId="0" fontId="41" fillId="0" borderId="82" xfId="38" applyFont="1" applyBorder="1">
      <alignment vertical="center"/>
    </xf>
    <xf numFmtId="0" fontId="41" fillId="0" borderId="86" xfId="38" applyFont="1" applyBorder="1">
      <alignment vertical="center"/>
    </xf>
    <xf numFmtId="0" fontId="204" fillId="2" borderId="11" xfId="38" applyFont="1" applyFill="1" applyBorder="1" applyAlignment="1">
      <alignment horizontal="left" vertical="center" indent="1" shrinkToFit="1"/>
    </xf>
    <xf numFmtId="0" fontId="42" fillId="0" borderId="0" xfId="38" applyFont="1" applyAlignment="1">
      <alignment horizontal="distributed" vertical="distributed" wrapText="1"/>
    </xf>
    <xf numFmtId="0" fontId="42" fillId="0" borderId="0" xfId="38" applyFont="1" applyAlignment="1">
      <alignment horizontal="distributed" vertical="center" shrinkToFit="1"/>
    </xf>
    <xf numFmtId="0" fontId="204" fillId="0" borderId="0" xfId="38" applyFont="1" applyAlignment="1"/>
    <xf numFmtId="0" fontId="41" fillId="0" borderId="0" xfId="38" applyFont="1" applyAlignment="1">
      <alignment horizontal="center" vertical="center" wrapText="1"/>
    </xf>
    <xf numFmtId="0" fontId="94" fillId="0" borderId="0" xfId="38" applyFont="1" applyAlignment="1">
      <alignment horizontal="center" vertical="center"/>
    </xf>
    <xf numFmtId="0" fontId="205" fillId="0" borderId="0" xfId="38" applyFont="1">
      <alignment vertical="center"/>
    </xf>
    <xf numFmtId="0" fontId="41" fillId="7" borderId="7" xfId="38" applyFont="1" applyFill="1" applyBorder="1" applyAlignment="1">
      <alignment horizontal="left" vertical="center"/>
    </xf>
    <xf numFmtId="0" fontId="42" fillId="7" borderId="7" xfId="38" applyFont="1" applyFill="1" applyBorder="1" applyAlignment="1">
      <alignment horizontal="left" vertical="center"/>
    </xf>
    <xf numFmtId="0" fontId="41" fillId="7" borderId="0" xfId="38" applyFont="1" applyFill="1">
      <alignment vertical="center"/>
    </xf>
    <xf numFmtId="0" fontId="41" fillId="0" borderId="4" xfId="38" applyFont="1" applyBorder="1" applyAlignment="1">
      <alignment horizontal="center" vertical="center"/>
    </xf>
    <xf numFmtId="0" fontId="41" fillId="7" borderId="11" xfId="38" applyFont="1" applyFill="1" applyBorder="1" applyAlignment="1">
      <alignment horizontal="left" vertical="center"/>
    </xf>
    <xf numFmtId="0" fontId="42" fillId="7" borderId="11" xfId="38" applyFont="1" applyFill="1" applyBorder="1" applyAlignment="1">
      <alignment horizontal="left" vertical="center"/>
    </xf>
    <xf numFmtId="0" fontId="41" fillId="7" borderId="11" xfId="38" applyFont="1" applyFill="1" applyBorder="1">
      <alignment vertical="center"/>
    </xf>
    <xf numFmtId="0" fontId="204" fillId="7" borderId="11" xfId="38" applyFont="1" applyFill="1" applyBorder="1" applyAlignment="1">
      <alignment horizontal="center" vertical="center"/>
    </xf>
    <xf numFmtId="0" fontId="41" fillId="7" borderId="11" xfId="38" applyFont="1" applyFill="1" applyBorder="1" applyAlignment="1">
      <alignment horizontal="right" vertical="center"/>
    </xf>
    <xf numFmtId="0" fontId="41" fillId="7" borderId="11" xfId="38" applyFont="1" applyFill="1" applyBorder="1" applyAlignment="1">
      <alignment horizontal="center" vertical="center"/>
    </xf>
    <xf numFmtId="0" fontId="39" fillId="0" borderId="0" xfId="38" applyFont="1" applyAlignment="1">
      <alignment horizontal="left" vertical="center"/>
    </xf>
    <xf numFmtId="0" fontId="42" fillId="0" borderId="0" xfId="38" applyFont="1" applyAlignment="1">
      <alignment horizontal="distributed" vertical="center" wrapText="1"/>
    </xf>
    <xf numFmtId="0" fontId="41" fillId="0" borderId="0" xfId="38" applyFont="1" applyAlignment="1">
      <alignment horizontal="left" vertical="center"/>
    </xf>
    <xf numFmtId="0" fontId="42" fillId="0" borderId="0" xfId="38" applyFont="1" applyAlignment="1">
      <alignment horizontal="left" vertical="center"/>
    </xf>
    <xf numFmtId="0" fontId="41" fillId="0" borderId="0" xfId="38" applyFont="1" applyAlignment="1">
      <alignment horizontal="right" vertical="center"/>
    </xf>
    <xf numFmtId="0" fontId="39" fillId="0" borderId="0" xfId="38" applyFont="1" applyAlignment="1">
      <alignment horizontal="left" vertical="top"/>
    </xf>
    <xf numFmtId="0" fontId="41" fillId="0" borderId="7" xfId="38" applyFont="1" applyBorder="1">
      <alignment vertical="center"/>
    </xf>
    <xf numFmtId="0" fontId="41" fillId="0" borderId="3" xfId="38" applyFont="1" applyBorder="1">
      <alignment vertical="center"/>
    </xf>
    <xf numFmtId="0" fontId="41" fillId="0" borderId="4" xfId="38" applyFont="1" applyBorder="1">
      <alignment vertical="center"/>
    </xf>
    <xf numFmtId="0" fontId="41" fillId="0" borderId="5" xfId="38" applyFont="1" applyBorder="1">
      <alignment vertical="center"/>
    </xf>
    <xf numFmtId="0" fontId="42" fillId="0" borderId="0" xfId="38" applyFont="1">
      <alignment vertical="center"/>
    </xf>
    <xf numFmtId="0" fontId="42" fillId="0" borderId="0" xfId="38" applyFont="1" applyAlignment="1">
      <alignment horizontal="center" vertical="center"/>
    </xf>
    <xf numFmtId="0" fontId="42" fillId="0" borderId="33" xfId="38" applyFont="1" applyBorder="1" applyAlignment="1">
      <alignment horizontal="center" vertical="center"/>
    </xf>
    <xf numFmtId="0" fontId="42" fillId="0" borderId="7" xfId="38" applyFont="1" applyBorder="1" applyAlignment="1">
      <alignment horizontal="center" vertical="center"/>
    </xf>
    <xf numFmtId="0" fontId="41" fillId="34" borderId="0" xfId="38" applyFont="1" applyFill="1" applyAlignment="1">
      <alignment horizontal="center" vertical="center"/>
    </xf>
    <xf numFmtId="0" fontId="125" fillId="0" borderId="3" xfId="0" applyFont="1" applyBorder="1">
      <alignment vertical="center"/>
    </xf>
    <xf numFmtId="0" fontId="125" fillId="0" borderId="4" xfId="0" applyFont="1" applyBorder="1">
      <alignment vertical="center"/>
    </xf>
    <xf numFmtId="0" fontId="181" fillId="0" borderId="5" xfId="0" applyFont="1" applyBorder="1">
      <alignment vertical="center"/>
    </xf>
    <xf numFmtId="0" fontId="125" fillId="0" borderId="13" xfId="0" applyFont="1" applyBorder="1">
      <alignment vertical="center"/>
    </xf>
    <xf numFmtId="0" fontId="125" fillId="0" borderId="0" xfId="0" applyFont="1">
      <alignment vertical="center"/>
    </xf>
    <xf numFmtId="0" fontId="181" fillId="0" borderId="9" xfId="0" applyFont="1" applyBorder="1">
      <alignment vertical="center"/>
    </xf>
    <xf numFmtId="0" fontId="125" fillId="0" borderId="9" xfId="0" applyFont="1" applyBorder="1">
      <alignment vertical="center"/>
    </xf>
    <xf numFmtId="0" fontId="198" fillId="0" borderId="6" xfId="0" applyFont="1" applyBorder="1" applyAlignment="1">
      <alignment vertical="top" wrapText="1"/>
    </xf>
    <xf numFmtId="0" fontId="198" fillId="0" borderId="7" xfId="0" applyFont="1" applyBorder="1" applyAlignment="1">
      <alignment vertical="top" wrapText="1"/>
    </xf>
    <xf numFmtId="0" fontId="128" fillId="0" borderId="8" xfId="0" applyFont="1" applyBorder="1" applyAlignment="1">
      <alignment vertical="top" wrapText="1"/>
    </xf>
    <xf numFmtId="0" fontId="198" fillId="0" borderId="0" xfId="0" applyFont="1" applyAlignment="1">
      <alignment vertical="top" wrapText="1"/>
    </xf>
    <xf numFmtId="0" fontId="128" fillId="0" borderId="0" xfId="0" applyFont="1" applyAlignment="1">
      <alignment vertical="top" wrapText="1"/>
    </xf>
    <xf numFmtId="0" fontId="204" fillId="2" borderId="11" xfId="38" applyFont="1" applyFill="1" applyBorder="1" applyAlignment="1">
      <alignment horizontal="left" vertical="center" indent="1"/>
    </xf>
    <xf numFmtId="0" fontId="204" fillId="2" borderId="97" xfId="38" applyFont="1" applyFill="1" applyBorder="1" applyAlignment="1">
      <alignment horizontal="left" vertical="center" indent="1"/>
    </xf>
    <xf numFmtId="179" fontId="52" fillId="0" borderId="38" xfId="5" applyNumberFormat="1" applyFont="1" applyBorder="1" applyAlignment="1">
      <alignment horizontal="center" vertical="center" shrinkToFit="1"/>
    </xf>
    <xf numFmtId="49" fontId="153" fillId="0" borderId="0" xfId="0" applyNumberFormat="1" applyFont="1" applyAlignment="1" applyProtection="1">
      <alignment horizontal="center" vertical="center" shrinkToFit="1"/>
      <protection hidden="1"/>
    </xf>
    <xf numFmtId="49" fontId="25" fillId="18" borderId="0" xfId="0" applyNumberFormat="1" applyFont="1" applyFill="1" applyAlignment="1">
      <alignment horizontal="center" vertical="center" shrinkToFit="1"/>
    </xf>
    <xf numFmtId="0" fontId="14" fillId="20" borderId="3" xfId="0" applyFont="1" applyFill="1" applyBorder="1" applyAlignment="1">
      <alignment horizontal="center" vertical="center" wrapText="1"/>
    </xf>
    <xf numFmtId="0" fontId="14" fillId="20" borderId="4" xfId="0" applyFont="1" applyFill="1" applyBorder="1" applyAlignment="1">
      <alignment horizontal="center" vertical="center"/>
    </xf>
    <xf numFmtId="0" fontId="14" fillId="20" borderId="5" xfId="0" applyFont="1" applyFill="1" applyBorder="1" applyAlignment="1">
      <alignment horizontal="center" vertical="center"/>
    </xf>
    <xf numFmtId="0" fontId="14" fillId="20" borderId="13" xfId="0" applyFont="1" applyFill="1" applyBorder="1" applyAlignment="1">
      <alignment horizontal="center" vertical="center"/>
    </xf>
    <xf numFmtId="0" fontId="14" fillId="20" borderId="0" xfId="0" applyFont="1" applyFill="1" applyAlignment="1">
      <alignment horizontal="center" vertical="center"/>
    </xf>
    <xf numFmtId="0" fontId="14" fillId="20" borderId="9" xfId="0" applyFont="1" applyFill="1" applyBorder="1" applyAlignment="1">
      <alignment horizontal="center" vertical="center"/>
    </xf>
    <xf numFmtId="0" fontId="14" fillId="20" borderId="6" xfId="0" applyFont="1" applyFill="1" applyBorder="1" applyAlignment="1">
      <alignment horizontal="center" vertical="center"/>
    </xf>
    <xf numFmtId="0" fontId="14" fillId="20" borderId="7" xfId="0" applyFont="1" applyFill="1" applyBorder="1" applyAlignment="1">
      <alignment horizontal="center" vertical="center"/>
    </xf>
    <xf numFmtId="0" fontId="14" fillId="20" borderId="8" xfId="0" applyFont="1" applyFill="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9" fillId="0" borderId="13" xfId="0" applyFont="1" applyBorder="1" applyAlignment="1">
      <alignment horizontal="center" vertical="center"/>
    </xf>
    <xf numFmtId="0" fontId="49" fillId="0" borderId="0" xfId="0" applyFont="1" applyAlignment="1">
      <alignment horizontal="center" vertical="center"/>
    </xf>
    <xf numFmtId="0" fontId="49" fillId="0" borderId="9" xfId="0" applyFont="1" applyBorder="1" applyAlignment="1">
      <alignment horizontal="center"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14" fillId="0" borderId="3" xfId="0" applyFont="1" applyBorder="1" applyAlignment="1">
      <alignment vertical="center" wrapText="1"/>
    </xf>
    <xf numFmtId="0" fontId="14" fillId="0" borderId="4" xfId="0" applyFont="1" applyBorder="1">
      <alignment vertical="center"/>
    </xf>
    <xf numFmtId="0" fontId="14" fillId="0" borderId="5" xfId="0" applyFont="1" applyBorder="1">
      <alignment vertical="center"/>
    </xf>
    <xf numFmtId="0" fontId="14" fillId="0" borderId="13" xfId="0" applyFont="1" applyBorder="1">
      <alignment vertical="center"/>
    </xf>
    <xf numFmtId="0" fontId="14" fillId="0" borderId="0" xfId="0" applyFont="1">
      <alignment vertical="center"/>
    </xf>
    <xf numFmtId="0" fontId="14" fillId="0" borderId="9" xfId="0" applyFont="1" applyBorder="1">
      <alignment vertical="center"/>
    </xf>
    <xf numFmtId="0" fontId="14" fillId="0" borderId="6" xfId="0" applyFont="1" applyBorder="1">
      <alignment vertical="center"/>
    </xf>
    <xf numFmtId="0" fontId="14" fillId="0" borderId="7" xfId="0" applyFont="1" applyBorder="1">
      <alignment vertical="center"/>
    </xf>
    <xf numFmtId="0" fontId="14" fillId="0" borderId="8" xfId="0" applyFont="1" applyBorder="1">
      <alignment vertical="center"/>
    </xf>
    <xf numFmtId="0" fontId="14" fillId="20" borderId="10" xfId="0" applyFont="1" applyFill="1" applyBorder="1" applyAlignment="1">
      <alignment horizontal="center" vertical="center"/>
    </xf>
    <xf numFmtId="0" fontId="14" fillId="20" borderId="11" xfId="0" applyFont="1" applyFill="1" applyBorder="1" applyAlignment="1">
      <alignment horizontal="center" vertical="center"/>
    </xf>
    <xf numFmtId="0" fontId="14" fillId="20" borderId="12" xfId="0" applyFont="1" applyFill="1" applyBorder="1" applyAlignment="1">
      <alignment horizontal="center" vertical="center"/>
    </xf>
    <xf numFmtId="49" fontId="29" fillId="13" borderId="3" xfId="1" applyNumberFormat="1" applyFill="1" applyBorder="1" applyAlignment="1" applyProtection="1">
      <alignment horizontal="center" vertical="center" shrinkToFit="1"/>
    </xf>
    <xf numFmtId="49" fontId="29" fillId="13" borderId="4" xfId="1" applyNumberFormat="1" applyFill="1" applyBorder="1" applyAlignment="1" applyProtection="1">
      <alignment horizontal="center" vertical="center" shrinkToFit="1"/>
    </xf>
    <xf numFmtId="49" fontId="29" fillId="13" borderId="74" xfId="1" applyNumberFormat="1" applyFill="1" applyBorder="1" applyAlignment="1" applyProtection="1">
      <alignment horizontal="center" vertical="center" shrinkToFit="1"/>
    </xf>
    <xf numFmtId="49" fontId="29" fillId="13" borderId="78" xfId="1" applyNumberFormat="1" applyFill="1" applyBorder="1" applyAlignment="1" applyProtection="1">
      <alignment horizontal="center" vertical="center" shrinkToFit="1"/>
    </xf>
    <xf numFmtId="49" fontId="29" fillId="13" borderId="67" xfId="1" applyNumberFormat="1" applyFill="1" applyBorder="1" applyAlignment="1" applyProtection="1">
      <alignment horizontal="center" vertical="center" shrinkToFit="1"/>
    </xf>
    <xf numFmtId="49" fontId="29" fillId="13" borderId="79" xfId="1" applyNumberFormat="1" applyFill="1" applyBorder="1" applyAlignment="1" applyProtection="1">
      <alignment horizontal="center" vertical="center" shrinkToFit="1"/>
    </xf>
    <xf numFmtId="0" fontId="0" fillId="0" borderId="0" xfId="0">
      <alignment vertical="center"/>
    </xf>
    <xf numFmtId="0" fontId="49" fillId="0" borderId="0" xfId="0" applyFont="1">
      <alignment vertical="center"/>
    </xf>
    <xf numFmtId="0" fontId="31" fillId="19" borderId="10" xfId="0" applyFont="1" applyFill="1" applyBorder="1" applyAlignment="1">
      <alignment horizontal="center" vertical="center"/>
    </xf>
    <xf numFmtId="0" fontId="31" fillId="19" borderId="11" xfId="0" applyFont="1" applyFill="1" applyBorder="1" applyAlignment="1">
      <alignment horizontal="center" vertical="center"/>
    </xf>
    <xf numFmtId="0" fontId="31" fillId="19" borderId="103" xfId="0" applyFont="1" applyFill="1" applyBorder="1" applyAlignment="1">
      <alignment horizontal="center" vertical="center"/>
    </xf>
    <xf numFmtId="0" fontId="31" fillId="19" borderId="104" xfId="0" applyFont="1" applyFill="1" applyBorder="1" applyAlignment="1">
      <alignment horizontal="center" vertical="center"/>
    </xf>
    <xf numFmtId="0" fontId="31" fillId="19" borderId="12"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11" xfId="0" applyFont="1" applyFill="1" applyBorder="1" applyAlignment="1">
      <alignment horizontal="center" vertical="center"/>
    </xf>
    <xf numFmtId="0" fontId="14" fillId="5" borderId="12" xfId="0" applyFont="1" applyFill="1" applyBorder="1" applyAlignment="1">
      <alignment horizontal="center" vertical="center"/>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0" borderId="3" xfId="0" applyFont="1" applyBorder="1">
      <alignment vertical="center"/>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4" fillId="5" borderId="3" xfId="0" applyFont="1" applyFill="1" applyBorder="1" applyAlignment="1">
      <alignment horizontal="center" vertical="center" wrapText="1"/>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4" fillId="5" borderId="13" xfId="0" applyFont="1" applyFill="1" applyBorder="1" applyAlignment="1">
      <alignment horizontal="center" vertical="center"/>
    </xf>
    <xf numFmtId="0" fontId="14" fillId="5" borderId="0" xfId="0" applyFont="1" applyFill="1" applyAlignment="1">
      <alignment horizontal="center" vertical="center"/>
    </xf>
    <xf numFmtId="0" fontId="14" fillId="5" borderId="9" xfId="0" applyFont="1" applyFill="1" applyBorder="1" applyAlignment="1">
      <alignment horizontal="center" vertical="center"/>
    </xf>
    <xf numFmtId="0" fontId="14" fillId="5" borderId="6" xfId="0" applyFont="1" applyFill="1" applyBorder="1" applyAlignment="1">
      <alignment horizontal="center" vertical="center"/>
    </xf>
    <xf numFmtId="0" fontId="14" fillId="5" borderId="7" xfId="0" applyFont="1" applyFill="1" applyBorder="1" applyAlignment="1">
      <alignment horizontal="center" vertical="center"/>
    </xf>
    <xf numFmtId="0" fontId="14" fillId="5" borderId="8" xfId="0" applyFont="1" applyFill="1" applyBorder="1" applyAlignment="1">
      <alignment horizontal="center" vertical="center"/>
    </xf>
    <xf numFmtId="0" fontId="0" fillId="0" borderId="3" xfId="0" applyBorder="1" applyAlignment="1">
      <alignment horizontal="center" vertical="center"/>
    </xf>
    <xf numFmtId="0" fontId="14" fillId="0" borderId="0" xfId="0" applyFont="1" applyAlignment="1" applyProtection="1">
      <alignment horizontal="left" vertical="center" indent="1"/>
      <protection hidden="1"/>
    </xf>
    <xf numFmtId="0" fontId="14" fillId="14" borderId="3" xfId="0" applyFont="1" applyFill="1" applyBorder="1" applyAlignment="1">
      <alignment horizontal="center" vertical="center" wrapText="1"/>
    </xf>
    <xf numFmtId="0" fontId="14" fillId="14" borderId="4" xfId="0" applyFont="1" applyFill="1" applyBorder="1" applyAlignment="1">
      <alignment horizontal="center" vertical="center"/>
    </xf>
    <xf numFmtId="0" fontId="14" fillId="14" borderId="5" xfId="0" applyFont="1" applyFill="1" applyBorder="1" applyAlignment="1">
      <alignment horizontal="center" vertical="center"/>
    </xf>
    <xf numFmtId="0" fontId="14" fillId="14" borderId="13" xfId="0" applyFont="1" applyFill="1" applyBorder="1" applyAlignment="1">
      <alignment horizontal="center" vertical="center"/>
    </xf>
    <xf numFmtId="0" fontId="14" fillId="14" borderId="0" xfId="0" applyFont="1" applyFill="1" applyAlignment="1">
      <alignment horizontal="center" vertical="center"/>
    </xf>
    <xf numFmtId="0" fontId="14" fillId="14" borderId="9" xfId="0" applyFont="1" applyFill="1" applyBorder="1" applyAlignment="1">
      <alignment horizontal="center" vertical="center"/>
    </xf>
    <xf numFmtId="0" fontId="14" fillId="14" borderId="6" xfId="0" applyFont="1" applyFill="1" applyBorder="1" applyAlignment="1">
      <alignment horizontal="center" vertical="center"/>
    </xf>
    <xf numFmtId="0" fontId="14" fillId="14" borderId="7" xfId="0" applyFont="1" applyFill="1" applyBorder="1" applyAlignment="1">
      <alignment horizontal="center" vertical="center"/>
    </xf>
    <xf numFmtId="0" fontId="14" fillId="14" borderId="8" xfId="0" applyFont="1" applyFill="1" applyBorder="1" applyAlignment="1">
      <alignment horizontal="center" vertical="center"/>
    </xf>
    <xf numFmtId="49" fontId="14" fillId="27" borderId="10" xfId="0" applyNumberFormat="1" applyFont="1" applyFill="1" applyBorder="1" applyAlignment="1">
      <alignment horizontal="center" vertical="center" shrinkToFit="1"/>
    </xf>
    <xf numFmtId="49" fontId="14" fillId="27" borderId="12" xfId="0" applyNumberFormat="1" applyFont="1" applyFill="1" applyBorder="1" applyAlignment="1">
      <alignment horizontal="center" vertical="center" shrinkToFit="1"/>
    </xf>
    <xf numFmtId="49" fontId="14" fillId="27" borderId="11" xfId="0" applyNumberFormat="1" applyFont="1" applyFill="1" applyBorder="1" applyAlignment="1">
      <alignment horizontal="center" vertical="center" shrinkToFit="1"/>
    </xf>
    <xf numFmtId="0" fontId="44" fillId="27" borderId="10" xfId="0" applyFont="1" applyFill="1" applyBorder="1" applyAlignment="1">
      <alignment horizontal="center" vertical="center" shrinkToFit="1"/>
    </xf>
    <xf numFmtId="0" fontId="44" fillId="27" borderId="12" xfId="0" applyFont="1" applyFill="1" applyBorder="1" applyAlignment="1">
      <alignment horizontal="center" vertical="center" shrinkToFit="1"/>
    </xf>
    <xf numFmtId="0" fontId="34" fillId="0" borderId="10" xfId="0" applyFont="1" applyBorder="1">
      <alignment vertical="center"/>
    </xf>
    <xf numFmtId="0" fontId="34" fillId="0" borderId="11" xfId="0" applyFont="1" applyBorder="1">
      <alignment vertical="center"/>
    </xf>
    <xf numFmtId="0" fontId="34" fillId="0" borderId="12" xfId="0" applyFont="1" applyBorder="1">
      <alignment vertical="center"/>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9"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49" fontId="14" fillId="0" borderId="0" xfId="0" applyNumberFormat="1" applyFont="1" applyAlignment="1">
      <alignment vertical="center" shrinkToFit="1"/>
    </xf>
    <xf numFmtId="49" fontId="90" fillId="4" borderId="130" xfId="0" applyNumberFormat="1" applyFont="1" applyFill="1" applyBorder="1" applyAlignment="1">
      <alignment horizontal="center" vertical="center" wrapText="1" shrinkToFit="1"/>
    </xf>
    <xf numFmtId="49" fontId="90" fillId="4" borderId="131" xfId="0" applyNumberFormat="1" applyFont="1" applyFill="1" applyBorder="1" applyAlignment="1">
      <alignment horizontal="center" vertical="center" wrapText="1" shrinkToFit="1"/>
    </xf>
    <xf numFmtId="49" fontId="90" fillId="4" borderId="133" xfId="0" applyNumberFormat="1" applyFont="1" applyFill="1" applyBorder="1" applyAlignment="1">
      <alignment horizontal="center" vertical="center" wrapText="1" shrinkToFit="1"/>
    </xf>
    <xf numFmtId="49" fontId="90" fillId="4" borderId="0" xfId="0" applyNumberFormat="1" applyFont="1" applyFill="1" applyAlignment="1">
      <alignment horizontal="center" vertical="center" wrapText="1" shrinkToFit="1"/>
    </xf>
    <xf numFmtId="49" fontId="90" fillId="4" borderId="135" xfId="0" applyNumberFormat="1" applyFont="1" applyFill="1" applyBorder="1" applyAlignment="1">
      <alignment horizontal="center" vertical="center" wrapText="1" shrinkToFit="1"/>
    </xf>
    <xf numFmtId="49" fontId="90" fillId="4" borderId="136" xfId="0" applyNumberFormat="1" applyFont="1" applyFill="1" applyBorder="1" applyAlignment="1">
      <alignment horizontal="center" vertical="center" wrapText="1" shrinkToFi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26" fillId="15" borderId="3" xfId="0" applyFont="1" applyFill="1" applyBorder="1" applyAlignment="1">
      <alignment horizontal="center" vertical="center" wrapText="1"/>
    </xf>
    <xf numFmtId="0" fontId="14" fillId="15" borderId="4" xfId="0" applyFont="1" applyFill="1" applyBorder="1" applyAlignment="1">
      <alignment horizontal="center" vertical="center"/>
    </xf>
    <xf numFmtId="0" fontId="14" fillId="15" borderId="5" xfId="0" applyFont="1" applyFill="1" applyBorder="1" applyAlignment="1">
      <alignment horizontal="center" vertical="center"/>
    </xf>
    <xf numFmtId="0" fontId="14" fillId="15" borderId="13" xfId="0" applyFont="1" applyFill="1" applyBorder="1" applyAlignment="1">
      <alignment horizontal="center" vertical="center"/>
    </xf>
    <xf numFmtId="0" fontId="14" fillId="15" borderId="0" xfId="0" applyFont="1" applyFill="1" applyAlignment="1">
      <alignment horizontal="center" vertical="center"/>
    </xf>
    <xf numFmtId="0" fontId="14" fillId="15" borderId="9" xfId="0" applyFont="1" applyFill="1" applyBorder="1" applyAlignment="1">
      <alignment horizontal="center" vertical="center"/>
    </xf>
    <xf numFmtId="0" fontId="14" fillId="15" borderId="6" xfId="0" applyFont="1" applyFill="1" applyBorder="1" applyAlignment="1">
      <alignment horizontal="center" vertical="center"/>
    </xf>
    <xf numFmtId="0" fontId="14" fillId="15" borderId="7" xfId="0" applyFont="1" applyFill="1" applyBorder="1" applyAlignment="1">
      <alignment horizontal="center" vertical="center"/>
    </xf>
    <xf numFmtId="0" fontId="14" fillId="15" borderId="8" xfId="0" applyFont="1" applyFill="1" applyBorder="1" applyAlignment="1">
      <alignment horizontal="center" vertical="center"/>
    </xf>
    <xf numFmtId="0" fontId="14" fillId="0" borderId="69" xfId="0" applyFont="1" applyBorder="1" applyAlignment="1">
      <alignment horizontal="center" vertical="center"/>
    </xf>
    <xf numFmtId="0" fontId="14" fillId="0" borderId="75" xfId="0" applyFont="1" applyBorder="1" applyAlignment="1">
      <alignment horizontal="center" vertical="center"/>
    </xf>
    <xf numFmtId="0" fontId="14" fillId="0" borderId="69" xfId="0" applyFont="1" applyBorder="1" applyAlignment="1">
      <alignment horizontal="center" vertical="center" wrapText="1"/>
    </xf>
    <xf numFmtId="0" fontId="14" fillId="0" borderId="68" xfId="0" applyFont="1" applyBorder="1" applyAlignment="1">
      <alignment horizontal="center" vertical="center"/>
    </xf>
    <xf numFmtId="49" fontId="87" fillId="11" borderId="131" xfId="0" applyNumberFormat="1" applyFont="1" applyFill="1" applyBorder="1" applyAlignment="1">
      <alignment horizontal="center" shrinkToFit="1"/>
    </xf>
    <xf numFmtId="49" fontId="87" fillId="11" borderId="132" xfId="0" applyNumberFormat="1" applyFont="1" applyFill="1" applyBorder="1" applyAlignment="1">
      <alignment horizontal="center" shrinkToFit="1"/>
    </xf>
    <xf numFmtId="49" fontId="87" fillId="11" borderId="0" xfId="0" applyNumberFormat="1" applyFont="1" applyFill="1" applyAlignment="1">
      <alignment horizontal="center" shrinkToFit="1"/>
    </xf>
    <xf numFmtId="49" fontId="87" fillId="11" borderId="134" xfId="0" applyNumberFormat="1" applyFont="1" applyFill="1" applyBorder="1" applyAlignment="1">
      <alignment horizontal="center" shrinkToFit="1"/>
    </xf>
    <xf numFmtId="49" fontId="14" fillId="0" borderId="3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0" xfId="0" applyNumberFormat="1" applyFont="1" applyAlignment="1">
      <alignment horizontal="center" vertical="center" shrinkToFit="1"/>
    </xf>
    <xf numFmtId="49" fontId="14" fillId="0" borderId="9" xfId="0" applyNumberFormat="1" applyFont="1" applyBorder="1" applyAlignment="1">
      <alignment horizontal="center" vertical="center" shrinkToFit="1"/>
    </xf>
    <xf numFmtId="49" fontId="87" fillId="11" borderId="0" xfId="0" applyNumberFormat="1" applyFont="1" applyFill="1" applyAlignment="1">
      <alignment horizontal="center" vertical="top" shrinkToFit="1"/>
    </xf>
    <xf numFmtId="49" fontId="87" fillId="11" borderId="134" xfId="0" applyNumberFormat="1" applyFont="1" applyFill="1" applyBorder="1" applyAlignment="1">
      <alignment horizontal="center" vertical="top" shrinkToFit="1"/>
    </xf>
    <xf numFmtId="49" fontId="87" fillId="11" borderId="136" xfId="0" applyNumberFormat="1" applyFont="1" applyFill="1" applyBorder="1" applyAlignment="1">
      <alignment horizontal="center" vertical="top" shrinkToFit="1"/>
    </xf>
    <xf numFmtId="49" fontId="87" fillId="11" borderId="137" xfId="0" applyNumberFormat="1" applyFont="1" applyFill="1" applyBorder="1" applyAlignment="1">
      <alignment horizontal="center" vertical="top" shrinkToFit="1"/>
    </xf>
    <xf numFmtId="49" fontId="14" fillId="0" borderId="3" xfId="0" applyNumberFormat="1" applyFont="1" applyBorder="1" applyAlignment="1">
      <alignment vertical="center" wrapText="1" shrinkToFit="1"/>
    </xf>
    <xf numFmtId="49" fontId="14" fillId="0" borderId="4" xfId="0" applyNumberFormat="1" applyFont="1" applyBorder="1" applyAlignment="1">
      <alignment vertical="center" wrapText="1" shrinkToFit="1"/>
    </xf>
    <xf numFmtId="49" fontId="14" fillId="0" borderId="5" xfId="0" applyNumberFormat="1" applyFont="1" applyBorder="1" applyAlignment="1">
      <alignment vertical="center" wrapText="1" shrinkToFit="1"/>
    </xf>
    <xf numFmtId="49" fontId="14" fillId="0" borderId="6" xfId="0" applyNumberFormat="1" applyFont="1" applyBorder="1" applyAlignment="1">
      <alignment vertical="center" wrapText="1" shrinkToFit="1"/>
    </xf>
    <xf numFmtId="49" fontId="14" fillId="0" borderId="7" xfId="0" applyNumberFormat="1" applyFont="1" applyBorder="1" applyAlignment="1">
      <alignment vertical="center" wrapText="1" shrinkToFit="1"/>
    </xf>
    <xf numFmtId="49" fontId="14" fillId="0" borderId="8" xfId="0" applyNumberFormat="1" applyFont="1" applyBorder="1" applyAlignment="1">
      <alignment vertical="center" wrapText="1" shrinkToFit="1"/>
    </xf>
    <xf numFmtId="0" fontId="14" fillId="0" borderId="0" xfId="0" applyFont="1" applyAlignment="1">
      <alignment horizontal="left" vertical="center" indent="1"/>
    </xf>
    <xf numFmtId="49" fontId="14" fillId="0" borderId="3" xfId="0" applyNumberFormat="1" applyFont="1" applyBorder="1" applyAlignment="1">
      <alignment horizontal="center" vertical="center" wrapText="1" shrinkToFit="1"/>
    </xf>
    <xf numFmtId="49" fontId="14" fillId="0" borderId="4" xfId="0" applyNumberFormat="1" applyFont="1" applyBorder="1" applyAlignment="1">
      <alignment horizontal="center" vertical="center" wrapText="1" shrinkToFit="1"/>
    </xf>
    <xf numFmtId="49" fontId="14" fillId="0" borderId="5" xfId="0" applyNumberFormat="1" applyFont="1" applyBorder="1" applyAlignment="1">
      <alignment horizontal="center" vertical="center" wrapText="1" shrinkToFit="1"/>
    </xf>
    <xf numFmtId="49" fontId="14" fillId="0" borderId="6" xfId="0" applyNumberFormat="1" applyFont="1" applyBorder="1" applyAlignment="1">
      <alignment horizontal="center" vertical="center" wrapText="1" shrinkToFit="1"/>
    </xf>
    <xf numFmtId="49" fontId="14" fillId="0" borderId="7" xfId="0" applyNumberFormat="1" applyFont="1" applyBorder="1" applyAlignment="1">
      <alignment horizontal="center" vertical="center" wrapText="1" shrinkToFit="1"/>
    </xf>
    <xf numFmtId="49" fontId="14" fillId="0" borderId="8" xfId="0" applyNumberFormat="1" applyFont="1" applyBorder="1" applyAlignment="1">
      <alignment horizontal="center" vertical="center" wrapText="1" shrinkToFit="1"/>
    </xf>
    <xf numFmtId="49" fontId="14" fillId="0" borderId="3" xfId="0" applyNumberFormat="1" applyFont="1" applyBorder="1" applyAlignment="1">
      <alignment vertical="center" shrinkToFit="1"/>
    </xf>
    <xf numFmtId="49" fontId="14" fillId="0" borderId="4" xfId="0" applyNumberFormat="1" applyFont="1" applyBorder="1" applyAlignment="1">
      <alignment vertical="center" shrinkToFit="1"/>
    </xf>
    <xf numFmtId="49" fontId="14" fillId="0" borderId="5" xfId="0" applyNumberFormat="1" applyFont="1" applyBorder="1" applyAlignment="1">
      <alignment vertical="center" shrinkToFit="1"/>
    </xf>
    <xf numFmtId="49" fontId="14" fillId="0" borderId="6" xfId="0" applyNumberFormat="1" applyFont="1" applyBorder="1" applyAlignment="1">
      <alignment vertical="center" shrinkToFit="1"/>
    </xf>
    <xf numFmtId="49" fontId="14" fillId="0" borderId="7" xfId="0" applyNumberFormat="1" applyFont="1" applyBorder="1" applyAlignment="1">
      <alignment vertical="center" shrinkToFit="1"/>
    </xf>
    <xf numFmtId="49" fontId="14" fillId="0" borderId="8" xfId="0" applyNumberFormat="1" applyFont="1" applyBorder="1" applyAlignment="1">
      <alignment vertical="center" shrinkToFit="1"/>
    </xf>
    <xf numFmtId="49" fontId="14" fillId="2" borderId="3" xfId="0" applyNumberFormat="1" applyFont="1" applyFill="1" applyBorder="1" applyAlignment="1">
      <alignment horizontal="center" vertical="center" wrapText="1" shrinkToFit="1"/>
    </xf>
    <xf numFmtId="49" fontId="14" fillId="2" borderId="4" xfId="0" applyNumberFormat="1" applyFont="1" applyFill="1" applyBorder="1" applyAlignment="1">
      <alignment horizontal="center" vertical="center" wrapText="1" shrinkToFit="1"/>
    </xf>
    <xf numFmtId="49" fontId="14" fillId="2" borderId="5" xfId="0" applyNumberFormat="1" applyFont="1" applyFill="1" applyBorder="1" applyAlignment="1">
      <alignment horizontal="center" vertical="center" wrapText="1" shrinkToFit="1"/>
    </xf>
    <xf numFmtId="49" fontId="14" fillId="2" borderId="6" xfId="0" applyNumberFormat="1" applyFont="1" applyFill="1" applyBorder="1" applyAlignment="1">
      <alignment horizontal="center" vertical="center" wrapText="1" shrinkToFit="1"/>
    </xf>
    <xf numFmtId="49" fontId="14" fillId="2" borderId="7" xfId="0" applyNumberFormat="1" applyFont="1" applyFill="1" applyBorder="1" applyAlignment="1">
      <alignment horizontal="center" vertical="center" wrapText="1" shrinkToFit="1"/>
    </xf>
    <xf numFmtId="49" fontId="14" fillId="2" borderId="8" xfId="0" applyNumberFormat="1" applyFont="1" applyFill="1" applyBorder="1" applyAlignment="1">
      <alignment horizontal="center" vertical="center" wrapText="1" shrinkToFit="1"/>
    </xf>
    <xf numFmtId="49" fontId="14" fillId="3" borderId="10" xfId="0" applyNumberFormat="1" applyFont="1" applyFill="1" applyBorder="1" applyAlignment="1">
      <alignment vertical="center" shrinkToFit="1"/>
    </xf>
    <xf numFmtId="0" fontId="0" fillId="0" borderId="11" xfId="0" applyBorder="1" applyAlignment="1">
      <alignment vertical="center" shrinkToFit="1"/>
    </xf>
    <xf numFmtId="0" fontId="0" fillId="0" borderId="12" xfId="0" applyBorder="1" applyAlignment="1">
      <alignment vertical="center" shrinkToFit="1"/>
    </xf>
    <xf numFmtId="49" fontId="79" fillId="22" borderId="108" xfId="0" applyNumberFormat="1" applyFont="1" applyFill="1" applyBorder="1" applyAlignment="1" applyProtection="1">
      <alignment horizontal="center" vertical="center" shrinkToFit="1"/>
      <protection hidden="1"/>
    </xf>
    <xf numFmtId="49" fontId="79" fillId="22" borderId="109" xfId="0" applyNumberFormat="1" applyFont="1" applyFill="1" applyBorder="1" applyAlignment="1" applyProtection="1">
      <alignment horizontal="center" vertical="center" shrinkToFit="1"/>
      <protection hidden="1"/>
    </xf>
    <xf numFmtId="49" fontId="79" fillId="22" borderId="110" xfId="0" applyNumberFormat="1" applyFont="1" applyFill="1" applyBorder="1" applyAlignment="1" applyProtection="1">
      <alignment horizontal="center" vertical="center" shrinkToFit="1"/>
      <protection hidden="1"/>
    </xf>
    <xf numFmtId="49" fontId="79" fillId="22" borderId="111" xfId="0" applyNumberFormat="1" applyFont="1" applyFill="1" applyBorder="1" applyAlignment="1" applyProtection="1">
      <alignment horizontal="center" vertical="center" shrinkToFit="1"/>
      <protection hidden="1"/>
    </xf>
    <xf numFmtId="49" fontId="79" fillId="22" borderId="0" xfId="0" applyNumberFormat="1" applyFont="1" applyFill="1" applyAlignment="1" applyProtection="1">
      <alignment horizontal="center" vertical="center" shrinkToFit="1"/>
      <protection hidden="1"/>
    </xf>
    <xf numFmtId="49" fontId="79" fillId="22" borderId="112" xfId="0" applyNumberFormat="1" applyFont="1" applyFill="1" applyBorder="1" applyAlignment="1" applyProtection="1">
      <alignment horizontal="center" vertical="center" shrinkToFit="1"/>
      <protection hidden="1"/>
    </xf>
    <xf numFmtId="49" fontId="28" fillId="6" borderId="72" xfId="0" applyNumberFormat="1" applyFont="1" applyFill="1" applyBorder="1" applyAlignment="1" applyProtection="1">
      <alignment horizontal="center" vertical="center" shrinkToFit="1"/>
      <protection locked="0"/>
    </xf>
    <xf numFmtId="49" fontId="28" fillId="6" borderId="46" xfId="0" applyNumberFormat="1" applyFont="1" applyFill="1" applyBorder="1" applyAlignment="1" applyProtection="1">
      <alignment horizontal="center" vertical="center" shrinkToFit="1"/>
      <protection locked="0"/>
    </xf>
    <xf numFmtId="49" fontId="63" fillId="2" borderId="35" xfId="0" applyNumberFormat="1" applyFont="1" applyFill="1" applyBorder="1" applyAlignment="1">
      <alignment vertical="center" textRotation="255" shrinkToFit="1"/>
    </xf>
    <xf numFmtId="49" fontId="63" fillId="2" borderId="45" xfId="0" applyNumberFormat="1" applyFont="1" applyFill="1" applyBorder="1" applyAlignment="1">
      <alignment vertical="center" textRotation="255" shrinkToFit="1"/>
    </xf>
    <xf numFmtId="49" fontId="63" fillId="2" borderId="33" xfId="0" applyNumberFormat="1" applyFont="1" applyFill="1" applyBorder="1" applyAlignment="1">
      <alignment vertical="center" textRotation="255" shrinkToFit="1"/>
    </xf>
    <xf numFmtId="49" fontId="86" fillId="0" borderId="1" xfId="5" applyNumberFormat="1" applyFont="1" applyBorder="1" applyAlignment="1">
      <alignment horizontal="distributed" vertical="center" shrinkToFit="1"/>
    </xf>
    <xf numFmtId="49" fontId="86" fillId="0" borderId="10" xfId="5" applyNumberFormat="1" applyFont="1" applyBorder="1" applyAlignment="1">
      <alignment horizontal="distributed" vertical="center" shrinkToFit="1"/>
    </xf>
    <xf numFmtId="49" fontId="86" fillId="0" borderId="138" xfId="5" applyNumberFormat="1" applyFont="1" applyBorder="1" applyAlignment="1">
      <alignment horizontal="distributed" vertical="center" shrinkToFit="1"/>
    </xf>
    <xf numFmtId="49" fontId="86" fillId="0" borderId="141" xfId="5" applyNumberFormat="1" applyFont="1" applyBorder="1" applyAlignment="1">
      <alignment horizontal="distributed" vertical="center" shrinkToFit="1"/>
    </xf>
    <xf numFmtId="49" fontId="85" fillId="0" borderId="1" xfId="5" applyNumberFormat="1" applyFont="1" applyBorder="1" applyAlignment="1">
      <alignment horizontal="center" vertical="center" shrinkToFit="1"/>
    </xf>
    <xf numFmtId="6" fontId="38" fillId="7" borderId="11" xfId="9" applyFont="1" applyFill="1" applyBorder="1" applyAlignment="1" applyProtection="1">
      <alignment horizontal="right" vertical="center" shrinkToFit="1"/>
      <protection locked="0"/>
    </xf>
    <xf numFmtId="6" fontId="38" fillId="7" borderId="12" xfId="9" applyFont="1" applyFill="1" applyBorder="1" applyAlignment="1" applyProtection="1">
      <alignment horizontal="right" vertical="center" shrinkToFit="1"/>
      <protection locked="0"/>
    </xf>
    <xf numFmtId="49" fontId="14" fillId="0" borderId="3" xfId="0" applyNumberFormat="1" applyFont="1" applyBorder="1" applyAlignment="1">
      <alignment horizontal="center" vertical="center" shrinkToFit="1"/>
    </xf>
    <xf numFmtId="49" fontId="14" fillId="0" borderId="4" xfId="0" applyNumberFormat="1" applyFont="1" applyBorder="1" applyAlignment="1">
      <alignment horizontal="center" vertical="center" shrinkToFit="1"/>
    </xf>
    <xf numFmtId="49" fontId="14" fillId="0" borderId="5" xfId="0" applyNumberFormat="1" applyFont="1" applyBorder="1" applyAlignment="1">
      <alignment horizontal="center" vertical="center" shrinkToFit="1"/>
    </xf>
    <xf numFmtId="49" fontId="14" fillId="0" borderId="6" xfId="0" applyNumberFormat="1" applyFont="1" applyBorder="1" applyAlignment="1">
      <alignment horizontal="center" vertical="center" shrinkToFit="1"/>
    </xf>
    <xf numFmtId="49" fontId="14" fillId="0" borderId="7" xfId="0" applyNumberFormat="1" applyFont="1" applyBorder="1" applyAlignment="1">
      <alignment horizontal="center" vertical="center" shrinkToFit="1"/>
    </xf>
    <xf numFmtId="49" fontId="14" fillId="0" borderId="8" xfId="0" applyNumberFormat="1" applyFont="1" applyBorder="1" applyAlignment="1">
      <alignment horizontal="center" vertical="center" shrinkToFit="1"/>
    </xf>
    <xf numFmtId="6" fontId="38" fillId="2" borderId="3" xfId="9" applyFont="1" applyFill="1" applyBorder="1" applyAlignment="1" applyProtection="1">
      <alignment horizontal="right" vertical="center" shrinkToFit="1"/>
    </xf>
    <xf numFmtId="6" fontId="38" fillId="2" borderId="4" xfId="9" applyFont="1" applyFill="1" applyBorder="1" applyAlignment="1" applyProtection="1">
      <alignment horizontal="right" vertical="center" shrinkToFit="1"/>
    </xf>
    <xf numFmtId="6" fontId="38" fillId="2" borderId="5" xfId="9" applyFont="1" applyFill="1" applyBorder="1" applyAlignment="1" applyProtection="1">
      <alignment horizontal="right" vertical="center" shrinkToFit="1"/>
    </xf>
    <xf numFmtId="6" fontId="38" fillId="2" borderId="57" xfId="9" applyFont="1" applyFill="1" applyBorder="1" applyAlignment="1" applyProtection="1">
      <alignment horizontal="right" vertical="center" shrinkToFit="1"/>
    </xf>
    <xf numFmtId="6" fontId="38" fillId="2" borderId="58" xfId="9" applyFont="1" applyFill="1" applyBorder="1" applyAlignment="1" applyProtection="1">
      <alignment horizontal="right" vertical="center" shrinkToFit="1"/>
    </xf>
    <xf numFmtId="6" fontId="38" fillId="2" borderId="59" xfId="9" applyFont="1" applyFill="1" applyBorder="1" applyAlignment="1" applyProtection="1">
      <alignment horizontal="right" vertical="center" shrinkToFit="1"/>
    </xf>
    <xf numFmtId="49" fontId="0" fillId="0" borderId="1" xfId="0" applyNumberFormat="1" applyBorder="1" applyAlignment="1">
      <alignment horizontal="center" vertical="center" shrinkToFit="1"/>
    </xf>
    <xf numFmtId="49" fontId="0" fillId="0" borderId="138" xfId="0" applyNumberFormat="1" applyBorder="1" applyAlignment="1">
      <alignment horizontal="center" vertical="center" shrinkToFit="1"/>
    </xf>
    <xf numFmtId="6" fontId="38" fillId="7" borderId="11" xfId="9" quotePrefix="1" applyFont="1" applyFill="1" applyBorder="1" applyAlignment="1" applyProtection="1">
      <alignment horizontal="right" vertical="center" shrinkToFit="1"/>
      <protection locked="0"/>
    </xf>
    <xf numFmtId="49" fontId="14" fillId="0" borderId="11" xfId="0" applyNumberFormat="1" applyFont="1" applyBorder="1" applyAlignment="1">
      <alignment horizontal="center" vertical="center" shrinkToFit="1"/>
    </xf>
    <xf numFmtId="49" fontId="14" fillId="0" borderId="12" xfId="0" applyNumberFormat="1" applyFont="1" applyBorder="1" applyAlignment="1">
      <alignment horizontal="center" vertical="center" shrinkToFit="1"/>
    </xf>
    <xf numFmtId="0" fontId="169" fillId="0" borderId="3" xfId="0" applyFont="1" applyBorder="1" applyAlignment="1">
      <alignment horizontal="center" vertical="center" wrapText="1"/>
    </xf>
    <xf numFmtId="0" fontId="169" fillId="0" borderId="4" xfId="0" applyFont="1" applyBorder="1" applyAlignment="1">
      <alignment horizontal="center" vertical="center" wrapText="1"/>
    </xf>
    <xf numFmtId="0" fontId="169" fillId="0" borderId="5" xfId="0" applyFont="1" applyBorder="1" applyAlignment="1">
      <alignment horizontal="center" vertical="center" wrapText="1"/>
    </xf>
    <xf numFmtId="0" fontId="169" fillId="0" borderId="13" xfId="0" applyFont="1" applyBorder="1" applyAlignment="1">
      <alignment horizontal="center" vertical="center" wrapText="1"/>
    </xf>
    <xf numFmtId="0" fontId="169" fillId="0" borderId="0" xfId="0" applyFont="1" applyAlignment="1">
      <alignment horizontal="center" vertical="center" wrapText="1"/>
    </xf>
    <xf numFmtId="0" fontId="169" fillId="0" borderId="9" xfId="0" applyFont="1" applyBorder="1" applyAlignment="1">
      <alignment horizontal="center" vertical="center" wrapText="1"/>
    </xf>
    <xf numFmtId="0" fontId="169" fillId="0" borderId="6" xfId="0" applyFont="1" applyBorder="1" applyAlignment="1">
      <alignment horizontal="center" vertical="center" wrapText="1"/>
    </xf>
    <xf numFmtId="0" fontId="169" fillId="0" borderId="7" xfId="0" applyFont="1" applyBorder="1" applyAlignment="1">
      <alignment horizontal="center" vertical="center" wrapText="1"/>
    </xf>
    <xf numFmtId="0" fontId="169" fillId="0" borderId="8" xfId="0" applyFont="1" applyBorder="1" applyAlignment="1">
      <alignment horizontal="center" vertical="center" wrapTex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5"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0" xfId="0" applyFont="1" applyAlignment="1">
      <alignment horizontal="center" vertical="center" wrapText="1"/>
    </xf>
    <xf numFmtId="0" fontId="108" fillId="0" borderId="9" xfId="0" applyFont="1" applyBorder="1" applyAlignment="1">
      <alignment horizontal="center" vertical="center" wrapText="1"/>
    </xf>
    <xf numFmtId="0" fontId="108" fillId="0" borderId="6"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8" xfId="0" applyFont="1" applyBorder="1" applyAlignment="1">
      <alignment horizontal="center" vertical="center" wrapText="1"/>
    </xf>
    <xf numFmtId="49" fontId="14" fillId="0" borderId="10" xfId="0" applyNumberFormat="1" applyFont="1" applyBorder="1" applyAlignment="1" applyProtection="1">
      <alignment horizontal="center" vertical="center" wrapText="1" shrinkToFit="1"/>
      <protection hidden="1"/>
    </xf>
    <xf numFmtId="49" fontId="14" fillId="0" borderId="11" xfId="0" applyNumberFormat="1" applyFont="1" applyBorder="1" applyAlignment="1" applyProtection="1">
      <alignment horizontal="center" vertical="center" wrapText="1" shrinkToFit="1"/>
      <protection hidden="1"/>
    </xf>
    <xf numFmtId="49" fontId="14" fillId="0" borderId="12" xfId="0" applyNumberFormat="1" applyFont="1" applyBorder="1" applyAlignment="1" applyProtection="1">
      <alignment horizontal="center" vertical="center" wrapText="1" shrinkToFit="1"/>
      <protection hidden="1"/>
    </xf>
    <xf numFmtId="49" fontId="14" fillId="7" borderId="10" xfId="0" applyNumberFormat="1" applyFont="1" applyFill="1" applyBorder="1" applyAlignment="1" applyProtection="1">
      <alignment horizontal="left" vertical="center" shrinkToFit="1"/>
      <protection locked="0"/>
    </xf>
    <xf numFmtId="49" fontId="14" fillId="7" borderId="11" xfId="0" applyNumberFormat="1" applyFont="1" applyFill="1" applyBorder="1" applyAlignment="1" applyProtection="1">
      <alignment horizontal="left" vertical="center" shrinkToFit="1"/>
      <protection locked="0"/>
    </xf>
    <xf numFmtId="49" fontId="14" fillId="7" borderId="12" xfId="0" applyNumberFormat="1" applyFont="1" applyFill="1" applyBorder="1" applyAlignment="1" applyProtection="1">
      <alignment horizontal="left" vertical="center" shrinkToFit="1"/>
      <protection locked="0"/>
    </xf>
    <xf numFmtId="49" fontId="30" fillId="9" borderId="3" xfId="0" applyNumberFormat="1" applyFont="1" applyFill="1" applyBorder="1" applyAlignment="1" applyProtection="1">
      <alignment vertical="center" shrinkToFit="1"/>
      <protection hidden="1"/>
    </xf>
    <xf numFmtId="49" fontId="30" fillId="9" borderId="4" xfId="0" applyNumberFormat="1" applyFont="1" applyFill="1" applyBorder="1" applyAlignment="1" applyProtection="1">
      <alignment vertical="center" shrinkToFit="1"/>
      <protection hidden="1"/>
    </xf>
    <xf numFmtId="49" fontId="30" fillId="9" borderId="5" xfId="0" applyNumberFormat="1" applyFont="1" applyFill="1" applyBorder="1" applyAlignment="1" applyProtection="1">
      <alignment vertical="center" shrinkToFit="1"/>
      <protection hidden="1"/>
    </xf>
    <xf numFmtId="49" fontId="30" fillId="9" borderId="6" xfId="0" applyNumberFormat="1" applyFont="1" applyFill="1" applyBorder="1" applyAlignment="1" applyProtection="1">
      <alignment vertical="center" shrinkToFit="1"/>
      <protection hidden="1"/>
    </xf>
    <xf numFmtId="49" fontId="30" fillId="9" borderId="7" xfId="0" applyNumberFormat="1" applyFont="1" applyFill="1" applyBorder="1" applyAlignment="1" applyProtection="1">
      <alignment vertical="center" shrinkToFit="1"/>
      <protection hidden="1"/>
    </xf>
    <xf numFmtId="49" fontId="30" fillId="9" borderId="8" xfId="0" applyNumberFormat="1" applyFont="1" applyFill="1" applyBorder="1" applyAlignment="1" applyProtection="1">
      <alignment vertical="center" shrinkToFit="1"/>
      <protection hidden="1"/>
    </xf>
    <xf numFmtId="0" fontId="111" fillId="0" borderId="11" xfId="0" applyFont="1" applyBorder="1" applyAlignment="1">
      <alignment horizontal="center" vertical="center" wrapText="1"/>
    </xf>
    <xf numFmtId="0" fontId="111" fillId="0" borderId="12" xfId="0" applyFont="1" applyBorder="1" applyAlignment="1">
      <alignment horizontal="center" vertical="center" wrapText="1"/>
    </xf>
    <xf numFmtId="49" fontId="0" fillId="7" borderId="4" xfId="0" applyNumberFormat="1" applyFill="1" applyBorder="1" applyAlignment="1" applyProtection="1">
      <alignment vertical="center" shrinkToFit="1"/>
      <protection locked="0"/>
    </xf>
    <xf numFmtId="49" fontId="0" fillId="7" borderId="5" xfId="0" applyNumberFormat="1" applyFill="1" applyBorder="1" applyAlignment="1" applyProtection="1">
      <alignment vertical="center" shrinkToFit="1"/>
      <protection locked="0"/>
    </xf>
    <xf numFmtId="49" fontId="0" fillId="6" borderId="11" xfId="0" applyNumberFormat="1" applyFill="1" applyBorder="1" applyAlignment="1" applyProtection="1">
      <alignment horizontal="center" vertical="center" shrinkToFit="1"/>
      <protection locked="0"/>
    </xf>
    <xf numFmtId="49" fontId="0" fillId="6" borderId="12" xfId="0" applyNumberFormat="1" applyFill="1" applyBorder="1" applyAlignment="1" applyProtection="1">
      <alignment horizontal="center" vertical="center" shrinkToFit="1"/>
      <protection locked="0"/>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49" fontId="28" fillId="0" borderId="10" xfId="0" applyNumberFormat="1" applyFont="1" applyBorder="1" applyAlignment="1" applyProtection="1">
      <alignment horizontal="center" vertical="center" shrinkToFit="1"/>
      <protection hidden="1"/>
    </xf>
    <xf numFmtId="49" fontId="28" fillId="0" borderId="11" xfId="0" applyNumberFormat="1" applyFont="1" applyBorder="1" applyAlignment="1" applyProtection="1">
      <alignment horizontal="center" vertical="center" shrinkToFit="1"/>
      <protection hidden="1"/>
    </xf>
    <xf numFmtId="49" fontId="28" fillId="0" borderId="12" xfId="0" applyNumberFormat="1" applyFont="1" applyBorder="1" applyAlignment="1" applyProtection="1">
      <alignment horizontal="center" vertical="center" shrinkToFit="1"/>
      <protection hidden="1"/>
    </xf>
    <xf numFmtId="0" fontId="28" fillId="0" borderId="3" xfId="0" applyFont="1" applyBorder="1" applyAlignment="1" applyProtection="1">
      <alignment horizontal="center" vertical="center" shrinkToFit="1"/>
      <protection hidden="1"/>
    </xf>
    <xf numFmtId="0" fontId="28" fillId="0" borderId="4" xfId="0" applyFont="1" applyBorder="1" applyAlignment="1" applyProtection="1">
      <alignment horizontal="center" vertical="center" shrinkToFit="1"/>
      <protection hidden="1"/>
    </xf>
    <xf numFmtId="0" fontId="28" fillId="0" borderId="5" xfId="0" applyFont="1" applyBorder="1" applyAlignment="1" applyProtection="1">
      <alignment horizontal="center" vertical="center" shrinkToFit="1"/>
      <protection hidden="1"/>
    </xf>
    <xf numFmtId="49" fontId="0" fillId="7" borderId="4" xfId="0" applyNumberFormat="1" applyFill="1" applyBorder="1" applyAlignment="1" applyProtection="1">
      <alignment horizontal="center" vertical="center" shrinkToFit="1"/>
      <protection locked="0"/>
    </xf>
    <xf numFmtId="49" fontId="0" fillId="7" borderId="5" xfId="0" applyNumberFormat="1" applyFill="1" applyBorder="1" applyAlignment="1" applyProtection="1">
      <alignment horizontal="center" vertical="center" shrinkToFit="1"/>
      <protection locked="0"/>
    </xf>
    <xf numFmtId="49" fontId="0" fillId="7" borderId="3" xfId="0" applyNumberFormat="1" applyFill="1" applyBorder="1" applyAlignment="1" applyProtection="1">
      <alignment horizontal="center" vertical="center" shrinkToFit="1"/>
      <protection locked="0"/>
    </xf>
    <xf numFmtId="49" fontId="0" fillId="0" borderId="10" xfId="0" applyNumberFormat="1" applyBorder="1" applyAlignment="1" applyProtection="1">
      <alignment vertical="center" shrinkToFit="1"/>
      <protection hidden="1"/>
    </xf>
    <xf numFmtId="49" fontId="0" fillId="0" borderId="11" xfId="0" applyNumberFormat="1" applyBorder="1" applyAlignment="1" applyProtection="1">
      <alignment vertical="center" shrinkToFit="1"/>
      <protection hidden="1"/>
    </xf>
    <xf numFmtId="49" fontId="0" fillId="0" borderId="12" xfId="0" applyNumberFormat="1" applyBorder="1" applyAlignment="1" applyProtection="1">
      <alignment vertical="center" shrinkToFit="1"/>
      <protection hidden="1"/>
    </xf>
    <xf numFmtId="0" fontId="14" fillId="0" borderId="10" xfId="0" applyFont="1" applyBorder="1" applyAlignment="1" applyProtection="1">
      <alignment horizontal="right" vertical="center" wrapText="1" shrinkToFit="1"/>
      <protection hidden="1"/>
    </xf>
    <xf numFmtId="0" fontId="14" fillId="0" borderId="11" xfId="0" applyFont="1" applyBorder="1" applyAlignment="1" applyProtection="1">
      <alignment horizontal="right" vertical="center" shrinkToFit="1"/>
      <protection hidden="1"/>
    </xf>
    <xf numFmtId="0" fontId="14" fillId="0" borderId="12" xfId="0" applyFont="1" applyBorder="1" applyAlignment="1" applyProtection="1">
      <alignment horizontal="right" vertical="center" shrinkToFit="1"/>
      <protection hidden="1"/>
    </xf>
    <xf numFmtId="0" fontId="14" fillId="0" borderId="11" xfId="0" applyFont="1" applyBorder="1" applyAlignment="1" applyProtection="1">
      <alignment horizontal="center" vertical="center" shrinkToFit="1"/>
      <protection hidden="1"/>
    </xf>
    <xf numFmtId="49" fontId="28" fillId="7" borderId="10" xfId="0" applyNumberFormat="1" applyFont="1" applyFill="1" applyBorder="1" applyAlignment="1" applyProtection="1">
      <alignment horizontal="left" vertical="center" shrinkToFit="1"/>
      <protection locked="0"/>
    </xf>
    <xf numFmtId="49" fontId="28" fillId="7" borderId="11" xfId="0" applyNumberFormat="1" applyFont="1" applyFill="1" applyBorder="1" applyAlignment="1" applyProtection="1">
      <alignment horizontal="left" vertical="center" shrinkToFit="1"/>
      <protection locked="0"/>
    </xf>
    <xf numFmtId="49" fontId="28" fillId="7" borderId="12" xfId="0" applyNumberFormat="1" applyFont="1" applyFill="1" applyBorder="1" applyAlignment="1" applyProtection="1">
      <alignment horizontal="left" vertical="center" shrinkToFit="1"/>
      <protection locked="0"/>
    </xf>
    <xf numFmtId="49" fontId="30" fillId="0" borderId="10" xfId="0" applyNumberFormat="1" applyFont="1" applyBorder="1" applyAlignment="1" applyProtection="1">
      <alignment vertical="center" shrinkToFit="1"/>
      <protection hidden="1"/>
    </xf>
    <xf numFmtId="49" fontId="30" fillId="0" borderId="11" xfId="0" applyNumberFormat="1" applyFont="1" applyBorder="1" applyAlignment="1" applyProtection="1">
      <alignment vertical="center" shrinkToFit="1"/>
      <protection hidden="1"/>
    </xf>
    <xf numFmtId="49" fontId="30" fillId="0" borderId="12" xfId="0" applyNumberFormat="1" applyFont="1" applyBorder="1" applyAlignment="1" applyProtection="1">
      <alignment vertical="center" shrinkToFit="1"/>
      <protection hidden="1"/>
    </xf>
    <xf numFmtId="49" fontId="14" fillId="0" borderId="13" xfId="0" applyNumberFormat="1" applyFont="1" applyBorder="1" applyAlignment="1">
      <alignment horizontal="center" vertical="center" wrapText="1" shrinkToFit="1"/>
    </xf>
    <xf numFmtId="49" fontId="14" fillId="0" borderId="0" xfId="0" applyNumberFormat="1" applyFont="1" applyAlignment="1">
      <alignment horizontal="center" vertical="center" wrapText="1" shrinkToFit="1"/>
    </xf>
    <xf numFmtId="49" fontId="14" fillId="0" borderId="9" xfId="0" applyNumberFormat="1" applyFont="1" applyBorder="1" applyAlignment="1">
      <alignment horizontal="center" vertical="center" wrapText="1" shrinkToFit="1"/>
    </xf>
    <xf numFmtId="49" fontId="0" fillId="7" borderId="70" xfId="0" applyNumberFormat="1" applyFill="1" applyBorder="1" applyAlignment="1" applyProtection="1">
      <alignment horizontal="center" vertical="center" shrinkToFit="1"/>
      <protection locked="0"/>
    </xf>
    <xf numFmtId="49" fontId="0" fillId="7" borderId="71" xfId="0" applyNumberFormat="1" applyFill="1" applyBorder="1" applyAlignment="1" applyProtection="1">
      <alignment horizontal="center" vertical="center" shrinkToFit="1"/>
      <protection locked="0"/>
    </xf>
    <xf numFmtId="49" fontId="0" fillId="0" borderId="10" xfId="0" applyNumberFormat="1" applyBorder="1" applyAlignment="1">
      <alignment horizontal="left" vertical="center" shrinkToFit="1"/>
    </xf>
    <xf numFmtId="49" fontId="0" fillId="0" borderId="11" xfId="0" applyNumberFormat="1" applyBorder="1" applyAlignment="1">
      <alignment horizontal="left" vertical="center" shrinkToFit="1"/>
    </xf>
    <xf numFmtId="49" fontId="0" fillId="0" borderId="12" xfId="0" applyNumberFormat="1" applyBorder="1" applyAlignment="1">
      <alignment horizontal="left" vertical="center" shrinkToFit="1"/>
    </xf>
    <xf numFmtId="49" fontId="14" fillId="0" borderId="10" xfId="0" applyNumberFormat="1" applyFont="1" applyBorder="1" applyAlignment="1">
      <alignment horizontal="center" vertical="center" wrapText="1" shrinkToFit="1"/>
    </xf>
    <xf numFmtId="49" fontId="14" fillId="0" borderId="11" xfId="0" applyNumberFormat="1" applyFont="1" applyBorder="1" applyAlignment="1">
      <alignment horizontal="center" vertical="center" wrapText="1" shrinkToFit="1"/>
    </xf>
    <xf numFmtId="49" fontId="14" fillId="0" borderId="12" xfId="0" applyNumberFormat="1" applyFont="1" applyBorder="1" applyAlignment="1">
      <alignment horizontal="center" vertical="center" wrapText="1" shrinkToFit="1"/>
    </xf>
    <xf numFmtId="49" fontId="14" fillId="0" borderId="4" xfId="0" applyNumberFormat="1" applyFont="1" applyBorder="1" applyAlignment="1">
      <alignment horizontal="center" shrinkToFit="1"/>
    </xf>
    <xf numFmtId="49" fontId="14" fillId="0" borderId="5" xfId="0" applyNumberFormat="1" applyFont="1" applyBorder="1" applyAlignment="1">
      <alignment horizontal="center" shrinkToFit="1"/>
    </xf>
    <xf numFmtId="49" fontId="14" fillId="0" borderId="7" xfId="0" applyNumberFormat="1" applyFont="1" applyBorder="1" applyAlignment="1">
      <alignment horizontal="center" shrinkToFit="1"/>
    </xf>
    <xf numFmtId="49" fontId="14" fillId="0" borderId="8" xfId="0" applyNumberFormat="1" applyFont="1" applyBorder="1" applyAlignment="1">
      <alignment horizontal="center" shrinkToFit="1"/>
    </xf>
    <xf numFmtId="49" fontId="14" fillId="0" borderId="10" xfId="0" applyNumberFormat="1" applyFont="1" applyBorder="1" applyAlignment="1">
      <alignment horizontal="center" vertical="center" shrinkToFit="1"/>
    </xf>
    <xf numFmtId="49" fontId="30" fillId="9" borderId="11" xfId="0" applyNumberFormat="1" applyFont="1" applyFill="1" applyBorder="1" applyAlignment="1">
      <alignment vertical="center" shrinkToFit="1"/>
    </xf>
    <xf numFmtId="49" fontId="30" fillId="9" borderId="12" xfId="0" applyNumberFormat="1" applyFont="1" applyFill="1" applyBorder="1" applyAlignment="1">
      <alignment vertical="center" shrinkToFit="1"/>
    </xf>
    <xf numFmtId="49" fontId="0" fillId="7" borderId="10" xfId="0" applyNumberFormat="1" applyFill="1" applyBorder="1" applyAlignment="1" applyProtection="1">
      <alignment horizontal="center" vertical="center" shrinkToFit="1"/>
      <protection locked="0"/>
    </xf>
    <xf numFmtId="49" fontId="0" fillId="7" borderId="12" xfId="0" applyNumberFormat="1" applyFill="1" applyBorder="1" applyAlignment="1" applyProtection="1">
      <alignment horizontal="center" vertical="center" shrinkToFit="1"/>
      <protection locked="0"/>
    </xf>
    <xf numFmtId="49" fontId="14" fillId="0" borderId="11" xfId="0" applyNumberFormat="1" applyFont="1" applyBorder="1" applyAlignment="1">
      <alignment vertical="center" shrinkToFit="1"/>
    </xf>
    <xf numFmtId="49" fontId="14" fillId="0" borderId="12" xfId="0" applyNumberFormat="1" applyFont="1" applyBorder="1" applyAlignment="1">
      <alignment vertical="center" shrinkToFit="1"/>
    </xf>
    <xf numFmtId="49" fontId="14" fillId="3" borderId="11" xfId="0" applyNumberFormat="1" applyFont="1" applyFill="1" applyBorder="1" applyAlignment="1">
      <alignment vertical="center" shrinkToFit="1"/>
    </xf>
    <xf numFmtId="49" fontId="14" fillId="3" borderId="12" xfId="0" applyNumberFormat="1" applyFont="1" applyFill="1" applyBorder="1" applyAlignment="1">
      <alignment vertical="center" shrinkToFit="1"/>
    </xf>
    <xf numFmtId="49" fontId="0" fillId="7" borderId="1" xfId="0" applyNumberFormat="1" applyFill="1" applyBorder="1" applyAlignment="1" applyProtection="1">
      <alignment horizontal="center" vertical="center" shrinkToFit="1"/>
      <protection locked="0"/>
    </xf>
    <xf numFmtId="38" fontId="0" fillId="7" borderId="10" xfId="3" applyFont="1" applyFill="1" applyBorder="1" applyAlignment="1" applyProtection="1">
      <alignment horizontal="right" vertical="center" shrinkToFit="1"/>
      <protection locked="0"/>
    </xf>
    <xf numFmtId="38" fontId="0" fillId="7" borderId="11" xfId="3" applyFont="1" applyFill="1" applyBorder="1" applyAlignment="1" applyProtection="1">
      <alignment horizontal="right" vertical="center" shrinkToFit="1"/>
      <protection locked="0"/>
    </xf>
    <xf numFmtId="38" fontId="0" fillId="7" borderId="12" xfId="3" applyFont="1" applyFill="1" applyBorder="1" applyAlignment="1" applyProtection="1">
      <alignment horizontal="right" vertical="center" shrinkToFit="1"/>
      <protection locked="0"/>
    </xf>
    <xf numFmtId="49" fontId="0" fillId="6" borderId="10" xfId="0" applyNumberFormat="1" applyFill="1" applyBorder="1" applyAlignment="1" applyProtection="1">
      <alignment horizontal="center" vertical="center" shrinkToFit="1"/>
      <protection locked="0"/>
    </xf>
    <xf numFmtId="0" fontId="78" fillId="0" borderId="1" xfId="1" applyFont="1" applyFill="1" applyBorder="1" applyAlignment="1" applyProtection="1">
      <alignment vertical="center"/>
    </xf>
    <xf numFmtId="0" fontId="101" fillId="23" borderId="10" xfId="0" applyFont="1" applyFill="1" applyBorder="1" applyAlignment="1">
      <alignment horizontal="center" vertical="center" shrinkToFit="1"/>
    </xf>
    <xf numFmtId="0" fontId="101" fillId="23" borderId="11" xfId="0" applyFont="1" applyFill="1" applyBorder="1" applyAlignment="1">
      <alignment horizontal="center" vertical="center" shrinkToFit="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0" fontId="101" fillId="23" borderId="1" xfId="0" applyFont="1" applyFill="1" applyBorder="1" applyAlignment="1">
      <alignment horizontal="center" vertical="center" shrinkToFit="1"/>
    </xf>
    <xf numFmtId="0" fontId="78" fillId="0" borderId="1" xfId="1" applyFont="1" applyBorder="1" applyAlignment="1" applyProtection="1">
      <alignment vertical="center"/>
    </xf>
    <xf numFmtId="49" fontId="30" fillId="0" borderId="10" xfId="0" applyNumberFormat="1" applyFont="1" applyBorder="1" applyAlignment="1">
      <alignment vertical="center" shrinkToFit="1"/>
    </xf>
    <xf numFmtId="49" fontId="30" fillId="0" borderId="11" xfId="0" applyNumberFormat="1" applyFont="1" applyBorder="1" applyAlignment="1">
      <alignment vertical="center" shrinkToFit="1"/>
    </xf>
    <xf numFmtId="49" fontId="30" fillId="0" borderId="12" xfId="0" applyNumberFormat="1" applyFont="1" applyBorder="1" applyAlignment="1">
      <alignment vertical="center" shrinkToFit="1"/>
    </xf>
    <xf numFmtId="49" fontId="30" fillId="3" borderId="3" xfId="0" applyNumberFormat="1" applyFont="1" applyFill="1" applyBorder="1" applyAlignment="1">
      <alignment horizontal="center" vertical="center" wrapText="1" shrinkToFit="1"/>
    </xf>
    <xf numFmtId="49" fontId="30" fillId="3" borderId="4" xfId="0" applyNumberFormat="1" applyFont="1" applyFill="1" applyBorder="1" applyAlignment="1">
      <alignment horizontal="center" vertical="center" wrapText="1" shrinkToFit="1"/>
    </xf>
    <xf numFmtId="49" fontId="30" fillId="3" borderId="5" xfId="0" applyNumberFormat="1" applyFont="1" applyFill="1" applyBorder="1" applyAlignment="1">
      <alignment horizontal="center" vertical="center" wrapText="1" shrinkToFit="1"/>
    </xf>
    <xf numFmtId="49" fontId="30" fillId="3" borderId="6" xfId="0" applyNumberFormat="1" applyFont="1" applyFill="1" applyBorder="1" applyAlignment="1">
      <alignment horizontal="center" vertical="center" wrapText="1" shrinkToFit="1"/>
    </xf>
    <xf numFmtId="49" fontId="30" fillId="3" borderId="7" xfId="0" applyNumberFormat="1" applyFont="1" applyFill="1" applyBorder="1" applyAlignment="1">
      <alignment horizontal="center" vertical="center" wrapText="1" shrinkToFit="1"/>
    </xf>
    <xf numFmtId="49" fontId="30" fillId="3" borderId="8" xfId="0" applyNumberFormat="1" applyFont="1" applyFill="1" applyBorder="1" applyAlignment="1">
      <alignment horizontal="center" vertical="center" wrapText="1" shrinkToFit="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49" fontId="14" fillId="0" borderId="11" xfId="0" applyNumberFormat="1" applyFont="1" applyBorder="1" applyAlignment="1">
      <alignment horizontal="right" vertical="center" shrinkToFit="1"/>
    </xf>
    <xf numFmtId="49" fontId="0" fillId="0" borderId="11" xfId="0" applyNumberFormat="1" applyBorder="1" applyAlignment="1">
      <alignment vertical="center" shrinkToFit="1"/>
    </xf>
    <xf numFmtId="49" fontId="0" fillId="0" borderId="12" xfId="0" applyNumberFormat="1" applyBorder="1" applyAlignment="1">
      <alignment vertical="center" shrinkToFit="1"/>
    </xf>
    <xf numFmtId="49" fontId="0" fillId="7" borderId="10" xfId="0" applyNumberFormat="1" applyFill="1" applyBorder="1" applyAlignment="1" applyProtection="1">
      <alignment horizontal="right" vertical="center" shrinkToFit="1"/>
      <protection locked="0"/>
    </xf>
    <xf numFmtId="49" fontId="0" fillId="7" borderId="11" xfId="0" applyNumberFormat="1" applyFill="1" applyBorder="1" applyAlignment="1" applyProtection="1">
      <alignment horizontal="right" vertical="center" shrinkToFit="1"/>
      <protection locked="0"/>
    </xf>
    <xf numFmtId="49" fontId="0" fillId="7" borderId="12" xfId="0" applyNumberFormat="1" applyFill="1" applyBorder="1" applyAlignment="1" applyProtection="1">
      <alignment horizontal="right" vertical="center" shrinkToFit="1"/>
      <protection locked="0"/>
    </xf>
    <xf numFmtId="49" fontId="29" fillId="0" borderId="0" xfId="1" applyNumberFormat="1" applyAlignment="1" applyProtection="1">
      <alignment horizontal="center" vertical="center" shrinkToFit="1"/>
    </xf>
    <xf numFmtId="0" fontId="30" fillId="0" borderId="3" xfId="0" applyFont="1" applyBorder="1" applyAlignment="1">
      <alignment vertical="top" wrapText="1" shrinkToFit="1"/>
    </xf>
    <xf numFmtId="0" fontId="30" fillId="0" borderId="4" xfId="0" applyFont="1" applyBorder="1" applyAlignment="1">
      <alignment vertical="top" wrapText="1" shrinkToFit="1"/>
    </xf>
    <xf numFmtId="0" fontId="30" fillId="0" borderId="5" xfId="0" applyFont="1" applyBorder="1" applyAlignment="1">
      <alignment vertical="top" wrapText="1" shrinkToFit="1"/>
    </xf>
    <xf numFmtId="49" fontId="81" fillId="11" borderId="135" xfId="0" applyNumberFormat="1" applyFont="1" applyFill="1" applyBorder="1" applyAlignment="1">
      <alignment vertical="center" shrinkToFit="1"/>
    </xf>
    <xf numFmtId="49" fontId="81" fillId="11" borderId="136" xfId="0" applyNumberFormat="1" applyFont="1" applyFill="1" applyBorder="1" applyAlignment="1">
      <alignment vertical="center" shrinkToFit="1"/>
    </xf>
    <xf numFmtId="49" fontId="81" fillId="11" borderId="137" xfId="0" applyNumberFormat="1" applyFont="1" applyFill="1" applyBorder="1" applyAlignment="1">
      <alignment vertical="center" shrinkToFit="1"/>
    </xf>
    <xf numFmtId="49" fontId="161" fillId="4" borderId="0" xfId="1" applyNumberFormat="1" applyFont="1" applyFill="1" applyBorder="1" applyAlignment="1" applyProtection="1">
      <alignment horizontal="center" vertical="center" shrinkToFit="1"/>
    </xf>
    <xf numFmtId="49" fontId="28" fillId="6" borderId="70" xfId="0" applyNumberFormat="1" applyFont="1" applyFill="1" applyBorder="1" applyAlignment="1" applyProtection="1">
      <alignment horizontal="center" vertical="center" shrinkToFit="1"/>
      <protection locked="0"/>
    </xf>
    <xf numFmtId="49" fontId="28" fillId="6" borderId="32" xfId="0" applyNumberFormat="1" applyFont="1" applyFill="1" applyBorder="1" applyAlignment="1" applyProtection="1">
      <alignment horizontal="center" vertical="center" shrinkToFit="1"/>
      <protection locked="0"/>
    </xf>
    <xf numFmtId="49" fontId="0" fillId="7" borderId="72" xfId="0" applyNumberFormat="1" applyFill="1" applyBorder="1" applyAlignment="1" applyProtection="1">
      <alignment horizontal="center" vertical="center" shrinkToFit="1"/>
      <protection locked="0"/>
    </xf>
    <xf numFmtId="49" fontId="0" fillId="7" borderId="73" xfId="0" applyNumberFormat="1" applyFill="1" applyBorder="1" applyAlignment="1" applyProtection="1">
      <alignment horizontal="center" vertical="center" shrinkToFit="1"/>
      <protection locked="0"/>
    </xf>
    <xf numFmtId="49" fontId="28" fillId="7" borderId="3" xfId="0" applyNumberFormat="1" applyFont="1" applyFill="1" applyBorder="1" applyAlignment="1" applyProtection="1">
      <alignment vertical="center" wrapText="1" shrinkToFit="1"/>
      <protection locked="0"/>
    </xf>
    <xf numFmtId="49" fontId="28" fillId="7" borderId="4" xfId="0" applyNumberFormat="1" applyFont="1" applyFill="1" applyBorder="1" applyAlignment="1" applyProtection="1">
      <alignment vertical="center" wrapText="1" shrinkToFit="1"/>
      <protection locked="0"/>
    </xf>
    <xf numFmtId="49" fontId="28" fillId="7" borderId="5" xfId="0" applyNumberFormat="1" applyFont="1" applyFill="1" applyBorder="1" applyAlignment="1" applyProtection="1">
      <alignment vertical="center" wrapText="1" shrinkToFit="1"/>
      <protection locked="0"/>
    </xf>
    <xf numFmtId="49" fontId="28" fillId="7" borderId="6" xfId="0" applyNumberFormat="1" applyFont="1" applyFill="1" applyBorder="1" applyAlignment="1" applyProtection="1">
      <alignment vertical="center" wrapText="1" shrinkToFit="1"/>
      <protection locked="0"/>
    </xf>
    <xf numFmtId="49" fontId="28" fillId="7" borderId="7" xfId="0" applyNumberFormat="1" applyFont="1" applyFill="1" applyBorder="1" applyAlignment="1" applyProtection="1">
      <alignment vertical="center" wrapText="1" shrinkToFit="1"/>
      <protection locked="0"/>
    </xf>
    <xf numFmtId="49" fontId="28" fillId="7" borderId="8" xfId="0" applyNumberFormat="1" applyFont="1" applyFill="1" applyBorder="1" applyAlignment="1" applyProtection="1">
      <alignment vertical="center" wrapText="1" shrinkToFit="1"/>
      <protection locked="0"/>
    </xf>
    <xf numFmtId="49" fontId="14" fillId="0" borderId="3" xfId="0" applyNumberFormat="1" applyFont="1" applyBorder="1" applyAlignment="1">
      <alignment horizontal="center" shrinkToFit="1"/>
    </xf>
    <xf numFmtId="49" fontId="14" fillId="0" borderId="6" xfId="0" applyNumberFormat="1" applyFont="1" applyBorder="1" applyAlignment="1">
      <alignment horizontal="center" shrinkToFit="1"/>
    </xf>
    <xf numFmtId="49" fontId="29" fillId="7" borderId="60" xfId="1" applyNumberFormat="1" applyFill="1" applyBorder="1" applyAlignment="1" applyProtection="1">
      <alignment horizontal="center" vertical="center" shrinkToFit="1"/>
    </xf>
    <xf numFmtId="49" fontId="29" fillId="7" borderId="61" xfId="1" applyNumberFormat="1" applyFill="1" applyBorder="1" applyAlignment="1" applyProtection="1">
      <alignment horizontal="center" vertical="center" shrinkToFit="1"/>
    </xf>
    <xf numFmtId="49" fontId="29" fillId="7" borderId="62" xfId="1" applyNumberFormat="1" applyFill="1" applyBorder="1" applyAlignment="1" applyProtection="1">
      <alignment horizontal="center" vertical="center" shrinkToFit="1"/>
    </xf>
    <xf numFmtId="49" fontId="29" fillId="7" borderId="63" xfId="1" applyNumberFormat="1" applyFill="1" applyBorder="1" applyAlignment="1" applyProtection="1">
      <alignment horizontal="center" vertical="center" shrinkToFit="1"/>
    </xf>
    <xf numFmtId="49" fontId="29" fillId="7" borderId="64" xfId="1" applyNumberFormat="1" applyFill="1" applyBorder="1" applyAlignment="1" applyProtection="1">
      <alignment horizontal="center" vertical="center" shrinkToFit="1"/>
    </xf>
    <xf numFmtId="49" fontId="29" fillId="7" borderId="65" xfId="1" applyNumberFormat="1" applyFill="1" applyBorder="1" applyAlignment="1" applyProtection="1">
      <alignment horizontal="center" vertical="center" shrinkToFit="1"/>
    </xf>
    <xf numFmtId="49" fontId="0" fillId="7" borderId="11" xfId="0" applyNumberFormat="1" applyFill="1" applyBorder="1" applyAlignment="1" applyProtection="1">
      <alignment vertical="center" shrinkToFit="1"/>
      <protection locked="0"/>
    </xf>
    <xf numFmtId="49" fontId="0" fillId="7" borderId="12" xfId="0" applyNumberFormat="1" applyFill="1" applyBorder="1" applyAlignment="1" applyProtection="1">
      <alignment vertical="center" shrinkToFit="1"/>
      <protection locked="0"/>
    </xf>
    <xf numFmtId="49" fontId="14" fillId="0" borderId="10" xfId="0" applyNumberFormat="1" applyFont="1" applyBorder="1" applyAlignment="1">
      <alignment horizontal="right" vertical="center" shrinkToFit="1"/>
    </xf>
    <xf numFmtId="49" fontId="14" fillId="0" borderId="12" xfId="0" applyNumberFormat="1" applyFont="1" applyBorder="1" applyAlignment="1">
      <alignment horizontal="right" vertical="center" shrinkToFit="1"/>
    </xf>
    <xf numFmtId="49" fontId="0" fillId="7" borderId="6" xfId="0" applyNumberFormat="1" applyFill="1" applyBorder="1" applyAlignment="1" applyProtection="1">
      <alignment horizontal="center" vertical="center" shrinkToFit="1"/>
      <protection locked="0"/>
    </xf>
    <xf numFmtId="49" fontId="0" fillId="7" borderId="8" xfId="0" applyNumberFormat="1" applyFill="1" applyBorder="1" applyAlignment="1" applyProtection="1">
      <alignment horizontal="center" vertical="center" shrinkToFit="1"/>
      <protection locked="0"/>
    </xf>
    <xf numFmtId="49" fontId="14" fillId="0" borderId="35" xfId="0" applyNumberFormat="1" applyFont="1" applyBorder="1" applyAlignment="1">
      <alignment vertical="center" shrinkToFit="1"/>
    </xf>
    <xf numFmtId="49" fontId="14" fillId="0" borderId="33" xfId="0" applyNumberFormat="1" applyFont="1" applyBorder="1" applyAlignment="1">
      <alignment vertical="center" shrinkToFit="1"/>
    </xf>
    <xf numFmtId="49" fontId="14" fillId="0" borderId="10" xfId="0" applyNumberFormat="1" applyFont="1" applyBorder="1" applyAlignment="1">
      <alignment vertical="center" shrinkToFit="1"/>
    </xf>
    <xf numFmtId="49" fontId="0" fillId="7" borderId="11" xfId="0" applyNumberFormat="1" applyFill="1" applyBorder="1" applyAlignment="1" applyProtection="1">
      <alignment horizontal="center" vertical="center" shrinkToFit="1"/>
      <protection locked="0"/>
    </xf>
    <xf numFmtId="49" fontId="30" fillId="0" borderId="3" xfId="0" applyNumberFormat="1" applyFont="1" applyBorder="1" applyAlignment="1">
      <alignment horizontal="center" shrinkToFit="1"/>
    </xf>
    <xf numFmtId="49" fontId="30" fillId="0" borderId="4" xfId="0" applyNumberFormat="1" applyFont="1" applyBorder="1" applyAlignment="1">
      <alignment horizontal="center" shrinkToFit="1"/>
    </xf>
    <xf numFmtId="49" fontId="30" fillId="0" borderId="5" xfId="0" applyNumberFormat="1" applyFont="1" applyBorder="1" applyAlignment="1">
      <alignment horizontal="center" shrinkToFit="1"/>
    </xf>
    <xf numFmtId="49" fontId="30" fillId="0" borderId="6" xfId="0" applyNumberFormat="1" applyFont="1" applyBorder="1" applyAlignment="1">
      <alignment horizontal="center" shrinkToFit="1"/>
    </xf>
    <xf numFmtId="49" fontId="30" fillId="0" borderId="7" xfId="0" applyNumberFormat="1" applyFont="1" applyBorder="1" applyAlignment="1">
      <alignment horizontal="center" shrinkToFit="1"/>
    </xf>
    <xf numFmtId="49" fontId="30" fillId="0" borderId="8" xfId="0" applyNumberFormat="1" applyFont="1" applyBorder="1" applyAlignment="1">
      <alignment horizontal="center" shrinkToFit="1"/>
    </xf>
    <xf numFmtId="49" fontId="30" fillId="0" borderId="6" xfId="0" applyNumberFormat="1" applyFont="1" applyBorder="1" applyAlignment="1">
      <alignment horizontal="center" vertical="center" shrinkToFit="1"/>
    </xf>
    <xf numFmtId="49" fontId="30" fillId="0" borderId="7" xfId="0" applyNumberFormat="1" applyFont="1" applyBorder="1" applyAlignment="1">
      <alignment horizontal="center" vertical="center" shrinkToFit="1"/>
    </xf>
    <xf numFmtId="49" fontId="30" fillId="0" borderId="8" xfId="0" applyNumberFormat="1" applyFont="1" applyBorder="1" applyAlignment="1">
      <alignment horizontal="center" vertical="center" shrinkToFit="1"/>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0" fontId="14" fillId="3" borderId="3" xfId="0" applyFont="1" applyFill="1" applyBorder="1" applyAlignment="1">
      <alignment vertical="top" wrapText="1" shrinkToFit="1"/>
    </xf>
    <xf numFmtId="0" fontId="14" fillId="3" borderId="4" xfId="0" applyFont="1" applyFill="1" applyBorder="1" applyAlignment="1">
      <alignment vertical="top" wrapText="1" shrinkToFit="1"/>
    </xf>
    <xf numFmtId="0" fontId="14" fillId="3" borderId="5" xfId="0" applyFont="1" applyFill="1" applyBorder="1" applyAlignment="1">
      <alignment vertical="top" wrapText="1" shrinkToFit="1"/>
    </xf>
    <xf numFmtId="0" fontId="14" fillId="3" borderId="6" xfId="0" applyFont="1" applyFill="1" applyBorder="1" applyAlignment="1">
      <alignment vertical="top" wrapText="1" shrinkToFit="1"/>
    </xf>
    <xf numFmtId="0" fontId="14" fillId="3" borderId="7" xfId="0" applyFont="1" applyFill="1" applyBorder="1" applyAlignment="1">
      <alignment vertical="top" wrapText="1" shrinkToFit="1"/>
    </xf>
    <xf numFmtId="0" fontId="14" fillId="3" borderId="8" xfId="0" applyFont="1" applyFill="1" applyBorder="1" applyAlignment="1">
      <alignment vertical="top" wrapText="1" shrinkToFit="1"/>
    </xf>
    <xf numFmtId="49" fontId="0" fillId="7" borderId="10" xfId="0" applyNumberFormat="1" applyFill="1" applyBorder="1" applyAlignment="1" applyProtection="1">
      <alignment vertical="center" shrinkToFit="1"/>
      <protection locked="0"/>
    </xf>
    <xf numFmtId="0" fontId="30" fillId="0" borderId="10" xfId="0" applyFont="1" applyBorder="1" applyAlignment="1">
      <alignment vertical="center" wrapText="1" shrinkToFit="1"/>
    </xf>
    <xf numFmtId="0" fontId="30" fillId="0" borderId="11" xfId="0" applyFont="1" applyBorder="1" applyAlignment="1">
      <alignment vertical="center" wrapText="1" shrinkToFit="1"/>
    </xf>
    <xf numFmtId="0" fontId="30" fillId="0" borderId="12" xfId="0" applyFont="1" applyBorder="1" applyAlignment="1">
      <alignment vertical="center" wrapText="1" shrinkToFit="1"/>
    </xf>
    <xf numFmtId="49" fontId="28" fillId="0" borderId="3" xfId="0" applyNumberFormat="1" applyFont="1" applyBorder="1" applyAlignment="1">
      <alignment horizontal="center" vertical="center" wrapText="1" shrinkToFit="1"/>
    </xf>
    <xf numFmtId="49" fontId="28" fillId="0" borderId="4" xfId="0" applyNumberFormat="1" applyFont="1" applyBorder="1" applyAlignment="1">
      <alignment horizontal="center" vertical="center" wrapText="1" shrinkToFit="1"/>
    </xf>
    <xf numFmtId="49" fontId="28" fillId="0" borderId="5" xfId="0" applyNumberFormat="1" applyFont="1" applyBorder="1" applyAlignment="1">
      <alignment horizontal="center" vertical="center" wrapText="1" shrinkToFit="1"/>
    </xf>
    <xf numFmtId="49" fontId="28" fillId="0" borderId="13" xfId="0" applyNumberFormat="1" applyFont="1" applyBorder="1" applyAlignment="1">
      <alignment horizontal="center" vertical="center" wrapText="1" shrinkToFit="1"/>
    </xf>
    <xf numFmtId="49" fontId="28" fillId="0" borderId="0" xfId="0" applyNumberFormat="1" applyFont="1" applyAlignment="1">
      <alignment horizontal="center" vertical="center" wrapText="1" shrinkToFit="1"/>
    </xf>
    <xf numFmtId="49" fontId="28" fillId="0" borderId="9" xfId="0" applyNumberFormat="1" applyFont="1" applyBorder="1" applyAlignment="1">
      <alignment horizontal="center" vertical="center" wrapText="1" shrinkToFit="1"/>
    </xf>
    <xf numFmtId="49" fontId="28" fillId="0" borderId="6" xfId="0" applyNumberFormat="1" applyFont="1" applyBorder="1" applyAlignment="1">
      <alignment horizontal="center" vertical="center" wrapText="1" shrinkToFit="1"/>
    </xf>
    <xf numFmtId="49" fontId="28" fillId="0" borderId="7" xfId="0" applyNumberFormat="1" applyFont="1" applyBorder="1" applyAlignment="1">
      <alignment horizontal="center" vertical="center" wrapText="1" shrinkToFit="1"/>
    </xf>
    <xf numFmtId="49" fontId="28" fillId="0" borderId="8" xfId="0" applyNumberFormat="1" applyFont="1" applyBorder="1" applyAlignment="1">
      <alignment horizontal="center" vertical="center" wrapText="1" shrinkToFit="1"/>
    </xf>
    <xf numFmtId="49" fontId="29" fillId="0" borderId="11" xfId="1" applyNumberFormat="1" applyBorder="1" applyAlignment="1" applyProtection="1">
      <alignment horizontal="center" vertical="center" shrinkToFit="1"/>
    </xf>
    <xf numFmtId="49" fontId="16" fillId="0" borderId="4" xfId="0" applyNumberFormat="1" applyFont="1" applyBorder="1" applyAlignment="1">
      <alignment horizontal="center" vertical="center" shrinkToFit="1"/>
    </xf>
    <xf numFmtId="49" fontId="16" fillId="0" borderId="5" xfId="0" applyNumberFormat="1" applyFont="1" applyBorder="1" applyAlignment="1">
      <alignment horizontal="center" vertical="center" shrinkToFit="1"/>
    </xf>
    <xf numFmtId="49" fontId="14" fillId="0" borderId="10" xfId="0" applyNumberFormat="1" applyFont="1" applyBorder="1" applyAlignment="1" applyProtection="1">
      <alignment vertical="center" shrinkToFit="1"/>
      <protection hidden="1"/>
    </xf>
    <xf numFmtId="49" fontId="14" fillId="0" borderId="11" xfId="0" applyNumberFormat="1" applyFont="1" applyBorder="1" applyAlignment="1" applyProtection="1">
      <alignment vertical="center" shrinkToFit="1"/>
      <protection hidden="1"/>
    </xf>
    <xf numFmtId="49" fontId="14" fillId="0" borderId="12" xfId="0" applyNumberFormat="1" applyFont="1" applyBorder="1" applyAlignment="1" applyProtection="1">
      <alignment vertical="center" shrinkToFit="1"/>
      <protection hidden="1"/>
    </xf>
    <xf numFmtId="49" fontId="30" fillId="3" borderId="10" xfId="0" applyNumberFormat="1" applyFont="1" applyFill="1" applyBorder="1" applyAlignment="1">
      <alignment horizontal="center" vertical="center" wrapText="1" shrinkToFit="1"/>
    </xf>
    <xf numFmtId="49" fontId="30" fillId="3" borderId="11" xfId="0" applyNumberFormat="1" applyFont="1" applyFill="1" applyBorder="1" applyAlignment="1">
      <alignment horizontal="center" vertical="center" wrapText="1" shrinkToFit="1"/>
    </xf>
    <xf numFmtId="49" fontId="30" fillId="3" borderId="12" xfId="0" applyNumberFormat="1" applyFont="1" applyFill="1" applyBorder="1" applyAlignment="1">
      <alignment horizontal="center" vertical="center" wrapText="1" shrinkToFit="1"/>
    </xf>
    <xf numFmtId="49" fontId="0" fillId="6" borderId="10" xfId="0" applyNumberFormat="1" applyFill="1" applyBorder="1" applyAlignment="1" applyProtection="1">
      <alignment horizontal="left" vertical="center" shrinkToFit="1"/>
      <protection locked="0"/>
    </xf>
    <xf numFmtId="49" fontId="16" fillId="0" borderId="4" xfId="0" applyNumberFormat="1" applyFont="1" applyBorder="1" applyAlignment="1">
      <alignment horizontal="right" vertical="center" shrinkToFit="1"/>
    </xf>
    <xf numFmtId="49" fontId="16" fillId="0" borderId="5" xfId="0" applyNumberFormat="1" applyFont="1" applyBorder="1" applyAlignment="1">
      <alignment horizontal="right" vertical="center" shrinkToFit="1"/>
    </xf>
    <xf numFmtId="49" fontId="14" fillId="15" borderId="3" xfId="0" applyNumberFormat="1" applyFont="1" applyFill="1" applyBorder="1" applyAlignment="1">
      <alignment horizontal="center" vertical="center" shrinkToFit="1"/>
    </xf>
    <xf numFmtId="49" fontId="14" fillId="15" borderId="5" xfId="0" applyNumberFormat="1" applyFont="1" applyFill="1" applyBorder="1" applyAlignment="1">
      <alignment horizontal="center" vertical="center" shrinkToFit="1"/>
    </xf>
    <xf numFmtId="49" fontId="87" fillId="11" borderId="133" xfId="0" applyNumberFormat="1" applyFont="1" applyFill="1" applyBorder="1" applyAlignment="1">
      <alignment vertical="center" shrinkToFit="1"/>
    </xf>
    <xf numFmtId="49" fontId="87" fillId="11" borderId="0" xfId="0" applyNumberFormat="1" applyFont="1" applyFill="1" applyAlignment="1">
      <alignment vertical="center" shrinkToFit="1"/>
    </xf>
    <xf numFmtId="49" fontId="87" fillId="11" borderId="134" xfId="0" applyNumberFormat="1" applyFont="1" applyFill="1" applyBorder="1" applyAlignment="1">
      <alignment vertical="center" shrinkToFit="1"/>
    </xf>
    <xf numFmtId="49" fontId="73" fillId="11" borderId="133" xfId="0" applyNumberFormat="1" applyFont="1" applyFill="1" applyBorder="1" applyAlignment="1">
      <alignment vertical="center" shrinkToFit="1"/>
    </xf>
    <xf numFmtId="49" fontId="73" fillId="11" borderId="0" xfId="0" applyNumberFormat="1" applyFont="1" applyFill="1" applyAlignment="1">
      <alignment vertical="center" shrinkToFit="1"/>
    </xf>
    <xf numFmtId="49" fontId="73" fillId="11" borderId="134" xfId="0" applyNumberFormat="1" applyFont="1" applyFill="1" applyBorder="1" applyAlignment="1">
      <alignment vertical="center" shrinkToFit="1"/>
    </xf>
    <xf numFmtId="49" fontId="80" fillId="4" borderId="130" xfId="0" applyNumberFormat="1" applyFont="1" applyFill="1" applyBorder="1" applyAlignment="1">
      <alignment horizontal="center" vertical="center" shrinkToFit="1"/>
    </xf>
    <xf numFmtId="49" fontId="80" fillId="4" borderId="131" xfId="0" applyNumberFormat="1" applyFont="1" applyFill="1" applyBorder="1" applyAlignment="1">
      <alignment horizontal="center" vertical="center" shrinkToFit="1"/>
    </xf>
    <xf numFmtId="49" fontId="80" fillId="4" borderId="132" xfId="0" applyNumberFormat="1" applyFont="1" applyFill="1" applyBorder="1" applyAlignment="1">
      <alignment horizontal="center" vertical="center" shrinkToFit="1"/>
    </xf>
    <xf numFmtId="49" fontId="80" fillId="4" borderId="133" xfId="0" applyNumberFormat="1" applyFont="1" applyFill="1" applyBorder="1" applyAlignment="1">
      <alignment horizontal="center" vertical="center" shrinkToFit="1"/>
    </xf>
    <xf numFmtId="49" fontId="80" fillId="4" borderId="0" xfId="0" applyNumberFormat="1" applyFont="1" applyFill="1" applyAlignment="1">
      <alignment horizontal="center" vertical="center" shrinkToFit="1"/>
    </xf>
    <xf numFmtId="49" fontId="80" fillId="4" borderId="134" xfId="0" applyNumberFormat="1" applyFont="1" applyFill="1" applyBorder="1" applyAlignment="1">
      <alignment horizontal="center" vertical="center" shrinkToFit="1"/>
    </xf>
    <xf numFmtId="49" fontId="81" fillId="11" borderId="133" xfId="0" applyNumberFormat="1" applyFont="1" applyFill="1" applyBorder="1" applyAlignment="1">
      <alignment vertical="center" shrinkToFit="1"/>
    </xf>
    <xf numFmtId="49" fontId="81" fillId="11" borderId="0" xfId="0" applyNumberFormat="1" applyFont="1" applyFill="1" applyAlignment="1">
      <alignment vertical="center" shrinkToFit="1"/>
    </xf>
    <xf numFmtId="49" fontId="81" fillId="11" borderId="134" xfId="0" applyNumberFormat="1" applyFont="1" applyFill="1" applyBorder="1" applyAlignment="1">
      <alignment vertical="center" shrinkToFit="1"/>
    </xf>
    <xf numFmtId="49" fontId="14" fillId="15" borderId="35" xfId="0" applyNumberFormat="1" applyFont="1" applyFill="1" applyBorder="1" applyAlignment="1">
      <alignment horizontal="center" vertical="center" shrinkToFit="1"/>
    </xf>
    <xf numFmtId="0" fontId="78" fillId="0" borderId="35" xfId="1" applyFont="1" applyBorder="1" applyAlignment="1" applyProtection="1">
      <alignment vertical="center"/>
    </xf>
    <xf numFmtId="49" fontId="79" fillId="22" borderId="1" xfId="0" applyNumberFormat="1" applyFont="1" applyFill="1" applyBorder="1" applyAlignment="1" applyProtection="1">
      <alignment horizontal="center" vertical="center" shrinkToFit="1"/>
      <protection hidden="1"/>
    </xf>
    <xf numFmtId="0" fontId="14" fillId="23" borderId="35" xfId="0" applyFont="1" applyFill="1" applyBorder="1" applyAlignment="1">
      <alignment horizontal="center" vertical="center" shrinkToFit="1"/>
    </xf>
    <xf numFmtId="0" fontId="14" fillId="23" borderId="45" xfId="0" applyFont="1" applyFill="1" applyBorder="1" applyAlignment="1">
      <alignment horizontal="center" vertical="center" shrinkToFit="1"/>
    </xf>
    <xf numFmtId="0" fontId="14" fillId="23" borderId="33" xfId="0" applyFont="1" applyFill="1" applyBorder="1" applyAlignment="1">
      <alignment horizontal="center" vertical="center" shrinkToFit="1"/>
    </xf>
    <xf numFmtId="0" fontId="101" fillId="23" borderId="3" xfId="0" applyFont="1" applyFill="1" applyBorder="1" applyAlignment="1">
      <alignment horizontal="center" vertical="center" shrinkToFit="1"/>
    </xf>
    <xf numFmtId="0" fontId="101" fillId="23" borderId="4" xfId="0" applyFont="1" applyFill="1" applyBorder="1" applyAlignment="1">
      <alignment horizontal="center" vertical="center" shrinkToFit="1"/>
    </xf>
    <xf numFmtId="0" fontId="101" fillId="23" borderId="5" xfId="0" applyFont="1" applyFill="1" applyBorder="1" applyAlignment="1">
      <alignment horizontal="center" vertical="center" shrinkToFit="1"/>
    </xf>
    <xf numFmtId="0" fontId="30" fillId="0" borderId="10" xfId="0" applyFont="1" applyBorder="1" applyAlignment="1">
      <alignment vertical="center" shrinkToFit="1"/>
    </xf>
    <xf numFmtId="0" fontId="30" fillId="0" borderId="11" xfId="0" applyFont="1" applyBorder="1" applyAlignment="1">
      <alignment vertical="center" shrinkToFit="1"/>
    </xf>
    <xf numFmtId="0" fontId="30" fillId="0" borderId="12" xfId="0" applyFont="1" applyBorder="1" applyAlignment="1">
      <alignment vertical="center" shrinkToFit="1"/>
    </xf>
    <xf numFmtId="49" fontId="14" fillId="0" borderId="10" xfId="0" applyNumberFormat="1" applyFont="1" applyBorder="1" applyAlignment="1" applyProtection="1">
      <alignment horizontal="center" vertical="center" shrinkToFit="1"/>
      <protection hidden="1"/>
    </xf>
    <xf numFmtId="49" fontId="14" fillId="0" borderId="11" xfId="0" applyNumberFormat="1" applyFont="1" applyBorder="1" applyAlignment="1" applyProtection="1">
      <alignment horizontal="center" vertical="center" shrinkToFit="1"/>
      <protection hidden="1"/>
    </xf>
    <xf numFmtId="49" fontId="14" fillId="0" borderId="12" xfId="0" applyNumberFormat="1" applyFont="1" applyBorder="1" applyAlignment="1" applyProtection="1">
      <alignment horizontal="center" vertical="center" shrinkToFit="1"/>
      <protection hidden="1"/>
    </xf>
    <xf numFmtId="49" fontId="14" fillId="0" borderId="1" xfId="0" applyNumberFormat="1" applyFont="1" applyBorder="1" applyAlignment="1">
      <alignment vertical="center" shrinkToFit="1"/>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60" fillId="0" borderId="3" xfId="0" applyNumberFormat="1" applyFont="1" applyBorder="1" applyAlignment="1">
      <alignment horizontal="left" vertical="center" shrinkToFit="1"/>
    </xf>
    <xf numFmtId="49" fontId="60" fillId="0" borderId="4" xfId="0" applyNumberFormat="1" applyFont="1" applyBorder="1" applyAlignment="1">
      <alignment horizontal="left" vertical="center" shrinkToFit="1"/>
    </xf>
    <xf numFmtId="49" fontId="14" fillId="0" borderId="13" xfId="0" applyNumberFormat="1" applyFont="1" applyBorder="1" applyAlignment="1">
      <alignment horizontal="center" vertical="center" shrinkToFit="1"/>
    </xf>
    <xf numFmtId="49" fontId="14" fillId="0" borderId="1" xfId="0" applyNumberFormat="1" applyFont="1" applyBorder="1" applyAlignment="1">
      <alignment horizontal="center" vertical="center" shrinkToFit="1"/>
    </xf>
    <xf numFmtId="49" fontId="0" fillId="0" borderId="3" xfId="0" applyNumberFormat="1" applyBorder="1" applyAlignment="1">
      <alignment horizontal="center" vertical="center" shrinkToFit="1"/>
    </xf>
    <xf numFmtId="49" fontId="0" fillId="0" borderId="5" xfId="0" applyNumberFormat="1" applyBorder="1" applyAlignment="1">
      <alignment horizontal="center" vertical="center" shrinkToFit="1"/>
    </xf>
    <xf numFmtId="49" fontId="0" fillId="0" borderId="6" xfId="0" applyNumberFormat="1" applyBorder="1" applyAlignment="1">
      <alignment horizontal="center" vertical="center" shrinkToFit="1"/>
    </xf>
    <xf numFmtId="49" fontId="0" fillId="0" borderId="8" xfId="0" applyNumberFormat="1" applyBorder="1" applyAlignment="1">
      <alignment horizontal="center" vertical="center" shrinkToFit="1"/>
    </xf>
    <xf numFmtId="49" fontId="0" fillId="7" borderId="1" xfId="0" applyNumberFormat="1" applyFill="1" applyBorder="1" applyAlignment="1" applyProtection="1">
      <alignment vertical="center" shrinkToFit="1"/>
      <protection locked="0"/>
    </xf>
    <xf numFmtId="49" fontId="30" fillId="9" borderId="10" xfId="0" applyNumberFormat="1" applyFont="1" applyFill="1" applyBorder="1" applyAlignment="1">
      <alignment vertical="center" shrinkToFit="1"/>
    </xf>
    <xf numFmtId="49" fontId="0" fillId="7" borderId="3" xfId="0" applyNumberFormat="1" applyFill="1" applyBorder="1" applyAlignment="1" applyProtection="1">
      <alignment horizontal="right" vertical="center" shrinkToFit="1"/>
      <protection locked="0"/>
    </xf>
    <xf numFmtId="49" fontId="0" fillId="7" borderId="5" xfId="0" applyNumberFormat="1" applyFill="1" applyBorder="1" applyAlignment="1" applyProtection="1">
      <alignment horizontal="right" vertical="center" shrinkToFit="1"/>
      <protection locked="0"/>
    </xf>
    <xf numFmtId="49" fontId="0" fillId="7" borderId="6" xfId="0" applyNumberFormat="1" applyFill="1" applyBorder="1" applyAlignment="1" applyProtection="1">
      <alignment horizontal="right" vertical="center" shrinkToFit="1"/>
      <protection locked="0"/>
    </xf>
    <xf numFmtId="49" fontId="0" fillId="7" borderId="8" xfId="0" applyNumberFormat="1" applyFill="1" applyBorder="1" applyAlignment="1" applyProtection="1">
      <alignment horizontal="right" vertical="center" shrinkToFit="1"/>
      <protection locked="0"/>
    </xf>
    <xf numFmtId="49" fontId="14" fillId="0" borderId="4" xfId="0" applyNumberFormat="1" applyFont="1" applyBorder="1" applyAlignment="1">
      <alignment horizontal="left" vertical="center" shrinkToFit="1"/>
    </xf>
    <xf numFmtId="49" fontId="14" fillId="0" borderId="5" xfId="0" applyNumberFormat="1" applyFont="1" applyBorder="1" applyAlignment="1">
      <alignment horizontal="left" vertical="center" shrinkToFit="1"/>
    </xf>
    <xf numFmtId="49" fontId="14" fillId="0" borderId="7" xfId="0" applyNumberFormat="1" applyFont="1" applyBorder="1" applyAlignment="1">
      <alignment horizontal="left" vertical="center" shrinkToFit="1"/>
    </xf>
    <xf numFmtId="49" fontId="14" fillId="0" borderId="8" xfId="0" applyNumberFormat="1" applyFont="1" applyBorder="1" applyAlignment="1">
      <alignment horizontal="left" vertical="center" shrinkToFit="1"/>
    </xf>
    <xf numFmtId="0" fontId="0" fillId="7" borderId="10" xfId="0" applyFill="1" applyBorder="1" applyAlignment="1" applyProtection="1">
      <alignment vertical="center" shrinkToFit="1"/>
      <protection locked="0"/>
    </xf>
    <xf numFmtId="0" fontId="0" fillId="7" borderId="11" xfId="0" applyFill="1" applyBorder="1" applyAlignment="1" applyProtection="1">
      <alignment vertical="center" shrinkToFit="1"/>
      <protection locked="0"/>
    </xf>
    <xf numFmtId="0" fontId="0" fillId="7" borderId="7" xfId="0" applyFill="1" applyBorder="1" applyAlignment="1" applyProtection="1">
      <alignment vertical="center" shrinkToFit="1"/>
      <protection locked="0"/>
    </xf>
    <xf numFmtId="0" fontId="0" fillId="7" borderId="12" xfId="0" applyFill="1" applyBorder="1" applyAlignment="1" applyProtection="1">
      <alignment vertical="center" shrinkToFit="1"/>
      <protection locked="0"/>
    </xf>
    <xf numFmtId="179" fontId="0" fillId="2" borderId="10" xfId="0" applyNumberFormat="1" applyFill="1" applyBorder="1" applyAlignment="1">
      <alignment horizontal="left" vertical="center" shrinkToFit="1"/>
    </xf>
    <xf numFmtId="179" fontId="0" fillId="2" borderId="11" xfId="0" applyNumberFormat="1" applyFill="1" applyBorder="1" applyAlignment="1">
      <alignment horizontal="left" vertical="center" shrinkToFit="1"/>
    </xf>
    <xf numFmtId="179" fontId="0" fillId="2" borderId="12" xfId="0" applyNumberFormat="1" applyFill="1" applyBorder="1" applyAlignment="1">
      <alignment horizontal="left" vertical="center" shrinkToFit="1"/>
    </xf>
    <xf numFmtId="49" fontId="30" fillId="0" borderId="3" xfId="0" applyNumberFormat="1" applyFont="1" applyBorder="1" applyAlignment="1">
      <alignment vertical="center" wrapText="1" shrinkToFit="1"/>
    </xf>
    <xf numFmtId="49" fontId="30" fillId="0" borderId="4" xfId="0" applyNumberFormat="1" applyFont="1" applyBorder="1" applyAlignment="1">
      <alignment vertical="center" wrapText="1" shrinkToFit="1"/>
    </xf>
    <xf numFmtId="49" fontId="30" fillId="0" borderId="5" xfId="0" applyNumberFormat="1" applyFont="1" applyBorder="1" applyAlignment="1">
      <alignment vertical="center" wrapText="1" shrinkToFit="1"/>
    </xf>
    <xf numFmtId="49" fontId="30" fillId="0" borderId="6" xfId="0" applyNumberFormat="1" applyFont="1" applyBorder="1" applyAlignment="1">
      <alignment vertical="center" wrapText="1" shrinkToFit="1"/>
    </xf>
    <xf numFmtId="49" fontId="30" fillId="0" borderId="7" xfId="0" applyNumberFormat="1" applyFont="1" applyBorder="1" applyAlignment="1">
      <alignment vertical="center" wrapText="1" shrinkToFit="1"/>
    </xf>
    <xf numFmtId="49" fontId="30" fillId="0" borderId="8" xfId="0" applyNumberFormat="1" applyFont="1" applyBorder="1" applyAlignment="1">
      <alignment vertical="center" wrapText="1" shrinkToFit="1"/>
    </xf>
    <xf numFmtId="49" fontId="30" fillId="0" borderId="11" xfId="0" applyNumberFormat="1" applyFont="1" applyBorder="1" applyAlignment="1">
      <alignment horizontal="right" vertical="center" shrinkToFit="1"/>
    </xf>
    <xf numFmtId="49" fontId="30" fillId="0" borderId="12" xfId="0" applyNumberFormat="1" applyFont="1" applyBorder="1" applyAlignment="1">
      <alignment horizontal="right" vertical="center" shrinkToFit="1"/>
    </xf>
    <xf numFmtId="49" fontId="63" fillId="25" borderId="35" xfId="0" applyNumberFormat="1" applyFont="1" applyFill="1" applyBorder="1" applyAlignment="1">
      <alignment vertical="center" textRotation="255" shrinkToFit="1"/>
    </xf>
    <xf numFmtId="49" fontId="63" fillId="25" borderId="45" xfId="0" applyNumberFormat="1" applyFont="1" applyFill="1" applyBorder="1" applyAlignment="1">
      <alignment vertical="center" textRotation="255" shrinkToFit="1"/>
    </xf>
    <xf numFmtId="49" fontId="63" fillId="25" borderId="33" xfId="0" applyNumberFormat="1" applyFont="1" applyFill="1" applyBorder="1" applyAlignment="1">
      <alignment vertical="center" textRotation="255" shrinkToFit="1"/>
    </xf>
    <xf numFmtId="49" fontId="34" fillId="0" borderId="10" xfId="0" applyNumberFormat="1" applyFont="1" applyBorder="1" applyAlignment="1">
      <alignment horizontal="left" vertical="center" shrinkToFit="1"/>
    </xf>
    <xf numFmtId="49" fontId="34" fillId="0" borderId="11" xfId="0" applyNumberFormat="1" applyFont="1" applyBorder="1" applyAlignment="1">
      <alignment horizontal="left" vertical="center" shrinkToFit="1"/>
    </xf>
    <xf numFmtId="49" fontId="34" fillId="0" borderId="12" xfId="0" applyNumberFormat="1" applyFont="1" applyBorder="1" applyAlignment="1">
      <alignment horizontal="left" vertical="center" shrinkToFit="1"/>
    </xf>
    <xf numFmtId="49" fontId="14" fillId="6" borderId="1" xfId="0" applyNumberFormat="1" applyFont="1" applyFill="1" applyBorder="1" applyAlignment="1" applyProtection="1">
      <alignment horizontal="center" vertical="center" shrinkToFit="1"/>
      <protection locked="0"/>
    </xf>
    <xf numFmtId="49" fontId="0" fillId="6" borderId="3" xfId="0" applyNumberFormat="1" applyFill="1" applyBorder="1" applyAlignment="1" applyProtection="1">
      <alignment horizontal="left" vertical="center" shrinkToFit="1"/>
      <protection locked="0"/>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63" fillId="26" borderId="35" xfId="0" applyNumberFormat="1" applyFont="1" applyFill="1" applyBorder="1" applyAlignment="1">
      <alignment vertical="center" textRotation="255" shrinkToFit="1"/>
    </xf>
    <xf numFmtId="49" fontId="63" fillId="26" borderId="45" xfId="0" applyNumberFormat="1" applyFont="1" applyFill="1" applyBorder="1" applyAlignment="1">
      <alignment vertical="center" textRotation="255" shrinkToFit="1"/>
    </xf>
    <xf numFmtId="49" fontId="63" fillId="26" borderId="33" xfId="0" applyNumberFormat="1" applyFont="1" applyFill="1" applyBorder="1" applyAlignment="1">
      <alignment vertical="center" textRotation="255" shrinkToFit="1"/>
    </xf>
    <xf numFmtId="6" fontId="38" fillId="2" borderId="6" xfId="9" applyFont="1" applyFill="1" applyBorder="1" applyAlignment="1" applyProtection="1">
      <alignment horizontal="right" vertical="center" shrinkToFit="1"/>
    </xf>
    <xf numFmtId="6" fontId="38" fillId="2" borderId="7" xfId="9" applyFont="1" applyFill="1" applyBorder="1" applyAlignment="1" applyProtection="1">
      <alignment horizontal="right" vertical="center" shrinkToFit="1"/>
    </xf>
    <xf numFmtId="6" fontId="38" fillId="2" borderId="8" xfId="9" applyFont="1" applyFill="1" applyBorder="1" applyAlignment="1" applyProtection="1">
      <alignment horizontal="right" vertical="center" shrinkToFit="1"/>
    </xf>
    <xf numFmtId="49" fontId="0" fillId="0" borderId="10" xfId="0" applyNumberFormat="1" applyBorder="1" applyAlignment="1" applyProtection="1">
      <alignment horizontal="center" vertical="center" shrinkToFit="1"/>
      <protection locked="0"/>
    </xf>
    <xf numFmtId="49" fontId="0" fillId="0" borderId="11" xfId="0" applyNumberFormat="1" applyBorder="1" applyAlignment="1" applyProtection="1">
      <alignment horizontal="center" vertical="center" shrinkToFit="1"/>
      <protection locked="0"/>
    </xf>
    <xf numFmtId="0" fontId="78" fillId="0" borderId="0" xfId="1" applyFont="1" applyAlignment="1" applyProtection="1">
      <alignment horizontal="center" vertical="center" shrinkToFit="1"/>
    </xf>
    <xf numFmtId="49" fontId="79" fillId="17" borderId="122" xfId="0" applyNumberFormat="1" applyFont="1" applyFill="1" applyBorder="1" applyAlignment="1">
      <alignment horizontal="center" vertical="center" shrinkToFit="1"/>
    </xf>
    <xf numFmtId="49" fontId="79" fillId="17" borderId="123" xfId="0" applyNumberFormat="1" applyFont="1" applyFill="1" applyBorder="1" applyAlignment="1">
      <alignment horizontal="center" vertical="center" shrinkToFit="1"/>
    </xf>
    <xf numFmtId="49" fontId="79" fillId="17" borderId="124" xfId="0" applyNumberFormat="1" applyFont="1" applyFill="1" applyBorder="1" applyAlignment="1">
      <alignment horizontal="center" vertical="center" shrinkToFit="1"/>
    </xf>
    <xf numFmtId="49" fontId="79" fillId="17" borderId="125" xfId="0" applyNumberFormat="1" applyFont="1" applyFill="1" applyBorder="1" applyAlignment="1">
      <alignment horizontal="center" vertical="center" shrinkToFit="1"/>
    </xf>
    <xf numFmtId="49" fontId="79" fillId="17" borderId="0" xfId="0" applyNumberFormat="1" applyFont="1" applyFill="1" applyAlignment="1">
      <alignment horizontal="center" vertical="center" shrinkToFit="1"/>
    </xf>
    <xf numFmtId="49" fontId="79" fillId="17" borderId="126" xfId="0" applyNumberFormat="1" applyFont="1" applyFill="1" applyBorder="1" applyAlignment="1">
      <alignment horizontal="center" vertical="center" shrinkToFit="1"/>
    </xf>
    <xf numFmtId="49" fontId="0" fillId="0" borderId="13" xfId="0" applyNumberFormat="1" applyBorder="1" applyAlignment="1">
      <alignment horizontal="center" vertical="center" shrinkToFit="1"/>
    </xf>
    <xf numFmtId="49" fontId="0" fillId="0" borderId="0" xfId="0" applyNumberFormat="1" applyAlignment="1">
      <alignment horizontal="center" vertical="center" shrinkToFit="1"/>
    </xf>
    <xf numFmtId="49" fontId="0" fillId="0" borderId="9" xfId="0" applyNumberFormat="1" applyBorder="1" applyAlignment="1">
      <alignment horizontal="center" vertical="center" shrinkToFit="1"/>
    </xf>
    <xf numFmtId="49" fontId="0" fillId="0" borderId="7" xfId="0" applyNumberFormat="1" applyBorder="1" applyAlignment="1">
      <alignment horizontal="center" vertical="center" shrinkToFit="1"/>
    </xf>
    <xf numFmtId="49" fontId="85" fillId="0" borderId="33" xfId="5" applyNumberFormat="1" applyFont="1" applyBorder="1" applyAlignment="1">
      <alignment horizontal="center" vertical="center" shrinkToFit="1"/>
    </xf>
    <xf numFmtId="6" fontId="38" fillId="7" borderId="7" xfId="9" applyFont="1" applyFill="1" applyBorder="1" applyAlignment="1" applyProtection="1">
      <alignment horizontal="right" vertical="center" shrinkToFit="1"/>
      <protection locked="0"/>
    </xf>
    <xf numFmtId="6" fontId="38" fillId="7" borderId="8" xfId="9" applyFont="1" applyFill="1" applyBorder="1" applyAlignment="1" applyProtection="1">
      <alignment horizontal="right" vertical="center" shrinkToFit="1"/>
      <protection locked="0"/>
    </xf>
    <xf numFmtId="49" fontId="62" fillId="7" borderId="4" xfId="0" applyNumberFormat="1" applyFont="1" applyFill="1" applyBorder="1" applyAlignment="1" applyProtection="1">
      <alignment horizontal="left" vertical="center" shrinkToFit="1"/>
      <protection locked="0"/>
    </xf>
    <xf numFmtId="49" fontId="62" fillId="7" borderId="5" xfId="0" applyNumberFormat="1" applyFont="1" applyFill="1" applyBorder="1" applyAlignment="1" applyProtection="1">
      <alignment horizontal="left" vertical="center" shrinkToFit="1"/>
      <protection locked="0"/>
    </xf>
    <xf numFmtId="49" fontId="62" fillId="7" borderId="7" xfId="0" applyNumberFormat="1" applyFont="1" applyFill="1" applyBorder="1" applyAlignment="1" applyProtection="1">
      <alignment horizontal="left" vertical="center" shrinkToFit="1"/>
      <protection locked="0"/>
    </xf>
    <xf numFmtId="49" fontId="62" fillId="7" borderId="8" xfId="0" applyNumberFormat="1" applyFont="1" applyFill="1" applyBorder="1" applyAlignment="1" applyProtection="1">
      <alignment horizontal="left" vertical="center" shrinkToFit="1"/>
      <protection locked="0"/>
    </xf>
    <xf numFmtId="49" fontId="64" fillId="7" borderId="3" xfId="0" applyNumberFormat="1" applyFont="1" applyFill="1" applyBorder="1" applyAlignment="1" applyProtection="1">
      <alignment horizontal="center" vertical="center" shrinkToFit="1"/>
      <protection locked="0"/>
    </xf>
    <xf numFmtId="49" fontId="64" fillId="7" borderId="5" xfId="0" applyNumberFormat="1" applyFont="1" applyFill="1" applyBorder="1" applyAlignment="1" applyProtection="1">
      <alignment horizontal="center" vertical="center" shrinkToFit="1"/>
      <protection locked="0"/>
    </xf>
    <xf numFmtId="49" fontId="64" fillId="7" borderId="6" xfId="0" applyNumberFormat="1" applyFont="1" applyFill="1" applyBorder="1" applyAlignment="1" applyProtection="1">
      <alignment horizontal="center" vertical="center" shrinkToFit="1"/>
      <protection locked="0"/>
    </xf>
    <xf numFmtId="49" fontId="64" fillId="7" borderId="8" xfId="0" applyNumberFormat="1" applyFont="1" applyFill="1" applyBorder="1" applyAlignment="1" applyProtection="1">
      <alignment horizontal="center" vertical="center" shrinkToFit="1"/>
      <protection locked="0"/>
    </xf>
    <xf numFmtId="49" fontId="29" fillId="0" borderId="4" xfId="1" applyNumberFormat="1" applyBorder="1" applyAlignment="1" applyProtection="1">
      <alignment vertical="center" shrinkToFit="1"/>
    </xf>
    <xf numFmtId="49" fontId="29" fillId="0" borderId="5" xfId="1" applyNumberFormat="1" applyBorder="1" applyAlignment="1" applyProtection="1">
      <alignment vertical="center" shrinkToFit="1"/>
    </xf>
    <xf numFmtId="49" fontId="29" fillId="0" borderId="7" xfId="1" applyNumberFormat="1" applyBorder="1" applyAlignment="1" applyProtection="1">
      <alignment vertical="center" shrinkToFit="1"/>
    </xf>
    <xf numFmtId="49" fontId="29" fillId="0" borderId="8" xfId="1" applyNumberFormat="1" applyBorder="1" applyAlignment="1" applyProtection="1">
      <alignment vertical="center" shrinkToFit="1"/>
    </xf>
    <xf numFmtId="49" fontId="0" fillId="0" borderId="3" xfId="0" applyNumberFormat="1" applyBorder="1" applyAlignment="1">
      <alignment vertical="center" shrinkToFit="1"/>
    </xf>
    <xf numFmtId="49" fontId="0" fillId="0" borderId="4" xfId="0" applyNumberFormat="1" applyBorder="1" applyAlignment="1">
      <alignment vertical="center" shrinkToFit="1"/>
    </xf>
    <xf numFmtId="49" fontId="0" fillId="0" borderId="5" xfId="0" applyNumberFormat="1" applyBorder="1" applyAlignment="1">
      <alignment vertical="center" shrinkToFit="1"/>
    </xf>
    <xf numFmtId="49" fontId="0" fillId="0" borderId="13" xfId="0" applyNumberFormat="1" applyBorder="1" applyAlignment="1">
      <alignment vertical="center" shrinkToFit="1"/>
    </xf>
    <xf numFmtId="49" fontId="0" fillId="0" borderId="0" xfId="0" applyNumberFormat="1" applyAlignment="1">
      <alignment vertical="center" shrinkToFit="1"/>
    </xf>
    <xf numFmtId="49" fontId="0" fillId="0" borderId="9" xfId="0" applyNumberFormat="1" applyBorder="1" applyAlignment="1">
      <alignment vertical="center" shrinkToFit="1"/>
    </xf>
    <xf numFmtId="49" fontId="0" fillId="0" borderId="6" xfId="0" applyNumberFormat="1" applyBorder="1" applyAlignment="1">
      <alignment vertical="center" shrinkToFit="1"/>
    </xf>
    <xf numFmtId="49" fontId="0" fillId="0" borderId="7" xfId="0" applyNumberFormat="1" applyBorder="1" applyAlignment="1">
      <alignment vertical="center" shrinkToFit="1"/>
    </xf>
    <xf numFmtId="49" fontId="0" fillId="0" borderId="8" xfId="0" applyNumberFormat="1" applyBorder="1" applyAlignment="1">
      <alignment vertical="center" shrinkToFit="1"/>
    </xf>
    <xf numFmtId="49" fontId="0" fillId="0" borderId="10" xfId="0" applyNumberFormat="1" applyBorder="1" applyAlignment="1">
      <alignment vertical="center" shrinkToFit="1"/>
    </xf>
    <xf numFmtId="49" fontId="60" fillId="0" borderId="11" xfId="0" applyNumberFormat="1" applyFont="1" applyBorder="1" applyAlignment="1" applyProtection="1">
      <alignment horizontal="left" vertical="center" shrinkToFit="1"/>
      <protection hidden="1"/>
    </xf>
    <xf numFmtId="49" fontId="60" fillId="0" borderId="12" xfId="0" applyNumberFormat="1" applyFont="1" applyBorder="1" applyAlignment="1" applyProtection="1">
      <alignment horizontal="left" vertical="center" shrinkToFit="1"/>
      <protection hidden="1"/>
    </xf>
    <xf numFmtId="3" fontId="0" fillId="7" borderId="10" xfId="0" applyNumberFormat="1" applyFill="1" applyBorder="1" applyAlignment="1" applyProtection="1">
      <alignment horizontal="right" vertical="center" shrinkToFit="1"/>
      <protection locked="0"/>
    </xf>
    <xf numFmtId="3" fontId="0" fillId="7" borderId="11" xfId="0" applyNumberFormat="1" applyFill="1" applyBorder="1" applyAlignment="1" applyProtection="1">
      <alignment horizontal="right" vertical="center" shrinkToFit="1"/>
      <protection locked="0"/>
    </xf>
    <xf numFmtId="3" fontId="0" fillId="7" borderId="12" xfId="0" applyNumberFormat="1" applyFill="1" applyBorder="1" applyAlignment="1" applyProtection="1">
      <alignment horizontal="right" vertical="center" shrinkToFit="1"/>
      <protection locked="0"/>
    </xf>
    <xf numFmtId="0" fontId="0" fillId="2" borderId="10" xfId="0" applyFill="1" applyBorder="1" applyAlignment="1">
      <alignment horizontal="left" vertical="center" shrinkToFit="1"/>
    </xf>
    <xf numFmtId="0" fontId="0" fillId="2" borderId="11" xfId="0" applyFill="1" applyBorder="1" applyAlignment="1">
      <alignment horizontal="left" vertical="center" shrinkToFit="1"/>
    </xf>
    <xf numFmtId="0" fontId="0" fillId="2" borderId="12" xfId="0" applyFill="1" applyBorder="1" applyAlignment="1">
      <alignment horizontal="left" vertical="center" shrinkToFit="1"/>
    </xf>
    <xf numFmtId="49" fontId="79" fillId="4" borderId="35" xfId="0" applyNumberFormat="1" applyFont="1" applyFill="1" applyBorder="1" applyAlignment="1">
      <alignment vertical="center" textRotation="255" shrinkToFit="1"/>
    </xf>
    <xf numFmtId="49" fontId="79" fillId="4" borderId="45" xfId="0" applyNumberFormat="1" applyFont="1" applyFill="1" applyBorder="1" applyAlignment="1">
      <alignment vertical="center" textRotation="255" shrinkToFit="1"/>
    </xf>
    <xf numFmtId="49" fontId="79" fillId="4" borderId="33" xfId="0" applyNumberFormat="1" applyFont="1" applyFill="1" applyBorder="1" applyAlignment="1">
      <alignment vertical="center" textRotation="255" shrinkToFit="1"/>
    </xf>
    <xf numFmtId="49" fontId="63" fillId="21" borderId="35" xfId="0" applyNumberFormat="1" applyFont="1" applyFill="1" applyBorder="1" applyAlignment="1">
      <alignment vertical="center" textRotation="255" shrinkToFit="1"/>
    </xf>
    <xf numFmtId="49" fontId="63" fillId="21" borderId="45" xfId="0" applyNumberFormat="1" applyFont="1" applyFill="1" applyBorder="1" applyAlignment="1">
      <alignment vertical="center" textRotation="255" shrinkToFit="1"/>
    </xf>
    <xf numFmtId="49" fontId="63" fillId="21" borderId="33" xfId="0" applyNumberFormat="1" applyFont="1" applyFill="1" applyBorder="1" applyAlignment="1">
      <alignment vertical="center" textRotation="255" shrinkToFit="1"/>
    </xf>
    <xf numFmtId="0" fontId="31" fillId="4" borderId="0" xfId="0" applyFont="1" applyFill="1" applyAlignment="1">
      <alignment horizontal="center" vertical="center" shrinkToFit="1"/>
    </xf>
    <xf numFmtId="49" fontId="70" fillId="0" borderId="6" xfId="0" applyNumberFormat="1" applyFont="1" applyBorder="1" applyAlignment="1">
      <alignment horizontal="left" vertical="center" shrinkToFit="1"/>
    </xf>
    <xf numFmtId="49" fontId="70" fillId="0" borderId="7" xfId="0" applyNumberFormat="1" applyFont="1" applyBorder="1" applyAlignment="1">
      <alignment horizontal="left" vertical="center" shrinkToFit="1"/>
    </xf>
    <xf numFmtId="49" fontId="70" fillId="0" borderId="11" xfId="0" applyNumberFormat="1" applyFont="1" applyBorder="1" applyAlignment="1">
      <alignment horizontal="left" vertical="center" shrinkToFit="1"/>
    </xf>
    <xf numFmtId="49" fontId="70" fillId="0" borderId="12" xfId="0" applyNumberFormat="1" applyFont="1" applyBorder="1" applyAlignment="1">
      <alignment horizontal="left" vertical="center" shrinkToFit="1"/>
    </xf>
    <xf numFmtId="49" fontId="0" fillId="7" borderId="10" xfId="0" applyNumberFormat="1" applyFill="1" applyBorder="1" applyAlignment="1" applyProtection="1">
      <alignment horizontal="left" vertical="center" shrinkToFit="1"/>
      <protection locked="0"/>
    </xf>
    <xf numFmtId="49" fontId="0" fillId="7" borderId="11" xfId="0" applyNumberFormat="1" applyFill="1" applyBorder="1" applyAlignment="1" applyProtection="1">
      <alignment horizontal="left" vertical="center" shrinkToFit="1"/>
      <protection locked="0"/>
    </xf>
    <xf numFmtId="0" fontId="78" fillId="0" borderId="11" xfId="1" applyFont="1" applyBorder="1" applyAlignment="1" applyProtection="1">
      <alignment horizontal="center" vertical="center"/>
    </xf>
    <xf numFmtId="49" fontId="0" fillId="2" borderId="10" xfId="0" applyNumberFormat="1" applyFill="1" applyBorder="1" applyAlignment="1">
      <alignment vertical="center" shrinkToFit="1"/>
    </xf>
    <xf numFmtId="49" fontId="0" fillId="2" borderId="11" xfId="0" applyNumberFormat="1" applyFill="1" applyBorder="1" applyAlignment="1">
      <alignment vertical="center" shrinkToFit="1"/>
    </xf>
    <xf numFmtId="49" fontId="0" fillId="2" borderId="12" xfId="0" applyNumberFormat="1" applyFill="1" applyBorder="1" applyAlignment="1">
      <alignment vertical="center" shrinkToFit="1"/>
    </xf>
    <xf numFmtId="49" fontId="31" fillId="10" borderId="10" xfId="0" applyNumberFormat="1" applyFont="1" applyFill="1" applyBorder="1" applyAlignment="1">
      <alignment horizontal="center" vertical="center" shrinkToFit="1"/>
    </xf>
    <xf numFmtId="49" fontId="31" fillId="10" borderId="11" xfId="0" applyNumberFormat="1" applyFont="1" applyFill="1" applyBorder="1" applyAlignment="1">
      <alignment horizontal="center" vertical="center" shrinkToFit="1"/>
    </xf>
    <xf numFmtId="49" fontId="31" fillId="17" borderId="10" xfId="0" applyNumberFormat="1" applyFont="1" applyFill="1" applyBorder="1" applyAlignment="1">
      <alignment horizontal="center" vertical="center" wrapText="1" shrinkToFit="1"/>
    </xf>
    <xf numFmtId="49" fontId="31" fillId="17" borderId="11" xfId="0" applyNumberFormat="1" applyFont="1" applyFill="1" applyBorder="1" applyAlignment="1">
      <alignment horizontal="center" vertical="center" wrapText="1" shrinkToFit="1"/>
    </xf>
    <xf numFmtId="49" fontId="0" fillId="0" borderId="11" xfId="0" applyNumberFormat="1" applyBorder="1" applyAlignment="1">
      <alignment horizontal="center" vertical="center" shrinkToFit="1"/>
    </xf>
    <xf numFmtId="49" fontId="0" fillId="0" borderId="12" xfId="0" applyNumberFormat="1" applyBorder="1" applyAlignment="1">
      <alignment horizontal="center" vertical="center" shrinkToFit="1"/>
    </xf>
    <xf numFmtId="49" fontId="0" fillId="2" borderId="10" xfId="0" applyNumberFormat="1" applyFill="1" applyBorder="1" applyAlignment="1">
      <alignment horizontal="center" vertical="center" shrinkToFit="1"/>
    </xf>
    <xf numFmtId="49" fontId="0" fillId="2" borderId="11" xfId="0" applyNumberFormat="1" applyFill="1" applyBorder="1" applyAlignment="1">
      <alignment horizontal="center" vertical="center" shrinkToFit="1"/>
    </xf>
    <xf numFmtId="49" fontId="0" fillId="2" borderId="12" xfId="0" applyNumberFormat="1" applyFill="1" applyBorder="1" applyAlignment="1">
      <alignment horizontal="center" vertical="center" shrinkToFit="1"/>
    </xf>
    <xf numFmtId="49" fontId="30" fillId="0" borderId="10" xfId="0" applyNumberFormat="1" applyFont="1" applyBorder="1" applyAlignment="1">
      <alignment horizontal="left" vertical="center" shrinkToFit="1"/>
    </xf>
    <xf numFmtId="49" fontId="30" fillId="0" borderId="11" xfId="0" applyNumberFormat="1" applyFont="1" applyBorder="1" applyAlignment="1">
      <alignment horizontal="left" vertical="center" shrinkToFit="1"/>
    </xf>
    <xf numFmtId="49" fontId="30" fillId="0" borderId="12" xfId="0" applyNumberFormat="1" applyFont="1" applyBorder="1" applyAlignment="1">
      <alignment horizontal="left" vertical="center" shrinkToFit="1"/>
    </xf>
    <xf numFmtId="49" fontId="30" fillId="3" borderId="13" xfId="0" applyNumberFormat="1" applyFont="1" applyFill="1" applyBorder="1" applyAlignment="1">
      <alignment horizontal="center" vertical="center" wrapText="1" shrinkToFit="1"/>
    </xf>
    <xf numFmtId="49" fontId="30" fillId="3" borderId="0" xfId="0" applyNumberFormat="1" applyFont="1" applyFill="1" applyAlignment="1">
      <alignment horizontal="center" vertical="center" wrapText="1" shrinkToFit="1"/>
    </xf>
    <xf numFmtId="49" fontId="30" fillId="3" borderId="9" xfId="0" applyNumberFormat="1" applyFont="1" applyFill="1" applyBorder="1" applyAlignment="1">
      <alignment horizontal="center" vertical="center" wrapText="1" shrinkToFit="1"/>
    </xf>
    <xf numFmtId="0" fontId="30" fillId="0" borderId="10" xfId="0" applyFont="1" applyBorder="1" applyAlignment="1">
      <alignment vertical="top" shrinkToFit="1"/>
    </xf>
    <xf numFmtId="0" fontId="30" fillId="0" borderId="11" xfId="0" applyFont="1" applyBorder="1" applyAlignment="1">
      <alignment vertical="top" shrinkToFit="1"/>
    </xf>
    <xf numFmtId="0" fontId="30" fillId="0" borderId="12" xfId="0" applyFont="1" applyBorder="1" applyAlignment="1">
      <alignment vertical="top" shrinkToFit="1"/>
    </xf>
    <xf numFmtId="49" fontId="30" fillId="0" borderId="10" xfId="0" applyNumberFormat="1" applyFont="1" applyBorder="1" applyAlignment="1">
      <alignment horizontal="right" vertical="center" shrinkToFit="1"/>
    </xf>
    <xf numFmtId="0" fontId="14" fillId="3" borderId="13" xfId="0" applyFont="1" applyFill="1" applyBorder="1" applyAlignment="1">
      <alignment vertical="top" wrapText="1" shrinkToFit="1"/>
    </xf>
    <xf numFmtId="0" fontId="14" fillId="3" borderId="0" xfId="0" applyFont="1" applyFill="1" applyAlignment="1">
      <alignment vertical="top" wrapText="1" shrinkToFit="1"/>
    </xf>
    <xf numFmtId="0" fontId="14" fillId="3" borderId="9" xfId="0" applyFont="1" applyFill="1" applyBorder="1" applyAlignment="1">
      <alignment vertical="top" wrapText="1" shrinkToFit="1"/>
    </xf>
    <xf numFmtId="49" fontId="0" fillId="7" borderId="35" xfId="0" applyNumberFormat="1" applyFill="1" applyBorder="1" applyAlignment="1" applyProtection="1">
      <alignment horizontal="center" vertical="center" shrinkToFit="1"/>
      <protection locked="0"/>
    </xf>
    <xf numFmtId="49" fontId="14" fillId="0" borderId="13" xfId="0" applyNumberFormat="1" applyFont="1" applyBorder="1" applyAlignment="1">
      <alignment vertical="center" shrinkToFit="1"/>
    </xf>
    <xf numFmtId="49" fontId="30" fillId="0" borderId="1" xfId="0" applyNumberFormat="1" applyFont="1" applyBorder="1" applyAlignment="1">
      <alignment vertical="center" shrinkToFit="1"/>
    </xf>
    <xf numFmtId="49" fontId="34" fillId="0" borderId="10" xfId="0" applyNumberFormat="1" applyFont="1" applyBorder="1" applyAlignment="1">
      <alignment horizontal="left" vertical="center" indent="1" shrinkToFit="1"/>
    </xf>
    <xf numFmtId="49" fontId="34" fillId="0" borderId="11" xfId="0" applyNumberFormat="1" applyFont="1" applyBorder="1" applyAlignment="1">
      <alignment horizontal="left" vertical="center" indent="1" shrinkToFit="1"/>
    </xf>
    <xf numFmtId="49" fontId="34" fillId="0" borderId="12" xfId="0" applyNumberFormat="1" applyFont="1" applyBorder="1" applyAlignment="1">
      <alignment horizontal="left" vertical="center" indent="1" shrinkToFit="1"/>
    </xf>
    <xf numFmtId="49" fontId="16" fillId="0" borderId="3" xfId="0" applyNumberFormat="1" applyFont="1" applyBorder="1" applyAlignment="1">
      <alignment horizontal="right" vertical="center" shrinkToFit="1"/>
    </xf>
    <xf numFmtId="49" fontId="63" fillId="27" borderId="3" xfId="0" applyNumberFormat="1" applyFont="1" applyFill="1" applyBorder="1" applyAlignment="1">
      <alignment vertical="center" textRotation="255" shrinkToFit="1"/>
    </xf>
    <xf numFmtId="49" fontId="63" fillId="27" borderId="13" xfId="0" applyNumberFormat="1" applyFont="1" applyFill="1" applyBorder="1" applyAlignment="1">
      <alignment vertical="center" textRotation="255" shrinkToFit="1"/>
    </xf>
    <xf numFmtId="49" fontId="63" fillId="27" borderId="45" xfId="0" applyNumberFormat="1" applyFont="1" applyFill="1" applyBorder="1" applyAlignment="1">
      <alignment vertical="center" textRotation="255" shrinkToFit="1"/>
    </xf>
    <xf numFmtId="49" fontId="63" fillId="27" borderId="33" xfId="0" applyNumberFormat="1" applyFont="1" applyFill="1" applyBorder="1" applyAlignment="1">
      <alignment vertical="center" textRotation="255" shrinkToFit="1"/>
    </xf>
    <xf numFmtId="49" fontId="31" fillId="4" borderId="60" xfId="0" applyNumberFormat="1" applyFont="1" applyFill="1" applyBorder="1" applyAlignment="1">
      <alignment horizontal="center" vertical="center" wrapText="1" shrinkToFit="1"/>
    </xf>
    <xf numFmtId="49" fontId="31" fillId="4" borderId="61" xfId="0" applyNumberFormat="1" applyFont="1" applyFill="1" applyBorder="1" applyAlignment="1">
      <alignment horizontal="center" vertical="center" wrapText="1" shrinkToFit="1"/>
    </xf>
    <xf numFmtId="49" fontId="31" fillId="4" borderId="164" xfId="0" applyNumberFormat="1" applyFont="1" applyFill="1" applyBorder="1" applyAlignment="1">
      <alignment horizontal="center" vertical="center" wrapText="1" shrinkToFit="1"/>
    </xf>
    <xf numFmtId="49" fontId="31" fillId="4" borderId="63" xfId="0" applyNumberFormat="1" applyFont="1" applyFill="1" applyBorder="1" applyAlignment="1">
      <alignment horizontal="center" vertical="center" wrapText="1" shrinkToFit="1"/>
    </xf>
    <xf numFmtId="49" fontId="31" fillId="4" borderId="64" xfId="0" applyNumberFormat="1" applyFont="1" applyFill="1" applyBorder="1" applyAlignment="1">
      <alignment horizontal="center" vertical="center" wrapText="1" shrinkToFit="1"/>
    </xf>
    <xf numFmtId="49" fontId="31" fillId="4" borderId="166" xfId="0" applyNumberFormat="1" applyFont="1" applyFill="1" applyBorder="1" applyAlignment="1">
      <alignment horizontal="center" vertical="center" wrapText="1" shrinkToFit="1"/>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49" fontId="14" fillId="6" borderId="3" xfId="0" applyNumberFormat="1" applyFont="1" applyFill="1" applyBorder="1" applyAlignment="1" applyProtection="1">
      <alignment horizontal="right" vertical="center" shrinkToFit="1"/>
      <protection locked="0" hidden="1"/>
    </xf>
    <xf numFmtId="49" fontId="14" fillId="6" borderId="5" xfId="0" applyNumberFormat="1" applyFont="1" applyFill="1" applyBorder="1" applyAlignment="1" applyProtection="1">
      <alignment horizontal="right" vertical="center" shrinkToFit="1"/>
      <protection locked="0" hidden="1"/>
    </xf>
    <xf numFmtId="49" fontId="62" fillId="0" borderId="4" xfId="0" applyNumberFormat="1" applyFont="1" applyBorder="1" applyAlignment="1">
      <alignment horizontal="center" vertical="center" shrinkToFit="1"/>
    </xf>
    <xf numFmtId="49" fontId="62" fillId="0" borderId="7" xfId="0" applyNumberFormat="1" applyFont="1" applyBorder="1" applyAlignment="1">
      <alignment horizontal="center" vertical="center" shrinkToFit="1"/>
    </xf>
    <xf numFmtId="49" fontId="14" fillId="3" borderId="7" xfId="0" applyNumberFormat="1" applyFont="1" applyFill="1" applyBorder="1" applyAlignment="1">
      <alignment horizontal="right" vertical="center" shrinkToFit="1"/>
    </xf>
    <xf numFmtId="176" fontId="33" fillId="8" borderId="10" xfId="0" applyNumberFormat="1" applyFont="1" applyFill="1" applyBorder="1" applyAlignment="1">
      <alignment vertical="center" shrinkToFit="1"/>
    </xf>
    <xf numFmtId="176" fontId="33" fillId="8" borderId="11" xfId="0" applyNumberFormat="1" applyFont="1" applyFill="1" applyBorder="1" applyAlignment="1">
      <alignment vertical="center" shrinkToFit="1"/>
    </xf>
    <xf numFmtId="176" fontId="33" fillId="8" borderId="12" xfId="0" applyNumberFormat="1" applyFont="1" applyFill="1" applyBorder="1" applyAlignment="1">
      <alignment vertical="center" shrinkToFit="1"/>
    </xf>
    <xf numFmtId="49" fontId="29" fillId="0" borderId="287" xfId="1" applyNumberFormat="1" applyBorder="1" applyAlignment="1" applyProtection="1">
      <alignment horizontal="center" vertical="center" shrinkToFit="1"/>
    </xf>
    <xf numFmtId="49" fontId="97" fillId="0" borderId="11" xfId="0" applyNumberFormat="1" applyFont="1" applyBorder="1" applyAlignment="1" applyProtection="1">
      <alignment horizontal="right" vertical="center" shrinkToFit="1"/>
      <protection hidden="1"/>
    </xf>
    <xf numFmtId="49" fontId="97" fillId="0" borderId="12" xfId="0" applyNumberFormat="1" applyFont="1" applyBorder="1" applyAlignment="1" applyProtection="1">
      <alignment horizontal="right" vertical="center" shrinkToFit="1"/>
      <protection hidden="1"/>
    </xf>
    <xf numFmtId="0" fontId="135" fillId="0" borderId="11" xfId="0" applyFont="1" applyBorder="1" applyAlignment="1">
      <alignment horizontal="center" vertical="center" wrapText="1"/>
    </xf>
    <xf numFmtId="0" fontId="135" fillId="0" borderId="12" xfId="0" applyFont="1" applyBorder="1" applyAlignment="1">
      <alignment horizontal="center" vertical="center" wrapText="1"/>
    </xf>
    <xf numFmtId="49" fontId="30" fillId="9" borderId="10" xfId="0" applyNumberFormat="1" applyFont="1" applyFill="1" applyBorder="1" applyAlignment="1" applyProtection="1">
      <alignment vertical="center" shrinkToFit="1"/>
      <protection hidden="1"/>
    </xf>
    <xf numFmtId="49" fontId="30" fillId="9" borderId="11" xfId="0" applyNumberFormat="1" applyFont="1" applyFill="1" applyBorder="1" applyAlignment="1" applyProtection="1">
      <alignment vertical="center" shrinkToFit="1"/>
      <protection hidden="1"/>
    </xf>
    <xf numFmtId="49" fontId="30" fillId="9" borderId="12" xfId="0" applyNumberFormat="1" applyFont="1" applyFill="1" applyBorder="1" applyAlignment="1" applyProtection="1">
      <alignment vertical="center" shrinkToFit="1"/>
      <protection hidden="1"/>
    </xf>
    <xf numFmtId="0" fontId="135" fillId="0" borderId="3" xfId="0" applyFont="1" applyBorder="1" applyAlignment="1">
      <alignment horizontal="center" vertical="center"/>
    </xf>
    <xf numFmtId="0" fontId="135" fillId="0" borderId="4" xfId="0" applyFont="1" applyBorder="1" applyAlignment="1">
      <alignment horizontal="center" vertical="center"/>
    </xf>
    <xf numFmtId="0" fontId="135" fillId="0" borderId="5" xfId="0" applyFont="1" applyBorder="1" applyAlignment="1">
      <alignment horizontal="center" vertical="center"/>
    </xf>
    <xf numFmtId="0" fontId="135" fillId="0" borderId="6" xfId="0" applyFont="1" applyBorder="1" applyAlignment="1">
      <alignment horizontal="center" vertical="center"/>
    </xf>
    <xf numFmtId="0" fontId="135" fillId="0" borderId="7" xfId="0" applyFont="1" applyBorder="1" applyAlignment="1">
      <alignment horizontal="center" vertical="center"/>
    </xf>
    <xf numFmtId="0" fontId="135" fillId="0" borderId="8" xfId="0" applyFont="1" applyBorder="1" applyAlignment="1">
      <alignment horizontal="center" vertical="center"/>
    </xf>
    <xf numFmtId="179" fontId="136" fillId="6" borderId="3" xfId="0" applyNumberFormat="1" applyFont="1" applyFill="1" applyBorder="1" applyAlignment="1" applyProtection="1">
      <alignment horizontal="center" vertical="center" shrinkToFit="1"/>
      <protection locked="0"/>
    </xf>
    <xf numFmtId="179" fontId="136" fillId="6" borderId="4" xfId="0" applyNumberFormat="1" applyFont="1" applyFill="1" applyBorder="1" applyAlignment="1" applyProtection="1">
      <alignment horizontal="center" vertical="center" shrinkToFit="1"/>
      <protection locked="0"/>
    </xf>
    <xf numFmtId="179" fontId="136" fillId="6" borderId="6" xfId="0" applyNumberFormat="1" applyFont="1" applyFill="1" applyBorder="1" applyAlignment="1" applyProtection="1">
      <alignment horizontal="center" vertical="center" shrinkToFit="1"/>
      <protection locked="0"/>
    </xf>
    <xf numFmtId="179" fontId="136" fillId="6" borderId="7" xfId="0" applyNumberFormat="1" applyFont="1" applyFill="1" applyBorder="1" applyAlignment="1" applyProtection="1">
      <alignment horizontal="center" vertical="center" shrinkToFit="1"/>
      <protection locked="0"/>
    </xf>
    <xf numFmtId="49" fontId="14" fillId="0" borderId="4" xfId="0" applyNumberFormat="1" applyFont="1" applyBorder="1" applyAlignment="1">
      <alignment horizontal="right" vertical="center" shrinkToFit="1"/>
    </xf>
    <xf numFmtId="49" fontId="14" fillId="0" borderId="7" xfId="0" applyNumberFormat="1" applyFont="1" applyBorder="1" applyAlignment="1">
      <alignment horizontal="right" vertical="center" shrinkToFit="1"/>
    </xf>
    <xf numFmtId="49" fontId="63" fillId="0" borderId="35" xfId="0" applyNumberFormat="1" applyFont="1" applyBorder="1" applyAlignment="1">
      <alignment vertical="center" textRotation="255" shrinkToFit="1"/>
    </xf>
    <xf numFmtId="49" fontId="63" fillId="0" borderId="45" xfId="0" applyNumberFormat="1" applyFont="1" applyBorder="1" applyAlignment="1">
      <alignment vertical="center" textRotation="255" shrinkToFit="1"/>
    </xf>
    <xf numFmtId="49" fontId="63" fillId="0" borderId="33" xfId="0" applyNumberFormat="1" applyFont="1" applyBorder="1" applyAlignment="1">
      <alignment vertical="center" textRotation="255" shrinkToFit="1"/>
    </xf>
    <xf numFmtId="176" fontId="14" fillId="7" borderId="10" xfId="0" applyNumberFormat="1" applyFont="1" applyFill="1" applyBorder="1" applyAlignment="1" applyProtection="1">
      <alignment vertical="center" shrinkToFit="1"/>
      <protection locked="0"/>
    </xf>
    <xf numFmtId="176" fontId="14" fillId="7" borderId="11" xfId="0" applyNumberFormat="1" applyFont="1" applyFill="1" applyBorder="1" applyAlignment="1" applyProtection="1">
      <alignment vertical="center" shrinkToFit="1"/>
      <protection locked="0"/>
    </xf>
    <xf numFmtId="176" fontId="14" fillId="7" borderId="12" xfId="0" applyNumberFormat="1" applyFont="1" applyFill="1" applyBorder="1" applyAlignment="1" applyProtection="1">
      <alignment vertical="center" shrinkToFit="1"/>
      <protection locked="0"/>
    </xf>
    <xf numFmtId="49" fontId="14" fillId="0" borderId="142" xfId="0" applyNumberFormat="1" applyFont="1" applyBorder="1" applyAlignment="1">
      <alignment vertical="center" shrinkToFit="1"/>
    </xf>
    <xf numFmtId="49" fontId="29" fillId="0" borderId="142" xfId="1" applyNumberFormat="1" applyBorder="1" applyAlignment="1" applyProtection="1">
      <alignment horizontal="center" vertical="center" shrinkToFit="1"/>
    </xf>
    <xf numFmtId="49" fontId="30" fillId="3" borderId="3" xfId="0" applyNumberFormat="1" applyFont="1" applyFill="1" applyBorder="1" applyAlignment="1">
      <alignment vertical="center" shrinkToFit="1"/>
    </xf>
    <xf numFmtId="49" fontId="30" fillId="3" borderId="4" xfId="0" applyNumberFormat="1" applyFont="1" applyFill="1" applyBorder="1" applyAlignment="1">
      <alignment vertical="center" shrinkToFit="1"/>
    </xf>
    <xf numFmtId="49" fontId="30" fillId="3" borderId="5" xfId="0" applyNumberFormat="1" applyFont="1" applyFill="1" applyBorder="1" applyAlignment="1">
      <alignment vertical="center" shrinkToFit="1"/>
    </xf>
    <xf numFmtId="49" fontId="14" fillId="3" borderId="6" xfId="0" applyNumberFormat="1" applyFont="1" applyFill="1" applyBorder="1" applyAlignment="1">
      <alignment horizontal="right" vertical="center" shrinkToFit="1"/>
    </xf>
    <xf numFmtId="0" fontId="135" fillId="0" borderId="10" xfId="0" applyFont="1" applyBorder="1" applyAlignment="1">
      <alignment horizontal="center" vertical="center"/>
    </xf>
    <xf numFmtId="0" fontId="135" fillId="0" borderId="11" xfId="0" applyFont="1" applyBorder="1" applyAlignment="1">
      <alignment horizontal="center" vertical="center"/>
    </xf>
    <xf numFmtId="49" fontId="14" fillId="0" borderId="1" xfId="0" applyNumberFormat="1" applyFont="1" applyBorder="1" applyAlignment="1" applyProtection="1">
      <alignment horizontal="center" vertical="center" wrapText="1" shrinkToFit="1"/>
      <protection hidden="1"/>
    </xf>
    <xf numFmtId="49" fontId="14" fillId="0" borderId="1" xfId="0" applyNumberFormat="1" applyFont="1" applyBorder="1" applyAlignment="1" applyProtection="1">
      <alignment horizontal="center" vertical="center" shrinkToFit="1"/>
      <protection hidden="1"/>
    </xf>
    <xf numFmtId="49" fontId="64" fillId="7" borderId="10" xfId="0" applyNumberFormat="1" applyFont="1" applyFill="1" applyBorder="1" applyAlignment="1" applyProtection="1">
      <alignment vertical="center" shrinkToFit="1"/>
      <protection locked="0"/>
    </xf>
    <xf numFmtId="49" fontId="64" fillId="7" borderId="11" xfId="0" applyNumberFormat="1" applyFont="1" applyFill="1" applyBorder="1" applyAlignment="1" applyProtection="1">
      <alignment vertical="center" shrinkToFit="1"/>
      <protection locked="0"/>
    </xf>
    <xf numFmtId="49" fontId="64" fillId="7" borderId="12" xfId="0" applyNumberFormat="1" applyFont="1" applyFill="1" applyBorder="1" applyAlignment="1" applyProtection="1">
      <alignment vertical="center" shrinkToFit="1"/>
      <protection locked="0"/>
    </xf>
    <xf numFmtId="49" fontId="32" fillId="10" borderId="3" xfId="0" applyNumberFormat="1" applyFont="1" applyFill="1" applyBorder="1" applyAlignment="1">
      <alignment horizontal="center" vertical="center" wrapText="1"/>
    </xf>
    <xf numFmtId="49" fontId="32" fillId="10" borderId="4" xfId="0" applyNumberFormat="1" applyFont="1" applyFill="1" applyBorder="1" applyAlignment="1">
      <alignment horizontal="center" vertical="center" wrapText="1"/>
    </xf>
    <xf numFmtId="49" fontId="32" fillId="10" borderId="5" xfId="0" applyNumberFormat="1" applyFont="1" applyFill="1" applyBorder="1" applyAlignment="1">
      <alignment horizontal="center" vertical="center" wrapText="1"/>
    </xf>
    <xf numFmtId="0" fontId="101" fillId="23" borderId="35" xfId="0" applyFont="1" applyFill="1" applyBorder="1" applyAlignment="1">
      <alignment horizontal="center" vertical="center" shrinkToFit="1"/>
    </xf>
    <xf numFmtId="0" fontId="101" fillId="23" borderId="45" xfId="0" applyFont="1" applyFill="1" applyBorder="1" applyAlignment="1">
      <alignment horizontal="center" vertical="center" shrinkToFit="1"/>
    </xf>
    <xf numFmtId="0" fontId="101" fillId="23" borderId="33" xfId="0" applyFont="1" applyFill="1" applyBorder="1" applyAlignment="1">
      <alignment horizontal="center" vertical="center" shrinkToFit="1"/>
    </xf>
    <xf numFmtId="49" fontId="31" fillId="22" borderId="10" xfId="0" applyNumberFormat="1" applyFont="1" applyFill="1" applyBorder="1" applyAlignment="1">
      <alignment horizontal="center" vertical="center" wrapText="1" shrinkToFit="1"/>
    </xf>
    <xf numFmtId="49" fontId="31" fillId="22" borderId="11" xfId="0" applyNumberFormat="1" applyFont="1" applyFill="1" applyBorder="1" applyAlignment="1">
      <alignment horizontal="center" vertical="center" wrapText="1" shrinkToFit="1"/>
    </xf>
    <xf numFmtId="49" fontId="31" fillId="22" borderId="12" xfId="0" applyNumberFormat="1" applyFont="1" applyFill="1" applyBorder="1" applyAlignment="1">
      <alignment horizontal="center" vertical="center" wrapText="1" shrinkToFit="1"/>
    </xf>
    <xf numFmtId="0" fontId="78" fillId="0" borderId="12" xfId="1" applyFont="1" applyBorder="1" applyAlignment="1" applyProtection="1">
      <alignment horizontal="center" vertical="center"/>
    </xf>
    <xf numFmtId="49" fontId="32" fillId="10" borderId="3" xfId="0" applyNumberFormat="1" applyFont="1" applyFill="1" applyBorder="1" applyAlignment="1">
      <alignment horizontal="center" vertical="center"/>
    </xf>
    <xf numFmtId="49" fontId="32" fillId="10" borderId="4" xfId="0" applyNumberFormat="1" applyFont="1" applyFill="1" applyBorder="1" applyAlignment="1">
      <alignment horizontal="center" vertical="center"/>
    </xf>
    <xf numFmtId="49" fontId="32" fillId="10" borderId="5" xfId="0" applyNumberFormat="1" applyFont="1" applyFill="1" applyBorder="1" applyAlignment="1">
      <alignment horizontal="center" vertical="center"/>
    </xf>
    <xf numFmtId="0" fontId="14" fillId="3" borderId="3" xfId="0" applyFont="1" applyFill="1" applyBorder="1" applyAlignment="1">
      <alignment vertical="top" shrinkToFit="1"/>
    </xf>
    <xf numFmtId="0" fontId="14" fillId="3" borderId="4" xfId="0" applyFont="1" applyFill="1" applyBorder="1" applyAlignment="1">
      <alignment vertical="top" shrinkToFit="1"/>
    </xf>
    <xf numFmtId="0" fontId="14" fillId="3" borderId="5" xfId="0" applyFont="1" applyFill="1" applyBorder="1" applyAlignment="1">
      <alignment vertical="top" shrinkToFit="1"/>
    </xf>
    <xf numFmtId="0" fontId="14" fillId="3" borderId="6" xfId="0" applyFont="1" applyFill="1" applyBorder="1" applyAlignment="1">
      <alignment vertical="top" shrinkToFit="1"/>
    </xf>
    <xf numFmtId="0" fontId="14" fillId="3" borderId="7" xfId="0" applyFont="1" applyFill="1" applyBorder="1" applyAlignment="1">
      <alignment vertical="top" shrinkToFit="1"/>
    </xf>
    <xf numFmtId="0" fontId="14" fillId="3" borderId="8" xfId="0" applyFont="1" applyFill="1" applyBorder="1" applyAlignment="1">
      <alignment vertical="top" shrinkToFit="1"/>
    </xf>
    <xf numFmtId="0" fontId="78" fillId="0" borderId="10" xfId="1" applyFont="1" applyBorder="1" applyAlignment="1" applyProtection="1">
      <alignment horizontal="center" vertical="center" shrinkToFit="1"/>
    </xf>
    <xf numFmtId="0" fontId="78" fillId="0" borderId="11" xfId="1" applyFont="1" applyBorder="1" applyAlignment="1" applyProtection="1">
      <alignment horizontal="center" vertical="center" shrinkToFit="1"/>
    </xf>
    <xf numFmtId="49" fontId="30" fillId="0" borderId="4" xfId="0" applyNumberFormat="1" applyFont="1" applyBorder="1" applyAlignment="1" applyProtection="1">
      <alignment vertical="center" shrinkToFit="1"/>
      <protection hidden="1"/>
    </xf>
    <xf numFmtId="49" fontId="30" fillId="0" borderId="5" xfId="0" applyNumberFormat="1" applyFont="1" applyBorder="1" applyAlignment="1" applyProtection="1">
      <alignment vertical="center" shrinkToFit="1"/>
      <protection hidden="1"/>
    </xf>
    <xf numFmtId="49" fontId="30" fillId="0" borderId="7" xfId="0" applyNumberFormat="1" applyFont="1" applyBorder="1" applyAlignment="1" applyProtection="1">
      <alignment vertical="center" shrinkToFit="1"/>
      <protection hidden="1"/>
    </xf>
    <xf numFmtId="49" fontId="30" fillId="0" borderId="8" xfId="0" applyNumberFormat="1" applyFont="1" applyBorder="1" applyAlignment="1" applyProtection="1">
      <alignment vertical="center" shrinkToFit="1"/>
      <protection hidden="1"/>
    </xf>
    <xf numFmtId="49" fontId="14" fillId="0" borderId="3" xfId="0" applyNumberFormat="1" applyFont="1" applyBorder="1" applyAlignment="1">
      <alignment horizontal="right" vertical="center" shrinkToFit="1"/>
    </xf>
    <xf numFmtId="49" fontId="14" fillId="0" borderId="6" xfId="0" applyNumberFormat="1" applyFont="1" applyBorder="1" applyAlignment="1">
      <alignment horizontal="right" vertical="center" shrinkToFit="1"/>
    </xf>
    <xf numFmtId="49" fontId="78" fillId="0" borderId="11" xfId="1" applyNumberFormat="1" applyFont="1" applyBorder="1" applyAlignment="1" applyProtection="1">
      <alignment horizontal="center" vertical="center" shrinkToFit="1"/>
    </xf>
    <xf numFmtId="0" fontId="78" fillId="0" borderId="10" xfId="1" applyFont="1" applyBorder="1" applyAlignment="1" applyProtection="1">
      <alignment horizontal="center" vertical="center"/>
    </xf>
    <xf numFmtId="0" fontId="78" fillId="0" borderId="4" xfId="1" applyFont="1" applyBorder="1" applyAlignment="1" applyProtection="1">
      <alignment horizontal="center" vertical="center"/>
    </xf>
    <xf numFmtId="49" fontId="14" fillId="13" borderId="10" xfId="0" applyNumberFormat="1" applyFont="1" applyFill="1" applyBorder="1" applyAlignment="1">
      <alignment horizontal="center" vertical="center" wrapText="1" shrinkToFit="1"/>
    </xf>
    <xf numFmtId="49" fontId="14" fillId="13" borderId="11" xfId="0" applyNumberFormat="1" applyFont="1" applyFill="1" applyBorder="1" applyAlignment="1">
      <alignment horizontal="center" vertical="center" wrapText="1" shrinkToFit="1"/>
    </xf>
    <xf numFmtId="49" fontId="14" fillId="13" borderId="12" xfId="0" applyNumberFormat="1" applyFont="1" applyFill="1" applyBorder="1" applyAlignment="1">
      <alignment horizontal="center" vertical="center" wrapText="1" shrinkToFit="1"/>
    </xf>
    <xf numFmtId="49" fontId="26" fillId="7" borderId="105" xfId="0" applyNumberFormat="1" applyFont="1" applyFill="1" applyBorder="1" applyAlignment="1">
      <alignment horizontal="center" vertical="center" shrinkToFit="1"/>
    </xf>
    <xf numFmtId="49" fontId="26" fillId="7" borderId="106" xfId="0" applyNumberFormat="1" applyFont="1" applyFill="1" applyBorder="1" applyAlignment="1">
      <alignment horizontal="center" vertical="center" shrinkToFit="1"/>
    </xf>
    <xf numFmtId="49" fontId="26" fillId="7" borderId="107" xfId="0" applyNumberFormat="1" applyFont="1" applyFill="1" applyBorder="1" applyAlignment="1">
      <alignment horizontal="center" vertical="center" shrinkToFit="1"/>
    </xf>
    <xf numFmtId="49" fontId="14" fillId="11" borderId="3" xfId="0" applyNumberFormat="1" applyFont="1" applyFill="1" applyBorder="1" applyAlignment="1">
      <alignment horizontal="center" vertical="center" wrapText="1"/>
    </xf>
    <xf numFmtId="49" fontId="14" fillId="11" borderId="4" xfId="0" applyNumberFormat="1" applyFont="1" applyFill="1" applyBorder="1" applyAlignment="1">
      <alignment horizontal="center" vertical="center" wrapText="1"/>
    </xf>
    <xf numFmtId="49" fontId="14" fillId="11" borderId="13" xfId="0" applyNumberFormat="1" applyFont="1" applyFill="1" applyBorder="1" applyAlignment="1">
      <alignment horizontal="center" vertical="center" wrapText="1"/>
    </xf>
    <xf numFmtId="49" fontId="14" fillId="11" borderId="0" xfId="0" applyNumberFormat="1" applyFont="1" applyFill="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63" fillId="0" borderId="3" xfId="0" applyNumberFormat="1" applyFont="1" applyBorder="1" applyAlignment="1">
      <alignment vertical="center" textRotation="255" shrinkToFit="1"/>
    </xf>
    <xf numFmtId="49" fontId="63" fillId="0" borderId="6" xfId="0" applyNumberFormat="1" applyFont="1" applyBorder="1" applyAlignment="1">
      <alignment vertical="center" textRotation="255" shrinkToFit="1"/>
    </xf>
    <xf numFmtId="49" fontId="82" fillId="10" borderId="3" xfId="0" applyNumberFormat="1" applyFont="1" applyFill="1" applyBorder="1" applyAlignment="1">
      <alignment horizontal="center" vertical="center" shrinkToFit="1"/>
    </xf>
    <xf numFmtId="49" fontId="82" fillId="10" borderId="4" xfId="0" applyNumberFormat="1" applyFont="1" applyFill="1" applyBorder="1" applyAlignment="1">
      <alignment horizontal="center" vertical="center" shrinkToFit="1"/>
    </xf>
    <xf numFmtId="49" fontId="82" fillId="10" borderId="5" xfId="0" applyNumberFormat="1" applyFont="1" applyFill="1" applyBorder="1" applyAlignment="1">
      <alignment horizontal="center" vertical="center" shrinkToFit="1"/>
    </xf>
    <xf numFmtId="49" fontId="82" fillId="10" borderId="6" xfId="0" applyNumberFormat="1" applyFont="1" applyFill="1" applyBorder="1" applyAlignment="1">
      <alignment horizontal="center" vertical="center" shrinkToFit="1"/>
    </xf>
    <xf numFmtId="49" fontId="82" fillId="10" borderId="7" xfId="0" applyNumberFormat="1" applyFont="1" applyFill="1" applyBorder="1" applyAlignment="1">
      <alignment horizontal="center" vertical="center" shrinkToFit="1"/>
    </xf>
    <xf numFmtId="49" fontId="82" fillId="10" borderId="8" xfId="0" applyNumberFormat="1" applyFont="1" applyFill="1" applyBorder="1" applyAlignment="1">
      <alignment horizontal="center" vertical="center" shrinkToFit="1"/>
    </xf>
    <xf numFmtId="49" fontId="14" fillId="23" borderId="10" xfId="0" applyNumberFormat="1" applyFont="1" applyFill="1" applyBorder="1" applyAlignment="1">
      <alignment horizontal="center" vertical="center" shrinkToFit="1"/>
    </xf>
    <xf numFmtId="49" fontId="14" fillId="23" borderId="12" xfId="0" applyNumberFormat="1" applyFont="1" applyFill="1" applyBorder="1" applyAlignment="1">
      <alignment horizontal="center" vertical="center" shrinkToFit="1"/>
    </xf>
    <xf numFmtId="49" fontId="14" fillId="23" borderId="11" xfId="0" applyNumberFormat="1" applyFont="1" applyFill="1" applyBorder="1" applyAlignment="1">
      <alignment horizontal="center" vertical="center" shrinkToFit="1"/>
    </xf>
    <xf numFmtId="0" fontId="78" fillId="0" borderId="10" xfId="1" applyFont="1" applyBorder="1" applyAlignment="1" applyProtection="1">
      <alignment vertical="center"/>
    </xf>
    <xf numFmtId="0" fontId="78" fillId="0" borderId="11" xfId="1" applyFont="1" applyBorder="1" applyAlignment="1" applyProtection="1">
      <alignment vertical="center"/>
    </xf>
    <xf numFmtId="0" fontId="78" fillId="0" borderId="97" xfId="1" applyFont="1" applyBorder="1" applyAlignment="1" applyProtection="1">
      <alignment vertical="center"/>
    </xf>
    <xf numFmtId="49" fontId="34" fillId="0" borderId="4" xfId="0" applyNumberFormat="1" applyFont="1" applyBorder="1" applyAlignment="1">
      <alignment horizontal="left" vertical="center" shrinkToFit="1"/>
    </xf>
    <xf numFmtId="49" fontId="34" fillId="0" borderId="7" xfId="0" applyNumberFormat="1" applyFont="1" applyBorder="1" applyAlignment="1">
      <alignment horizontal="left" vertical="center" shrinkToFit="1"/>
    </xf>
    <xf numFmtId="49" fontId="14" fillId="0" borderId="11" xfId="0" applyNumberFormat="1" applyFont="1" applyBorder="1" applyAlignment="1">
      <alignment horizontal="left" vertical="center" shrinkToFit="1"/>
    </xf>
    <xf numFmtId="49" fontId="14" fillId="0" borderId="12" xfId="0" applyNumberFormat="1" applyFont="1" applyBorder="1" applyAlignment="1">
      <alignment horizontal="left" vertical="center" shrinkToFit="1"/>
    </xf>
    <xf numFmtId="49" fontId="14" fillId="15" borderId="217" xfId="0" applyNumberFormat="1" applyFont="1" applyFill="1" applyBorder="1" applyAlignment="1">
      <alignment horizontal="center" vertical="center" shrinkToFit="1"/>
    </xf>
    <xf numFmtId="49" fontId="14" fillId="15" borderId="218" xfId="0" applyNumberFormat="1" applyFont="1" applyFill="1" applyBorder="1" applyAlignment="1">
      <alignment horizontal="center" vertical="center" shrinkToFit="1"/>
    </xf>
    <xf numFmtId="49" fontId="14" fillId="15" borderId="220" xfId="0" applyNumberFormat="1" applyFont="1" applyFill="1" applyBorder="1" applyAlignment="1">
      <alignment horizontal="center" vertical="center" shrinkToFit="1"/>
    </xf>
    <xf numFmtId="49" fontId="14" fillId="15" borderId="1" xfId="0" applyNumberFormat="1" applyFont="1" applyFill="1" applyBorder="1" applyAlignment="1">
      <alignment horizontal="center" vertical="center" shrinkToFit="1"/>
    </xf>
    <xf numFmtId="49" fontId="29" fillId="0" borderId="7" xfId="1" applyNumberFormat="1" applyBorder="1" applyAlignment="1" applyProtection="1">
      <alignment horizontal="center" vertical="center" shrinkToFit="1"/>
    </xf>
    <xf numFmtId="49" fontId="88" fillId="22" borderId="0" xfId="0" applyNumberFormat="1" applyFont="1" applyFill="1" applyAlignment="1">
      <alignment horizontal="center" vertical="center" wrapText="1"/>
    </xf>
    <xf numFmtId="49" fontId="14" fillId="33" borderId="10" xfId="0" applyNumberFormat="1" applyFont="1" applyFill="1" applyBorder="1" applyAlignment="1">
      <alignment horizontal="center" vertical="center" wrapText="1" shrinkToFit="1"/>
    </xf>
    <xf numFmtId="49" fontId="14" fillId="33" borderId="11" xfId="0" applyNumberFormat="1" applyFont="1" applyFill="1" applyBorder="1" applyAlignment="1">
      <alignment horizontal="center" vertical="center" wrapText="1" shrinkToFit="1"/>
    </xf>
    <xf numFmtId="49" fontId="14" fillId="33" borderId="12" xfId="0" applyNumberFormat="1" applyFont="1" applyFill="1" applyBorder="1" applyAlignment="1">
      <alignment horizontal="center" vertical="center" wrapText="1" shrinkToFit="1"/>
    </xf>
    <xf numFmtId="49" fontId="14" fillId="15" borderId="214" xfId="0" applyNumberFormat="1" applyFont="1" applyFill="1" applyBorder="1" applyAlignment="1">
      <alignment horizontal="center" vertical="center" shrinkToFit="1"/>
    </xf>
    <xf numFmtId="49" fontId="14" fillId="15" borderId="215" xfId="0" applyNumberFormat="1" applyFont="1" applyFill="1" applyBorder="1" applyAlignment="1">
      <alignment horizontal="center" vertical="center" shrinkToFit="1"/>
    </xf>
    <xf numFmtId="49" fontId="62" fillId="7" borderId="3" xfId="1" applyNumberFormat="1" applyFont="1" applyFill="1" applyBorder="1" applyAlignment="1" applyProtection="1">
      <alignment horizontal="left" vertical="center" shrinkToFit="1"/>
      <protection locked="0"/>
    </xf>
    <xf numFmtId="49" fontId="62" fillId="7" borderId="4" xfId="1" applyNumberFormat="1" applyFont="1" applyFill="1" applyBorder="1" applyAlignment="1" applyProtection="1">
      <alignment horizontal="left" vertical="center" shrinkToFit="1"/>
      <protection locked="0"/>
    </xf>
    <xf numFmtId="49" fontId="62" fillId="7" borderId="5" xfId="1" applyNumberFormat="1" applyFont="1" applyFill="1" applyBorder="1" applyAlignment="1" applyProtection="1">
      <alignment horizontal="left" vertical="center" shrinkToFit="1"/>
      <protection locked="0"/>
    </xf>
    <xf numFmtId="49" fontId="62" fillId="7" borderId="6" xfId="1" applyNumberFormat="1" applyFont="1" applyFill="1" applyBorder="1" applyAlignment="1" applyProtection="1">
      <alignment horizontal="left" vertical="center" shrinkToFit="1"/>
      <protection locked="0"/>
    </xf>
    <xf numFmtId="49" fontId="62" fillId="7" borderId="7" xfId="1" applyNumberFormat="1" applyFont="1" applyFill="1" applyBorder="1" applyAlignment="1" applyProtection="1">
      <alignment horizontal="left" vertical="center" shrinkToFit="1"/>
      <protection locked="0"/>
    </xf>
    <xf numFmtId="49" fontId="62" fillId="7" borderId="8" xfId="1" applyNumberFormat="1" applyFont="1" applyFill="1" applyBorder="1" applyAlignment="1" applyProtection="1">
      <alignment horizontal="left" vertical="center" shrinkToFit="1"/>
      <protection locked="0"/>
    </xf>
    <xf numFmtId="49" fontId="14" fillId="15" borderId="312" xfId="0" applyNumberFormat="1" applyFont="1" applyFill="1" applyBorder="1" applyAlignment="1">
      <alignment horizontal="center" vertical="center" shrinkToFit="1"/>
    </xf>
    <xf numFmtId="49" fontId="14" fillId="15" borderId="190" xfId="0" applyNumberFormat="1" applyFont="1" applyFill="1" applyBorder="1" applyAlignment="1">
      <alignment horizontal="center" vertical="center" shrinkToFit="1"/>
    </xf>
    <xf numFmtId="49" fontId="14" fillId="15" borderId="99" xfId="0" applyNumberFormat="1" applyFont="1" applyFill="1" applyBorder="1" applyAlignment="1">
      <alignment horizontal="center" vertical="center" shrinkToFit="1"/>
    </xf>
    <xf numFmtId="49" fontId="29" fillId="0" borderId="4" xfId="1" applyNumberFormat="1" applyBorder="1" applyAlignment="1" applyProtection="1">
      <alignment horizontal="center" vertical="center" shrinkToFit="1"/>
    </xf>
    <xf numFmtId="49" fontId="14" fillId="0" borderId="85" xfId="0" applyNumberFormat="1" applyFont="1" applyBorder="1" applyAlignment="1">
      <alignment horizontal="center" vertical="center" shrinkToFit="1"/>
    </xf>
    <xf numFmtId="49" fontId="14" fillId="0" borderId="82" xfId="0" applyNumberFormat="1" applyFont="1" applyBorder="1" applyAlignment="1">
      <alignment horizontal="center" vertical="center" shrinkToFit="1"/>
    </xf>
    <xf numFmtId="49" fontId="14" fillId="0" borderId="84" xfId="0" applyNumberFormat="1" applyFont="1" applyBorder="1" applyAlignment="1">
      <alignment horizontal="center" vertical="center" shrinkToFit="1"/>
    </xf>
    <xf numFmtId="0" fontId="78" fillId="0" borderId="221" xfId="1" applyFont="1" applyBorder="1" applyAlignment="1" applyProtection="1">
      <alignment vertical="center"/>
    </xf>
    <xf numFmtId="49" fontId="62" fillId="7" borderId="4" xfId="1" applyNumberFormat="1" applyFont="1" applyFill="1" applyBorder="1" applyAlignment="1" applyProtection="1">
      <alignment horizontal="right" vertical="center" shrinkToFit="1"/>
      <protection locked="0"/>
    </xf>
    <xf numFmtId="49" fontId="62" fillId="7" borderId="7" xfId="1" applyNumberFormat="1" applyFont="1" applyFill="1" applyBorder="1" applyAlignment="1" applyProtection="1">
      <alignment horizontal="right" vertical="center" shrinkToFit="1"/>
      <protection locked="0"/>
    </xf>
    <xf numFmtId="49" fontId="14" fillId="15" borderId="220" xfId="0" applyNumberFormat="1" applyFont="1" applyFill="1" applyBorder="1" applyAlignment="1" applyProtection="1">
      <alignment horizontal="center" vertical="center" shrinkToFit="1"/>
      <protection hidden="1"/>
    </xf>
    <xf numFmtId="49" fontId="14" fillId="15" borderId="1" xfId="0" applyNumberFormat="1" applyFont="1" applyFill="1" applyBorder="1" applyAlignment="1" applyProtection="1">
      <alignment horizontal="center" vertical="center" shrinkToFit="1"/>
      <protection hidden="1"/>
    </xf>
    <xf numFmtId="49" fontId="14" fillId="15" borderId="226" xfId="0" applyNumberFormat="1" applyFont="1" applyFill="1" applyBorder="1" applyAlignment="1" applyProtection="1">
      <alignment horizontal="center" vertical="center" shrinkToFit="1"/>
      <protection hidden="1"/>
    </xf>
    <xf numFmtId="49" fontId="14" fillId="15" borderId="227" xfId="0" applyNumberFormat="1" applyFont="1" applyFill="1" applyBorder="1" applyAlignment="1" applyProtection="1">
      <alignment horizontal="center" vertical="center" shrinkToFit="1"/>
      <protection hidden="1"/>
    </xf>
    <xf numFmtId="0" fontId="78" fillId="0" borderId="227" xfId="1" applyFont="1" applyBorder="1" applyAlignment="1" applyProtection="1">
      <alignment vertical="center"/>
    </xf>
    <xf numFmtId="0" fontId="78" fillId="0" borderId="228" xfId="1" applyFont="1" applyBorder="1" applyAlignment="1" applyProtection="1">
      <alignment vertical="center"/>
    </xf>
    <xf numFmtId="49" fontId="14" fillId="0" borderId="80" xfId="0" applyNumberFormat="1" applyFont="1" applyBorder="1" applyAlignment="1">
      <alignment horizontal="center" vertical="center" shrinkToFit="1"/>
    </xf>
    <xf numFmtId="49" fontId="14" fillId="0" borderId="81" xfId="0" applyNumberFormat="1" applyFont="1" applyBorder="1" applyAlignment="1">
      <alignment horizontal="center" vertical="center" shrinkToFit="1"/>
    </xf>
    <xf numFmtId="49" fontId="14" fillId="0" borderId="99" xfId="0" applyNumberFormat="1" applyFont="1" applyBorder="1" applyAlignment="1">
      <alignment horizontal="center" vertical="center" shrinkToFit="1"/>
    </xf>
    <xf numFmtId="49" fontId="14" fillId="0" borderId="265" xfId="0" applyNumberFormat="1" applyFont="1" applyBorder="1" applyAlignment="1">
      <alignment horizontal="center" vertical="center" shrinkToFit="1"/>
    </xf>
    <xf numFmtId="49" fontId="14" fillId="0" borderId="66" xfId="0" applyNumberFormat="1" applyFont="1" applyBorder="1" applyAlignment="1">
      <alignment horizontal="center" vertical="center" shrinkToFit="1"/>
    </xf>
    <xf numFmtId="49" fontId="14" fillId="0" borderId="273" xfId="0" applyNumberFormat="1" applyFont="1" applyBorder="1" applyAlignment="1">
      <alignment horizontal="center" vertical="center" shrinkToFit="1"/>
    </xf>
    <xf numFmtId="49" fontId="14" fillId="0" borderId="3" xfId="1" applyNumberFormat="1" applyFont="1" applyBorder="1" applyAlignment="1" applyProtection="1">
      <alignment horizontal="center" vertical="center" shrinkToFit="1"/>
    </xf>
    <xf numFmtId="49" fontId="14" fillId="0" borderId="4" xfId="1" applyNumberFormat="1" applyFont="1" applyBorder="1" applyAlignment="1" applyProtection="1">
      <alignment horizontal="center" vertical="center" shrinkToFit="1"/>
    </xf>
    <xf numFmtId="49" fontId="14" fillId="0" borderId="5" xfId="1" applyNumberFormat="1" applyFont="1" applyBorder="1" applyAlignment="1" applyProtection="1">
      <alignment horizontal="center" vertical="center" shrinkToFit="1"/>
    </xf>
    <xf numFmtId="49" fontId="14" fillId="0" borderId="6" xfId="1" applyNumberFormat="1" applyFont="1" applyBorder="1" applyAlignment="1" applyProtection="1">
      <alignment horizontal="center" vertical="center" shrinkToFit="1"/>
    </xf>
    <xf numFmtId="49" fontId="14" fillId="0" borderId="7" xfId="1" applyNumberFormat="1" applyFont="1" applyBorder="1" applyAlignment="1" applyProtection="1">
      <alignment horizontal="center" vertical="center" shrinkToFit="1"/>
    </xf>
    <xf numFmtId="49" fontId="14" fillId="0" borderId="8" xfId="1" applyNumberFormat="1" applyFont="1" applyBorder="1" applyAlignment="1" applyProtection="1">
      <alignment horizontal="center" vertical="center" shrinkToFit="1"/>
    </xf>
    <xf numFmtId="49" fontId="14" fillId="0" borderId="5" xfId="0" applyNumberFormat="1" applyFont="1" applyBorder="1" applyAlignment="1">
      <alignment horizontal="right" vertical="center" shrinkToFit="1"/>
    </xf>
    <xf numFmtId="49" fontId="14" fillId="0" borderId="8" xfId="0" applyNumberFormat="1" applyFont="1" applyBorder="1" applyAlignment="1">
      <alignment horizontal="right" vertical="center" shrinkToFit="1"/>
    </xf>
    <xf numFmtId="49" fontId="14" fillId="0" borderId="232" xfId="0" applyNumberFormat="1" applyFont="1" applyBorder="1" applyAlignment="1" applyProtection="1">
      <alignment horizontal="center" vertical="center" shrinkToFit="1"/>
      <protection hidden="1"/>
    </xf>
    <xf numFmtId="49" fontId="14" fillId="0" borderId="101" xfId="0" applyNumberFormat="1" applyFont="1" applyBorder="1" applyAlignment="1" applyProtection="1">
      <alignment horizontal="center" vertical="center" shrinkToFit="1"/>
      <protection hidden="1"/>
    </xf>
    <xf numFmtId="49" fontId="14" fillId="0" borderId="231" xfId="0" applyNumberFormat="1" applyFont="1" applyBorder="1" applyAlignment="1" applyProtection="1">
      <alignment horizontal="center" vertical="center" shrinkToFit="1"/>
      <protection hidden="1"/>
    </xf>
    <xf numFmtId="0" fontId="29" fillId="0" borderId="232" xfId="1" applyFill="1" applyBorder="1" applyAlignment="1" applyProtection="1">
      <alignment vertical="center"/>
    </xf>
    <xf numFmtId="0" fontId="29" fillId="0" borderId="101" xfId="1" applyFill="1" applyBorder="1" applyAlignment="1" applyProtection="1">
      <alignment vertical="center"/>
    </xf>
    <xf numFmtId="0" fontId="29" fillId="0" borderId="102" xfId="1" applyFill="1" applyBorder="1" applyAlignment="1" applyProtection="1">
      <alignment vertical="center"/>
    </xf>
    <xf numFmtId="49" fontId="30" fillId="0" borderId="111" xfId="0" applyNumberFormat="1" applyFont="1" applyBorder="1" applyAlignment="1" applyProtection="1">
      <alignment horizontal="center" vertical="top" shrinkToFit="1"/>
      <protection hidden="1"/>
    </xf>
    <xf numFmtId="49" fontId="30" fillId="0" borderId="0" xfId="0" applyNumberFormat="1" applyFont="1" applyAlignment="1" applyProtection="1">
      <alignment horizontal="center" vertical="top" shrinkToFit="1"/>
      <protection hidden="1"/>
    </xf>
    <xf numFmtId="49" fontId="14" fillId="32" borderId="3" xfId="0" applyNumberFormat="1" applyFont="1" applyFill="1" applyBorder="1" applyAlignment="1">
      <alignment horizontal="center" vertical="center" wrapText="1" shrinkToFit="1"/>
    </xf>
    <xf numFmtId="49" fontId="14" fillId="32" borderId="6" xfId="0" applyNumberFormat="1" applyFont="1" applyFill="1" applyBorder="1" applyAlignment="1">
      <alignment horizontal="center" vertical="center" wrapText="1" shrinkToFit="1"/>
    </xf>
    <xf numFmtId="49" fontId="0" fillId="7" borderId="4" xfId="0" applyNumberFormat="1" applyFill="1" applyBorder="1" applyAlignment="1" applyProtection="1">
      <alignment horizontal="right" vertical="center" shrinkToFit="1"/>
      <protection locked="0"/>
    </xf>
    <xf numFmtId="49" fontId="0" fillId="7" borderId="7" xfId="0" applyNumberFormat="1" applyFill="1" applyBorder="1" applyAlignment="1" applyProtection="1">
      <alignment horizontal="right" vertical="center" shrinkToFit="1"/>
      <protection locked="0"/>
    </xf>
    <xf numFmtId="0" fontId="78" fillId="0" borderId="80" xfId="1" applyFont="1" applyBorder="1" applyAlignment="1" applyProtection="1">
      <alignment vertical="center"/>
    </xf>
    <xf numFmtId="0" fontId="78" fillId="0" borderId="81" xfId="1" applyFont="1" applyBorder="1" applyAlignment="1" applyProtection="1">
      <alignment vertical="center"/>
    </xf>
    <xf numFmtId="0" fontId="78" fillId="0" borderId="191" xfId="1" applyFont="1" applyBorder="1" applyAlignment="1" applyProtection="1">
      <alignment vertical="center"/>
    </xf>
    <xf numFmtId="49" fontId="26" fillId="0" borderId="3" xfId="0" applyNumberFormat="1" applyFont="1" applyBorder="1" applyAlignment="1">
      <alignment horizontal="center" vertical="center" wrapText="1" shrinkToFit="1"/>
    </xf>
    <xf numFmtId="49" fontId="26" fillId="0" borderId="4" xfId="0" applyNumberFormat="1" applyFont="1" applyBorder="1" applyAlignment="1">
      <alignment horizontal="center" vertical="center" wrapText="1" shrinkToFit="1"/>
    </xf>
    <xf numFmtId="49" fontId="26" fillId="0" borderId="5" xfId="0" applyNumberFormat="1" applyFont="1" applyBorder="1" applyAlignment="1">
      <alignment horizontal="center" vertical="center" wrapText="1" shrinkToFit="1"/>
    </xf>
    <xf numFmtId="49" fontId="26" fillId="0" borderId="13" xfId="0" applyNumberFormat="1" applyFont="1" applyBorder="1" applyAlignment="1">
      <alignment horizontal="center" vertical="center" wrapText="1" shrinkToFit="1"/>
    </xf>
    <xf numFmtId="49" fontId="26" fillId="0" borderId="0" xfId="0" applyNumberFormat="1" applyFont="1" applyAlignment="1">
      <alignment horizontal="center" vertical="center" wrapText="1" shrinkToFit="1"/>
    </xf>
    <xf numFmtId="49" fontId="26" fillId="0" borderId="9" xfId="0" applyNumberFormat="1" applyFont="1" applyBorder="1" applyAlignment="1">
      <alignment horizontal="center" vertical="center" wrapText="1" shrinkToFit="1"/>
    </xf>
    <xf numFmtId="49" fontId="26" fillId="0" borderId="6" xfId="0" applyNumberFormat="1" applyFont="1" applyBorder="1" applyAlignment="1">
      <alignment horizontal="center" vertical="center" wrapText="1" shrinkToFit="1"/>
    </xf>
    <xf numFmtId="49" fontId="26" fillId="0" borderId="7" xfId="0" applyNumberFormat="1" applyFont="1" applyBorder="1" applyAlignment="1">
      <alignment horizontal="center" vertical="center" wrapText="1" shrinkToFit="1"/>
    </xf>
    <xf numFmtId="49" fontId="26" fillId="0" borderId="8" xfId="0" applyNumberFormat="1" applyFont="1" applyBorder="1" applyAlignment="1">
      <alignment horizontal="center" vertical="center" wrapText="1" shrinkToFit="1"/>
    </xf>
    <xf numFmtId="179" fontId="14" fillId="7" borderId="3" xfId="0" applyNumberFormat="1" applyFont="1" applyFill="1" applyBorder="1" applyAlignment="1" applyProtection="1">
      <alignment horizontal="left" vertical="center" indent="1" shrinkToFit="1"/>
      <protection locked="0"/>
    </xf>
    <xf numFmtId="179" fontId="14" fillId="7" borderId="4" xfId="0" applyNumberFormat="1" applyFont="1" applyFill="1" applyBorder="1" applyAlignment="1" applyProtection="1">
      <alignment horizontal="left" vertical="center" indent="1" shrinkToFit="1"/>
      <protection locked="0"/>
    </xf>
    <xf numFmtId="179" fontId="14" fillId="7" borderId="5" xfId="0" applyNumberFormat="1" applyFont="1" applyFill="1" applyBorder="1" applyAlignment="1" applyProtection="1">
      <alignment horizontal="left" vertical="center" indent="1" shrinkToFit="1"/>
      <protection locked="0"/>
    </xf>
    <xf numFmtId="179" fontId="14" fillId="7" borderId="13" xfId="0" applyNumberFormat="1" applyFont="1" applyFill="1" applyBorder="1" applyAlignment="1" applyProtection="1">
      <alignment horizontal="left" vertical="center" indent="1" shrinkToFit="1"/>
      <protection locked="0"/>
    </xf>
    <xf numFmtId="179" fontId="14" fillId="7" borderId="0" xfId="0" applyNumberFormat="1" applyFont="1" applyFill="1" applyAlignment="1" applyProtection="1">
      <alignment horizontal="left" vertical="center" indent="1" shrinkToFit="1"/>
      <protection locked="0"/>
    </xf>
    <xf numFmtId="179" fontId="14" fillId="7" borderId="9" xfId="0" applyNumberFormat="1" applyFont="1" applyFill="1" applyBorder="1" applyAlignment="1" applyProtection="1">
      <alignment horizontal="left" vertical="center" indent="1" shrinkToFit="1"/>
      <protection locked="0"/>
    </xf>
    <xf numFmtId="179" fontId="14" fillId="2" borderId="10" xfId="0" applyNumberFormat="1" applyFont="1" applyFill="1" applyBorder="1" applyAlignment="1">
      <alignment horizontal="left" vertical="center" indent="1" shrinkToFit="1"/>
    </xf>
    <xf numFmtId="179" fontId="14" fillId="2" borderId="11" xfId="0" applyNumberFormat="1" applyFont="1" applyFill="1" applyBorder="1" applyAlignment="1">
      <alignment horizontal="left" vertical="center" indent="1" shrinkToFit="1"/>
    </xf>
    <xf numFmtId="179" fontId="14" fillId="2" borderId="12" xfId="0" applyNumberFormat="1" applyFont="1" applyFill="1" applyBorder="1" applyAlignment="1">
      <alignment horizontal="left" vertical="center" indent="1" shrinkToFit="1"/>
    </xf>
    <xf numFmtId="0" fontId="78" fillId="0" borderId="218" xfId="1" applyFont="1" applyBorder="1" applyAlignment="1" applyProtection="1">
      <alignment vertical="center"/>
    </xf>
    <xf numFmtId="0" fontId="78" fillId="0" borderId="219" xfId="1" applyFont="1" applyBorder="1" applyAlignment="1" applyProtection="1">
      <alignment vertical="center"/>
    </xf>
    <xf numFmtId="49" fontId="14" fillId="15" borderId="204" xfId="0" applyNumberFormat="1" applyFont="1" applyFill="1" applyBorder="1" applyAlignment="1">
      <alignment horizontal="center" vertical="center" shrinkToFit="1"/>
    </xf>
    <xf numFmtId="49" fontId="14" fillId="15" borderId="225" xfId="0" applyNumberFormat="1" applyFont="1" applyFill="1" applyBorder="1" applyAlignment="1">
      <alignment horizontal="center" vertical="center" shrinkToFit="1"/>
    </xf>
    <xf numFmtId="49" fontId="34" fillId="0" borderId="0" xfId="0" applyNumberFormat="1" applyFont="1" applyAlignment="1">
      <alignment horizontal="left" vertical="center" shrinkToFit="1"/>
    </xf>
    <xf numFmtId="49" fontId="34" fillId="0" borderId="5" xfId="0" applyNumberFormat="1" applyFont="1" applyBorder="1" applyAlignment="1">
      <alignment horizontal="left" vertical="center" shrinkToFit="1"/>
    </xf>
    <xf numFmtId="49" fontId="34" fillId="0" borderId="9" xfId="0" applyNumberFormat="1" applyFont="1" applyBorder="1" applyAlignment="1">
      <alignment horizontal="left" vertical="center" shrinkToFit="1"/>
    </xf>
    <xf numFmtId="49" fontId="34" fillId="0" borderId="8" xfId="0" applyNumberFormat="1" applyFont="1" applyBorder="1" applyAlignment="1">
      <alignment horizontal="left" vertical="center" shrinkToFit="1"/>
    </xf>
    <xf numFmtId="49" fontId="30" fillId="0" borderId="11" xfId="0" applyNumberFormat="1" applyFont="1" applyBorder="1" applyAlignment="1">
      <alignment horizontal="left" vertical="center" wrapText="1" shrinkToFit="1"/>
    </xf>
    <xf numFmtId="49" fontId="30" fillId="0" borderId="12" xfId="0" applyNumberFormat="1" applyFont="1" applyBorder="1" applyAlignment="1">
      <alignment horizontal="left" vertical="center" wrapText="1" shrinkToFit="1"/>
    </xf>
    <xf numFmtId="49" fontId="34" fillId="0" borderId="10" xfId="0" applyNumberFormat="1" applyFont="1" applyBorder="1" applyAlignment="1">
      <alignment horizontal="center" vertical="center" wrapText="1" shrinkToFit="1"/>
    </xf>
    <xf numFmtId="49" fontId="34" fillId="0" borderId="11" xfId="0" applyNumberFormat="1" applyFont="1" applyBorder="1" applyAlignment="1">
      <alignment horizontal="center" vertical="center" wrapText="1" shrinkToFit="1"/>
    </xf>
    <xf numFmtId="179" fontId="136" fillId="6" borderId="5" xfId="0" applyNumberFormat="1" applyFont="1" applyFill="1" applyBorder="1" applyAlignment="1" applyProtection="1">
      <alignment horizontal="center" vertical="center" shrinkToFit="1"/>
      <protection locked="0"/>
    </xf>
    <xf numFmtId="179" fontId="136" fillId="6" borderId="8" xfId="0" applyNumberFormat="1" applyFont="1" applyFill="1" applyBorder="1" applyAlignment="1" applyProtection="1">
      <alignment horizontal="center" vertical="center" shrinkToFit="1"/>
      <protection locked="0"/>
    </xf>
    <xf numFmtId="0" fontId="137" fillId="0" borderId="4" xfId="0" applyFont="1" applyBorder="1" applyAlignment="1">
      <alignment horizontal="right" vertical="center"/>
    </xf>
    <xf numFmtId="0" fontId="137" fillId="0" borderId="7" xfId="0" applyFont="1" applyBorder="1" applyAlignment="1">
      <alignment horizontal="right" vertical="center"/>
    </xf>
    <xf numFmtId="49" fontId="137" fillId="7" borderId="4" xfId="0" applyNumberFormat="1" applyFont="1" applyFill="1" applyBorder="1" applyAlignment="1" applyProtection="1">
      <alignment horizontal="right" vertical="center" shrinkToFit="1"/>
      <protection locked="0"/>
    </xf>
    <xf numFmtId="49" fontId="137" fillId="7" borderId="7" xfId="0" applyNumberFormat="1" applyFont="1" applyFill="1" applyBorder="1" applyAlignment="1" applyProtection="1">
      <alignment horizontal="right" vertical="center" shrinkToFit="1"/>
      <protection locked="0"/>
    </xf>
    <xf numFmtId="49" fontId="28" fillId="0" borderId="4" xfId="0" applyNumberFormat="1" applyFont="1" applyBorder="1" applyAlignment="1" applyProtection="1">
      <alignment vertical="center" shrinkToFit="1"/>
      <protection hidden="1"/>
    </xf>
    <xf numFmtId="49" fontId="28" fillId="0" borderId="7" xfId="0" applyNumberFormat="1" applyFont="1" applyBorder="1" applyAlignment="1" applyProtection="1">
      <alignment vertical="center" shrinkToFit="1"/>
      <protection hidden="1"/>
    </xf>
    <xf numFmtId="49" fontId="99" fillId="6" borderId="165" xfId="0" applyNumberFormat="1" applyFont="1" applyFill="1" applyBorder="1" applyAlignment="1" applyProtection="1">
      <alignment horizontal="left" vertical="center" shrinkToFit="1"/>
      <protection locked="0"/>
    </xf>
    <xf numFmtId="49" fontId="99" fillId="6" borderId="61" xfId="0" applyNumberFormat="1" applyFont="1" applyFill="1" applyBorder="1" applyAlignment="1" applyProtection="1">
      <alignment horizontal="left" vertical="center" shrinkToFit="1"/>
      <protection locked="0"/>
    </xf>
    <xf numFmtId="49" fontId="99" fillId="6" borderId="62" xfId="0" applyNumberFormat="1" applyFont="1" applyFill="1" applyBorder="1" applyAlignment="1" applyProtection="1">
      <alignment horizontal="left" vertical="center" shrinkToFit="1"/>
      <protection locked="0"/>
    </xf>
    <xf numFmtId="49" fontId="99" fillId="6" borderId="167" xfId="0" applyNumberFormat="1" applyFont="1" applyFill="1" applyBorder="1" applyAlignment="1" applyProtection="1">
      <alignment horizontal="left" vertical="center" shrinkToFit="1"/>
      <protection locked="0"/>
    </xf>
    <xf numFmtId="49" fontId="99" fillId="6" borderId="64" xfId="0" applyNumberFormat="1" applyFont="1" applyFill="1" applyBorder="1" applyAlignment="1" applyProtection="1">
      <alignment horizontal="left" vertical="center" shrinkToFit="1"/>
      <protection locked="0"/>
    </xf>
    <xf numFmtId="49" fontId="99" fillId="6" borderId="65" xfId="0" applyNumberFormat="1" applyFont="1" applyFill="1" applyBorder="1" applyAlignment="1" applyProtection="1">
      <alignment horizontal="left" vertical="center" shrinkToFit="1"/>
      <protection locked="0"/>
    </xf>
    <xf numFmtId="49" fontId="60" fillId="0" borderId="7" xfId="0" applyNumberFormat="1" applyFont="1" applyBorder="1" applyAlignment="1" applyProtection="1">
      <alignment horizontal="left" vertical="center" shrinkToFit="1"/>
      <protection hidden="1"/>
    </xf>
    <xf numFmtId="49" fontId="28" fillId="6" borderId="4" xfId="0" applyNumberFormat="1" applyFont="1" applyFill="1" applyBorder="1" applyAlignment="1" applyProtection="1">
      <alignment horizontal="right" vertical="center" shrinkToFit="1"/>
      <protection locked="0"/>
    </xf>
    <xf numFmtId="49" fontId="28" fillId="6" borderId="7" xfId="0" applyNumberFormat="1" applyFont="1" applyFill="1" applyBorder="1" applyAlignment="1" applyProtection="1">
      <alignment horizontal="right" vertical="center" shrinkToFit="1"/>
      <protection locked="0"/>
    </xf>
    <xf numFmtId="49" fontId="28" fillId="3" borderId="10" xfId="0" applyNumberFormat="1" applyFont="1" applyFill="1" applyBorder="1" applyAlignment="1">
      <alignment vertical="center" shrinkToFit="1"/>
    </xf>
    <xf numFmtId="49" fontId="28" fillId="3" borderId="11" xfId="0" applyNumberFormat="1" applyFont="1" applyFill="1" applyBorder="1" applyAlignment="1">
      <alignment vertical="center" shrinkToFit="1"/>
    </xf>
    <xf numFmtId="49" fontId="28" fillId="3" borderId="12" xfId="0" applyNumberFormat="1" applyFont="1" applyFill="1" applyBorder="1" applyAlignment="1">
      <alignment vertical="center" shrinkToFit="1"/>
    </xf>
    <xf numFmtId="49" fontId="0" fillId="6" borderId="141" xfId="0" applyNumberFormat="1" applyFill="1" applyBorder="1" applyAlignment="1" applyProtection="1">
      <alignment horizontal="center" vertical="center" shrinkToFit="1"/>
      <protection locked="0"/>
    </xf>
    <xf numFmtId="49" fontId="0" fillId="6" borderId="139" xfId="0" applyNumberFormat="1" applyFill="1" applyBorder="1" applyAlignment="1" applyProtection="1">
      <alignment horizontal="center" vertical="center" shrinkToFit="1"/>
      <protection locked="0"/>
    </xf>
    <xf numFmtId="49" fontId="0" fillId="6" borderId="140" xfId="0" applyNumberFormat="1" applyFill="1" applyBorder="1" applyAlignment="1" applyProtection="1">
      <alignment horizontal="center" vertical="center" shrinkToFit="1"/>
      <protection locked="0"/>
    </xf>
    <xf numFmtId="49" fontId="0" fillId="7" borderId="139" xfId="0" applyNumberFormat="1" applyFill="1" applyBorder="1" applyAlignment="1" applyProtection="1">
      <alignment horizontal="right" vertical="center" shrinkToFit="1"/>
      <protection locked="0"/>
    </xf>
    <xf numFmtId="49" fontId="34" fillId="0" borderId="10" xfId="0" applyNumberFormat="1" applyFont="1" applyBorder="1" applyAlignment="1" applyProtection="1">
      <alignment horizontal="left" vertical="center" indent="1" shrinkToFit="1"/>
      <protection hidden="1"/>
    </xf>
    <xf numFmtId="49" fontId="34" fillId="0" borderId="11" xfId="0" applyNumberFormat="1" applyFont="1" applyBorder="1" applyAlignment="1" applyProtection="1">
      <alignment horizontal="left" vertical="center" indent="1" shrinkToFit="1"/>
      <protection hidden="1"/>
    </xf>
    <xf numFmtId="49" fontId="14" fillId="0" borderId="141" xfId="0" applyNumberFormat="1" applyFont="1" applyBorder="1" applyAlignment="1" applyProtection="1">
      <alignment vertical="center" shrinkToFit="1"/>
      <protection hidden="1"/>
    </xf>
    <xf numFmtId="49" fontId="14" fillId="0" borderId="140" xfId="0" applyNumberFormat="1" applyFont="1" applyBorder="1" applyAlignment="1" applyProtection="1">
      <alignment vertical="center" shrinkToFit="1"/>
      <protection hidden="1"/>
    </xf>
    <xf numFmtId="49" fontId="30" fillId="0" borderId="141" xfId="0" applyNumberFormat="1" applyFont="1" applyBorder="1" applyAlignment="1" applyProtection="1">
      <alignment vertical="center" shrinkToFit="1"/>
      <protection hidden="1"/>
    </xf>
    <xf numFmtId="49" fontId="30" fillId="0" borderId="139" xfId="0" applyNumberFormat="1" applyFont="1" applyBorder="1" applyAlignment="1" applyProtection="1">
      <alignment vertical="center" shrinkToFit="1"/>
      <protection hidden="1"/>
    </xf>
    <xf numFmtId="49" fontId="30" fillId="0" borderId="140" xfId="0" applyNumberFormat="1" applyFont="1" applyBorder="1" applyAlignment="1" applyProtection="1">
      <alignment vertical="center" shrinkToFit="1"/>
      <protection hidden="1"/>
    </xf>
    <xf numFmtId="49" fontId="34" fillId="0" borderId="12" xfId="0" applyNumberFormat="1" applyFont="1" applyBorder="1" applyAlignment="1" applyProtection="1">
      <alignment horizontal="left" vertical="center" indent="1" shrinkToFit="1"/>
      <protection hidden="1"/>
    </xf>
    <xf numFmtId="49" fontId="14" fillId="0" borderId="1" xfId="0" applyNumberFormat="1" applyFont="1" applyBorder="1" applyAlignment="1" applyProtection="1">
      <alignment vertical="center" shrinkToFit="1"/>
      <protection hidden="1"/>
    </xf>
    <xf numFmtId="49" fontId="14" fillId="0" borderId="4" xfId="0" applyNumberFormat="1" applyFont="1" applyBorder="1" applyAlignment="1" applyProtection="1">
      <alignment horizontal="center" vertical="center" wrapText="1" shrinkToFit="1"/>
      <protection hidden="1"/>
    </xf>
    <xf numFmtId="49" fontId="14" fillId="0" borderId="5" xfId="0" applyNumberFormat="1" applyFont="1" applyBorder="1" applyAlignment="1" applyProtection="1">
      <alignment horizontal="center" vertical="center" wrapText="1" shrinkToFit="1"/>
      <protection hidden="1"/>
    </xf>
    <xf numFmtId="49" fontId="14" fillId="0" borderId="0" xfId="0" applyNumberFormat="1" applyFont="1" applyAlignment="1" applyProtection="1">
      <alignment horizontal="center" vertical="center" wrapText="1" shrinkToFit="1"/>
      <protection hidden="1"/>
    </xf>
    <xf numFmtId="49" fontId="14" fillId="0" borderId="9" xfId="0" applyNumberFormat="1" applyFont="1" applyBorder="1" applyAlignment="1" applyProtection="1">
      <alignment horizontal="center" vertical="center" wrapText="1" shrinkToFit="1"/>
      <protection hidden="1"/>
    </xf>
    <xf numFmtId="49" fontId="14" fillId="0" borderId="7" xfId="0" applyNumberFormat="1" applyFont="1" applyBorder="1" applyAlignment="1" applyProtection="1">
      <alignment horizontal="center" vertical="center" wrapText="1" shrinkToFit="1"/>
      <protection hidden="1"/>
    </xf>
    <xf numFmtId="49" fontId="14" fillId="0" borderId="8" xfId="0" applyNumberFormat="1" applyFont="1" applyBorder="1" applyAlignment="1" applyProtection="1">
      <alignment horizontal="center" vertical="center" wrapText="1" shrinkToFit="1"/>
      <protection hidden="1"/>
    </xf>
    <xf numFmtId="49" fontId="14" fillId="0" borderId="9" xfId="0" applyNumberFormat="1" applyFont="1" applyBorder="1" applyAlignment="1" applyProtection="1">
      <alignment horizontal="center" vertical="center" shrinkToFit="1"/>
      <protection hidden="1"/>
    </xf>
    <xf numFmtId="49" fontId="14" fillId="3" borderId="10" xfId="0" applyNumberFormat="1" applyFont="1" applyFill="1" applyBorder="1" applyAlignment="1" applyProtection="1">
      <alignment vertical="center" shrinkToFit="1"/>
      <protection hidden="1"/>
    </xf>
    <xf numFmtId="49" fontId="14" fillId="3" borderId="11" xfId="0" applyNumberFormat="1" applyFont="1" applyFill="1" applyBorder="1" applyAlignment="1" applyProtection="1">
      <alignment vertical="center" shrinkToFit="1"/>
      <protection hidden="1"/>
    </xf>
    <xf numFmtId="49" fontId="14" fillId="3" borderId="12" xfId="0" applyNumberFormat="1" applyFont="1" applyFill="1" applyBorder="1" applyAlignment="1" applyProtection="1">
      <alignment vertical="center" shrinkToFit="1"/>
      <protection hidden="1"/>
    </xf>
    <xf numFmtId="49" fontId="29" fillId="0" borderId="142" xfId="1" applyNumberFormat="1" applyBorder="1" applyAlignment="1" applyProtection="1">
      <alignment horizontal="center" vertical="center" shrinkToFit="1"/>
      <protection hidden="1"/>
    </xf>
    <xf numFmtId="49" fontId="30" fillId="3" borderId="10" xfId="0" applyNumberFormat="1" applyFont="1" applyFill="1" applyBorder="1" applyAlignment="1" applyProtection="1">
      <alignment horizontal="center" vertical="center" wrapText="1" shrinkToFit="1"/>
      <protection hidden="1"/>
    </xf>
    <xf numFmtId="49" fontId="30" fillId="3" borderId="11" xfId="0" applyNumberFormat="1" applyFont="1" applyFill="1" applyBorder="1" applyAlignment="1" applyProtection="1">
      <alignment horizontal="center" vertical="center" wrapText="1" shrinkToFit="1"/>
      <protection hidden="1"/>
    </xf>
    <xf numFmtId="49" fontId="30" fillId="3" borderId="12" xfId="0" applyNumberFormat="1" applyFont="1" applyFill="1" applyBorder="1" applyAlignment="1" applyProtection="1">
      <alignment horizontal="center" vertical="center" wrapText="1" shrinkToFit="1"/>
      <protection hidden="1"/>
    </xf>
    <xf numFmtId="49" fontId="14" fillId="0" borderId="139" xfId="0" applyNumberFormat="1" applyFont="1" applyBorder="1" applyAlignment="1" applyProtection="1">
      <alignment vertical="center" shrinkToFit="1"/>
      <protection hidden="1"/>
    </xf>
    <xf numFmtId="49" fontId="0" fillId="0" borderId="4" xfId="0" applyNumberFormat="1" applyBorder="1" applyAlignment="1" applyProtection="1">
      <alignment horizontal="center" vertical="center" wrapText="1" shrinkToFit="1"/>
      <protection hidden="1"/>
    </xf>
    <xf numFmtId="49" fontId="0" fillId="0" borderId="5" xfId="0" applyNumberFormat="1" applyBorder="1" applyAlignment="1" applyProtection="1">
      <alignment horizontal="center" vertical="center" wrapText="1" shrinkToFit="1"/>
      <protection hidden="1"/>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0" fillId="0" borderId="58" xfId="0" applyNumberFormat="1" applyBorder="1" applyAlignment="1" applyProtection="1">
      <alignment horizontal="center" vertical="center" wrapText="1" shrinkToFit="1"/>
      <protection hidden="1"/>
    </xf>
    <xf numFmtId="49" fontId="0" fillId="0" borderId="59" xfId="0" applyNumberFormat="1" applyBorder="1" applyAlignment="1" applyProtection="1">
      <alignment horizontal="center" vertical="center" wrapText="1" shrinkToFit="1"/>
      <protection hidden="1"/>
    </xf>
    <xf numFmtId="49" fontId="14" fillId="0" borderId="4" xfId="0" applyNumberFormat="1" applyFont="1" applyBorder="1" applyAlignment="1" applyProtection="1">
      <alignment horizontal="center" vertical="center" shrinkToFit="1"/>
      <protection hidden="1"/>
    </xf>
    <xf numFmtId="49" fontId="14" fillId="0" borderId="5" xfId="0" applyNumberFormat="1" applyFont="1" applyBorder="1" applyAlignment="1" applyProtection="1">
      <alignment horizontal="center" vertical="center" shrinkToFit="1"/>
      <protection hidden="1"/>
    </xf>
    <xf numFmtId="49" fontId="14" fillId="0" borderId="7" xfId="0" applyNumberFormat="1" applyFont="1" applyBorder="1" applyAlignment="1" applyProtection="1">
      <alignment horizontal="center" vertical="center" shrinkToFit="1"/>
      <protection hidden="1"/>
    </xf>
    <xf numFmtId="49" fontId="14" fillId="0" borderId="8" xfId="0" applyNumberFormat="1" applyFont="1" applyBorder="1" applyAlignment="1" applyProtection="1">
      <alignment horizontal="center" vertical="center" shrinkToFit="1"/>
      <protection hidden="1"/>
    </xf>
    <xf numFmtId="49" fontId="30" fillId="0" borderId="11" xfId="0" applyNumberFormat="1" applyFont="1" applyBorder="1" applyAlignment="1" applyProtection="1">
      <alignment horizontal="right" vertical="center" shrinkToFit="1"/>
      <protection hidden="1"/>
    </xf>
    <xf numFmtId="49" fontId="30" fillId="0" borderId="12" xfId="0" applyNumberFormat="1" applyFont="1" applyBorder="1" applyAlignment="1" applyProtection="1">
      <alignment horizontal="right" vertical="center" shrinkToFit="1"/>
      <protection hidden="1"/>
    </xf>
    <xf numFmtId="49" fontId="14" fillId="0" borderId="6" xfId="0" applyNumberFormat="1" applyFont="1" applyBorder="1" applyAlignment="1" applyProtection="1">
      <alignment horizontal="center" vertical="center" shrinkToFit="1"/>
      <protection hidden="1"/>
    </xf>
    <xf numFmtId="49" fontId="30" fillId="3" borderId="3" xfId="0" applyNumberFormat="1" applyFont="1" applyFill="1" applyBorder="1" applyAlignment="1" applyProtection="1">
      <alignment horizontal="center" vertical="center" wrapText="1" shrinkToFit="1"/>
      <protection hidden="1"/>
    </xf>
    <xf numFmtId="49" fontId="30" fillId="3" borderId="4" xfId="0" applyNumberFormat="1" applyFont="1" applyFill="1" applyBorder="1" applyAlignment="1" applyProtection="1">
      <alignment horizontal="center" vertical="center" wrapText="1" shrinkToFit="1"/>
      <protection hidden="1"/>
    </xf>
    <xf numFmtId="49" fontId="30" fillId="3" borderId="5" xfId="0" applyNumberFormat="1" applyFont="1" applyFill="1" applyBorder="1" applyAlignment="1" applyProtection="1">
      <alignment horizontal="center" vertical="center" wrapText="1" shrinkToFit="1"/>
      <protection hidden="1"/>
    </xf>
    <xf numFmtId="49" fontId="14" fillId="3" borderId="3" xfId="0" applyNumberFormat="1" applyFont="1" applyFill="1" applyBorder="1" applyAlignment="1" applyProtection="1">
      <alignment vertical="center" shrinkToFit="1"/>
      <protection hidden="1"/>
    </xf>
    <xf numFmtId="49" fontId="14" fillId="3" borderId="4" xfId="0" applyNumberFormat="1" applyFont="1" applyFill="1" applyBorder="1" applyAlignment="1" applyProtection="1">
      <alignment vertical="center" shrinkToFit="1"/>
      <protection hidden="1"/>
    </xf>
    <xf numFmtId="49" fontId="14" fillId="3" borderId="5" xfId="0" applyNumberFormat="1" applyFont="1" applyFill="1" applyBorder="1" applyAlignment="1" applyProtection="1">
      <alignment vertical="center" shrinkToFit="1"/>
      <protection hidden="1"/>
    </xf>
    <xf numFmtId="49" fontId="14" fillId="0" borderId="141" xfId="0" applyNumberFormat="1" applyFont="1" applyBorder="1" applyAlignment="1" applyProtection="1">
      <alignment horizontal="center" vertical="center" shrinkToFit="1"/>
      <protection hidden="1"/>
    </xf>
    <xf numFmtId="49" fontId="14" fillId="0" borderId="139" xfId="0" applyNumberFormat="1" applyFont="1" applyBorder="1" applyAlignment="1" applyProtection="1">
      <alignment horizontal="center" vertical="center" shrinkToFit="1"/>
      <protection hidden="1"/>
    </xf>
    <xf numFmtId="49" fontId="14" fillId="0" borderId="140" xfId="0" applyNumberFormat="1" applyFont="1" applyBorder="1" applyAlignment="1" applyProtection="1">
      <alignment horizontal="center" vertical="center" shrinkToFit="1"/>
      <protection hidden="1"/>
    </xf>
    <xf numFmtId="49" fontId="29" fillId="0" borderId="0" xfId="1" applyNumberFormat="1" applyAlignment="1" applyProtection="1">
      <alignment horizontal="center" vertical="center" shrinkToFit="1"/>
      <protection hidden="1"/>
    </xf>
    <xf numFmtId="49" fontId="14" fillId="15" borderId="3" xfId="0" applyNumberFormat="1" applyFont="1" applyFill="1" applyBorder="1" applyAlignment="1" applyProtection="1">
      <alignment horizontal="center" vertical="center" wrapText="1" shrinkToFit="1"/>
      <protection hidden="1"/>
    </xf>
    <xf numFmtId="49" fontId="14" fillId="15" borderId="4" xfId="0" applyNumberFormat="1" applyFont="1" applyFill="1" applyBorder="1" applyAlignment="1" applyProtection="1">
      <alignment horizontal="center" vertical="center" wrapText="1" shrinkToFit="1"/>
      <protection hidden="1"/>
    </xf>
    <xf numFmtId="49" fontId="14" fillId="15" borderId="13" xfId="0" applyNumberFormat="1" applyFont="1" applyFill="1" applyBorder="1" applyAlignment="1" applyProtection="1">
      <alignment horizontal="center" vertical="center" wrapText="1" shrinkToFit="1"/>
      <protection hidden="1"/>
    </xf>
    <xf numFmtId="49" fontId="14" fillId="15" borderId="0" xfId="0" applyNumberFormat="1" applyFont="1" applyFill="1" applyAlignment="1" applyProtection="1">
      <alignment horizontal="center" vertical="center" wrapText="1" shrinkToFit="1"/>
      <protection hidden="1"/>
    </xf>
    <xf numFmtId="49" fontId="14" fillId="15" borderId="57" xfId="0" applyNumberFormat="1" applyFont="1" applyFill="1" applyBorder="1" applyAlignment="1" applyProtection="1">
      <alignment horizontal="center" vertical="center" wrapText="1" shrinkToFit="1"/>
      <protection hidden="1"/>
    </xf>
    <xf numFmtId="49" fontId="14" fillId="15" borderId="58" xfId="0" applyNumberFormat="1" applyFont="1" applyFill="1" applyBorder="1" applyAlignment="1" applyProtection="1">
      <alignment horizontal="center" vertical="center" wrapText="1" shrinkToFit="1"/>
      <protection hidden="1"/>
    </xf>
    <xf numFmtId="49" fontId="0" fillId="24" borderId="143" xfId="0" applyNumberFormat="1" applyFill="1" applyBorder="1" applyAlignment="1" applyProtection="1">
      <alignment horizontal="center" vertical="center" wrapText="1" shrinkToFit="1"/>
      <protection hidden="1"/>
    </xf>
    <xf numFmtId="49" fontId="0" fillId="24" borderId="144" xfId="0" applyNumberFormat="1" applyFill="1" applyBorder="1" applyAlignment="1" applyProtection="1">
      <alignment horizontal="center" vertical="center" wrapText="1" shrinkToFit="1"/>
      <protection hidden="1"/>
    </xf>
    <xf numFmtId="49" fontId="0" fillId="24" borderId="262" xfId="0" applyNumberFormat="1" applyFill="1" applyBorder="1" applyAlignment="1" applyProtection="1">
      <alignment horizontal="center" vertical="center" wrapText="1" shrinkToFit="1"/>
      <protection hidden="1"/>
    </xf>
    <xf numFmtId="49" fontId="0" fillId="24" borderId="13" xfId="0" applyNumberFormat="1" applyFill="1" applyBorder="1" applyAlignment="1" applyProtection="1">
      <alignment horizontal="center" vertical="center" wrapText="1" shrinkToFit="1"/>
      <protection hidden="1"/>
    </xf>
    <xf numFmtId="49" fontId="0" fillId="24" borderId="0" xfId="0" applyNumberFormat="1" applyFill="1" applyAlignment="1" applyProtection="1">
      <alignment horizontal="center" vertical="center" wrapText="1" shrinkToFit="1"/>
      <protection hidden="1"/>
    </xf>
    <xf numFmtId="49" fontId="0" fillId="24" borderId="9" xfId="0" applyNumberFormat="1" applyFill="1" applyBorder="1" applyAlignment="1" applyProtection="1">
      <alignment horizontal="center" vertical="center" wrapText="1" shrinkToFit="1"/>
      <protection hidden="1"/>
    </xf>
    <xf numFmtId="49" fontId="0" fillId="24" borderId="6" xfId="0" applyNumberFormat="1" applyFill="1" applyBorder="1" applyAlignment="1" applyProtection="1">
      <alignment horizontal="center" vertical="center" wrapText="1" shrinkToFit="1"/>
      <protection hidden="1"/>
    </xf>
    <xf numFmtId="49" fontId="0" fillId="24" borderId="7" xfId="0" applyNumberFormat="1" applyFill="1" applyBorder="1" applyAlignment="1" applyProtection="1">
      <alignment horizontal="center" vertical="center" wrapText="1" shrinkToFit="1"/>
      <protection hidden="1"/>
    </xf>
    <xf numFmtId="49" fontId="0" fillId="24" borderId="8" xfId="0" applyNumberFormat="1" applyFill="1" applyBorder="1" applyAlignment="1" applyProtection="1">
      <alignment horizontal="center" vertical="center" wrapText="1" shrinkToFit="1"/>
      <protection hidden="1"/>
    </xf>
    <xf numFmtId="49" fontId="14" fillId="0" borderId="144" xfId="0" applyNumberFormat="1" applyFont="1" applyBorder="1" applyAlignment="1" applyProtection="1">
      <alignment horizontal="center" vertical="center" shrinkToFit="1"/>
      <protection hidden="1"/>
    </xf>
    <xf numFmtId="49" fontId="14" fillId="0" borderId="262" xfId="0" applyNumberFormat="1" applyFont="1" applyBorder="1" applyAlignment="1" applyProtection="1">
      <alignment horizontal="center" vertical="center" shrinkToFit="1"/>
      <protection hidden="1"/>
    </xf>
    <xf numFmtId="49" fontId="0" fillId="7" borderId="309" xfId="0" applyNumberFormat="1" applyFill="1" applyBorder="1" applyAlignment="1" applyProtection="1">
      <alignment vertical="center" shrinkToFit="1"/>
      <protection locked="0"/>
    </xf>
    <xf numFmtId="49" fontId="0" fillId="7" borderId="310" xfId="0" applyNumberFormat="1" applyFill="1" applyBorder="1" applyAlignment="1" applyProtection="1">
      <alignment vertical="center" shrinkToFit="1"/>
      <protection locked="0"/>
    </xf>
    <xf numFmtId="49" fontId="0" fillId="7" borderId="311" xfId="0" applyNumberFormat="1" applyFill="1" applyBorder="1" applyAlignment="1" applyProtection="1">
      <alignment vertical="center" shrinkToFit="1"/>
      <protection locked="0"/>
    </xf>
    <xf numFmtId="49" fontId="30" fillId="9" borderId="310" xfId="0" applyNumberFormat="1" applyFont="1" applyFill="1" applyBorder="1" applyAlignment="1" applyProtection="1">
      <alignment vertical="center" shrinkToFit="1"/>
      <protection hidden="1"/>
    </xf>
    <xf numFmtId="49" fontId="30" fillId="9" borderId="311" xfId="0" applyNumberFormat="1" applyFont="1" applyFill="1" applyBorder="1" applyAlignment="1" applyProtection="1">
      <alignment vertical="center" shrinkToFit="1"/>
      <protection hidden="1"/>
    </xf>
    <xf numFmtId="49" fontId="0" fillId="7" borderId="6" xfId="0" applyNumberFormat="1" applyFill="1" applyBorder="1" applyAlignment="1" applyProtection="1">
      <alignment vertical="center" shrinkToFit="1"/>
      <protection locked="0"/>
    </xf>
    <xf numFmtId="49" fontId="0" fillId="7" borderId="7" xfId="0" applyNumberFormat="1" applyFill="1" applyBorder="1" applyAlignment="1" applyProtection="1">
      <alignment vertical="center" shrinkToFit="1"/>
      <protection locked="0"/>
    </xf>
    <xf numFmtId="49" fontId="0" fillId="7" borderId="8" xfId="0" applyNumberFormat="1" applyFill="1" applyBorder="1" applyAlignment="1" applyProtection="1">
      <alignment vertical="center" shrinkToFit="1"/>
      <protection locked="0"/>
    </xf>
    <xf numFmtId="49" fontId="14" fillId="0" borderId="58" xfId="0" applyNumberFormat="1" applyFont="1" applyBorder="1" applyAlignment="1" applyProtection="1">
      <alignment horizontal="center" vertical="center" wrapText="1" shrinkToFit="1"/>
      <protection hidden="1"/>
    </xf>
    <xf numFmtId="49" fontId="14" fillId="0" borderId="59" xfId="0" applyNumberFormat="1" applyFont="1" applyBorder="1" applyAlignment="1" applyProtection="1">
      <alignment horizontal="center" vertical="center" wrapText="1" shrinkToFit="1"/>
      <protection hidden="1"/>
    </xf>
    <xf numFmtId="49" fontId="0" fillId="24" borderId="58" xfId="0" applyNumberFormat="1" applyFill="1" applyBorder="1" applyAlignment="1" applyProtection="1">
      <alignment horizontal="center" vertical="center" wrapText="1" shrinkToFit="1"/>
      <protection hidden="1"/>
    </xf>
    <xf numFmtId="49" fontId="0" fillId="24" borderId="59" xfId="0" applyNumberFormat="1" applyFill="1" applyBorder="1" applyAlignment="1" applyProtection="1">
      <alignment horizontal="center" vertical="center" wrapText="1" shrinkToFit="1"/>
      <protection hidden="1"/>
    </xf>
    <xf numFmtId="49" fontId="0" fillId="24" borderId="4" xfId="0" applyNumberFormat="1" applyFill="1" applyBorder="1" applyAlignment="1" applyProtection="1">
      <alignment horizontal="center" vertical="center" wrapText="1" shrinkToFit="1"/>
      <protection hidden="1"/>
    </xf>
    <xf numFmtId="49" fontId="0" fillId="24" borderId="5" xfId="0" applyNumberFormat="1" applyFill="1" applyBorder="1" applyAlignment="1" applyProtection="1">
      <alignment horizontal="center" vertical="center" wrapText="1" shrinkToFit="1"/>
      <protection hidden="1"/>
    </xf>
    <xf numFmtId="49" fontId="14" fillId="0" borderId="3" xfId="0" applyNumberFormat="1" applyFont="1" applyBorder="1" applyAlignment="1" applyProtection="1">
      <alignment horizontal="center" vertical="top" textRotation="255" wrapText="1" indent="1" shrinkToFit="1"/>
      <protection hidden="1"/>
    </xf>
    <xf numFmtId="49" fontId="14" fillId="0" borderId="13" xfId="0" applyNumberFormat="1" applyFont="1" applyBorder="1" applyAlignment="1" applyProtection="1">
      <alignment horizontal="center" vertical="top" textRotation="255" wrapText="1" indent="1" shrinkToFit="1"/>
      <protection hidden="1"/>
    </xf>
    <xf numFmtId="49" fontId="14" fillId="0" borderId="6" xfId="0" applyNumberFormat="1" applyFont="1" applyBorder="1" applyAlignment="1" applyProtection="1">
      <alignment horizontal="center" vertical="top" textRotation="255" wrapText="1" indent="1" shrinkToFit="1"/>
      <protection hidden="1"/>
    </xf>
    <xf numFmtId="49" fontId="14" fillId="0" borderId="3" xfId="0" applyNumberFormat="1" applyFont="1" applyBorder="1" applyAlignment="1" applyProtection="1">
      <alignment horizontal="center" vertical="center" wrapText="1" shrinkToFit="1"/>
      <protection hidden="1"/>
    </xf>
    <xf numFmtId="49" fontId="14" fillId="0" borderId="13" xfId="0" applyNumberFormat="1" applyFont="1" applyBorder="1" applyAlignment="1" applyProtection="1">
      <alignment horizontal="center" vertical="center" wrapText="1" shrinkToFit="1"/>
      <protection hidden="1"/>
    </xf>
    <xf numFmtId="49" fontId="14" fillId="0" borderId="57" xfId="0" applyNumberFormat="1" applyFont="1" applyBorder="1" applyAlignment="1" applyProtection="1">
      <alignment horizontal="center" vertical="center" wrapText="1" shrinkToFit="1"/>
      <protection hidden="1"/>
    </xf>
    <xf numFmtId="49" fontId="16" fillId="0" borderId="3" xfId="0" applyNumberFormat="1" applyFont="1" applyBorder="1" applyAlignment="1" applyProtection="1">
      <alignment horizontal="center" vertical="center" shrinkToFit="1"/>
      <protection hidden="1"/>
    </xf>
    <xf numFmtId="49" fontId="16" fillId="0" borderId="4" xfId="0" applyNumberFormat="1" applyFont="1" applyBorder="1" applyAlignment="1" applyProtection="1">
      <alignment horizontal="center" vertical="center" shrinkToFit="1"/>
      <protection hidden="1"/>
    </xf>
    <xf numFmtId="49" fontId="16" fillId="0" borderId="5" xfId="0" applyNumberFormat="1" applyFont="1" applyBorder="1" applyAlignment="1" applyProtection="1">
      <alignment horizontal="center" vertical="center" shrinkToFit="1"/>
      <protection hidden="1"/>
    </xf>
    <xf numFmtId="49" fontId="14" fillId="0" borderId="13" xfId="0" applyNumberFormat="1" applyFont="1" applyBorder="1" applyAlignment="1" applyProtection="1">
      <alignment horizontal="center" vertical="center" shrinkToFit="1"/>
      <protection hidden="1"/>
    </xf>
    <xf numFmtId="49" fontId="14" fillId="3" borderId="13" xfId="0" applyNumberFormat="1" applyFont="1" applyFill="1" applyBorder="1" applyAlignment="1" applyProtection="1">
      <alignment vertical="center" shrinkToFit="1"/>
      <protection hidden="1"/>
    </xf>
    <xf numFmtId="49" fontId="14" fillId="3" borderId="0" xfId="0" applyNumberFormat="1" applyFont="1" applyFill="1" applyAlignment="1" applyProtection="1">
      <alignment vertical="center" shrinkToFit="1"/>
      <protection hidden="1"/>
    </xf>
    <xf numFmtId="49" fontId="14" fillId="3" borderId="9" xfId="0" applyNumberFormat="1" applyFont="1" applyFill="1" applyBorder="1" applyAlignment="1" applyProtection="1">
      <alignment vertical="center" shrinkToFit="1"/>
      <protection hidden="1"/>
    </xf>
    <xf numFmtId="49" fontId="30" fillId="0" borderId="10" xfId="0" applyNumberFormat="1" applyFont="1" applyBorder="1" applyAlignment="1" applyProtection="1">
      <alignment horizontal="right" vertical="center" shrinkToFit="1"/>
      <protection hidden="1"/>
    </xf>
    <xf numFmtId="49" fontId="14" fillId="0" borderId="6" xfId="0" applyNumberFormat="1" applyFont="1" applyBorder="1" applyAlignment="1" applyProtection="1">
      <alignment horizontal="center" vertical="center" wrapText="1" shrinkToFit="1"/>
      <protection hidden="1"/>
    </xf>
    <xf numFmtId="49" fontId="30" fillId="0" borderId="147" xfId="0" applyNumberFormat="1" applyFont="1" applyBorder="1" applyAlignment="1" applyProtection="1">
      <alignment vertical="center" shrinkToFit="1"/>
      <protection hidden="1"/>
    </xf>
    <xf numFmtId="49" fontId="16" fillId="0" borderId="13" xfId="0" applyNumberFormat="1" applyFont="1" applyBorder="1" applyAlignment="1" applyProtection="1">
      <alignment horizontal="center" vertical="center" shrinkToFit="1"/>
      <protection hidden="1"/>
    </xf>
    <xf numFmtId="49" fontId="16" fillId="0" borderId="0" xfId="0" applyNumberFormat="1" applyFont="1" applyAlignment="1" applyProtection="1">
      <alignment horizontal="center" vertical="center" shrinkToFit="1"/>
      <protection hidden="1"/>
    </xf>
    <xf numFmtId="49" fontId="16" fillId="0" borderId="9" xfId="0" applyNumberFormat="1" applyFont="1" applyBorder="1" applyAlignment="1" applyProtection="1">
      <alignment horizontal="center" vertical="center" shrinkToFit="1"/>
      <protection hidden="1"/>
    </xf>
    <xf numFmtId="0" fontId="0" fillId="7" borderId="6" xfId="0" applyFill="1" applyBorder="1" applyAlignment="1" applyProtection="1">
      <alignment vertical="center" shrinkToFit="1"/>
      <protection locked="0"/>
    </xf>
    <xf numFmtId="0" fontId="0" fillId="7" borderId="8" xfId="0" applyFill="1" applyBorder="1" applyAlignment="1" applyProtection="1">
      <alignment vertical="center" shrinkToFit="1"/>
      <protection locked="0"/>
    </xf>
    <xf numFmtId="49" fontId="14" fillId="0" borderId="147" xfId="0" applyNumberFormat="1" applyFont="1" applyBorder="1" applyAlignment="1" applyProtection="1">
      <alignment vertical="center" shrinkToFit="1"/>
      <protection hidden="1"/>
    </xf>
    <xf numFmtId="49" fontId="29" fillId="0" borderId="287" xfId="1" applyNumberFormat="1" applyBorder="1" applyAlignment="1" applyProtection="1">
      <alignment horizontal="center" vertical="center" shrinkToFit="1"/>
      <protection hidden="1"/>
    </xf>
    <xf numFmtId="49" fontId="0" fillId="7" borderId="141" xfId="0" applyNumberFormat="1" applyFill="1" applyBorder="1" applyAlignment="1" applyProtection="1">
      <alignment horizontal="center" vertical="center" shrinkToFit="1"/>
      <protection locked="0"/>
    </xf>
    <xf numFmtId="49" fontId="0" fillId="7" borderId="140" xfId="0" applyNumberFormat="1" applyFill="1" applyBorder="1" applyAlignment="1" applyProtection="1">
      <alignment horizontal="center" vertical="center" shrinkToFit="1"/>
      <protection locked="0"/>
    </xf>
    <xf numFmtId="49" fontId="0" fillId="7" borderId="12" xfId="0" applyNumberFormat="1" applyFill="1" applyBorder="1" applyAlignment="1" applyProtection="1">
      <alignment horizontal="left" vertical="center" shrinkToFit="1"/>
      <protection locked="0"/>
    </xf>
    <xf numFmtId="49" fontId="30" fillId="0" borderId="3" xfId="0" applyNumberFormat="1" applyFont="1" applyBorder="1" applyAlignment="1" applyProtection="1">
      <alignment vertical="center" shrinkToFit="1"/>
      <protection hidden="1"/>
    </xf>
    <xf numFmtId="49" fontId="14" fillId="0" borderId="148" xfId="0" applyNumberFormat="1" applyFont="1" applyBorder="1" applyAlignment="1" applyProtection="1">
      <alignment vertical="center" shrinkToFit="1"/>
      <protection hidden="1"/>
    </xf>
    <xf numFmtId="49" fontId="34" fillId="0" borderId="147" xfId="0" applyNumberFormat="1" applyFont="1" applyBorder="1" applyAlignment="1" applyProtection="1">
      <alignment horizontal="left" vertical="center" indent="1" shrinkToFit="1"/>
      <protection hidden="1"/>
    </xf>
    <xf numFmtId="49" fontId="83" fillId="16" borderId="151" xfId="0" applyNumberFormat="1" applyFont="1" applyFill="1" applyBorder="1" applyAlignment="1" applyProtection="1">
      <alignment horizontal="left" vertical="center" shrinkToFit="1"/>
      <protection hidden="1"/>
    </xf>
    <xf numFmtId="49" fontId="83" fillId="16" borderId="152" xfId="0" applyNumberFormat="1" applyFont="1" applyFill="1" applyBorder="1" applyAlignment="1" applyProtection="1">
      <alignment horizontal="left" vertical="center" shrinkToFit="1"/>
      <protection hidden="1"/>
    </xf>
    <xf numFmtId="49" fontId="26" fillId="11" borderId="15" xfId="0" applyNumberFormat="1" applyFont="1" applyFill="1" applyBorder="1" applyAlignment="1" applyProtection="1">
      <alignment horizontal="center" vertical="center" shrinkToFit="1"/>
      <protection hidden="1"/>
    </xf>
    <xf numFmtId="49" fontId="26" fillId="11" borderId="16" xfId="0" applyNumberFormat="1" applyFont="1" applyFill="1" applyBorder="1" applyAlignment="1" applyProtection="1">
      <alignment horizontal="center" vertical="center" shrinkToFit="1"/>
      <protection hidden="1"/>
    </xf>
    <xf numFmtId="49" fontId="26" fillId="11" borderId="17" xfId="0" applyNumberFormat="1" applyFont="1" applyFill="1" applyBorder="1" applyAlignment="1" applyProtection="1">
      <alignment horizontal="center" vertical="center" shrinkToFit="1"/>
      <protection hidden="1"/>
    </xf>
    <xf numFmtId="49" fontId="66" fillId="4" borderId="0" xfId="0" applyNumberFormat="1" applyFont="1" applyFill="1" applyAlignment="1" applyProtection="1">
      <alignment horizontal="center" vertical="center" wrapText="1"/>
      <protection hidden="1"/>
    </xf>
    <xf numFmtId="49" fontId="162" fillId="4" borderId="60" xfId="0" applyNumberFormat="1" applyFont="1" applyFill="1" applyBorder="1" applyAlignment="1" applyProtection="1">
      <alignment horizontal="center" vertical="center" shrinkToFit="1"/>
      <protection hidden="1"/>
    </xf>
    <xf numFmtId="49" fontId="162" fillId="4" borderId="61" xfId="0" applyNumberFormat="1" applyFont="1" applyFill="1" applyBorder="1" applyAlignment="1" applyProtection="1">
      <alignment horizontal="center" vertical="center" shrinkToFit="1"/>
      <protection hidden="1"/>
    </xf>
    <xf numFmtId="49" fontId="162" fillId="4" borderId="62" xfId="0" applyNumberFormat="1" applyFont="1" applyFill="1" applyBorder="1" applyAlignment="1" applyProtection="1">
      <alignment horizontal="center" vertical="center" shrinkToFit="1"/>
      <protection hidden="1"/>
    </xf>
    <xf numFmtId="49" fontId="162" fillId="4" borderId="274" xfId="0" applyNumberFormat="1" applyFont="1" applyFill="1" applyBorder="1" applyAlignment="1" applyProtection="1">
      <alignment horizontal="center" vertical="center" shrinkToFit="1"/>
      <protection hidden="1"/>
    </xf>
    <xf numFmtId="49" fontId="162" fillId="4" borderId="0" xfId="0" applyNumberFormat="1" applyFont="1" applyFill="1" applyAlignment="1" applyProtection="1">
      <alignment horizontal="center" vertical="center" shrinkToFit="1"/>
      <protection hidden="1"/>
    </xf>
    <xf numFmtId="49" fontId="162" fillId="4" borderId="275" xfId="0" applyNumberFormat="1" applyFont="1" applyFill="1" applyBorder="1" applyAlignment="1" applyProtection="1">
      <alignment horizontal="center" vertical="center" shrinkToFit="1"/>
      <protection hidden="1"/>
    </xf>
    <xf numFmtId="49" fontId="161" fillId="4" borderId="0" xfId="1" applyNumberFormat="1" applyFont="1" applyFill="1" applyAlignment="1" applyProtection="1">
      <alignment horizontal="center" vertical="center" shrinkToFit="1"/>
    </xf>
    <xf numFmtId="49" fontId="29" fillId="0" borderId="136" xfId="1" applyNumberFormat="1" applyBorder="1" applyAlignment="1" applyProtection="1">
      <alignment horizontal="center" vertical="center" shrinkToFit="1"/>
      <protection hidden="1"/>
    </xf>
    <xf numFmtId="49" fontId="14" fillId="0" borderId="3" xfId="0" applyNumberFormat="1" applyFont="1" applyBorder="1" applyAlignment="1" applyProtection="1">
      <alignment horizontal="center" vertical="center" shrinkToFit="1"/>
      <protection hidden="1"/>
    </xf>
    <xf numFmtId="49" fontId="30" fillId="9" borderId="147" xfId="0" applyNumberFormat="1" applyFont="1" applyFill="1" applyBorder="1" applyAlignment="1" applyProtection="1">
      <alignment vertical="center" shrinkToFit="1"/>
      <protection hidden="1"/>
    </xf>
    <xf numFmtId="49" fontId="14" fillId="4" borderId="145" xfId="0" applyNumberFormat="1" applyFont="1" applyFill="1" applyBorder="1" applyAlignment="1" applyProtection="1">
      <alignment horizontal="center" vertical="center" shrinkToFit="1"/>
      <protection hidden="1"/>
    </xf>
    <xf numFmtId="49" fontId="14" fillId="4" borderId="146" xfId="0" applyNumberFormat="1" applyFont="1" applyFill="1" applyBorder="1" applyAlignment="1" applyProtection="1">
      <alignment horizontal="center" vertical="center" shrinkToFit="1"/>
      <protection hidden="1"/>
    </xf>
    <xf numFmtId="49" fontId="14" fillId="4" borderId="7" xfId="0" applyNumberFormat="1" applyFont="1" applyFill="1" applyBorder="1" applyAlignment="1" applyProtection="1">
      <alignment horizontal="center" vertical="center" shrinkToFit="1"/>
      <protection hidden="1"/>
    </xf>
    <xf numFmtId="49" fontId="14" fillId="4" borderId="154" xfId="0" applyNumberFormat="1" applyFont="1" applyFill="1" applyBorder="1" applyAlignment="1" applyProtection="1">
      <alignment horizontal="center" vertical="center" shrinkToFit="1"/>
      <protection hidden="1"/>
    </xf>
    <xf numFmtId="49" fontId="84" fillId="4" borderId="153" xfId="0" applyNumberFormat="1" applyFont="1" applyFill="1" applyBorder="1" applyAlignment="1" applyProtection="1">
      <alignment horizontal="center" vertical="center" wrapText="1" shrinkToFit="1"/>
      <protection hidden="1"/>
    </xf>
    <xf numFmtId="49" fontId="84" fillId="4" borderId="131" xfId="0" applyNumberFormat="1" applyFont="1" applyFill="1" applyBorder="1" applyAlignment="1" applyProtection="1">
      <alignment horizontal="center" vertical="center" wrapText="1" shrinkToFit="1"/>
      <protection hidden="1"/>
    </xf>
    <xf numFmtId="49" fontId="84" fillId="4" borderId="13" xfId="0" applyNumberFormat="1" applyFont="1" applyFill="1" applyBorder="1" applyAlignment="1" applyProtection="1">
      <alignment horizontal="center" vertical="center" wrapText="1" shrinkToFit="1"/>
      <protection hidden="1"/>
    </xf>
    <xf numFmtId="49" fontId="84" fillId="4" borderId="0" xfId="0" applyNumberFormat="1" applyFont="1" applyFill="1" applyAlignment="1" applyProtection="1">
      <alignment horizontal="center" vertical="center" wrapText="1" shrinkToFit="1"/>
      <protection hidden="1"/>
    </xf>
    <xf numFmtId="49" fontId="84" fillId="4" borderId="9" xfId="0" applyNumberFormat="1" applyFont="1" applyFill="1" applyBorder="1" applyAlignment="1" applyProtection="1">
      <alignment horizontal="center" vertical="center" wrapText="1" shrinkToFit="1"/>
      <protection hidden="1"/>
    </xf>
    <xf numFmtId="49" fontId="84" fillId="4" borderId="150" xfId="0" applyNumberFormat="1" applyFont="1" applyFill="1" applyBorder="1" applyAlignment="1" applyProtection="1">
      <alignment horizontal="center" vertical="center" wrapText="1" shrinkToFit="1"/>
      <protection hidden="1"/>
    </xf>
    <xf numFmtId="49" fontId="84" fillId="4" borderId="136" xfId="0" applyNumberFormat="1" applyFont="1" applyFill="1" applyBorder="1" applyAlignment="1" applyProtection="1">
      <alignment horizontal="center" vertical="center" wrapText="1" shrinkToFit="1"/>
      <protection hidden="1"/>
    </xf>
    <xf numFmtId="49" fontId="84" fillId="4" borderId="149" xfId="0" applyNumberFormat="1" applyFont="1" applyFill="1" applyBorder="1" applyAlignment="1" applyProtection="1">
      <alignment horizontal="center" vertical="center" wrapText="1" shrinkToFit="1"/>
      <protection hidden="1"/>
    </xf>
    <xf numFmtId="49" fontId="83" fillId="4" borderId="131" xfId="0" applyNumberFormat="1" applyFont="1" applyFill="1" applyBorder="1" applyAlignment="1" applyProtection="1">
      <alignment horizontal="left" vertical="center" shrinkToFit="1"/>
      <protection hidden="1"/>
    </xf>
    <xf numFmtId="49" fontId="83" fillId="4" borderId="132" xfId="0" applyNumberFormat="1" applyFont="1" applyFill="1" applyBorder="1" applyAlignment="1" applyProtection="1">
      <alignment horizontal="left" vertical="center" shrinkToFit="1"/>
      <protection hidden="1"/>
    </xf>
    <xf numFmtId="49" fontId="38" fillId="0" borderId="35" xfId="0" applyNumberFormat="1" applyFont="1" applyBorder="1" applyAlignment="1" applyProtection="1">
      <alignment vertical="top" textRotation="255" indent="1" shrinkToFit="1"/>
      <protection hidden="1"/>
    </xf>
    <xf numFmtId="49" fontId="38" fillId="0" borderId="45" xfId="0" applyNumberFormat="1" applyFont="1" applyBorder="1" applyAlignment="1" applyProtection="1">
      <alignment vertical="top" textRotation="255" indent="1" shrinkToFit="1"/>
      <protection hidden="1"/>
    </xf>
    <xf numFmtId="49" fontId="38" fillId="0" borderId="33" xfId="0" applyNumberFormat="1" applyFont="1" applyBorder="1" applyAlignment="1" applyProtection="1">
      <alignment vertical="top" textRotation="255" indent="1" shrinkToFit="1"/>
      <protection hidden="1"/>
    </xf>
    <xf numFmtId="49" fontId="163" fillId="11" borderId="274" xfId="0" applyNumberFormat="1" applyFont="1" applyFill="1" applyBorder="1" applyAlignment="1">
      <alignment horizontal="center" vertical="center" shrinkToFit="1"/>
    </xf>
    <xf numFmtId="49" fontId="163" fillId="11" borderId="0" xfId="0" applyNumberFormat="1" applyFont="1" applyFill="1" applyAlignment="1">
      <alignment horizontal="center" vertical="center" shrinkToFit="1"/>
    </xf>
    <xf numFmtId="49" fontId="163" fillId="11" borderId="275" xfId="0" applyNumberFormat="1" applyFont="1" applyFill="1" applyBorder="1" applyAlignment="1">
      <alignment horizontal="center" vertical="center" shrinkToFit="1"/>
    </xf>
    <xf numFmtId="49" fontId="131" fillId="11" borderId="274" xfId="0" applyNumberFormat="1" applyFont="1" applyFill="1" applyBorder="1" applyAlignment="1">
      <alignment horizontal="center" vertical="center" shrinkToFit="1"/>
    </xf>
    <xf numFmtId="49" fontId="131" fillId="11" borderId="0" xfId="0" applyNumberFormat="1" applyFont="1" applyFill="1" applyAlignment="1">
      <alignment horizontal="center" vertical="center" shrinkToFit="1"/>
    </xf>
    <xf numFmtId="49" fontId="131" fillId="11" borderId="275" xfId="0" applyNumberFormat="1" applyFont="1" applyFill="1" applyBorder="1" applyAlignment="1">
      <alignment horizontal="center" vertical="center" shrinkToFit="1"/>
    </xf>
    <xf numFmtId="49" fontId="163" fillId="11" borderId="63" xfId="0" applyNumberFormat="1" applyFont="1" applyFill="1" applyBorder="1" applyAlignment="1">
      <alignment horizontal="center" vertical="center" shrinkToFit="1"/>
    </xf>
    <xf numFmtId="49" fontId="163" fillId="11" borderId="64" xfId="0" applyNumberFormat="1" applyFont="1" applyFill="1" applyBorder="1" applyAlignment="1">
      <alignment horizontal="center" vertical="center" shrinkToFit="1"/>
    </xf>
    <xf numFmtId="49" fontId="163" fillId="11" borderId="65" xfId="0" applyNumberFormat="1" applyFont="1" applyFill="1" applyBorder="1" applyAlignment="1">
      <alignment horizontal="center" vertical="center" shrinkToFit="1"/>
    </xf>
    <xf numFmtId="49" fontId="131" fillId="12" borderId="274" xfId="0" applyNumberFormat="1" applyFont="1" applyFill="1" applyBorder="1" applyAlignment="1">
      <alignment horizontal="center" vertical="center" shrinkToFit="1"/>
    </xf>
    <xf numFmtId="49" fontId="131" fillId="12" borderId="0" xfId="0" applyNumberFormat="1" applyFont="1" applyFill="1" applyAlignment="1">
      <alignment horizontal="center" vertical="center" shrinkToFit="1"/>
    </xf>
    <xf numFmtId="49" fontId="131" fillId="12" borderId="275" xfId="0" applyNumberFormat="1" applyFont="1" applyFill="1" applyBorder="1" applyAlignment="1">
      <alignment horizontal="center" vertical="center" shrinkToFit="1"/>
    </xf>
    <xf numFmtId="49" fontId="17" fillId="0" borderId="0" xfId="32" applyNumberFormat="1" applyFont="1" applyAlignment="1">
      <alignment horizontal="left" vertical="center" shrinkToFit="1"/>
    </xf>
    <xf numFmtId="49" fontId="17" fillId="0" borderId="134" xfId="32" applyNumberFormat="1" applyFont="1" applyBorder="1" applyAlignment="1">
      <alignment horizontal="left" vertical="center" shrinkToFit="1"/>
    </xf>
    <xf numFmtId="49" fontId="152" fillId="11" borderId="130" xfId="32" applyNumberFormat="1" applyFont="1" applyFill="1" applyBorder="1" applyAlignment="1" applyProtection="1">
      <alignment horizontal="left" vertical="center" indent="1" shrinkToFit="1"/>
      <protection hidden="1"/>
    </xf>
    <xf numFmtId="49" fontId="152" fillId="11" borderId="131" xfId="32" applyNumberFormat="1" applyFont="1" applyFill="1" applyBorder="1" applyAlignment="1" applyProtection="1">
      <alignment horizontal="left" vertical="center" indent="1" shrinkToFit="1"/>
      <protection hidden="1"/>
    </xf>
    <xf numFmtId="49" fontId="152" fillId="11" borderId="132" xfId="32" applyNumberFormat="1" applyFont="1" applyFill="1" applyBorder="1" applyAlignment="1" applyProtection="1">
      <alignment horizontal="left" vertical="center" indent="1" shrinkToFit="1"/>
      <protection hidden="1"/>
    </xf>
    <xf numFmtId="49" fontId="51" fillId="0" borderId="133" xfId="32" applyNumberFormat="1" applyFont="1" applyBorder="1" applyAlignment="1" applyProtection="1">
      <alignment horizontal="left" vertical="center" shrinkToFit="1"/>
      <protection hidden="1"/>
    </xf>
    <xf numFmtId="49" fontId="51" fillId="0" borderId="0" xfId="32" applyNumberFormat="1" applyFont="1" applyAlignment="1" applyProtection="1">
      <alignment horizontal="left" vertical="center" shrinkToFit="1"/>
      <protection hidden="1"/>
    </xf>
    <xf numFmtId="49" fontId="17" fillId="0" borderId="0" xfId="32" applyNumberFormat="1" applyFont="1" applyAlignment="1" applyProtection="1">
      <alignment horizontal="left" vertical="center" shrinkToFit="1"/>
      <protection hidden="1"/>
    </xf>
    <xf numFmtId="49" fontId="152" fillId="11" borderId="135" xfId="32" applyNumberFormat="1" applyFont="1" applyFill="1" applyBorder="1" applyAlignment="1" applyProtection="1">
      <alignment horizontal="left" vertical="center" indent="1" shrinkToFit="1"/>
      <protection hidden="1"/>
    </xf>
    <xf numFmtId="49" fontId="152" fillId="11" borderId="136" xfId="32" applyNumberFormat="1" applyFont="1" applyFill="1" applyBorder="1" applyAlignment="1" applyProtection="1">
      <alignment horizontal="left" vertical="center" indent="1" shrinkToFit="1"/>
      <protection hidden="1"/>
    </xf>
    <xf numFmtId="49" fontId="152" fillId="11" borderId="137" xfId="32" applyNumberFormat="1" applyFont="1" applyFill="1" applyBorder="1" applyAlignment="1" applyProtection="1">
      <alignment horizontal="left" vertical="center" indent="1" shrinkToFit="1"/>
      <protection hidden="1"/>
    </xf>
    <xf numFmtId="49" fontId="43" fillId="0" borderId="0" xfId="32" applyNumberFormat="1" applyFont="1" applyAlignment="1" applyProtection="1">
      <alignment horizontal="right" vertical="center" shrinkToFit="1"/>
      <protection hidden="1"/>
    </xf>
    <xf numFmtId="49" fontId="48" fillId="0" borderId="0" xfId="32" applyNumberFormat="1" applyFont="1" applyAlignment="1" applyProtection="1">
      <alignment horizontal="center" vertical="center" shrinkToFit="1"/>
      <protection hidden="1"/>
    </xf>
    <xf numFmtId="49" fontId="43" fillId="0" borderId="0" xfId="32" applyNumberFormat="1" applyFont="1" applyAlignment="1" applyProtection="1">
      <alignment horizontal="left" vertical="center" shrinkToFit="1"/>
      <protection hidden="1"/>
    </xf>
    <xf numFmtId="49" fontId="43" fillId="0" borderId="136" xfId="32" applyNumberFormat="1" applyFont="1" applyBorder="1" applyAlignment="1" applyProtection="1">
      <alignment horizontal="left" vertical="center" shrinkToFit="1"/>
      <protection hidden="1"/>
    </xf>
    <xf numFmtId="49" fontId="51" fillId="0" borderId="134" xfId="32" applyNumberFormat="1" applyFont="1" applyBorder="1" applyAlignment="1" applyProtection="1">
      <alignment horizontal="left" vertical="center" shrinkToFit="1"/>
      <protection hidden="1"/>
    </xf>
    <xf numFmtId="49" fontId="152" fillId="11" borderId="133" xfId="32" applyNumberFormat="1" applyFont="1" applyFill="1" applyBorder="1" applyAlignment="1" applyProtection="1">
      <alignment horizontal="left" vertical="center" indent="1" shrinkToFit="1"/>
      <protection hidden="1"/>
    </xf>
    <xf numFmtId="49" fontId="152" fillId="11" borderId="0" xfId="32" applyNumberFormat="1" applyFont="1" applyFill="1" applyAlignment="1" applyProtection="1">
      <alignment horizontal="left" vertical="center" indent="1" shrinkToFit="1"/>
      <protection hidden="1"/>
    </xf>
    <xf numFmtId="49" fontId="152" fillId="11" borderId="134" xfId="32" applyNumberFormat="1" applyFont="1" applyFill="1" applyBorder="1" applyAlignment="1" applyProtection="1">
      <alignment horizontal="left" vertical="center" indent="1" shrinkToFit="1"/>
      <protection hidden="1"/>
    </xf>
    <xf numFmtId="49" fontId="55" fillId="0" borderId="0" xfId="32" applyNumberFormat="1" applyFont="1" applyAlignment="1" applyProtection="1">
      <alignment horizontal="center" vertical="center" shrinkToFit="1"/>
      <protection hidden="1"/>
    </xf>
    <xf numFmtId="49" fontId="152" fillId="11" borderId="135" xfId="32" applyNumberFormat="1" applyFont="1" applyFill="1" applyBorder="1" applyAlignment="1" applyProtection="1">
      <alignment horizontal="left" vertical="center" shrinkToFit="1"/>
      <protection hidden="1"/>
    </xf>
    <xf numFmtId="49" fontId="152" fillId="11" borderId="136" xfId="32" applyNumberFormat="1" applyFont="1" applyFill="1" applyBorder="1" applyAlignment="1" applyProtection="1">
      <alignment horizontal="left" vertical="center" shrinkToFit="1"/>
      <protection hidden="1"/>
    </xf>
    <xf numFmtId="49" fontId="152" fillId="11" borderId="137" xfId="32" applyNumberFormat="1" applyFont="1" applyFill="1" applyBorder="1" applyAlignment="1" applyProtection="1">
      <alignment horizontal="left" vertical="center" shrinkToFit="1"/>
      <protection hidden="1"/>
    </xf>
    <xf numFmtId="49" fontId="43" fillId="0" borderId="3" xfId="32" applyNumberFormat="1" applyFont="1" applyBorder="1" applyAlignment="1" applyProtection="1">
      <alignment horizontal="left" vertical="center" shrinkToFit="1"/>
      <protection hidden="1"/>
    </xf>
    <xf numFmtId="49" fontId="43" fillId="0" borderId="13" xfId="32" applyNumberFormat="1" applyFont="1" applyBorder="1" applyAlignment="1" applyProtection="1">
      <alignment horizontal="left" vertical="center" shrinkToFit="1"/>
      <protection hidden="1"/>
    </xf>
    <xf numFmtId="49" fontId="43" fillId="0" borderId="6" xfId="32" applyNumberFormat="1" applyFont="1" applyBorder="1" applyAlignment="1" applyProtection="1">
      <alignment horizontal="left" vertical="center" shrinkToFit="1"/>
      <protection hidden="1"/>
    </xf>
    <xf numFmtId="49" fontId="43" fillId="0" borderId="4" xfId="32" applyNumberFormat="1" applyFont="1" applyBorder="1" applyAlignment="1" applyProtection="1">
      <alignment horizontal="distributed" vertical="center" shrinkToFit="1"/>
      <protection hidden="1"/>
    </xf>
    <xf numFmtId="49" fontId="43" fillId="0" borderId="0" xfId="32" applyNumberFormat="1" applyFont="1" applyAlignment="1" applyProtection="1">
      <alignment horizontal="distributed" vertical="center" shrinkToFit="1"/>
      <protection hidden="1"/>
    </xf>
    <xf numFmtId="49" fontId="43" fillId="0" borderId="7" xfId="32" applyNumberFormat="1" applyFont="1" applyBorder="1" applyAlignment="1" applyProtection="1">
      <alignment horizontal="distributed" vertical="center" shrinkToFit="1"/>
      <protection hidden="1"/>
    </xf>
    <xf numFmtId="49" fontId="43" fillId="0" borderId="5" xfId="32" applyNumberFormat="1" applyFont="1" applyBorder="1" applyAlignment="1" applyProtection="1">
      <alignment horizontal="left" vertical="center" shrinkToFit="1"/>
      <protection hidden="1"/>
    </xf>
    <xf numFmtId="49" fontId="43" fillId="0" borderId="9" xfId="32" applyNumberFormat="1" applyFont="1" applyBorder="1" applyAlignment="1" applyProtection="1">
      <alignment horizontal="left" vertical="center" shrinkToFit="1"/>
      <protection hidden="1"/>
    </xf>
    <xf numFmtId="49" fontId="43" fillId="0" borderId="8" xfId="32" applyNumberFormat="1" applyFont="1" applyBorder="1" applyAlignment="1" applyProtection="1">
      <alignment horizontal="left" vertical="center" shrinkToFit="1"/>
      <protection hidden="1"/>
    </xf>
    <xf numFmtId="49" fontId="154" fillId="0" borderId="3" xfId="32" applyNumberFormat="1" applyFont="1" applyBorder="1" applyAlignment="1" applyProtection="1">
      <alignment horizontal="left" vertical="center" indent="2" shrinkToFit="1"/>
      <protection hidden="1"/>
    </xf>
    <xf numFmtId="49" fontId="154" fillId="0" borderId="4" xfId="32" applyNumberFormat="1" applyFont="1" applyBorder="1" applyAlignment="1" applyProtection="1">
      <alignment horizontal="left" vertical="center" indent="2" shrinkToFit="1"/>
      <protection hidden="1"/>
    </xf>
    <xf numFmtId="49" fontId="154" fillId="0" borderId="5" xfId="32" applyNumberFormat="1" applyFont="1" applyBorder="1" applyAlignment="1" applyProtection="1">
      <alignment horizontal="left" vertical="center" indent="2" shrinkToFit="1"/>
      <protection hidden="1"/>
    </xf>
    <xf numFmtId="49" fontId="154" fillId="0" borderId="13" xfId="32" applyNumberFormat="1" applyFont="1" applyBorder="1" applyAlignment="1" applyProtection="1">
      <alignment horizontal="left" vertical="center" indent="2" shrinkToFit="1"/>
      <protection hidden="1"/>
    </xf>
    <xf numFmtId="49" fontId="154" fillId="0" borderId="0" xfId="32" applyNumberFormat="1" applyFont="1" applyAlignment="1" applyProtection="1">
      <alignment horizontal="left" vertical="center" indent="2" shrinkToFit="1"/>
      <protection hidden="1"/>
    </xf>
    <xf numFmtId="49" fontId="154" fillId="0" borderId="9" xfId="32" applyNumberFormat="1" applyFont="1" applyBorder="1" applyAlignment="1" applyProtection="1">
      <alignment horizontal="left" vertical="center" indent="2" shrinkToFit="1"/>
      <protection hidden="1"/>
    </xf>
    <xf numFmtId="49" fontId="43" fillId="0" borderId="6" xfId="32" applyNumberFormat="1" applyFont="1" applyBorder="1" applyAlignment="1" applyProtection="1">
      <alignment horizontal="right" vertical="center" shrinkToFit="1"/>
      <protection hidden="1"/>
    </xf>
    <xf numFmtId="49" fontId="43" fillId="0" borderId="7" xfId="32" applyNumberFormat="1" applyFont="1" applyBorder="1" applyAlignment="1" applyProtection="1">
      <alignment horizontal="right" vertical="center" shrinkToFit="1"/>
      <protection hidden="1"/>
    </xf>
    <xf numFmtId="49" fontId="43" fillId="0" borderId="7" xfId="32" applyNumberFormat="1" applyFont="1" applyBorder="1" applyAlignment="1" applyProtection="1">
      <alignment horizontal="left" vertical="center" shrinkToFit="1"/>
      <protection hidden="1"/>
    </xf>
    <xf numFmtId="49" fontId="154" fillId="0" borderId="7" xfId="32" applyNumberFormat="1" applyFont="1" applyBorder="1" applyAlignment="1" applyProtection="1">
      <alignment horizontal="center" vertical="center" shrinkToFit="1"/>
      <protection hidden="1"/>
    </xf>
    <xf numFmtId="49" fontId="43" fillId="0" borderId="7" xfId="32" applyNumberFormat="1" applyFont="1" applyBorder="1" applyAlignment="1" applyProtection="1">
      <alignment horizontal="center" vertical="center" shrinkToFit="1"/>
      <protection hidden="1"/>
    </xf>
    <xf numFmtId="49" fontId="155" fillId="0" borderId="7" xfId="6" applyNumberFormat="1" applyFont="1" applyBorder="1" applyAlignment="1" applyProtection="1">
      <alignment horizontal="center" vertical="center" shrinkToFit="1"/>
      <protection hidden="1"/>
    </xf>
    <xf numFmtId="49" fontId="155" fillId="0" borderId="8" xfId="6" applyNumberFormat="1" applyFont="1" applyBorder="1" applyAlignment="1" applyProtection="1">
      <alignment horizontal="center" vertical="center" shrinkToFit="1"/>
      <protection hidden="1"/>
    </xf>
    <xf numFmtId="49" fontId="17" fillId="0" borderId="4" xfId="32" applyNumberFormat="1" applyFont="1" applyBorder="1" applyAlignment="1" applyProtection="1">
      <alignment horizontal="center" vertical="center" shrinkToFit="1"/>
      <protection hidden="1"/>
    </xf>
    <xf numFmtId="49" fontId="156" fillId="0" borderId="3" xfId="32" applyNumberFormat="1" applyFont="1" applyBorder="1" applyAlignment="1" applyProtection="1">
      <alignment horizontal="left" vertical="center" indent="1" shrinkToFit="1"/>
      <protection hidden="1"/>
    </xf>
    <xf numFmtId="49" fontId="156" fillId="0" borderId="4" xfId="32" applyNumberFormat="1" applyFont="1" applyBorder="1" applyAlignment="1" applyProtection="1">
      <alignment horizontal="left" vertical="center" indent="1" shrinkToFit="1"/>
      <protection hidden="1"/>
    </xf>
    <xf numFmtId="49" fontId="156" fillId="0" borderId="5" xfId="32" applyNumberFormat="1" applyFont="1" applyBorder="1" applyAlignment="1" applyProtection="1">
      <alignment horizontal="left" vertical="center" indent="1" shrinkToFit="1"/>
      <protection hidden="1"/>
    </xf>
    <xf numFmtId="49" fontId="154" fillId="0" borderId="3" xfId="32" applyNumberFormat="1" applyFont="1" applyBorder="1" applyAlignment="1" applyProtection="1">
      <alignment horizontal="left" vertical="center" indent="1" shrinkToFit="1"/>
      <protection hidden="1"/>
    </xf>
    <xf numFmtId="49" fontId="154" fillId="0" borderId="4" xfId="32" applyNumberFormat="1" applyFont="1" applyBorder="1" applyAlignment="1" applyProtection="1">
      <alignment horizontal="left" vertical="center" indent="1" shrinkToFit="1"/>
      <protection hidden="1"/>
    </xf>
    <xf numFmtId="49" fontId="154" fillId="0" borderId="5" xfId="32" applyNumberFormat="1" applyFont="1" applyBorder="1" applyAlignment="1" applyProtection="1">
      <alignment horizontal="left" vertical="center" indent="1" shrinkToFit="1"/>
      <protection hidden="1"/>
    </xf>
    <xf numFmtId="49" fontId="154" fillId="0" borderId="13" xfId="32" applyNumberFormat="1" applyFont="1" applyBorder="1" applyAlignment="1" applyProtection="1">
      <alignment horizontal="left" vertical="center" indent="1" shrinkToFit="1"/>
      <protection hidden="1"/>
    </xf>
    <xf numFmtId="49" fontId="154" fillId="0" borderId="0" xfId="32" applyNumberFormat="1" applyFont="1" applyAlignment="1" applyProtection="1">
      <alignment horizontal="left" vertical="center" indent="1" shrinkToFit="1"/>
      <protection hidden="1"/>
    </xf>
    <xf numFmtId="49" fontId="154" fillId="0" borderId="9" xfId="32" applyNumberFormat="1" applyFont="1" applyBorder="1" applyAlignment="1" applyProtection="1">
      <alignment horizontal="left" vertical="center" indent="1" shrinkToFit="1"/>
      <protection hidden="1"/>
    </xf>
    <xf numFmtId="49" fontId="154" fillId="0" borderId="6" xfId="32" applyNumberFormat="1" applyFont="1" applyBorder="1" applyAlignment="1" applyProtection="1">
      <alignment horizontal="left" vertical="center" indent="1" shrinkToFit="1"/>
      <protection hidden="1"/>
    </xf>
    <xf numFmtId="49" fontId="154" fillId="0" borderId="7" xfId="32" applyNumberFormat="1" applyFont="1" applyBorder="1" applyAlignment="1" applyProtection="1">
      <alignment horizontal="left" vertical="center" indent="1" shrinkToFit="1"/>
      <protection hidden="1"/>
    </xf>
    <xf numFmtId="49" fontId="157" fillId="0" borderId="13" xfId="32" applyNumberFormat="1" applyFont="1" applyBorder="1" applyAlignment="1" applyProtection="1">
      <alignment horizontal="left" vertical="center" indent="1" shrinkToFit="1"/>
      <protection hidden="1"/>
    </xf>
    <xf numFmtId="49" fontId="157" fillId="0" borderId="0" xfId="32" applyNumberFormat="1" applyFont="1" applyAlignment="1" applyProtection="1">
      <alignment horizontal="left" vertical="center" indent="1" shrinkToFit="1"/>
      <protection hidden="1"/>
    </xf>
    <xf numFmtId="49" fontId="157" fillId="0" borderId="9" xfId="32" applyNumberFormat="1" applyFont="1" applyBorder="1" applyAlignment="1" applyProtection="1">
      <alignment horizontal="left" vertical="center" indent="1" shrinkToFit="1"/>
      <protection hidden="1"/>
    </xf>
    <xf numFmtId="49" fontId="43" fillId="0" borderId="4" xfId="32" applyNumberFormat="1" applyFont="1" applyBorder="1" applyAlignment="1" applyProtection="1">
      <alignment horizontal="left" vertical="center" shrinkToFit="1"/>
      <protection hidden="1"/>
    </xf>
    <xf numFmtId="49" fontId="158" fillId="0" borderId="3" xfId="32" applyNumberFormat="1" applyFont="1" applyBorder="1" applyAlignment="1" applyProtection="1">
      <alignment horizontal="center" vertical="center" shrinkToFit="1"/>
      <protection hidden="1"/>
    </xf>
    <xf numFmtId="49" fontId="158" fillId="0" borderId="4" xfId="32" applyNumberFormat="1" applyFont="1" applyBorder="1" applyAlignment="1" applyProtection="1">
      <alignment horizontal="center" vertical="center" shrinkToFit="1"/>
      <protection hidden="1"/>
    </xf>
    <xf numFmtId="49" fontId="158" fillId="0" borderId="5" xfId="32" applyNumberFormat="1" applyFont="1" applyBorder="1" applyAlignment="1" applyProtection="1">
      <alignment horizontal="center" vertical="center" shrinkToFit="1"/>
      <protection hidden="1"/>
    </xf>
    <xf numFmtId="49" fontId="158" fillId="0" borderId="13" xfId="32" applyNumberFormat="1" applyFont="1" applyBorder="1" applyAlignment="1" applyProtection="1">
      <alignment horizontal="center" vertical="center" shrinkToFit="1"/>
      <protection hidden="1"/>
    </xf>
    <xf numFmtId="49" fontId="158" fillId="0" borderId="0" xfId="32" applyNumberFormat="1" applyFont="1" applyAlignment="1" applyProtection="1">
      <alignment horizontal="center" vertical="center" shrinkToFit="1"/>
      <protection hidden="1"/>
    </xf>
    <xf numFmtId="49" fontId="158" fillId="0" borderId="9" xfId="32" applyNumberFormat="1" applyFont="1" applyBorder="1" applyAlignment="1" applyProtection="1">
      <alignment horizontal="center" vertical="center" shrinkToFit="1"/>
      <protection hidden="1"/>
    </xf>
    <xf numFmtId="49" fontId="158" fillId="0" borderId="6" xfId="32" applyNumberFormat="1" applyFont="1" applyBorder="1" applyAlignment="1" applyProtection="1">
      <alignment horizontal="center" vertical="center" shrinkToFit="1"/>
      <protection hidden="1"/>
    </xf>
    <xf numFmtId="49" fontId="158" fillId="0" borderId="7" xfId="32" applyNumberFormat="1" applyFont="1" applyBorder="1" applyAlignment="1" applyProtection="1">
      <alignment horizontal="center" vertical="center" shrinkToFit="1"/>
      <protection hidden="1"/>
    </xf>
    <xf numFmtId="49" fontId="158" fillId="0" borderId="8" xfId="32" applyNumberFormat="1" applyFont="1" applyBorder="1" applyAlignment="1" applyProtection="1">
      <alignment horizontal="center" vertical="center" shrinkToFit="1"/>
      <protection hidden="1"/>
    </xf>
    <xf numFmtId="49" fontId="155" fillId="0" borderId="3" xfId="32" applyNumberFormat="1" applyFont="1" applyBorder="1" applyAlignment="1" applyProtection="1">
      <alignment horizontal="left" vertical="center" indent="1" shrinkToFit="1"/>
      <protection hidden="1"/>
    </xf>
    <xf numFmtId="49" fontId="155" fillId="0" borderId="4" xfId="32" applyNumberFormat="1" applyFont="1" applyBorder="1" applyAlignment="1" applyProtection="1">
      <alignment horizontal="left" vertical="center" indent="1" shrinkToFit="1"/>
      <protection hidden="1"/>
    </xf>
    <xf numFmtId="49" fontId="155" fillId="0" borderId="282" xfId="32" applyNumberFormat="1" applyFont="1" applyBorder="1" applyAlignment="1" applyProtection="1">
      <alignment horizontal="left" vertical="center" indent="1" shrinkToFit="1"/>
      <protection hidden="1"/>
    </xf>
    <xf numFmtId="49" fontId="155" fillId="0" borderId="13" xfId="32" applyNumberFormat="1" applyFont="1" applyBorder="1" applyAlignment="1" applyProtection="1">
      <alignment horizontal="left" vertical="center" indent="1" shrinkToFit="1"/>
      <protection hidden="1"/>
    </xf>
    <xf numFmtId="49" fontId="155" fillId="0" borderId="0" xfId="32" applyNumberFormat="1" applyFont="1" applyAlignment="1" applyProtection="1">
      <alignment horizontal="left" vertical="center" indent="1" shrinkToFit="1"/>
      <protection hidden="1"/>
    </xf>
    <xf numFmtId="49" fontId="155" fillId="0" borderId="134" xfId="32" applyNumberFormat="1" applyFont="1" applyBorder="1" applyAlignment="1" applyProtection="1">
      <alignment horizontal="left" vertical="center" indent="1" shrinkToFit="1"/>
      <protection hidden="1"/>
    </xf>
    <xf numFmtId="49" fontId="155" fillId="0" borderId="6" xfId="32" applyNumberFormat="1" applyFont="1" applyBorder="1" applyAlignment="1" applyProtection="1">
      <alignment horizontal="left" vertical="center" indent="1" shrinkToFit="1"/>
      <protection hidden="1"/>
    </xf>
    <xf numFmtId="49" fontId="155" fillId="0" borderId="7" xfId="32" applyNumberFormat="1" applyFont="1" applyBorder="1" applyAlignment="1" applyProtection="1">
      <alignment horizontal="left" vertical="center" indent="1" shrinkToFit="1"/>
      <protection hidden="1"/>
    </xf>
    <xf numFmtId="49" fontId="155" fillId="0" borderId="154" xfId="32" applyNumberFormat="1" applyFont="1" applyBorder="1" applyAlignment="1" applyProtection="1">
      <alignment horizontal="left" vertical="center" indent="1" shrinkToFit="1"/>
      <protection hidden="1"/>
    </xf>
    <xf numFmtId="49" fontId="152" fillId="11" borderId="130" xfId="32" applyNumberFormat="1" applyFont="1" applyFill="1" applyBorder="1" applyAlignment="1" applyProtection="1">
      <alignment horizontal="left" vertical="center" shrinkToFit="1"/>
      <protection hidden="1"/>
    </xf>
    <xf numFmtId="49" fontId="152" fillId="11" borderId="131" xfId="32" applyNumberFormat="1" applyFont="1" applyFill="1" applyBorder="1" applyAlignment="1" applyProtection="1">
      <alignment horizontal="left" vertical="center" shrinkToFit="1"/>
      <protection hidden="1"/>
    </xf>
    <xf numFmtId="49" fontId="152" fillId="11" borderId="132" xfId="32" applyNumberFormat="1" applyFont="1" applyFill="1" applyBorder="1" applyAlignment="1" applyProtection="1">
      <alignment horizontal="left" vertical="center" shrinkToFit="1"/>
      <protection hidden="1"/>
    </xf>
    <xf numFmtId="49" fontId="152" fillId="11" borderId="133" xfId="32" applyNumberFormat="1" applyFont="1" applyFill="1" applyBorder="1" applyAlignment="1" applyProtection="1">
      <alignment horizontal="left" vertical="center" shrinkToFit="1"/>
      <protection hidden="1"/>
    </xf>
    <xf numFmtId="49" fontId="152" fillId="11" borderId="0" xfId="32" applyNumberFormat="1" applyFont="1" applyFill="1" applyAlignment="1" applyProtection="1">
      <alignment horizontal="left" vertical="center" shrinkToFit="1"/>
      <protection hidden="1"/>
    </xf>
    <xf numFmtId="49" fontId="152" fillId="11" borderId="134" xfId="32" applyNumberFormat="1" applyFont="1" applyFill="1" applyBorder="1" applyAlignment="1" applyProtection="1">
      <alignment horizontal="left" vertical="center" shrinkToFit="1"/>
      <protection hidden="1"/>
    </xf>
    <xf numFmtId="49" fontId="43" fillId="0" borderId="283" xfId="32" applyNumberFormat="1" applyFont="1" applyBorder="1" applyAlignment="1" applyProtection="1">
      <alignment horizontal="left" vertical="center" shrinkToFit="1"/>
      <protection hidden="1"/>
    </xf>
    <xf numFmtId="49" fontId="43" fillId="0" borderId="284" xfId="32" applyNumberFormat="1" applyFont="1" applyBorder="1" applyAlignment="1" applyProtection="1">
      <alignment horizontal="left" vertical="center" shrinkToFit="1"/>
      <protection hidden="1"/>
    </xf>
    <xf numFmtId="49" fontId="43" fillId="0" borderId="13" xfId="32" applyNumberFormat="1" applyFont="1" applyBorder="1" applyAlignment="1" applyProtection="1">
      <alignment horizontal="center" vertical="center" shrinkToFit="1"/>
      <protection hidden="1"/>
    </xf>
    <xf numFmtId="49" fontId="43" fillId="0" borderId="0" xfId="32" applyNumberFormat="1" applyFont="1" applyAlignment="1" applyProtection="1">
      <alignment horizontal="center" vertical="center" shrinkToFit="1"/>
      <protection hidden="1"/>
    </xf>
    <xf numFmtId="49" fontId="43" fillId="0" borderId="9" xfId="32" applyNumberFormat="1" applyFont="1" applyBorder="1" applyAlignment="1" applyProtection="1">
      <alignment horizontal="center" vertical="center" shrinkToFit="1"/>
      <protection hidden="1"/>
    </xf>
    <xf numFmtId="49" fontId="43" fillId="0" borderId="6" xfId="32" applyNumberFormat="1" applyFont="1" applyBorder="1" applyAlignment="1" applyProtection="1">
      <alignment horizontal="center" vertical="center" shrinkToFit="1"/>
      <protection hidden="1"/>
    </xf>
    <xf numFmtId="49" fontId="43" fillId="0" borderId="11" xfId="32" applyNumberFormat="1" applyFont="1" applyBorder="1" applyAlignment="1" applyProtection="1">
      <alignment horizontal="center" vertical="center" shrinkToFit="1"/>
      <protection hidden="1"/>
    </xf>
    <xf numFmtId="49" fontId="43" fillId="0" borderId="8" xfId="32" applyNumberFormat="1" applyFont="1" applyBorder="1" applyAlignment="1" applyProtection="1">
      <alignment horizontal="center" vertical="center" shrinkToFit="1"/>
      <protection hidden="1"/>
    </xf>
    <xf numFmtId="49" fontId="43" fillId="0" borderId="285" xfId="32" applyNumberFormat="1" applyFont="1" applyBorder="1" applyAlignment="1" applyProtection="1">
      <alignment horizontal="left" vertical="center" shrinkToFit="1"/>
      <protection hidden="1"/>
    </xf>
    <xf numFmtId="49" fontId="43" fillId="0" borderId="286" xfId="32" applyNumberFormat="1" applyFont="1" applyBorder="1" applyAlignment="1" applyProtection="1">
      <alignment horizontal="left" vertical="center" shrinkToFit="1"/>
      <protection hidden="1"/>
    </xf>
    <xf numFmtId="49" fontId="43" fillId="0" borderId="133" xfId="32" applyNumberFormat="1" applyFont="1" applyBorder="1" applyAlignment="1">
      <alignment horizontal="left" vertical="center" shrinkToFit="1"/>
    </xf>
    <xf numFmtId="49" fontId="43" fillId="0" borderId="0" xfId="32" applyNumberFormat="1" applyFont="1" applyAlignment="1">
      <alignment horizontal="left" vertical="center" shrinkToFit="1"/>
    </xf>
    <xf numFmtId="49" fontId="159" fillId="0" borderId="4" xfId="32" applyNumberFormat="1" applyFont="1" applyBorder="1" applyAlignment="1" applyProtection="1">
      <alignment horizontal="center" vertical="center" shrinkToFit="1"/>
      <protection hidden="1"/>
    </xf>
    <xf numFmtId="49" fontId="159" fillId="0" borderId="5" xfId="32" applyNumberFormat="1" applyFont="1" applyBorder="1" applyAlignment="1" applyProtection="1">
      <alignment horizontal="center" vertical="center" shrinkToFit="1"/>
      <protection hidden="1"/>
    </xf>
    <xf numFmtId="49" fontId="154" fillId="0" borderId="3" xfId="32" applyNumberFormat="1" applyFont="1" applyBorder="1" applyAlignment="1" applyProtection="1">
      <alignment horizontal="left" vertical="center" shrinkToFit="1"/>
      <protection hidden="1"/>
    </xf>
    <xf numFmtId="49" fontId="154" fillId="0" borderId="4" xfId="32" applyNumberFormat="1" applyFont="1" applyBorder="1" applyAlignment="1" applyProtection="1">
      <alignment horizontal="left" vertical="center" shrinkToFit="1"/>
      <protection hidden="1"/>
    </xf>
    <xf numFmtId="49" fontId="154" fillId="0" borderId="282" xfId="32" applyNumberFormat="1" applyFont="1" applyBorder="1" applyAlignment="1" applyProtection="1">
      <alignment horizontal="left" vertical="center" shrinkToFit="1"/>
      <protection hidden="1"/>
    </xf>
    <xf numFmtId="49" fontId="154" fillId="0" borderId="6" xfId="32" applyNumberFormat="1" applyFont="1" applyBorder="1" applyAlignment="1" applyProtection="1">
      <alignment horizontal="left" vertical="center" shrinkToFit="1"/>
      <protection hidden="1"/>
    </xf>
    <xf numFmtId="49" fontId="154" fillId="0" borderId="7" xfId="32" applyNumberFormat="1" applyFont="1" applyBorder="1" applyAlignment="1" applyProtection="1">
      <alignment horizontal="left" vertical="center" shrinkToFit="1"/>
      <protection hidden="1"/>
    </xf>
    <xf numFmtId="49" fontId="154" fillId="0" borderId="154" xfId="32" applyNumberFormat="1" applyFont="1" applyBorder="1" applyAlignment="1" applyProtection="1">
      <alignment horizontal="left" vertical="center" shrinkToFit="1"/>
      <protection hidden="1"/>
    </xf>
    <xf numFmtId="49" fontId="159" fillId="0" borderId="7" xfId="32" applyNumberFormat="1" applyFont="1" applyBorder="1" applyAlignment="1" applyProtection="1">
      <alignment horizontal="center" vertical="center" shrinkToFit="1"/>
      <protection hidden="1"/>
    </xf>
    <xf numFmtId="49" fontId="159" fillId="0" borderId="8" xfId="32" applyNumberFormat="1" applyFont="1" applyBorder="1" applyAlignment="1" applyProtection="1">
      <alignment horizontal="center" vertical="center" shrinkToFit="1"/>
      <protection hidden="1"/>
    </xf>
    <xf numFmtId="0" fontId="17" fillId="0" borderId="0" xfId="32" applyFont="1" applyAlignment="1" applyProtection="1">
      <alignment horizontal="right" vertical="top" shrinkToFit="1"/>
      <protection hidden="1"/>
    </xf>
    <xf numFmtId="49" fontId="43" fillId="0" borderId="153" xfId="32" applyNumberFormat="1" applyFont="1" applyBorder="1" applyAlignment="1" applyProtection="1">
      <alignment horizontal="left" vertical="center" shrinkToFit="1"/>
      <protection hidden="1"/>
    </xf>
    <xf numFmtId="49" fontId="154" fillId="0" borderId="0" xfId="32" applyNumberFormat="1" applyFont="1" applyAlignment="1" applyProtection="1">
      <alignment horizontal="left" vertical="center" shrinkToFit="1"/>
      <protection hidden="1"/>
    </xf>
    <xf numFmtId="49" fontId="154" fillId="0" borderId="9" xfId="32" applyNumberFormat="1" applyFont="1" applyBorder="1" applyAlignment="1" applyProtection="1">
      <alignment horizontal="left" vertical="center" shrinkToFit="1"/>
      <protection hidden="1"/>
    </xf>
    <xf numFmtId="49" fontId="154" fillId="0" borderId="8" xfId="32" applyNumberFormat="1" applyFont="1" applyBorder="1" applyAlignment="1" applyProtection="1">
      <alignment horizontal="left" vertical="center" shrinkToFit="1"/>
      <protection hidden="1"/>
    </xf>
    <xf numFmtId="49" fontId="154" fillId="0" borderId="5" xfId="32" applyNumberFormat="1" applyFont="1" applyBorder="1" applyAlignment="1" applyProtection="1">
      <alignment horizontal="left" vertical="center" shrinkToFit="1"/>
      <protection hidden="1"/>
    </xf>
    <xf numFmtId="49" fontId="159" fillId="0" borderId="7" xfId="32" applyNumberFormat="1" applyFont="1" applyBorder="1" applyAlignment="1" applyProtection="1">
      <alignment horizontal="left" vertical="center" shrinkToFit="1"/>
      <protection hidden="1"/>
    </xf>
    <xf numFmtId="49" fontId="159" fillId="0" borderId="8" xfId="32" applyNumberFormat="1" applyFont="1" applyBorder="1" applyAlignment="1" applyProtection="1">
      <alignment horizontal="left" vertical="center" shrinkToFit="1"/>
      <protection hidden="1"/>
    </xf>
    <xf numFmtId="49" fontId="43" fillId="0" borderId="4" xfId="32" applyNumberFormat="1" applyFont="1" applyBorder="1" applyAlignment="1" applyProtection="1">
      <alignment horizontal="right" vertical="center" shrinkToFit="1"/>
      <protection hidden="1"/>
    </xf>
    <xf numFmtId="49" fontId="43" fillId="0" borderId="5" xfId="32" applyNumberFormat="1" applyFont="1" applyBorder="1" applyAlignment="1" applyProtection="1">
      <alignment horizontal="right" vertical="center" shrinkToFit="1"/>
      <protection hidden="1"/>
    </xf>
    <xf numFmtId="49" fontId="43" fillId="0" borderId="8" xfId="32" applyNumberFormat="1" applyFont="1" applyBorder="1" applyAlignment="1" applyProtection="1">
      <alignment horizontal="right" vertical="center" shrinkToFit="1"/>
      <protection hidden="1"/>
    </xf>
    <xf numFmtId="179" fontId="154" fillId="0" borderId="0" xfId="32" applyNumberFormat="1" applyFont="1" applyAlignment="1" applyProtection="1">
      <alignment horizontal="center" vertical="center" shrinkToFit="1"/>
      <protection hidden="1"/>
    </xf>
    <xf numFmtId="49" fontId="160" fillId="0" borderId="0" xfId="6" applyNumberFormat="1" applyFont="1" applyAlignment="1" applyProtection="1">
      <alignment horizontal="center" vertical="center" shrinkToFit="1"/>
      <protection hidden="1"/>
    </xf>
    <xf numFmtId="49" fontId="152" fillId="0" borderId="0" xfId="32" applyNumberFormat="1" applyFont="1" applyAlignment="1" applyProtection="1">
      <alignment horizontal="left" vertical="center" shrinkToFit="1"/>
      <protection hidden="1"/>
    </xf>
    <xf numFmtId="49" fontId="43" fillId="0" borderId="131" xfId="32" applyNumberFormat="1" applyFont="1" applyBorder="1" applyAlignment="1" applyProtection="1">
      <alignment horizontal="left" vertical="center" shrinkToFit="1"/>
      <protection hidden="1"/>
    </xf>
    <xf numFmtId="49" fontId="48" fillId="0" borderId="0" xfId="32" applyNumberFormat="1" applyFont="1" applyAlignment="1" applyProtection="1">
      <alignment horizontal="left" vertical="center" shrinkToFit="1"/>
      <protection hidden="1"/>
    </xf>
    <xf numFmtId="179" fontId="158" fillId="0" borderId="0" xfId="32" applyNumberFormat="1" applyFont="1" applyAlignment="1" applyProtection="1">
      <alignment horizontal="center" vertical="center" shrinkToFit="1"/>
      <protection hidden="1"/>
    </xf>
    <xf numFmtId="179" fontId="52" fillId="0" borderId="0" xfId="32" applyNumberFormat="1" applyFont="1" applyAlignment="1" applyProtection="1">
      <alignment horizontal="center" vertical="center" shrinkToFit="1"/>
      <protection hidden="1"/>
    </xf>
    <xf numFmtId="179" fontId="17" fillId="0" borderId="0" xfId="32" applyNumberFormat="1" applyFont="1" applyAlignment="1">
      <alignment horizontal="right" vertical="top" shrinkToFit="1"/>
    </xf>
    <xf numFmtId="179" fontId="43" fillId="0" borderId="0" xfId="32" applyNumberFormat="1" applyFont="1" applyAlignment="1">
      <alignment horizontal="left" vertical="center" shrinkToFit="1"/>
    </xf>
    <xf numFmtId="179" fontId="43" fillId="0" borderId="0" xfId="2" applyNumberFormat="1" applyFont="1" applyAlignment="1">
      <alignment horizontal="left" vertical="center" shrinkToFit="1"/>
    </xf>
    <xf numFmtId="179" fontId="52" fillId="0" borderId="0" xfId="32" applyNumberFormat="1" applyFont="1" applyAlignment="1">
      <alignment horizontal="center" vertical="center" shrinkToFit="1"/>
    </xf>
    <xf numFmtId="179" fontId="52" fillId="2" borderId="0" xfId="14" applyNumberFormat="1" applyFont="1" applyFill="1" applyAlignment="1">
      <alignment horizontal="center" vertical="center" shrinkToFit="1"/>
    </xf>
    <xf numFmtId="179" fontId="52" fillId="0" borderId="0" xfId="14" applyNumberFormat="1" applyFont="1" applyAlignment="1">
      <alignment horizontal="center" vertical="center" shrinkToFit="1"/>
    </xf>
    <xf numFmtId="179" fontId="52" fillId="2" borderId="0" xfId="14" applyNumberFormat="1" applyFont="1" applyFill="1" applyAlignment="1">
      <alignment horizontal="left" vertical="center" shrinkToFit="1"/>
    </xf>
    <xf numFmtId="179" fontId="17" fillId="0" borderId="0" xfId="2" applyNumberFormat="1" applyFont="1" applyAlignment="1">
      <alignment horizontal="left" vertical="center" shrinkToFit="1"/>
    </xf>
    <xf numFmtId="179" fontId="52" fillId="2" borderId="0" xfId="2" applyNumberFormat="1" applyFont="1" applyFill="1" applyAlignment="1">
      <alignment horizontal="left" vertical="center" shrinkToFit="1"/>
    </xf>
    <xf numFmtId="179" fontId="43" fillId="0" borderId="0" xfId="14" applyNumberFormat="1" applyFont="1" applyAlignment="1">
      <alignment horizontal="left" vertical="center" shrinkToFit="1"/>
    </xf>
    <xf numFmtId="179" fontId="52" fillId="2" borderId="0" xfId="14" applyNumberFormat="1" applyFont="1" applyFill="1" applyAlignment="1">
      <alignment horizontal="right" vertical="center" shrinkToFit="1"/>
    </xf>
    <xf numFmtId="179" fontId="52" fillId="0" borderId="0" xfId="2" applyNumberFormat="1" applyFont="1" applyAlignment="1">
      <alignment horizontal="left" vertical="center" shrinkToFit="1"/>
    </xf>
    <xf numFmtId="179" fontId="52" fillId="2" borderId="0" xfId="14" applyNumberFormat="1" applyFont="1" applyFill="1" applyAlignment="1">
      <alignment horizontal="left" vertical="center" wrapText="1" shrinkToFit="1"/>
    </xf>
    <xf numFmtId="179" fontId="52" fillId="0" borderId="0" xfId="32" applyNumberFormat="1" applyFont="1" applyAlignment="1">
      <alignment horizontal="distributed" vertical="center" shrinkToFit="1"/>
    </xf>
    <xf numFmtId="179" fontId="17" fillId="0" borderId="0" xfId="14" applyNumberFormat="1" applyFont="1" applyAlignment="1">
      <alignment horizontal="right" vertical="center" shrinkToFit="1"/>
    </xf>
    <xf numFmtId="179" fontId="17" fillId="0" borderId="0" xfId="14" applyNumberFormat="1" applyFont="1" applyAlignment="1">
      <alignment horizontal="left" vertical="center" shrinkToFit="1"/>
    </xf>
    <xf numFmtId="179" fontId="52" fillId="0" borderId="0" xfId="14" applyNumberFormat="1" applyFont="1" applyAlignment="1">
      <alignment horizontal="left" vertical="center" shrinkToFit="1"/>
    </xf>
    <xf numFmtId="179" fontId="48" fillId="0" borderId="0" xfId="14" applyNumberFormat="1" applyFont="1" applyAlignment="1">
      <alignment horizontal="center" vertical="center" shrinkToFit="1"/>
    </xf>
    <xf numFmtId="49" fontId="17" fillId="0" borderId="0" xfId="14" applyNumberFormat="1" applyFont="1" applyAlignment="1">
      <alignment horizontal="left" vertical="center" shrinkToFit="1"/>
    </xf>
    <xf numFmtId="49" fontId="17" fillId="0" borderId="9" xfId="14" applyNumberFormat="1" applyFont="1" applyBorder="1" applyAlignment="1">
      <alignment horizontal="left" vertical="center" shrinkToFit="1"/>
    </xf>
    <xf numFmtId="179" fontId="48" fillId="12" borderId="18" xfId="14" applyNumberFormat="1" applyFont="1" applyFill="1" applyBorder="1" applyAlignment="1">
      <alignment horizontal="center" vertical="center" shrinkToFit="1"/>
    </xf>
    <xf numFmtId="179" fontId="48" fillId="12" borderId="19" xfId="14" applyNumberFormat="1" applyFont="1" applyFill="1" applyBorder="1" applyAlignment="1">
      <alignment horizontal="center" vertical="center" shrinkToFit="1"/>
    </xf>
    <xf numFmtId="179" fontId="48" fillId="12" borderId="20" xfId="14" applyNumberFormat="1" applyFont="1" applyFill="1" applyBorder="1" applyAlignment="1">
      <alignment horizontal="center" vertical="center" shrinkToFit="1"/>
    </xf>
    <xf numFmtId="179" fontId="201" fillId="0" borderId="0" xfId="2" applyNumberFormat="1" applyFont="1" applyAlignment="1">
      <alignment horizontal="center" vertical="center" shrinkToFit="1"/>
    </xf>
    <xf numFmtId="179" fontId="22" fillId="0" borderId="0" xfId="2" applyNumberFormat="1" applyFont="1" applyAlignment="1">
      <alignment horizontal="left" vertical="center" shrinkToFit="1"/>
    </xf>
    <xf numFmtId="179" fontId="43" fillId="0" borderId="0" xfId="14" applyNumberFormat="1" applyFont="1" applyAlignment="1">
      <alignment horizontal="center" vertical="center" shrinkToFit="1"/>
    </xf>
    <xf numFmtId="179" fontId="60" fillId="0" borderId="0" xfId="2" applyNumberFormat="1" applyFont="1" applyAlignment="1">
      <alignment horizontal="left" vertical="center" shrinkToFit="1"/>
    </xf>
    <xf numFmtId="179" fontId="43" fillId="12" borderId="83" xfId="14" applyNumberFormat="1" applyFont="1" applyFill="1" applyBorder="1" applyAlignment="1">
      <alignment horizontal="center" vertical="center" shrinkToFit="1"/>
    </xf>
    <xf numFmtId="179" fontId="43" fillId="12" borderId="86" xfId="14" applyNumberFormat="1" applyFont="1" applyFill="1" applyBorder="1" applyAlignment="1">
      <alignment horizontal="center" vertical="center" shrinkToFit="1"/>
    </xf>
    <xf numFmtId="179" fontId="43" fillId="12" borderId="93" xfId="14" applyNumberFormat="1" applyFont="1" applyFill="1" applyBorder="1" applyAlignment="1">
      <alignment horizontal="center" vertical="center" shrinkToFit="1"/>
    </xf>
    <xf numFmtId="179" fontId="43" fillId="12" borderId="98" xfId="14" applyNumberFormat="1" applyFont="1" applyFill="1" applyBorder="1" applyAlignment="1">
      <alignment horizontal="center" vertical="center" shrinkToFit="1"/>
    </xf>
    <xf numFmtId="179" fontId="43" fillId="0" borderId="83" xfId="14" applyNumberFormat="1" applyFont="1" applyBorder="1" applyAlignment="1">
      <alignment horizontal="center" vertical="center" shrinkToFit="1"/>
    </xf>
    <xf numFmtId="179" fontId="43" fillId="0" borderId="82" xfId="14" applyNumberFormat="1" applyFont="1" applyBorder="1" applyAlignment="1">
      <alignment horizontal="center" vertical="center" shrinkToFit="1"/>
    </xf>
    <xf numFmtId="179" fontId="43" fillId="0" borderId="86" xfId="14" applyNumberFormat="1" applyFont="1" applyBorder="1" applyAlignment="1">
      <alignment horizontal="center" vertical="center" shrinkToFit="1"/>
    </xf>
    <xf numFmtId="179" fontId="43" fillId="0" borderId="92" xfId="14" applyNumberFormat="1" applyFont="1" applyBorder="1" applyAlignment="1">
      <alignment horizontal="center" vertical="center" shrinkToFit="1"/>
    </xf>
    <xf numFmtId="179" fontId="43" fillId="0" borderId="88" xfId="14" applyNumberFormat="1" applyFont="1" applyBorder="1" applyAlignment="1">
      <alignment horizontal="center" vertical="center" shrinkToFit="1"/>
    </xf>
    <xf numFmtId="179" fontId="43" fillId="0" borderId="93" xfId="14" applyNumberFormat="1" applyFont="1" applyBorder="1" applyAlignment="1">
      <alignment horizontal="center" vertical="center" shrinkToFit="1"/>
    </xf>
    <xf numFmtId="179" fontId="43" fillId="0" borderId="28" xfId="14" applyNumberFormat="1" applyFont="1" applyBorder="1" applyAlignment="1">
      <alignment horizontal="center" vertical="center" shrinkToFit="1"/>
    </xf>
    <xf numFmtId="179" fontId="43" fillId="0" borderId="98" xfId="14" applyNumberFormat="1" applyFont="1" applyBorder="1" applyAlignment="1">
      <alignment horizontal="center" vertical="center" shrinkToFit="1"/>
    </xf>
    <xf numFmtId="179" fontId="52" fillId="2" borderId="242" xfId="2" applyNumberFormat="1" applyFont="1" applyFill="1" applyBorder="1" applyAlignment="1">
      <alignment horizontal="center" vertical="center" shrinkToFit="1"/>
    </xf>
    <xf numFmtId="179" fontId="52" fillId="2" borderId="243" xfId="2" applyNumberFormat="1" applyFont="1" applyFill="1" applyBorder="1" applyAlignment="1">
      <alignment horizontal="center" vertical="center" shrinkToFit="1"/>
    </xf>
    <xf numFmtId="179" fontId="52" fillId="2" borderId="245" xfId="2" applyNumberFormat="1" applyFont="1" applyFill="1" applyBorder="1" applyAlignment="1">
      <alignment horizontal="center" vertical="center" shrinkToFit="1"/>
    </xf>
    <xf numFmtId="179" fontId="52" fillId="2" borderId="2" xfId="2" applyNumberFormat="1" applyFont="1" applyFill="1" applyBorder="1" applyAlignment="1">
      <alignment horizontal="center" vertical="center" shrinkToFit="1"/>
    </xf>
    <xf numFmtId="179" fontId="43" fillId="0" borderId="28" xfId="14" applyNumberFormat="1" applyFont="1" applyBorder="1" applyAlignment="1">
      <alignment horizontal="left" vertical="center" shrinkToFit="1"/>
    </xf>
    <xf numFmtId="179" fontId="52" fillId="0" borderId="0" xfId="14" applyNumberFormat="1" applyFont="1" applyAlignment="1">
      <alignment horizontal="left" vertical="center" wrapText="1" shrinkToFit="1"/>
    </xf>
    <xf numFmtId="179" fontId="52" fillId="2" borderId="248" xfId="2" applyNumberFormat="1" applyFont="1" applyFill="1" applyBorder="1" applyAlignment="1">
      <alignment horizontal="center" vertical="center" shrinkToFit="1"/>
    </xf>
    <xf numFmtId="179" fontId="52" fillId="2" borderId="247" xfId="2" applyNumberFormat="1" applyFont="1" applyFill="1" applyBorder="1" applyAlignment="1">
      <alignment horizontal="center" vertical="center" shrinkToFit="1"/>
    </xf>
    <xf numFmtId="179" fontId="43" fillId="12" borderId="100" xfId="14" applyNumberFormat="1" applyFont="1" applyFill="1" applyBorder="1" applyAlignment="1">
      <alignment horizontal="center" vertical="center" shrinkToFit="1"/>
    </xf>
    <xf numFmtId="179" fontId="43" fillId="12" borderId="102" xfId="14" applyNumberFormat="1" applyFont="1" applyFill="1" applyBorder="1" applyAlignment="1">
      <alignment horizontal="center" vertical="center" shrinkToFit="1"/>
    </xf>
    <xf numFmtId="179" fontId="52" fillId="2" borderId="249" xfId="2" applyNumberFormat="1" applyFont="1" applyFill="1" applyBorder="1" applyAlignment="1">
      <alignment horizontal="center" vertical="center" shrinkToFit="1"/>
    </xf>
    <xf numFmtId="179" fontId="52" fillId="2" borderId="244" xfId="2" applyNumberFormat="1" applyFont="1" applyFill="1" applyBorder="1" applyAlignment="1">
      <alignment horizontal="center" vertical="center" shrinkToFit="1"/>
    </xf>
    <xf numFmtId="179" fontId="52" fillId="2" borderId="246" xfId="2" applyNumberFormat="1" applyFont="1" applyFill="1" applyBorder="1" applyAlignment="1">
      <alignment horizontal="center" vertical="center" shrinkToFit="1"/>
    </xf>
    <xf numFmtId="179" fontId="52" fillId="0" borderId="83" xfId="14" applyNumberFormat="1" applyFont="1" applyBorder="1" applyAlignment="1">
      <alignment horizontal="center" vertical="center" shrinkToFit="1"/>
    </xf>
    <xf numFmtId="179" fontId="52" fillId="0" borderId="82" xfId="14" applyNumberFormat="1" applyFont="1" applyBorder="1" applyAlignment="1">
      <alignment horizontal="center" vertical="center" shrinkToFit="1"/>
    </xf>
    <xf numFmtId="179" fontId="52" fillId="0" borderId="86" xfId="14" applyNumberFormat="1" applyFont="1" applyBorder="1" applyAlignment="1">
      <alignment horizontal="center" vertical="center" shrinkToFit="1"/>
    </xf>
    <xf numFmtId="179" fontId="52" fillId="0" borderId="93" xfId="14" applyNumberFormat="1" applyFont="1" applyBorder="1" applyAlignment="1">
      <alignment horizontal="center" vertical="center" shrinkToFit="1"/>
    </xf>
    <xf numFmtId="179" fontId="52" fillId="0" borderId="28" xfId="14" applyNumberFormat="1" applyFont="1" applyBorder="1" applyAlignment="1">
      <alignment horizontal="center" vertical="center" shrinkToFit="1"/>
    </xf>
    <xf numFmtId="179" fontId="52" fillId="0" borderId="98" xfId="14" applyNumberFormat="1" applyFont="1" applyBorder="1" applyAlignment="1">
      <alignment horizontal="center" vertical="center" shrinkToFit="1"/>
    </xf>
    <xf numFmtId="179" fontId="54" fillId="12" borderId="10" xfId="14" applyNumberFormat="1" applyFont="1" applyFill="1" applyBorder="1" applyAlignment="1">
      <alignment horizontal="left" vertical="center" shrinkToFit="1"/>
    </xf>
    <xf numFmtId="179" fontId="54" fillId="12" borderId="11" xfId="14" applyNumberFormat="1" applyFont="1" applyFill="1" applyBorder="1" applyAlignment="1">
      <alignment horizontal="left" vertical="center" shrinkToFit="1"/>
    </xf>
    <xf numFmtId="179" fontId="54" fillId="12" borderId="12" xfId="14" applyNumberFormat="1" applyFont="1" applyFill="1" applyBorder="1" applyAlignment="1">
      <alignment horizontal="left" vertical="center" shrinkToFit="1"/>
    </xf>
    <xf numFmtId="179" fontId="43" fillId="0" borderId="100" xfId="14" applyNumberFormat="1" applyFont="1" applyBorder="1" applyAlignment="1">
      <alignment horizontal="center" vertical="center" shrinkToFit="1"/>
    </xf>
    <xf numFmtId="179" fontId="43" fillId="0" borderId="101" xfId="14" applyNumberFormat="1" applyFont="1" applyBorder="1" applyAlignment="1">
      <alignment horizontal="center" vertical="center" shrinkToFit="1"/>
    </xf>
    <xf numFmtId="179" fontId="52" fillId="0" borderId="101" xfId="14" applyNumberFormat="1" applyFont="1" applyBorder="1" applyAlignment="1">
      <alignment horizontal="distributed" vertical="center" shrinkToFit="1"/>
    </xf>
    <xf numFmtId="179" fontId="52" fillId="12" borderId="83" xfId="14" applyNumberFormat="1" applyFont="1" applyFill="1" applyBorder="1" applyAlignment="1">
      <alignment horizontal="center" vertical="center" shrinkToFit="1"/>
    </xf>
    <xf numFmtId="179" fontId="52" fillId="12" borderId="174" xfId="14" applyNumberFormat="1" applyFont="1" applyFill="1" applyBorder="1" applyAlignment="1">
      <alignment horizontal="center" vertical="center" shrinkToFit="1"/>
    </xf>
    <xf numFmtId="179" fontId="52" fillId="12" borderId="93" xfId="14" applyNumberFormat="1" applyFont="1" applyFill="1" applyBorder="1" applyAlignment="1">
      <alignment horizontal="center" vertical="center" shrinkToFit="1"/>
    </xf>
    <xf numFmtId="179" fontId="52" fillId="12" borderId="188" xfId="14" applyNumberFormat="1" applyFont="1" applyFill="1" applyBorder="1" applyAlignment="1">
      <alignment horizontal="center" vertical="center" shrinkToFit="1"/>
    </xf>
    <xf numFmtId="179" fontId="52" fillId="12" borderId="176" xfId="14" applyNumberFormat="1" applyFont="1" applyFill="1" applyBorder="1" applyAlignment="1">
      <alignment horizontal="center" vertical="center" shrinkToFit="1"/>
    </xf>
    <xf numFmtId="179" fontId="52" fillId="12" borderId="177" xfId="14" applyNumberFormat="1" applyFont="1" applyFill="1" applyBorder="1" applyAlignment="1">
      <alignment horizontal="center" vertical="center" shrinkToFit="1"/>
    </xf>
    <xf numFmtId="179" fontId="52" fillId="12" borderId="29" xfId="14" applyNumberFormat="1" applyFont="1" applyFill="1" applyBorder="1" applyAlignment="1">
      <alignment horizontal="center" vertical="center" shrinkToFit="1"/>
    </xf>
    <xf numFmtId="179" fontId="52" fillId="12" borderId="179" xfId="14" applyNumberFormat="1" applyFont="1" applyFill="1" applyBorder="1" applyAlignment="1">
      <alignment horizontal="center" vertical="center" shrinkToFit="1"/>
    </xf>
    <xf numFmtId="179" fontId="52" fillId="0" borderId="175" xfId="14" applyNumberFormat="1" applyFont="1" applyBorder="1" applyAlignment="1">
      <alignment horizontal="center" vertical="center" shrinkToFit="1"/>
    </xf>
    <xf numFmtId="179" fontId="52" fillId="0" borderId="176" xfId="14" applyNumberFormat="1" applyFont="1" applyBorder="1" applyAlignment="1">
      <alignment horizontal="center" vertical="center" shrinkToFit="1"/>
    </xf>
    <xf numFmtId="179" fontId="52" fillId="0" borderId="177" xfId="14" applyNumberFormat="1" applyFont="1" applyBorder="1" applyAlignment="1">
      <alignment horizontal="center" vertical="center" shrinkToFit="1"/>
    </xf>
    <xf numFmtId="179" fontId="52" fillId="0" borderId="178" xfId="14" applyNumberFormat="1" applyFont="1" applyBorder="1" applyAlignment="1">
      <alignment horizontal="center" vertical="center" shrinkToFit="1"/>
    </xf>
    <xf numFmtId="179" fontId="52" fillId="0" borderId="29" xfId="14" applyNumberFormat="1" applyFont="1" applyBorder="1" applyAlignment="1">
      <alignment horizontal="center" vertical="center" shrinkToFit="1"/>
    </xf>
    <xf numFmtId="179" fontId="52" fillId="0" borderId="179" xfId="14" applyNumberFormat="1" applyFont="1" applyBorder="1" applyAlignment="1">
      <alignment horizontal="center" vertical="center" shrinkToFit="1"/>
    </xf>
    <xf numFmtId="179" fontId="52" fillId="2" borderId="201" xfId="2" applyNumberFormat="1" applyFont="1" applyFill="1" applyBorder="1" applyAlignment="1">
      <alignment horizontal="center" vertical="center" shrinkToFit="1"/>
    </xf>
    <xf numFmtId="179" fontId="52" fillId="2" borderId="202" xfId="2" applyNumberFormat="1" applyFont="1" applyFill="1" applyBorder="1" applyAlignment="1">
      <alignment horizontal="center" vertical="center" shrinkToFit="1"/>
    </xf>
    <xf numFmtId="179" fontId="52" fillId="2" borderId="211" xfId="2" applyNumberFormat="1" applyFont="1" applyFill="1" applyBorder="1" applyAlignment="1">
      <alignment horizontal="center" vertical="center" shrinkToFit="1"/>
    </xf>
    <xf numFmtId="179" fontId="52" fillId="2" borderId="212" xfId="2" applyNumberFormat="1" applyFont="1" applyFill="1" applyBorder="1" applyAlignment="1">
      <alignment horizontal="center" vertical="center" shrinkToFit="1"/>
    </xf>
    <xf numFmtId="179" fontId="52" fillId="2" borderId="203" xfId="2" applyNumberFormat="1" applyFont="1" applyFill="1" applyBorder="1" applyAlignment="1">
      <alignment horizontal="center" vertical="center" shrinkToFit="1"/>
    </xf>
    <xf numFmtId="179" fontId="52" fillId="2" borderId="213" xfId="2" applyNumberFormat="1" applyFont="1" applyFill="1" applyBorder="1" applyAlignment="1">
      <alignment horizontal="center" vertical="center" shrinkToFit="1"/>
    </xf>
    <xf numFmtId="179" fontId="43" fillId="0" borderId="7" xfId="2" applyNumberFormat="1" applyFont="1" applyBorder="1" applyAlignment="1">
      <alignment horizontal="left" vertical="center" shrinkToFit="1"/>
    </xf>
    <xf numFmtId="179" fontId="52" fillId="2" borderId="251" xfId="2" applyNumberFormat="1" applyFont="1" applyFill="1" applyBorder="1" applyAlignment="1">
      <alignment horizontal="center" vertical="center" shrinkToFit="1"/>
    </xf>
    <xf numFmtId="179" fontId="43" fillId="12" borderId="175" xfId="2" applyNumberFormat="1" applyFont="1" applyFill="1" applyBorder="1" applyAlignment="1">
      <alignment horizontal="center" vertical="center" shrinkToFit="1"/>
    </xf>
    <xf numFmtId="179" fontId="43" fillId="12" borderId="177" xfId="2" applyNumberFormat="1" applyFont="1" applyFill="1" applyBorder="1" applyAlignment="1">
      <alignment horizontal="center" vertical="center" shrinkToFit="1"/>
    </xf>
    <xf numFmtId="179" fontId="43" fillId="12" borderId="178" xfId="2" applyNumberFormat="1" applyFont="1" applyFill="1" applyBorder="1" applyAlignment="1">
      <alignment horizontal="center" vertical="center" shrinkToFit="1"/>
    </xf>
    <xf numFmtId="179" fontId="43" fillId="12" borderId="179" xfId="2" applyNumberFormat="1" applyFont="1" applyFill="1" applyBorder="1" applyAlignment="1">
      <alignment horizontal="center" vertical="center" shrinkToFit="1"/>
    </xf>
    <xf numFmtId="179" fontId="52" fillId="2" borderId="252" xfId="2" applyNumberFormat="1" applyFont="1" applyFill="1" applyBorder="1" applyAlignment="1">
      <alignment horizontal="center" vertical="center" shrinkToFit="1"/>
    </xf>
    <xf numFmtId="179" fontId="52" fillId="2" borderId="250" xfId="2" applyNumberFormat="1" applyFont="1" applyFill="1" applyBorder="1" applyAlignment="1">
      <alignment horizontal="center" vertical="center" shrinkToFit="1"/>
    </xf>
    <xf numFmtId="179" fontId="52" fillId="2" borderId="175" xfId="2" applyNumberFormat="1" applyFont="1" applyFill="1" applyBorder="1" applyAlignment="1">
      <alignment horizontal="center" vertical="center" shrinkToFit="1"/>
    </xf>
    <xf numFmtId="179" fontId="52" fillId="2" borderId="177" xfId="2" applyNumberFormat="1" applyFont="1" applyFill="1" applyBorder="1" applyAlignment="1">
      <alignment horizontal="center" vertical="center" shrinkToFit="1"/>
    </xf>
    <xf numFmtId="179" fontId="52" fillId="2" borderId="180" xfId="2" applyNumberFormat="1" applyFont="1" applyFill="1" applyBorder="1" applyAlignment="1">
      <alignment horizontal="center" vertical="center" shrinkToFit="1"/>
    </xf>
    <xf numFmtId="179" fontId="52" fillId="2" borderId="181" xfId="2" applyNumberFormat="1" applyFont="1" applyFill="1" applyBorder="1" applyAlignment="1">
      <alignment horizontal="center" vertical="center" shrinkToFit="1"/>
    </xf>
    <xf numFmtId="179" fontId="54" fillId="12" borderId="3" xfId="14" applyNumberFormat="1" applyFont="1" applyFill="1" applyBorder="1" applyAlignment="1">
      <alignment horizontal="left" vertical="center" shrinkToFit="1"/>
    </xf>
    <xf numFmtId="179" fontId="54" fillId="12" borderId="4" xfId="14" applyNumberFormat="1" applyFont="1" applyFill="1" applyBorder="1" applyAlignment="1">
      <alignment horizontal="left" vertical="center" shrinkToFit="1"/>
    </xf>
    <xf numFmtId="179" fontId="54" fillId="12" borderId="5" xfId="14" applyNumberFormat="1" applyFont="1" applyFill="1" applyBorder="1" applyAlignment="1">
      <alignment horizontal="left" vertical="center" shrinkToFit="1"/>
    </xf>
    <xf numFmtId="179" fontId="54" fillId="12" borderId="6" xfId="14" applyNumberFormat="1" applyFont="1" applyFill="1" applyBorder="1" applyAlignment="1">
      <alignment horizontal="left" vertical="center" shrinkToFit="1"/>
    </xf>
    <xf numFmtId="179" fontId="54" fillId="12" borderId="7" xfId="14" applyNumberFormat="1" applyFont="1" applyFill="1" applyBorder="1" applyAlignment="1">
      <alignment horizontal="left" vertical="center" shrinkToFit="1"/>
    </xf>
    <xf numFmtId="179" fontId="54" fillId="12" borderId="8" xfId="14" applyNumberFormat="1" applyFont="1" applyFill="1" applyBorder="1" applyAlignment="1">
      <alignment horizontal="left" vertical="center" shrinkToFit="1"/>
    </xf>
    <xf numFmtId="179" fontId="43" fillId="0" borderId="0" xfId="2" applyNumberFormat="1" applyFont="1" applyAlignment="1">
      <alignment horizontal="center" vertical="center" shrinkToFit="1"/>
    </xf>
    <xf numFmtId="179" fontId="17" fillId="0" borderId="83" xfId="2" applyNumberFormat="1" applyFont="1" applyBorder="1" applyAlignment="1">
      <alignment horizontal="center" vertical="center" textRotation="255" shrinkToFit="1"/>
    </xf>
    <xf numFmtId="179" fontId="17" fillId="0" borderId="86" xfId="2" applyNumberFormat="1" applyFont="1" applyBorder="1" applyAlignment="1">
      <alignment horizontal="center" vertical="center" textRotation="255" shrinkToFit="1"/>
    </xf>
    <xf numFmtId="179" fontId="17" fillId="0" borderId="92" xfId="2" applyNumberFormat="1" applyFont="1" applyBorder="1" applyAlignment="1">
      <alignment horizontal="center" vertical="center" textRotation="255" shrinkToFit="1"/>
    </xf>
    <xf numFmtId="179" fontId="17" fillId="0" borderId="88" xfId="2" applyNumberFormat="1" applyFont="1" applyBorder="1" applyAlignment="1">
      <alignment horizontal="center" vertical="center" textRotation="255" shrinkToFit="1"/>
    </xf>
    <xf numFmtId="179" fontId="17" fillId="0" borderId="93" xfId="2" applyNumberFormat="1" applyFont="1" applyBorder="1" applyAlignment="1">
      <alignment horizontal="center" vertical="center" textRotation="255" shrinkToFit="1"/>
    </xf>
    <xf numFmtId="179" fontId="17" fillId="0" borderId="98" xfId="2" applyNumberFormat="1" applyFont="1" applyBorder="1" applyAlignment="1">
      <alignment horizontal="center" vertical="center" textRotation="255" shrinkToFit="1"/>
    </xf>
    <xf numFmtId="179" fontId="17" fillId="2" borderId="7" xfId="14" applyNumberFormat="1" applyFont="1" applyFill="1" applyBorder="1" applyAlignment="1">
      <alignment horizontal="left" vertical="center" shrinkToFit="1"/>
    </xf>
    <xf numFmtId="179" fontId="17" fillId="2" borderId="32" xfId="14" applyNumberFormat="1" applyFont="1" applyFill="1" applyBorder="1" applyAlignment="1">
      <alignment horizontal="left" vertical="center" shrinkToFit="1"/>
    </xf>
    <xf numFmtId="179" fontId="53" fillId="0" borderId="0" xfId="14" applyNumberFormat="1" applyFont="1" applyAlignment="1">
      <alignment horizontal="right" shrinkToFit="1"/>
    </xf>
    <xf numFmtId="179" fontId="53" fillId="0" borderId="31" xfId="14" applyNumberFormat="1" applyFont="1" applyBorder="1" applyAlignment="1">
      <alignment horizontal="right" shrinkToFit="1"/>
    </xf>
    <xf numFmtId="179" fontId="56" fillId="2" borderId="0" xfId="14" applyNumberFormat="1" applyFont="1" applyFill="1" applyAlignment="1">
      <alignment horizontal="right" shrinkToFit="1"/>
    </xf>
    <xf numFmtId="179" fontId="56" fillId="2" borderId="31" xfId="14" applyNumberFormat="1" applyFont="1" applyFill="1" applyBorder="1" applyAlignment="1">
      <alignment horizontal="right" shrinkToFit="1"/>
    </xf>
    <xf numFmtId="179" fontId="53" fillId="0" borderId="0" xfId="14" applyNumberFormat="1" applyFont="1" applyAlignment="1">
      <alignment horizontal="left" shrinkToFit="1"/>
    </xf>
    <xf numFmtId="179" fontId="53" fillId="0" borderId="31" xfId="14" applyNumberFormat="1" applyFont="1" applyBorder="1" applyAlignment="1">
      <alignment horizontal="left" shrinkToFit="1"/>
    </xf>
    <xf numFmtId="179" fontId="17" fillId="2" borderId="0" xfId="14" applyNumberFormat="1" applyFont="1" applyFill="1" applyAlignment="1">
      <alignment horizontal="left" vertical="center" shrinkToFit="1"/>
    </xf>
    <xf numFmtId="179" fontId="17" fillId="2" borderId="31" xfId="14" applyNumberFormat="1" applyFont="1" applyFill="1" applyBorder="1" applyAlignment="1">
      <alignment horizontal="left" vertical="center" shrinkToFit="1"/>
    </xf>
    <xf numFmtId="179" fontId="52" fillId="0" borderId="83" xfId="14" applyNumberFormat="1" applyFont="1" applyBorder="1" applyAlignment="1">
      <alignment horizontal="center" vertical="center" textRotation="255" shrinkToFit="1"/>
    </xf>
    <xf numFmtId="179" fontId="52" fillId="0" borderId="86" xfId="14" applyNumberFormat="1" applyFont="1" applyBorder="1" applyAlignment="1">
      <alignment horizontal="center" vertical="center" textRotation="255" shrinkToFit="1"/>
    </xf>
    <xf numFmtId="179" fontId="52" fillId="0" borderId="92" xfId="14" applyNumberFormat="1" applyFont="1" applyBorder="1" applyAlignment="1">
      <alignment horizontal="center" vertical="center" textRotation="255" shrinkToFit="1"/>
    </xf>
    <xf numFmtId="179" fontId="52" fillId="0" borderId="88" xfId="14" applyNumberFormat="1" applyFont="1" applyBorder="1" applyAlignment="1">
      <alignment horizontal="center" vertical="center" textRotation="255" shrinkToFit="1"/>
    </xf>
    <xf numFmtId="179" fontId="52" fillId="0" borderId="93" xfId="14" applyNumberFormat="1" applyFont="1" applyBorder="1" applyAlignment="1">
      <alignment horizontal="center" vertical="center" textRotation="255" shrinkToFit="1"/>
    </xf>
    <xf numFmtId="179" fontId="52" fillId="0" borderId="98" xfId="14" applyNumberFormat="1" applyFont="1" applyBorder="1" applyAlignment="1">
      <alignment horizontal="center" vertical="center" textRotation="255" shrinkToFit="1"/>
    </xf>
    <xf numFmtId="179" fontId="52" fillId="12" borderId="182" xfId="14" applyNumberFormat="1" applyFont="1" applyFill="1" applyBorder="1" applyAlignment="1">
      <alignment horizontal="center" vertical="center" shrinkToFit="1"/>
    </xf>
    <xf numFmtId="179" fontId="52" fillId="12" borderId="181" xfId="14" applyNumberFormat="1" applyFont="1" applyFill="1" applyBorder="1" applyAlignment="1">
      <alignment horizontal="center" vertical="center" shrinkToFit="1"/>
    </xf>
    <xf numFmtId="179" fontId="54" fillId="12" borderId="18" xfId="2" applyNumberFormat="1" applyFont="1" applyFill="1" applyBorder="1" applyAlignment="1">
      <alignment horizontal="left" vertical="center" shrinkToFit="1"/>
    </xf>
    <xf numFmtId="179" fontId="54" fillId="12" borderId="20" xfId="2" applyNumberFormat="1" applyFont="1" applyFill="1" applyBorder="1" applyAlignment="1">
      <alignment horizontal="left" vertical="center" shrinkToFit="1"/>
    </xf>
    <xf numFmtId="179" fontId="52" fillId="12" borderId="175" xfId="14" applyNumberFormat="1" applyFont="1" applyFill="1" applyBorder="1" applyAlignment="1">
      <alignment horizontal="center" vertical="center" shrinkToFit="1"/>
    </xf>
    <xf numFmtId="179" fontId="52" fillId="12" borderId="173" xfId="14" applyNumberFormat="1" applyFont="1" applyFill="1" applyBorder="1" applyAlignment="1">
      <alignment horizontal="center" vertical="center" shrinkToFit="1"/>
    </xf>
    <xf numFmtId="179" fontId="52" fillId="12" borderId="180" xfId="14" applyNumberFormat="1" applyFont="1" applyFill="1" applyBorder="1" applyAlignment="1">
      <alignment horizontal="center" vertical="center" shrinkToFit="1"/>
    </xf>
    <xf numFmtId="179" fontId="52" fillId="12" borderId="185" xfId="14" applyNumberFormat="1" applyFont="1" applyFill="1" applyBorder="1" applyAlignment="1">
      <alignment horizontal="center" vertical="center" shrinkToFit="1"/>
    </xf>
    <xf numFmtId="179" fontId="52" fillId="12" borderId="183" xfId="14" applyNumberFormat="1" applyFont="1" applyFill="1" applyBorder="1" applyAlignment="1">
      <alignment horizontal="center" vertical="center" shrinkToFit="1"/>
    </xf>
    <xf numFmtId="179" fontId="52" fillId="12" borderId="186" xfId="14" applyNumberFormat="1" applyFont="1" applyFill="1" applyBorder="1" applyAlignment="1">
      <alignment horizontal="center" vertical="center" shrinkToFit="1"/>
    </xf>
    <xf numFmtId="179" fontId="52" fillId="12" borderId="184" xfId="14" applyNumberFormat="1" applyFont="1" applyFill="1" applyBorder="1" applyAlignment="1">
      <alignment horizontal="center" vertical="center" shrinkToFit="1"/>
    </xf>
    <xf numFmtId="179" fontId="52" fillId="12" borderId="187" xfId="14" applyNumberFormat="1" applyFont="1" applyFill="1" applyBorder="1" applyAlignment="1">
      <alignment horizontal="center" vertical="center" shrinkToFit="1"/>
    </xf>
    <xf numFmtId="179" fontId="48" fillId="12" borderId="18" xfId="2" applyNumberFormat="1" applyFont="1" applyFill="1" applyBorder="1" applyAlignment="1">
      <alignment horizontal="center" vertical="center" shrinkToFit="1"/>
    </xf>
    <xf numFmtId="179" fontId="48" fillId="12" borderId="20" xfId="2" applyNumberFormat="1" applyFont="1" applyFill="1" applyBorder="1" applyAlignment="1">
      <alignment horizontal="center" vertical="center" shrinkToFit="1"/>
    </xf>
    <xf numFmtId="179" fontId="48" fillId="0" borderId="0" xfId="2" applyNumberFormat="1" applyFont="1" applyAlignment="1">
      <alignment horizontal="center" vertical="center" shrinkToFit="1"/>
    </xf>
    <xf numFmtId="179" fontId="17" fillId="0" borderId="0" xfId="2" applyNumberFormat="1" applyFont="1" applyAlignment="1">
      <alignment horizontal="center" vertical="center" shrinkToFit="1"/>
    </xf>
    <xf numFmtId="179" fontId="43" fillId="0" borderId="82" xfId="14" applyNumberFormat="1" applyFont="1" applyBorder="1" applyAlignment="1">
      <alignment horizontal="left" vertical="center" shrinkToFit="1"/>
    </xf>
    <xf numFmtId="179" fontId="54" fillId="0" borderId="0" xfId="14" applyNumberFormat="1" applyFont="1" applyAlignment="1">
      <alignment horizontal="right" vertical="center" shrinkToFit="1"/>
    </xf>
    <xf numFmtId="179" fontId="48" fillId="12" borderId="251" xfId="2" applyNumberFormat="1" applyFont="1" applyFill="1" applyBorder="1" applyAlignment="1">
      <alignment horizontal="center" vertical="center" shrinkToFit="1"/>
    </xf>
    <xf numFmtId="179" fontId="48" fillId="12" borderId="252" xfId="2" applyNumberFormat="1" applyFont="1" applyFill="1" applyBorder="1" applyAlignment="1">
      <alignment horizontal="center" vertical="center" shrinkToFit="1"/>
    </xf>
    <xf numFmtId="179" fontId="48" fillId="12" borderId="0" xfId="2" applyNumberFormat="1" applyFont="1" applyFill="1" applyAlignment="1">
      <alignment horizontal="center" vertical="center" shrinkToFit="1"/>
    </xf>
    <xf numFmtId="179" fontId="48" fillId="12" borderId="250" xfId="2" applyNumberFormat="1" applyFont="1" applyFill="1" applyBorder="1" applyAlignment="1">
      <alignment horizontal="center" vertical="center" shrinkToFit="1"/>
    </xf>
    <xf numFmtId="179" fontId="52" fillId="0" borderId="0" xfId="2" applyNumberFormat="1" applyFont="1" applyAlignment="1">
      <alignment horizontal="center" vertical="center" shrinkToFit="1"/>
    </xf>
    <xf numFmtId="179" fontId="52" fillId="0" borderId="0" xfId="2" applyNumberFormat="1" applyFont="1" applyAlignment="1">
      <alignment horizontal="distributed" vertical="center" shrinkToFit="1"/>
    </xf>
    <xf numFmtId="179" fontId="52" fillId="0" borderId="0" xfId="2" applyNumberFormat="1" applyFont="1" applyAlignment="1">
      <alignment horizontal="left" vertical="top" wrapText="1" shrinkToFit="1"/>
    </xf>
    <xf numFmtId="179" fontId="52" fillId="12" borderId="4" xfId="2" applyNumberFormat="1" applyFont="1" applyFill="1" applyBorder="1" applyAlignment="1">
      <alignment horizontal="right" vertical="center" shrinkToFit="1"/>
    </xf>
    <xf numFmtId="179" fontId="52" fillId="12" borderId="0" xfId="2" applyNumberFormat="1" applyFont="1" applyFill="1" applyAlignment="1">
      <alignment horizontal="right" vertical="center" shrinkToFit="1"/>
    </xf>
    <xf numFmtId="179" fontId="52" fillId="0" borderId="0" xfId="2" applyNumberFormat="1" applyFont="1" applyAlignment="1">
      <alignment horizontal="right" vertical="center" shrinkToFit="1"/>
    </xf>
    <xf numFmtId="179" fontId="17" fillId="0" borderId="0" xfId="2" applyNumberFormat="1" applyFont="1" applyAlignment="1">
      <alignment horizontal="left" vertical="center" wrapText="1" shrinkToFit="1"/>
    </xf>
    <xf numFmtId="179" fontId="17" fillId="0" borderId="9" xfId="2" applyNumberFormat="1" applyFont="1" applyBorder="1" applyAlignment="1">
      <alignment horizontal="left" vertical="center" shrinkToFit="1"/>
    </xf>
    <xf numFmtId="179" fontId="52" fillId="12" borderId="37" xfId="2" applyNumberFormat="1" applyFont="1" applyFill="1" applyBorder="1" applyAlignment="1">
      <alignment horizontal="right" vertical="center" shrinkToFit="1"/>
    </xf>
    <xf numFmtId="179" fontId="52" fillId="12" borderId="14" xfId="2" applyNumberFormat="1" applyFont="1" applyFill="1" applyBorder="1" applyAlignment="1">
      <alignment horizontal="right" vertical="center" shrinkToFit="1"/>
    </xf>
    <xf numFmtId="179" fontId="52" fillId="0" borderId="0" xfId="2" applyNumberFormat="1" applyFont="1" applyAlignment="1">
      <alignment horizontal="left" wrapText="1" shrinkToFit="1"/>
    </xf>
    <xf numFmtId="179" fontId="43" fillId="0" borderId="0" xfId="2" applyNumberFormat="1" applyFont="1" applyAlignment="1">
      <alignment horizontal="left" shrinkToFit="1"/>
    </xf>
    <xf numFmtId="179" fontId="52" fillId="12" borderId="4" xfId="2" applyNumberFormat="1" applyFont="1" applyFill="1" applyBorder="1" applyAlignment="1">
      <alignment horizontal="left" vertical="center" shrinkToFit="1"/>
    </xf>
    <xf numFmtId="179" fontId="52" fillId="12" borderId="5" xfId="2" applyNumberFormat="1" applyFont="1" applyFill="1" applyBorder="1" applyAlignment="1">
      <alignment horizontal="left" vertical="center" shrinkToFit="1"/>
    </xf>
    <xf numFmtId="179" fontId="52" fillId="12" borderId="0" xfId="2" applyNumberFormat="1" applyFont="1" applyFill="1" applyAlignment="1">
      <alignment horizontal="left" vertical="center" shrinkToFit="1"/>
    </xf>
    <xf numFmtId="179" fontId="52" fillId="12" borderId="9" xfId="2" applyNumberFormat="1" applyFont="1" applyFill="1" applyBorder="1" applyAlignment="1">
      <alignment horizontal="left" vertical="center" shrinkToFit="1"/>
    </xf>
    <xf numFmtId="179" fontId="43" fillId="0" borderId="9" xfId="2" applyNumberFormat="1" applyFont="1" applyBorder="1" applyAlignment="1">
      <alignment horizontal="left" vertical="center" shrinkToFit="1"/>
    </xf>
    <xf numFmtId="179" fontId="54" fillId="0" borderId="13" xfId="2" applyNumberFormat="1" applyFont="1" applyBorder="1" applyAlignment="1">
      <alignment horizontal="center" vertical="center" shrinkToFit="1"/>
    </xf>
    <xf numFmtId="179" fontId="54" fillId="0" borderId="0" xfId="2" applyNumberFormat="1" applyFont="1" applyAlignment="1">
      <alignment horizontal="center" vertical="center" shrinkToFit="1"/>
    </xf>
    <xf numFmtId="179" fontId="54" fillId="0" borderId="6" xfId="2" applyNumberFormat="1" applyFont="1" applyBorder="1" applyAlignment="1">
      <alignment horizontal="center" vertical="center" shrinkToFit="1"/>
    </xf>
    <xf numFmtId="179" fontId="54" fillId="0" borderId="7" xfId="2" applyNumberFormat="1" applyFont="1" applyBorder="1" applyAlignment="1">
      <alignment horizontal="center" vertical="center" shrinkToFit="1"/>
    </xf>
    <xf numFmtId="179" fontId="52" fillId="0" borderId="30" xfId="2" applyNumberFormat="1" applyFont="1" applyBorder="1" applyAlignment="1">
      <alignment horizontal="distributed" vertical="center" shrinkToFit="1"/>
    </xf>
    <xf numFmtId="179" fontId="52" fillId="0" borderId="7" xfId="2" applyNumberFormat="1" applyFont="1" applyBorder="1" applyAlignment="1">
      <alignment horizontal="distributed" vertical="center" shrinkToFit="1"/>
    </xf>
    <xf numFmtId="179" fontId="52" fillId="0" borderId="44" xfId="2" applyNumberFormat="1" applyFont="1" applyBorder="1" applyAlignment="1">
      <alignment horizontal="distributed" vertical="center" shrinkToFit="1"/>
    </xf>
    <xf numFmtId="179" fontId="52" fillId="12" borderId="7" xfId="2" applyNumberFormat="1" applyFont="1" applyFill="1" applyBorder="1" applyAlignment="1">
      <alignment horizontal="right" vertical="center" shrinkToFit="1"/>
    </xf>
    <xf numFmtId="179" fontId="52" fillId="12" borderId="7" xfId="2" applyNumberFormat="1" applyFont="1" applyFill="1" applyBorder="1" applyAlignment="1">
      <alignment horizontal="left" vertical="center" shrinkToFit="1"/>
    </xf>
    <xf numFmtId="179" fontId="52" fillId="12" borderId="8" xfId="2" applyNumberFormat="1" applyFont="1" applyFill="1" applyBorder="1" applyAlignment="1">
      <alignment horizontal="left" vertical="center" shrinkToFit="1"/>
    </xf>
    <xf numFmtId="179" fontId="52" fillId="12" borderId="24" xfId="2" applyNumberFormat="1" applyFont="1" applyFill="1" applyBorder="1" applyAlignment="1">
      <alignment horizontal="right" vertical="center" shrinkToFit="1"/>
    </xf>
    <xf numFmtId="179" fontId="54" fillId="0" borderId="23" xfId="2" applyNumberFormat="1" applyFont="1" applyBorder="1" applyAlignment="1">
      <alignment horizontal="center" vertical="center" shrinkToFit="1"/>
    </xf>
    <xf numFmtId="179" fontId="54" fillId="0" borderId="24" xfId="2" applyNumberFormat="1" applyFont="1" applyBorder="1" applyAlignment="1">
      <alignment horizontal="center" vertical="center" shrinkToFit="1"/>
    </xf>
    <xf numFmtId="179" fontId="52" fillId="0" borderId="24" xfId="2" applyNumberFormat="1" applyFont="1" applyBorder="1" applyAlignment="1">
      <alignment horizontal="distributed" vertical="center" shrinkToFit="1"/>
    </xf>
    <xf numFmtId="179" fontId="52" fillId="0" borderId="25" xfId="2" applyNumberFormat="1" applyFont="1" applyBorder="1" applyAlignment="1">
      <alignment horizontal="distributed" vertical="center" shrinkToFit="1"/>
    </xf>
    <xf numFmtId="179" fontId="52" fillId="12" borderId="26" xfId="2" applyNumberFormat="1" applyFont="1" applyFill="1" applyBorder="1" applyAlignment="1">
      <alignment horizontal="right" vertical="center" shrinkToFit="1"/>
    </xf>
    <xf numFmtId="179" fontId="52" fillId="12" borderId="24" xfId="2" applyNumberFormat="1" applyFont="1" applyFill="1" applyBorder="1" applyAlignment="1">
      <alignment horizontal="left" vertical="center" shrinkToFit="1"/>
    </xf>
    <xf numFmtId="179" fontId="52" fillId="12" borderId="27" xfId="2" applyNumberFormat="1" applyFont="1" applyFill="1" applyBorder="1" applyAlignment="1">
      <alignment horizontal="left" vertical="center" shrinkToFit="1"/>
    </xf>
    <xf numFmtId="179" fontId="43" fillId="12" borderId="100" xfId="2" applyNumberFormat="1" applyFont="1" applyFill="1" applyBorder="1" applyAlignment="1">
      <alignment horizontal="center" vertical="center" shrinkToFit="1"/>
    </xf>
    <xf numFmtId="179" fontId="43" fillId="12" borderId="102" xfId="2" applyNumberFormat="1" applyFont="1" applyFill="1" applyBorder="1" applyAlignment="1">
      <alignment horizontal="center" vertical="center" shrinkToFit="1"/>
    </xf>
    <xf numFmtId="179" fontId="43" fillId="12" borderId="169" xfId="2" applyNumberFormat="1" applyFont="1" applyFill="1" applyBorder="1" applyAlignment="1">
      <alignment horizontal="center" vertical="center" shrinkToFit="1"/>
    </xf>
    <xf numFmtId="179" fontId="43" fillId="12" borderId="170" xfId="2" applyNumberFormat="1" applyFont="1" applyFill="1" applyBorder="1" applyAlignment="1">
      <alignment horizontal="center" vertical="center" shrinkToFit="1"/>
    </xf>
    <xf numFmtId="179" fontId="43" fillId="12" borderId="172" xfId="2" applyNumberFormat="1" applyFont="1" applyFill="1" applyBorder="1" applyAlignment="1">
      <alignment horizontal="center" vertical="center" shrinkToFit="1"/>
    </xf>
    <xf numFmtId="179" fontId="17" fillId="0" borderId="0" xfId="2" applyNumberFormat="1" applyFont="1" applyAlignment="1">
      <alignment horizontal="left" wrapText="1" shrinkToFit="1"/>
    </xf>
    <xf numFmtId="179" fontId="17" fillId="0" borderId="9" xfId="2" applyNumberFormat="1" applyFont="1" applyBorder="1" applyAlignment="1">
      <alignment horizontal="left" wrapText="1" shrinkToFit="1"/>
    </xf>
    <xf numFmtId="179" fontId="54" fillId="0" borderId="3" xfId="2" applyNumberFormat="1" applyFont="1" applyBorder="1" applyAlignment="1">
      <alignment horizontal="center" vertical="center" shrinkToFit="1"/>
    </xf>
    <xf numFmtId="179" fontId="54" fillId="0" borderId="4" xfId="2" applyNumberFormat="1" applyFont="1" applyBorder="1" applyAlignment="1">
      <alignment horizontal="center" vertical="center" shrinkToFit="1"/>
    </xf>
    <xf numFmtId="179" fontId="52" fillId="0" borderId="4" xfId="2" applyNumberFormat="1" applyFont="1" applyBorder="1" applyAlignment="1">
      <alignment horizontal="distributed" vertical="center" shrinkToFit="1"/>
    </xf>
    <xf numFmtId="179" fontId="52" fillId="0" borderId="43" xfId="2" applyNumberFormat="1" applyFont="1" applyBorder="1" applyAlignment="1">
      <alignment horizontal="distributed" vertical="center" shrinkToFit="1"/>
    </xf>
    <xf numFmtId="179" fontId="52" fillId="12" borderId="36" xfId="2" applyNumberFormat="1" applyFont="1" applyFill="1" applyBorder="1" applyAlignment="1">
      <alignment horizontal="right" vertical="center" shrinkToFit="1"/>
    </xf>
    <xf numFmtId="179" fontId="52" fillId="12" borderId="4" xfId="2" applyNumberFormat="1" applyFont="1" applyFill="1" applyBorder="1" applyAlignment="1">
      <alignment horizontal="center" vertical="center" shrinkToFit="1"/>
    </xf>
    <xf numFmtId="179" fontId="52" fillId="12" borderId="0" xfId="2" applyNumberFormat="1" applyFont="1" applyFill="1" applyAlignment="1">
      <alignment horizontal="center" vertical="center" shrinkToFit="1"/>
    </xf>
    <xf numFmtId="179" fontId="17" fillId="0" borderId="0" xfId="15" applyNumberFormat="1" applyFont="1" applyAlignment="1">
      <alignment horizontal="right" vertical="top" shrinkToFit="1"/>
    </xf>
    <xf numFmtId="179" fontId="52" fillId="0" borderId="0" xfId="15" applyNumberFormat="1" applyFont="1" applyAlignment="1">
      <alignment horizontal="right" vertical="top" shrinkToFit="1"/>
    </xf>
    <xf numFmtId="179" fontId="52" fillId="0" borderId="0" xfId="15" applyNumberFormat="1" applyFont="1" applyAlignment="1">
      <alignment horizontal="center" vertical="center" shrinkToFit="1"/>
    </xf>
    <xf numFmtId="179" fontId="52" fillId="0" borderId="0" xfId="15" applyNumberFormat="1" applyFont="1" applyAlignment="1">
      <alignment horizontal="left" vertical="center" shrinkToFit="1"/>
    </xf>
    <xf numFmtId="179" fontId="52" fillId="0" borderId="9" xfId="15" applyNumberFormat="1" applyFont="1" applyBorder="1" applyAlignment="1">
      <alignment horizontal="right" vertical="top" shrinkToFit="1"/>
    </xf>
    <xf numFmtId="179" fontId="52" fillId="0" borderId="40" xfId="15" applyNumberFormat="1" applyFont="1" applyBorder="1" applyAlignment="1">
      <alignment horizontal="right" vertical="top" shrinkToFit="1"/>
    </xf>
    <xf numFmtId="179" fontId="54" fillId="12" borderId="1" xfId="15" applyNumberFormat="1" applyFont="1" applyFill="1" applyBorder="1" applyAlignment="1">
      <alignment horizontal="left" vertical="center" shrinkToFit="1"/>
    </xf>
    <xf numFmtId="179" fontId="48" fillId="12" borderId="1" xfId="15" applyNumberFormat="1" applyFont="1" applyFill="1" applyBorder="1" applyAlignment="1">
      <alignment horizontal="center" vertical="center" shrinkToFit="1"/>
    </xf>
    <xf numFmtId="179" fontId="52" fillId="12" borderId="10" xfId="15" applyNumberFormat="1" applyFont="1" applyFill="1" applyBorder="1" applyAlignment="1">
      <alignment horizontal="center" vertical="center" shrinkToFit="1"/>
    </xf>
    <xf numFmtId="179" fontId="52" fillId="12" borderId="42" xfId="15" applyNumberFormat="1" applyFont="1" applyFill="1" applyBorder="1" applyAlignment="1">
      <alignment horizontal="center" vertical="center" shrinkToFit="1"/>
    </xf>
    <xf numFmtId="179" fontId="52" fillId="12" borderId="41" xfId="15" applyNumberFormat="1" applyFont="1" applyFill="1" applyBorder="1" applyAlignment="1">
      <alignment horizontal="center" vertical="center" shrinkToFit="1"/>
    </xf>
    <xf numFmtId="179" fontId="52" fillId="12" borderId="12" xfId="15" applyNumberFormat="1" applyFont="1" applyFill="1" applyBorder="1" applyAlignment="1">
      <alignment horizontal="center" vertical="center" shrinkToFit="1"/>
    </xf>
    <xf numFmtId="179" fontId="52" fillId="0" borderId="31" xfId="15" applyNumberFormat="1" applyFont="1" applyBorder="1" applyAlignment="1">
      <alignment horizontal="center" vertical="center" shrinkToFit="1"/>
    </xf>
    <xf numFmtId="179" fontId="48" fillId="0" borderId="0" xfId="15" applyNumberFormat="1" applyFont="1" applyAlignment="1">
      <alignment horizontal="center" vertical="center" shrinkToFit="1"/>
    </xf>
    <xf numFmtId="179" fontId="52" fillId="12" borderId="251" xfId="5" applyNumberFormat="1" applyFont="1" applyFill="1" applyBorder="1" applyAlignment="1">
      <alignment horizontal="center" vertical="center" shrinkToFit="1"/>
    </xf>
    <xf numFmtId="179" fontId="52" fillId="12" borderId="100" xfId="15" applyNumberFormat="1" applyFont="1" applyFill="1" applyBorder="1" applyAlignment="1">
      <alignment horizontal="center" vertical="center" shrinkToFit="1"/>
    </xf>
    <xf numFmtId="179" fontId="52" fillId="12" borderId="102" xfId="15" applyNumberFormat="1" applyFont="1" applyFill="1" applyBorder="1" applyAlignment="1">
      <alignment horizontal="center" vertical="center" shrinkToFit="1"/>
    </xf>
    <xf numFmtId="179" fontId="52" fillId="0" borderId="100" xfId="15" applyNumberFormat="1" applyFont="1" applyBorder="1" applyAlignment="1">
      <alignment horizontal="distributed" vertical="center" shrinkToFit="1"/>
    </xf>
    <xf numFmtId="179" fontId="52" fillId="0" borderId="101" xfId="15" applyNumberFormat="1" applyFont="1" applyBorder="1" applyAlignment="1">
      <alignment horizontal="distributed" vertical="center" shrinkToFit="1"/>
    </xf>
    <xf numFmtId="179" fontId="52" fillId="12" borderId="100" xfId="5" applyNumberFormat="1" applyFont="1" applyFill="1" applyBorder="1" applyAlignment="1">
      <alignment horizontal="center" vertical="center" shrinkToFit="1"/>
    </xf>
    <xf numFmtId="179" fontId="52" fillId="12" borderId="102" xfId="5" applyNumberFormat="1" applyFont="1" applyFill="1" applyBorder="1" applyAlignment="1">
      <alignment horizontal="center" vertical="center" shrinkToFit="1"/>
    </xf>
    <xf numFmtId="179" fontId="52" fillId="0" borderId="0" xfId="5" applyNumberFormat="1" applyFont="1" applyAlignment="1">
      <alignment horizontal="left" vertical="center" shrinkToFit="1"/>
    </xf>
    <xf numFmtId="49" fontId="54" fillId="0" borderId="3" xfId="5" applyNumberFormat="1" applyFont="1" applyBorder="1" applyAlignment="1">
      <alignment horizontal="left" vertical="center" shrinkToFit="1"/>
    </xf>
    <xf numFmtId="49" fontId="54" fillId="0" borderId="4" xfId="5" applyNumberFormat="1" applyFont="1" applyBorder="1" applyAlignment="1">
      <alignment horizontal="left" vertical="center" shrinkToFit="1"/>
    </xf>
    <xf numFmtId="179" fontId="52" fillId="0" borderId="4" xfId="5" applyNumberFormat="1" applyFont="1" applyBorder="1" applyAlignment="1">
      <alignment horizontal="left" vertical="center" shrinkToFit="1"/>
    </xf>
    <xf numFmtId="179" fontId="52" fillId="0" borderId="5" xfId="5" applyNumberFormat="1" applyFont="1" applyBorder="1" applyAlignment="1">
      <alignment horizontal="left" vertical="center" shrinkToFit="1"/>
    </xf>
    <xf numFmtId="179" fontId="52" fillId="12" borderId="253" xfId="5" applyNumberFormat="1" applyFont="1" applyFill="1" applyBorder="1" applyAlignment="1">
      <alignment horizontal="center" vertical="center" shrinkToFit="1"/>
    </xf>
    <xf numFmtId="179" fontId="52" fillId="12" borderId="254" xfId="5" applyNumberFormat="1" applyFont="1" applyFill="1" applyBorder="1" applyAlignment="1">
      <alignment horizontal="center" vertical="center" shrinkToFit="1"/>
    </xf>
    <xf numFmtId="179" fontId="52" fillId="12" borderId="255" xfId="5" applyNumberFormat="1" applyFont="1" applyFill="1" applyBorder="1" applyAlignment="1">
      <alignment horizontal="center" vertical="center" shrinkToFit="1"/>
    </xf>
    <xf numFmtId="49" fontId="43" fillId="0" borderId="13" xfId="15" applyNumberFormat="1" applyFont="1" applyBorder="1" applyAlignment="1">
      <alignment horizontal="left" vertical="center" shrinkToFit="1"/>
    </xf>
    <xf numFmtId="49" fontId="43" fillId="0" borderId="0" xfId="15" applyNumberFormat="1" applyFont="1" applyAlignment="1">
      <alignment horizontal="left" vertical="center" shrinkToFit="1"/>
    </xf>
    <xf numFmtId="179" fontId="52" fillId="12" borderId="252" xfId="5" applyNumberFormat="1" applyFont="1" applyFill="1" applyBorder="1" applyAlignment="1">
      <alignment horizontal="center" vertical="center" shrinkToFit="1"/>
    </xf>
    <xf numFmtId="49" fontId="43" fillId="0" borderId="92" xfId="15" applyNumberFormat="1" applyFont="1" applyBorder="1" applyAlignment="1">
      <alignment horizontal="left" vertical="center" shrinkToFit="1"/>
    </xf>
    <xf numFmtId="179" fontId="52" fillId="12" borderId="250" xfId="5" applyNumberFormat="1" applyFont="1" applyFill="1" applyBorder="1" applyAlignment="1">
      <alignment horizontal="center" vertical="center" shrinkToFit="1"/>
    </xf>
    <xf numFmtId="179" fontId="52" fillId="0" borderId="83" xfId="5" applyNumberFormat="1" applyFont="1" applyBorder="1" applyAlignment="1">
      <alignment horizontal="distributed" vertical="center" shrinkToFit="1"/>
    </xf>
    <xf numFmtId="179" fontId="52" fillId="0" borderId="82" xfId="5" applyNumberFormat="1" applyFont="1" applyBorder="1" applyAlignment="1">
      <alignment horizontal="distributed" vertical="center" shrinkToFit="1"/>
    </xf>
    <xf numFmtId="179" fontId="52" fillId="0" borderId="86" xfId="5" applyNumberFormat="1" applyFont="1" applyBorder="1" applyAlignment="1">
      <alignment horizontal="distributed" vertical="center" shrinkToFit="1"/>
    </xf>
    <xf numFmtId="179" fontId="52" fillId="0" borderId="93" xfId="5" applyNumberFormat="1" applyFont="1" applyBorder="1" applyAlignment="1">
      <alignment horizontal="distributed" vertical="center" shrinkToFit="1"/>
    </xf>
    <xf numFmtId="179" fontId="52" fillId="0" borderId="28" xfId="5" applyNumberFormat="1" applyFont="1" applyBorder="1" applyAlignment="1">
      <alignment horizontal="distributed" vertical="center" shrinkToFit="1"/>
    </xf>
    <xf numFmtId="179" fontId="52" fillId="0" borderId="98" xfId="5" applyNumberFormat="1" applyFont="1" applyBorder="1" applyAlignment="1">
      <alignment horizontal="distributed" vertical="center" shrinkToFit="1"/>
    </xf>
    <xf numFmtId="179" fontId="52" fillId="2" borderId="251" xfId="5" applyNumberFormat="1" applyFont="1" applyFill="1" applyBorder="1" applyAlignment="1">
      <alignment horizontal="center" vertical="center" shrinkToFit="1"/>
    </xf>
    <xf numFmtId="179" fontId="52" fillId="0" borderId="192" xfId="15" applyNumberFormat="1" applyFont="1" applyBorder="1" applyAlignment="1">
      <alignment horizontal="right" vertical="top" shrinkToFit="1"/>
    </xf>
    <xf numFmtId="179" fontId="52" fillId="12" borderId="83" xfId="15" applyNumberFormat="1" applyFont="1" applyFill="1" applyBorder="1" applyAlignment="1">
      <alignment horizontal="center" vertical="center" shrinkToFit="1"/>
    </xf>
    <xf numFmtId="179" fontId="52" fillId="12" borderId="86" xfId="15" applyNumberFormat="1" applyFont="1" applyFill="1" applyBorder="1" applyAlignment="1">
      <alignment horizontal="center" vertical="center" shrinkToFit="1"/>
    </xf>
    <xf numFmtId="179" fontId="52" fillId="12" borderId="93" xfId="15" applyNumberFormat="1" applyFont="1" applyFill="1" applyBorder="1" applyAlignment="1">
      <alignment horizontal="center" vertical="center" shrinkToFit="1"/>
    </xf>
    <xf numFmtId="179" fontId="52" fillId="12" borderId="98" xfId="15" applyNumberFormat="1" applyFont="1" applyFill="1" applyBorder="1" applyAlignment="1">
      <alignment horizontal="center" vertical="center" shrinkToFit="1"/>
    </xf>
    <xf numFmtId="179" fontId="52" fillId="2" borderId="201" xfId="5" applyNumberFormat="1" applyFont="1" applyFill="1" applyBorder="1" applyAlignment="1">
      <alignment horizontal="center" vertical="center" shrinkToFit="1"/>
    </xf>
    <xf numFmtId="179" fontId="52" fillId="2" borderId="202" xfId="5" applyNumberFormat="1" applyFont="1" applyFill="1" applyBorder="1" applyAlignment="1">
      <alignment horizontal="center" vertical="center" shrinkToFit="1"/>
    </xf>
    <xf numFmtId="179" fontId="52" fillId="2" borderId="211" xfId="5" applyNumberFormat="1" applyFont="1" applyFill="1" applyBorder="1" applyAlignment="1">
      <alignment horizontal="center" vertical="center" shrinkToFit="1"/>
    </xf>
    <xf numFmtId="179" fontId="52" fillId="2" borderId="212" xfId="5" applyNumberFormat="1" applyFont="1" applyFill="1" applyBorder="1" applyAlignment="1">
      <alignment horizontal="center" vertical="center" shrinkToFit="1"/>
    </xf>
    <xf numFmtId="179" fontId="52" fillId="2" borderId="203" xfId="5" applyNumberFormat="1" applyFont="1" applyFill="1" applyBorder="1" applyAlignment="1">
      <alignment horizontal="center" vertical="center" shrinkToFit="1"/>
    </xf>
    <xf numFmtId="179" fontId="52" fillId="2" borderId="213" xfId="5" applyNumberFormat="1" applyFont="1" applyFill="1" applyBorder="1" applyAlignment="1">
      <alignment horizontal="center" vertical="center" shrinkToFit="1"/>
    </xf>
    <xf numFmtId="179" fontId="52" fillId="0" borderId="7" xfId="5" applyNumberFormat="1" applyFont="1" applyBorder="1" applyAlignment="1">
      <alignment horizontal="left" vertical="center" shrinkToFit="1"/>
    </xf>
    <xf numFmtId="179" fontId="52" fillId="0" borderId="0" xfId="5" applyNumberFormat="1" applyFont="1" applyAlignment="1">
      <alignment horizontal="center" vertical="center" shrinkToFit="1"/>
    </xf>
    <xf numFmtId="179" fontId="52" fillId="2" borderId="250" xfId="5" applyNumberFormat="1" applyFont="1" applyFill="1" applyBorder="1" applyAlignment="1">
      <alignment horizontal="center" vertical="center" shrinkToFit="1"/>
    </xf>
    <xf numFmtId="179" fontId="52" fillId="0" borderId="93" xfId="5" applyNumberFormat="1" applyFont="1" applyBorder="1" applyAlignment="1">
      <alignment horizontal="center" vertical="center" shrinkToFit="1"/>
    </xf>
    <xf numFmtId="179" fontId="52" fillId="0" borderId="28" xfId="5" applyNumberFormat="1" applyFont="1" applyBorder="1" applyAlignment="1">
      <alignment horizontal="center" vertical="center" shrinkToFit="1"/>
    </xf>
    <xf numFmtId="179" fontId="52" fillId="0" borderId="98" xfId="5" applyNumberFormat="1" applyFont="1" applyBorder="1" applyAlignment="1">
      <alignment horizontal="center" vertical="center" shrinkToFit="1"/>
    </xf>
    <xf numFmtId="179" fontId="52" fillId="2" borderId="252" xfId="5" applyNumberFormat="1" applyFont="1" applyFill="1" applyBorder="1" applyAlignment="1">
      <alignment horizontal="center" vertical="center" shrinkToFit="1"/>
    </xf>
    <xf numFmtId="179" fontId="52" fillId="2" borderId="92" xfId="5" applyNumberFormat="1" applyFont="1" applyFill="1" applyBorder="1" applyAlignment="1">
      <alignment horizontal="left" vertical="center" shrinkToFit="1"/>
    </xf>
    <xf numFmtId="0" fontId="0" fillId="0" borderId="0" xfId="0" applyAlignment="1">
      <alignment horizontal="left" vertical="center" shrinkToFit="1"/>
    </xf>
    <xf numFmtId="179" fontId="52" fillId="2" borderId="0" xfId="5" applyNumberFormat="1" applyFont="1" applyFill="1" applyAlignment="1">
      <alignment horizontal="left" vertical="center" shrinkToFit="1"/>
    </xf>
    <xf numFmtId="179" fontId="52" fillId="0" borderId="83" xfId="5" applyNumberFormat="1" applyFont="1" applyBorder="1" applyAlignment="1">
      <alignment horizontal="center" vertical="center" shrinkToFit="1"/>
    </xf>
    <xf numFmtId="179" fontId="52" fillId="0" borderId="82" xfId="5" applyNumberFormat="1" applyFont="1" applyBorder="1" applyAlignment="1">
      <alignment horizontal="center" vertical="center" shrinkToFit="1"/>
    </xf>
    <xf numFmtId="179" fontId="52" fillId="0" borderId="86" xfId="5" applyNumberFormat="1" applyFont="1" applyBorder="1" applyAlignment="1">
      <alignment horizontal="center" vertical="center" shrinkToFit="1"/>
    </xf>
    <xf numFmtId="179" fontId="52" fillId="0" borderId="100" xfId="5" applyNumberFormat="1" applyFont="1" applyBorder="1" applyAlignment="1">
      <alignment horizontal="center" vertical="center" shrinkToFit="1"/>
    </xf>
    <xf numFmtId="179" fontId="52" fillId="0" borderId="101" xfId="5" applyNumberFormat="1" applyFont="1" applyBorder="1" applyAlignment="1">
      <alignment horizontal="center" vertical="center" shrinkToFit="1"/>
    </xf>
    <xf numFmtId="179" fontId="52" fillId="0" borderId="102" xfId="5" applyNumberFormat="1" applyFont="1" applyBorder="1" applyAlignment="1">
      <alignment horizontal="center" vertical="center" shrinkToFit="1"/>
    </xf>
    <xf numFmtId="179" fontId="54" fillId="12" borderId="10" xfId="15" applyNumberFormat="1" applyFont="1" applyFill="1" applyBorder="1" applyAlignment="1">
      <alignment horizontal="left" vertical="center" shrinkToFit="1"/>
    </xf>
    <xf numFmtId="179" fontId="54" fillId="12" borderId="11" xfId="15" applyNumberFormat="1" applyFont="1" applyFill="1" applyBorder="1" applyAlignment="1">
      <alignment horizontal="left" vertical="center" shrinkToFit="1"/>
    </xf>
    <xf numFmtId="179" fontId="54" fillId="12" borderId="12" xfId="15" applyNumberFormat="1" applyFont="1" applyFill="1" applyBorder="1" applyAlignment="1">
      <alignment horizontal="left" vertical="center" shrinkToFit="1"/>
    </xf>
    <xf numFmtId="179" fontId="52" fillId="0" borderId="100" xfId="5" applyNumberFormat="1" applyFont="1" applyBorder="1" applyAlignment="1">
      <alignment horizontal="distributed" vertical="center" shrinkToFit="1"/>
    </xf>
    <xf numFmtId="179" fontId="52" fillId="0" borderId="101" xfId="5" applyNumberFormat="1" applyFont="1" applyBorder="1" applyAlignment="1">
      <alignment horizontal="distributed" vertical="center" shrinkToFit="1"/>
    </xf>
    <xf numFmtId="179" fontId="52" fillId="0" borderId="102" xfId="5" applyNumberFormat="1" applyFont="1" applyBorder="1" applyAlignment="1">
      <alignment horizontal="distributed" vertical="center" shrinkToFit="1"/>
    </xf>
    <xf numFmtId="179" fontId="52" fillId="0" borderId="83" xfId="15" applyNumberFormat="1" applyFont="1" applyBorder="1" applyAlignment="1">
      <alignment horizontal="center" vertical="center" shrinkToFit="1"/>
    </xf>
    <xf numFmtId="179" fontId="52" fillId="0" borderId="93" xfId="15" applyNumberFormat="1" applyFont="1" applyBorder="1" applyAlignment="1">
      <alignment horizontal="center" vertical="center" shrinkToFit="1"/>
    </xf>
    <xf numFmtId="179" fontId="52" fillId="0" borderId="82" xfId="15" applyNumberFormat="1" applyFont="1" applyBorder="1" applyAlignment="1">
      <alignment horizontal="distributed" vertical="center" shrinkToFit="1"/>
    </xf>
    <xf numFmtId="179" fontId="52" fillId="0" borderId="28" xfId="15" applyNumberFormat="1" applyFont="1" applyBorder="1" applyAlignment="1">
      <alignment horizontal="distributed" vertical="center" shrinkToFit="1"/>
    </xf>
    <xf numFmtId="179" fontId="52" fillId="0" borderId="7" xfId="2" applyNumberFormat="1" applyFont="1" applyBorder="1" applyAlignment="1">
      <alignment horizontal="left" vertical="center" shrinkToFit="1"/>
    </xf>
    <xf numFmtId="179" fontId="52" fillId="12" borderId="175" xfId="2" applyNumberFormat="1" applyFont="1" applyFill="1" applyBorder="1" applyAlignment="1">
      <alignment horizontal="center" vertical="center" shrinkToFit="1"/>
    </xf>
    <xf numFmtId="179" fontId="52" fillId="12" borderId="177" xfId="2" applyNumberFormat="1" applyFont="1" applyFill="1" applyBorder="1" applyAlignment="1">
      <alignment horizontal="center" vertical="center" shrinkToFit="1"/>
    </xf>
    <xf numFmtId="179" fontId="52" fillId="12" borderId="180" xfId="2" applyNumberFormat="1" applyFont="1" applyFill="1" applyBorder="1" applyAlignment="1">
      <alignment horizontal="center" vertical="center" shrinkToFit="1"/>
    </xf>
    <xf numFmtId="179" fontId="52" fillId="12" borderId="181" xfId="2" applyNumberFormat="1" applyFont="1" applyFill="1" applyBorder="1" applyAlignment="1">
      <alignment horizontal="center" vertical="center" shrinkToFit="1"/>
    </xf>
    <xf numFmtId="179" fontId="52" fillId="0" borderId="86" xfId="15" applyNumberFormat="1" applyFont="1" applyBorder="1" applyAlignment="1">
      <alignment horizontal="center" vertical="center" shrinkToFit="1"/>
    </xf>
    <xf numFmtId="179" fontId="52" fillId="0" borderId="98" xfId="15" applyNumberFormat="1" applyFont="1" applyBorder="1" applyAlignment="1">
      <alignment horizontal="center" vertical="center" shrinkToFit="1"/>
    </xf>
    <xf numFmtId="179" fontId="52" fillId="0" borderId="13" xfId="15" applyNumberFormat="1" applyFont="1" applyBorder="1" applyAlignment="1">
      <alignment horizontal="left" vertical="center" shrinkToFit="1"/>
    </xf>
    <xf numFmtId="179" fontId="54" fillId="12" borderId="3" xfId="15" applyNumberFormat="1" applyFont="1" applyFill="1" applyBorder="1" applyAlignment="1">
      <alignment horizontal="left" vertical="center" shrinkToFit="1"/>
    </xf>
    <xf numFmtId="179" fontId="54" fillId="12" borderId="4" xfId="15" applyNumberFormat="1" applyFont="1" applyFill="1" applyBorder="1" applyAlignment="1">
      <alignment horizontal="left" vertical="center" shrinkToFit="1"/>
    </xf>
    <xf numFmtId="179" fontId="54" fillId="12" borderId="5" xfId="15" applyNumberFormat="1" applyFont="1" applyFill="1" applyBorder="1" applyAlignment="1">
      <alignment horizontal="left" vertical="center" shrinkToFit="1"/>
    </xf>
    <xf numFmtId="179" fontId="54" fillId="12" borderId="6" xfId="15" applyNumberFormat="1" applyFont="1" applyFill="1" applyBorder="1" applyAlignment="1">
      <alignment horizontal="left" vertical="center" shrinkToFit="1"/>
    </xf>
    <xf numFmtId="179" fontId="54" fillId="12" borderId="7" xfId="15" applyNumberFormat="1" applyFont="1" applyFill="1" applyBorder="1" applyAlignment="1">
      <alignment horizontal="left" vertical="center" shrinkToFit="1"/>
    </xf>
    <xf numFmtId="179" fontId="54" fillId="12" borderId="8" xfId="15" applyNumberFormat="1" applyFont="1" applyFill="1" applyBorder="1" applyAlignment="1">
      <alignment horizontal="left" vertical="center" shrinkToFit="1"/>
    </xf>
    <xf numFmtId="179" fontId="52" fillId="2" borderId="83" xfId="5" applyNumberFormat="1" applyFont="1" applyFill="1" applyBorder="1" applyAlignment="1">
      <alignment horizontal="center" vertical="center" shrinkToFit="1"/>
    </xf>
    <xf numFmtId="179" fontId="52" fillId="2" borderId="86" xfId="5" applyNumberFormat="1" applyFont="1" applyFill="1" applyBorder="1" applyAlignment="1">
      <alignment horizontal="center" vertical="center" shrinkToFit="1"/>
    </xf>
    <xf numFmtId="179" fontId="52" fillId="2" borderId="93" xfId="5" applyNumberFormat="1" applyFont="1" applyFill="1" applyBorder="1" applyAlignment="1">
      <alignment horizontal="center" vertical="center" shrinkToFit="1"/>
    </xf>
    <xf numFmtId="179" fontId="52" fillId="2" borderId="98" xfId="5" applyNumberFormat="1" applyFont="1" applyFill="1" applyBorder="1" applyAlignment="1">
      <alignment horizontal="center" vertical="center" shrinkToFit="1"/>
    </xf>
    <xf numFmtId="179" fontId="52" fillId="0" borderId="9" xfId="15" applyNumberFormat="1" applyFont="1" applyBorder="1" applyAlignment="1">
      <alignment horizontal="left" vertical="center" shrinkToFit="1"/>
    </xf>
    <xf numFmtId="179" fontId="52" fillId="0" borderId="0" xfId="15" applyNumberFormat="1" applyFont="1" applyAlignment="1">
      <alignment horizontal="center" vertical="top" shrinkToFit="1"/>
    </xf>
    <xf numFmtId="179" fontId="52" fillId="0" borderId="9" xfId="15" applyNumberFormat="1" applyFont="1" applyBorder="1" applyAlignment="1">
      <alignment horizontal="center" vertical="top" shrinkToFit="1"/>
    </xf>
    <xf numFmtId="179" fontId="52" fillId="12" borderId="251" xfId="2" applyNumberFormat="1" applyFont="1" applyFill="1" applyBorder="1" applyAlignment="1">
      <alignment horizontal="center" vertical="center" shrinkToFit="1"/>
    </xf>
    <xf numFmtId="179" fontId="52" fillId="12" borderId="252" xfId="2" applyNumberFormat="1" applyFont="1" applyFill="1" applyBorder="1" applyAlignment="1">
      <alignment horizontal="center" vertical="center" shrinkToFit="1"/>
    </xf>
    <xf numFmtId="179" fontId="52" fillId="12" borderId="250" xfId="2" applyNumberFormat="1" applyFont="1" applyFill="1" applyBorder="1" applyAlignment="1">
      <alignment horizontal="center" vertical="center" shrinkToFit="1"/>
    </xf>
    <xf numFmtId="179" fontId="52" fillId="12" borderId="101" xfId="5" applyNumberFormat="1" applyFont="1" applyFill="1" applyBorder="1" applyAlignment="1">
      <alignment horizontal="center" vertical="center" shrinkToFit="1"/>
    </xf>
    <xf numFmtId="179" fontId="52" fillId="12" borderId="256" xfId="5" applyNumberFormat="1" applyFont="1" applyFill="1" applyBorder="1" applyAlignment="1">
      <alignment horizontal="center" vertical="center" shrinkToFit="1"/>
    </xf>
    <xf numFmtId="179" fontId="52" fillId="12" borderId="257" xfId="5" applyNumberFormat="1" applyFont="1" applyFill="1" applyBorder="1" applyAlignment="1">
      <alignment horizontal="center" vertical="center" shrinkToFit="1"/>
    </xf>
    <xf numFmtId="179" fontId="52" fillId="12" borderId="258" xfId="5" applyNumberFormat="1" applyFont="1" applyFill="1" applyBorder="1" applyAlignment="1">
      <alignment horizontal="center" vertical="center" shrinkToFit="1"/>
    </xf>
    <xf numFmtId="49" fontId="52" fillId="0" borderId="0" xfId="5" applyNumberFormat="1" applyFont="1" applyAlignment="1">
      <alignment horizontal="left" vertical="center" shrinkToFit="1"/>
    </xf>
    <xf numFmtId="179" fontId="52" fillId="0" borderId="92" xfId="5" applyNumberFormat="1" applyFont="1" applyBorder="1" applyAlignment="1">
      <alignment horizontal="left" vertical="center" shrinkToFit="1"/>
    </xf>
    <xf numFmtId="179" fontId="52" fillId="0" borderId="9" xfId="5" applyNumberFormat="1" applyFont="1" applyBorder="1" applyAlignment="1">
      <alignment horizontal="left" vertical="center" shrinkToFit="1"/>
    </xf>
    <xf numFmtId="49" fontId="54" fillId="0" borderId="10" xfId="5" applyNumberFormat="1" applyFont="1" applyBorder="1" applyAlignment="1">
      <alignment horizontal="left" vertical="center" shrinkToFit="1"/>
    </xf>
    <xf numFmtId="49" fontId="54" fillId="0" borderId="11" xfId="5" applyNumberFormat="1" applyFont="1" applyBorder="1" applyAlignment="1">
      <alignment horizontal="left" vertical="center" shrinkToFit="1"/>
    </xf>
    <xf numFmtId="179" fontId="52" fillId="0" borderId="11" xfId="5" applyNumberFormat="1" applyFont="1" applyBorder="1" applyAlignment="1">
      <alignment horizontal="left" vertical="center" shrinkToFit="1"/>
    </xf>
    <xf numFmtId="179" fontId="52" fillId="0" borderId="12" xfId="5" applyNumberFormat="1" applyFont="1" applyBorder="1" applyAlignment="1">
      <alignment horizontal="left" vertical="center" shrinkToFit="1"/>
    </xf>
    <xf numFmtId="179" fontId="52" fillId="0" borderId="193" xfId="15" applyNumberFormat="1" applyFont="1" applyBorder="1" applyAlignment="1">
      <alignment horizontal="right" vertical="top" shrinkToFit="1"/>
    </xf>
    <xf numFmtId="179" fontId="52" fillId="2" borderId="202" xfId="15" applyNumberFormat="1" applyFont="1" applyFill="1" applyBorder="1" applyAlignment="1">
      <alignment horizontal="center" vertical="center" shrinkToFit="1"/>
    </xf>
    <xf numFmtId="179" fontId="52" fillId="2" borderId="203" xfId="15" applyNumberFormat="1" applyFont="1" applyFill="1" applyBorder="1" applyAlignment="1">
      <alignment horizontal="center" vertical="center" shrinkToFit="1"/>
    </xf>
    <xf numFmtId="179" fontId="52" fillId="2" borderId="212" xfId="15" applyNumberFormat="1" applyFont="1" applyFill="1" applyBorder="1" applyAlignment="1">
      <alignment horizontal="center" vertical="center" shrinkToFit="1"/>
    </xf>
    <xf numFmtId="179" fontId="52" fillId="2" borderId="213" xfId="15" applyNumberFormat="1" applyFont="1" applyFill="1" applyBorder="1" applyAlignment="1">
      <alignment horizontal="center" vertical="center" shrinkToFit="1"/>
    </xf>
    <xf numFmtId="179" fontId="52" fillId="0" borderId="7" xfId="15" applyNumberFormat="1" applyFont="1" applyBorder="1" applyAlignment="1">
      <alignment horizontal="left" vertical="center" shrinkToFit="1"/>
    </xf>
    <xf numFmtId="179" fontId="52" fillId="12" borderId="175" xfId="15" applyNumberFormat="1" applyFont="1" applyFill="1" applyBorder="1" applyAlignment="1">
      <alignment horizontal="center" vertical="center" shrinkToFit="1"/>
    </xf>
    <xf numFmtId="179" fontId="52" fillId="12" borderId="177" xfId="15" applyNumberFormat="1" applyFont="1" applyFill="1" applyBorder="1" applyAlignment="1">
      <alignment horizontal="center" vertical="center" shrinkToFit="1"/>
    </xf>
    <xf numFmtId="179" fontId="52" fillId="12" borderId="180" xfId="15" applyNumberFormat="1" applyFont="1" applyFill="1" applyBorder="1" applyAlignment="1">
      <alignment horizontal="center" vertical="center" shrinkToFit="1"/>
    </xf>
    <xf numFmtId="179" fontId="52" fillId="12" borderId="181" xfId="15" applyNumberFormat="1" applyFont="1" applyFill="1" applyBorder="1" applyAlignment="1">
      <alignment horizontal="center" vertical="center" shrinkToFit="1"/>
    </xf>
    <xf numFmtId="179" fontId="52" fillId="2" borderId="250" xfId="15" applyNumberFormat="1" applyFont="1" applyFill="1" applyBorder="1" applyAlignment="1">
      <alignment horizontal="center" vertical="center" shrinkToFit="1"/>
    </xf>
    <xf numFmtId="179" fontId="52" fillId="2" borderId="251" xfId="15" applyNumberFormat="1" applyFont="1" applyFill="1" applyBorder="1" applyAlignment="1">
      <alignment horizontal="center" vertical="center" shrinkToFit="1"/>
    </xf>
    <xf numFmtId="179" fontId="52" fillId="2" borderId="201" xfId="15" applyNumberFormat="1" applyFont="1" applyFill="1" applyBorder="1" applyAlignment="1">
      <alignment horizontal="center" vertical="center" shrinkToFit="1"/>
    </xf>
    <xf numFmtId="179" fontId="52" fillId="2" borderId="211" xfId="15" applyNumberFormat="1" applyFont="1" applyFill="1" applyBorder="1" applyAlignment="1">
      <alignment horizontal="center" vertical="center" shrinkToFit="1"/>
    </xf>
    <xf numFmtId="179" fontId="52" fillId="2" borderId="252" xfId="15" applyNumberFormat="1" applyFont="1" applyFill="1" applyBorder="1" applyAlignment="1">
      <alignment horizontal="center" vertical="center" shrinkToFit="1"/>
    </xf>
    <xf numFmtId="179" fontId="52" fillId="2" borderId="83" xfId="15" applyNumberFormat="1" applyFont="1" applyFill="1" applyBorder="1" applyAlignment="1">
      <alignment horizontal="center" vertical="center" shrinkToFit="1"/>
    </xf>
    <xf numFmtId="179" fontId="52" fillId="2" borderId="86" xfId="15" applyNumberFormat="1" applyFont="1" applyFill="1" applyBorder="1" applyAlignment="1">
      <alignment horizontal="center" vertical="center" shrinkToFit="1"/>
    </xf>
    <xf numFmtId="179" fontId="52" fillId="2" borderId="93" xfId="15" applyNumberFormat="1" applyFont="1" applyFill="1" applyBorder="1" applyAlignment="1">
      <alignment horizontal="center" vertical="center" shrinkToFit="1"/>
    </xf>
    <xf numFmtId="179" fontId="52" fillId="2" borderId="98" xfId="15" applyNumberFormat="1" applyFont="1" applyFill="1" applyBorder="1" applyAlignment="1">
      <alignment horizontal="center" vertical="center" shrinkToFit="1"/>
    </xf>
    <xf numFmtId="179" fontId="52" fillId="0" borderId="4" xfId="15" applyNumberFormat="1" applyFont="1" applyBorder="1" applyAlignment="1">
      <alignment horizontal="left" vertical="center" shrinkToFit="1"/>
    </xf>
    <xf numFmtId="0" fontId="42" fillId="0" borderId="0" xfId="5" applyFont="1" applyAlignment="1">
      <alignment horizontal="right" vertical="top" shrinkToFit="1"/>
    </xf>
    <xf numFmtId="49" fontId="42" fillId="0" borderId="83" xfId="5" applyNumberFormat="1" applyFont="1" applyBorder="1" applyAlignment="1">
      <alignment horizontal="left" vertical="center" shrinkToFit="1"/>
    </xf>
    <xf numFmtId="49" fontId="42" fillId="0" borderId="82" xfId="5" applyNumberFormat="1" applyFont="1" applyBorder="1" applyAlignment="1">
      <alignment horizontal="left" vertical="center" shrinkToFit="1"/>
    </xf>
    <xf numFmtId="49" fontId="42" fillId="0" borderId="86" xfId="5" applyNumberFormat="1" applyFont="1" applyBorder="1" applyAlignment="1">
      <alignment horizontal="left" vertical="center" shrinkToFit="1"/>
    </xf>
    <xf numFmtId="49" fontId="42" fillId="0" borderId="92" xfId="5" applyNumberFormat="1" applyFont="1" applyBorder="1" applyAlignment="1">
      <alignment horizontal="left" vertical="center" shrinkToFit="1"/>
    </xf>
    <xf numFmtId="49" fontId="42" fillId="0" borderId="0" xfId="5" applyNumberFormat="1" applyFont="1" applyAlignment="1">
      <alignment horizontal="left" vertical="center" shrinkToFit="1"/>
    </xf>
    <xf numFmtId="49" fontId="42" fillId="0" borderId="88" xfId="5" applyNumberFormat="1" applyFont="1" applyBorder="1" applyAlignment="1">
      <alignment horizontal="left" vertical="center" shrinkToFit="1"/>
    </xf>
    <xf numFmtId="49" fontId="41" fillId="0" borderId="92" xfId="5" applyNumberFormat="1" applyFont="1" applyBorder="1" applyAlignment="1">
      <alignment horizontal="center" vertical="center" shrinkToFit="1"/>
    </xf>
    <xf numFmtId="49" fontId="41" fillId="0" borderId="0" xfId="5" applyNumberFormat="1" applyFont="1" applyAlignment="1">
      <alignment horizontal="center" vertical="center" shrinkToFit="1"/>
    </xf>
    <xf numFmtId="49" fontId="41" fillId="0" borderId="88" xfId="5" applyNumberFormat="1" applyFont="1" applyBorder="1" applyAlignment="1">
      <alignment horizontal="center" vertical="center" shrinkToFit="1"/>
    </xf>
    <xf numFmtId="49" fontId="41" fillId="0" borderId="93" xfId="5" applyNumberFormat="1" applyFont="1" applyBorder="1" applyAlignment="1">
      <alignment horizontal="center" vertical="center" shrinkToFit="1"/>
    </xf>
    <xf numFmtId="49" fontId="41" fillId="0" borderId="28" xfId="5" applyNumberFormat="1" applyFont="1" applyBorder="1" applyAlignment="1">
      <alignment horizontal="center" vertical="center" shrinkToFit="1"/>
    </xf>
    <xf numFmtId="49" fontId="41" fillId="0" borderId="98" xfId="5" applyNumberFormat="1" applyFont="1" applyBorder="1" applyAlignment="1">
      <alignment horizontal="center" vertical="center" shrinkToFit="1"/>
    </xf>
    <xf numFmtId="0" fontId="52" fillId="0" borderId="0" xfId="5" applyFont="1" applyAlignment="1">
      <alignment horizontal="center" vertical="center" shrinkToFit="1"/>
    </xf>
    <xf numFmtId="49" fontId="41" fillId="0" borderId="0" xfId="5" applyNumberFormat="1" applyFont="1" applyAlignment="1">
      <alignment horizontal="right" vertical="top" shrinkToFit="1"/>
    </xf>
    <xf numFmtId="0" fontId="17" fillId="0" borderId="0" xfId="15" applyFont="1" applyAlignment="1">
      <alignment horizontal="right" vertical="top" shrinkToFit="1"/>
    </xf>
    <xf numFmtId="49" fontId="51" fillId="0" borderId="0" xfId="15" applyNumberFormat="1" applyFont="1" applyAlignment="1">
      <alignment horizontal="left" vertical="center" shrinkToFit="1"/>
    </xf>
    <xf numFmtId="49" fontId="52" fillId="0" borderId="0" xfId="5" applyNumberFormat="1" applyFont="1" applyAlignment="1">
      <alignment horizontal="right" vertical="center" indent="1" shrinkToFit="1"/>
    </xf>
    <xf numFmtId="49" fontId="48" fillId="0" borderId="0" xfId="15" applyNumberFormat="1" applyFont="1" applyAlignment="1">
      <alignment horizontal="center" vertical="center" shrinkToFit="1"/>
    </xf>
    <xf numFmtId="49" fontId="55" fillId="0" borderId="0" xfId="15" applyNumberFormat="1" applyFont="1" applyAlignment="1">
      <alignment horizontal="center" vertical="center" shrinkToFit="1"/>
    </xf>
    <xf numFmtId="179" fontId="43" fillId="2" borderId="7" xfId="15" applyNumberFormat="1" applyFont="1" applyFill="1" applyBorder="1" applyAlignment="1">
      <alignment horizontal="center" vertical="center" shrinkToFit="1"/>
    </xf>
    <xf numFmtId="179" fontId="43" fillId="0" borderId="7" xfId="15" applyNumberFormat="1" applyFont="1" applyBorder="1" applyAlignment="1">
      <alignment horizontal="left" vertical="center" shrinkToFit="1"/>
    </xf>
    <xf numFmtId="179" fontId="43" fillId="0" borderId="7" xfId="15" applyNumberFormat="1" applyFont="1" applyBorder="1" applyAlignment="1">
      <alignment horizontal="center" vertical="center" shrinkToFit="1"/>
    </xf>
    <xf numFmtId="179" fontId="43" fillId="2" borderId="7" xfId="6" applyNumberFormat="1" applyFont="1" applyFill="1" applyBorder="1" applyAlignment="1">
      <alignment horizontal="center" vertical="center" shrinkToFit="1"/>
    </xf>
    <xf numFmtId="179" fontId="49" fillId="0" borderId="7" xfId="6" applyNumberFormat="1" applyBorder="1" applyAlignment="1">
      <alignment horizontal="center" vertical="center" shrinkToFit="1"/>
    </xf>
    <xf numFmtId="179" fontId="49" fillId="0" borderId="8" xfId="6" applyNumberFormat="1" applyBorder="1" applyAlignment="1">
      <alignment horizontal="center" vertical="center" shrinkToFit="1"/>
    </xf>
    <xf numFmtId="49" fontId="17" fillId="0" borderId="0" xfId="15" applyNumberFormat="1" applyFont="1" applyAlignment="1">
      <alignment horizontal="left" vertical="center" shrinkToFit="1"/>
    </xf>
    <xf numFmtId="49" fontId="43" fillId="0" borderId="3" xfId="15" applyNumberFormat="1" applyFont="1" applyBorder="1" applyAlignment="1">
      <alignment horizontal="left" vertical="center" shrinkToFit="1"/>
    </xf>
    <xf numFmtId="49" fontId="43" fillId="0" borderId="6" xfId="15" applyNumberFormat="1" applyFont="1" applyBorder="1" applyAlignment="1">
      <alignment horizontal="left" vertical="center" shrinkToFit="1"/>
    </xf>
    <xf numFmtId="49" fontId="43" fillId="0" borderId="4" xfId="15" applyNumberFormat="1" applyFont="1" applyBorder="1" applyAlignment="1">
      <alignment horizontal="distributed" vertical="center" shrinkToFit="1"/>
    </xf>
    <xf numFmtId="49" fontId="43" fillId="0" borderId="0" xfId="15" applyNumberFormat="1" applyFont="1" applyAlignment="1">
      <alignment horizontal="distributed" vertical="center" shrinkToFit="1"/>
    </xf>
    <xf numFmtId="49" fontId="43" fillId="0" borderId="7" xfId="15" applyNumberFormat="1" applyFont="1" applyBorder="1" applyAlignment="1">
      <alignment horizontal="distributed" vertical="center" shrinkToFit="1"/>
    </xf>
    <xf numFmtId="49" fontId="43" fillId="0" borderId="5" xfId="15" applyNumberFormat="1" applyFont="1" applyBorder="1" applyAlignment="1">
      <alignment horizontal="left" vertical="center" shrinkToFit="1"/>
    </xf>
    <xf numFmtId="49" fontId="43" fillId="0" borderId="9" xfId="15" applyNumberFormat="1" applyFont="1" applyBorder="1" applyAlignment="1">
      <alignment horizontal="left" vertical="center" shrinkToFit="1"/>
    </xf>
    <xf numFmtId="49" fontId="43" fillId="0" borderId="8" xfId="15" applyNumberFormat="1" applyFont="1" applyBorder="1" applyAlignment="1">
      <alignment horizontal="left" vertical="center" shrinkToFit="1"/>
    </xf>
    <xf numFmtId="179" fontId="43" fillId="2" borderId="3" xfId="15" applyNumberFormat="1" applyFont="1" applyFill="1" applyBorder="1" applyAlignment="1">
      <alignment horizontal="left" vertical="center" indent="1" shrinkToFit="1"/>
    </xf>
    <xf numFmtId="179" fontId="43" fillId="2" borderId="4" xfId="15" applyNumberFormat="1" applyFont="1" applyFill="1" applyBorder="1" applyAlignment="1">
      <alignment horizontal="left" vertical="center" indent="1" shrinkToFit="1"/>
    </xf>
    <xf numFmtId="179" fontId="43" fillId="2" borderId="5" xfId="15" applyNumberFormat="1" applyFont="1" applyFill="1" applyBorder="1" applyAlignment="1">
      <alignment horizontal="left" vertical="center" indent="1" shrinkToFit="1"/>
    </xf>
    <xf numFmtId="179" fontId="43" fillId="2" borderId="13" xfId="15" applyNumberFormat="1" applyFont="1" applyFill="1" applyBorder="1" applyAlignment="1">
      <alignment horizontal="left" vertical="center" indent="1" shrinkToFit="1"/>
    </xf>
    <xf numFmtId="179" fontId="43" fillId="2" borderId="0" xfId="15" applyNumberFormat="1" applyFont="1" applyFill="1" applyAlignment="1">
      <alignment horizontal="left" vertical="center" indent="1" shrinkToFit="1"/>
    </xf>
    <xf numFmtId="179" fontId="43" fillId="2" borderId="9" xfId="15" applyNumberFormat="1" applyFont="1" applyFill="1" applyBorder="1" applyAlignment="1">
      <alignment horizontal="left" vertical="center" indent="1" shrinkToFit="1"/>
    </xf>
    <xf numFmtId="179" fontId="43" fillId="0" borderId="6" xfId="15" applyNumberFormat="1" applyFont="1" applyBorder="1" applyAlignment="1">
      <alignment horizontal="right" vertical="center" shrinkToFit="1"/>
    </xf>
    <xf numFmtId="179" fontId="43" fillId="0" borderId="7" xfId="15" applyNumberFormat="1" applyFont="1" applyBorder="1" applyAlignment="1">
      <alignment horizontal="right" vertical="center" shrinkToFit="1"/>
    </xf>
    <xf numFmtId="179" fontId="43" fillId="0" borderId="5" xfId="15" applyNumberFormat="1" applyFont="1" applyBorder="1" applyAlignment="1">
      <alignment horizontal="left" vertical="center" shrinkToFit="1"/>
    </xf>
    <xf numFmtId="179" fontId="43" fillId="0" borderId="9" xfId="15" applyNumberFormat="1" applyFont="1" applyBorder="1" applyAlignment="1">
      <alignment horizontal="left" vertical="center" shrinkToFit="1"/>
    </xf>
    <xf numFmtId="179" fontId="43" fillId="0" borderId="8" xfId="15" applyNumberFormat="1" applyFont="1" applyBorder="1" applyAlignment="1">
      <alignment horizontal="left" vertical="center" shrinkToFit="1"/>
    </xf>
    <xf numFmtId="179" fontId="43" fillId="2" borderId="3" xfId="15" applyNumberFormat="1" applyFont="1" applyFill="1" applyBorder="1" applyAlignment="1">
      <alignment horizontal="center" vertical="center" shrinkToFit="1"/>
    </xf>
    <xf numFmtId="179" fontId="43" fillId="2" borderId="4" xfId="15" applyNumberFormat="1" applyFont="1" applyFill="1" applyBorder="1" applyAlignment="1">
      <alignment horizontal="center" vertical="center" shrinkToFit="1"/>
    </xf>
    <xf numFmtId="179" fontId="43" fillId="2" borderId="13" xfId="15" applyNumberFormat="1" applyFont="1" applyFill="1" applyBorder="1" applyAlignment="1">
      <alignment horizontal="center" vertical="center" shrinkToFit="1"/>
    </xf>
    <xf numFmtId="179" fontId="43" fillId="2" borderId="0" xfId="15" applyNumberFormat="1" applyFont="1" applyFill="1" applyAlignment="1">
      <alignment horizontal="center" vertical="center" shrinkToFit="1"/>
    </xf>
    <xf numFmtId="179" fontId="43" fillId="2" borderId="6" xfId="15" applyNumberFormat="1" applyFont="1" applyFill="1" applyBorder="1" applyAlignment="1">
      <alignment horizontal="center" vertical="center" shrinkToFit="1"/>
    </xf>
    <xf numFmtId="179" fontId="49" fillId="0" borderId="4" xfId="6" applyNumberFormat="1" applyBorder="1" applyAlignment="1">
      <alignment vertical="center" shrinkToFit="1"/>
    </xf>
    <xf numFmtId="179" fontId="49" fillId="0" borderId="5" xfId="6" applyNumberFormat="1" applyBorder="1" applyAlignment="1">
      <alignment vertical="center" shrinkToFit="1"/>
    </xf>
    <xf numFmtId="179" fontId="49" fillId="0" borderId="0" xfId="6" applyNumberFormat="1" applyAlignment="1">
      <alignment vertical="center" shrinkToFit="1"/>
    </xf>
    <xf numFmtId="179" fontId="49" fillId="0" borderId="9" xfId="6" applyNumberFormat="1" applyBorder="1" applyAlignment="1">
      <alignment vertical="center" shrinkToFit="1"/>
    </xf>
    <xf numFmtId="179" fontId="49" fillId="0" borderId="7" xfId="6" applyNumberFormat="1" applyBorder="1" applyAlignment="1">
      <alignment vertical="center" shrinkToFit="1"/>
    </xf>
    <xf numFmtId="179" fontId="49" fillId="0" borderId="8" xfId="6" applyNumberFormat="1" applyBorder="1" applyAlignment="1">
      <alignment vertical="center" shrinkToFit="1"/>
    </xf>
    <xf numFmtId="179" fontId="43" fillId="2" borderId="6" xfId="15" applyNumberFormat="1" applyFont="1" applyFill="1" applyBorder="1" applyAlignment="1">
      <alignment horizontal="left" vertical="center" indent="1" shrinkToFit="1"/>
    </xf>
    <xf numFmtId="179" fontId="43" fillId="2" borderId="7" xfId="15" applyNumberFormat="1" applyFont="1" applyFill="1" applyBorder="1" applyAlignment="1">
      <alignment horizontal="left" vertical="center" indent="1" shrinkToFit="1"/>
    </xf>
    <xf numFmtId="179" fontId="43" fillId="2" borderId="8" xfId="15" applyNumberFormat="1" applyFont="1" applyFill="1" applyBorder="1" applyAlignment="1">
      <alignment horizontal="left" vertical="center" indent="1" shrinkToFit="1"/>
    </xf>
    <xf numFmtId="179" fontId="43" fillId="2" borderId="5" xfId="15" applyNumberFormat="1" applyFont="1" applyFill="1" applyBorder="1" applyAlignment="1">
      <alignment horizontal="center" vertical="center" shrinkToFit="1"/>
    </xf>
    <xf numFmtId="179" fontId="43" fillId="2" borderId="9" xfId="15" applyNumberFormat="1" applyFont="1" applyFill="1" applyBorder="1" applyAlignment="1">
      <alignment horizontal="center" vertical="center" shrinkToFit="1"/>
    </xf>
    <xf numFmtId="179" fontId="43" fillId="2" borderId="8" xfId="15" applyNumberFormat="1" applyFont="1" applyFill="1" applyBorder="1" applyAlignment="1">
      <alignment horizontal="center" vertical="center" shrinkToFit="1"/>
    </xf>
    <xf numFmtId="49" fontId="17" fillId="0" borderId="4" xfId="15" applyNumberFormat="1" applyFont="1" applyBorder="1" applyAlignment="1">
      <alignment horizontal="center" vertical="center" shrinkToFit="1"/>
    </xf>
    <xf numFmtId="179" fontId="43" fillId="0" borderId="3" xfId="15" applyNumberFormat="1" applyFont="1" applyBorder="1" applyAlignment="1">
      <alignment horizontal="left" vertical="center" shrinkToFit="1"/>
    </xf>
    <xf numFmtId="179" fontId="43" fillId="0" borderId="13" xfId="15" applyNumberFormat="1" applyFont="1" applyBorder="1" applyAlignment="1">
      <alignment horizontal="left" vertical="center" shrinkToFit="1"/>
    </xf>
    <xf numFmtId="179" fontId="43" fillId="0" borderId="6" xfId="15" applyNumberFormat="1" applyFont="1" applyBorder="1" applyAlignment="1">
      <alignment horizontal="left" vertical="center" shrinkToFit="1"/>
    </xf>
    <xf numFmtId="179" fontId="43" fillId="0" borderId="4" xfId="15" applyNumberFormat="1" applyFont="1" applyBorder="1" applyAlignment="1">
      <alignment horizontal="distributed" vertical="center" shrinkToFit="1"/>
    </xf>
    <xf numFmtId="179" fontId="43" fillId="0" borderId="0" xfId="15" applyNumberFormat="1" applyFont="1" applyAlignment="1">
      <alignment horizontal="distributed" vertical="center" shrinkToFit="1"/>
    </xf>
    <xf numFmtId="179" fontId="43" fillId="0" borderId="7" xfId="15" applyNumberFormat="1" applyFont="1" applyBorder="1" applyAlignment="1">
      <alignment horizontal="distributed" vertical="center" shrinkToFit="1"/>
    </xf>
    <xf numFmtId="179" fontId="43" fillId="0" borderId="3" xfId="15" applyNumberFormat="1" applyFont="1" applyBorder="1" applyAlignment="1">
      <alignment horizontal="center" vertical="center" shrinkToFit="1"/>
    </xf>
    <xf numFmtId="179" fontId="43" fillId="0" borderId="4" xfId="15" applyNumberFormat="1" applyFont="1" applyBorder="1" applyAlignment="1">
      <alignment horizontal="center" vertical="center" shrinkToFit="1"/>
    </xf>
    <xf numFmtId="179" fontId="43" fillId="0" borderId="5" xfId="15" applyNumberFormat="1" applyFont="1" applyBorder="1" applyAlignment="1">
      <alignment horizontal="center" vertical="center" shrinkToFit="1"/>
    </xf>
    <xf numFmtId="179" fontId="43" fillId="0" borderId="10" xfId="32" applyNumberFormat="1" applyFont="1" applyBorder="1" applyAlignment="1">
      <alignment horizontal="center" vertical="center" shrinkToFit="1"/>
    </xf>
    <xf numFmtId="179" fontId="43" fillId="0" borderId="11" xfId="32" applyNumberFormat="1" applyFont="1" applyBorder="1" applyAlignment="1">
      <alignment horizontal="center" vertical="center" shrinkToFit="1"/>
    </xf>
    <xf numFmtId="179" fontId="43" fillId="0" borderId="12" xfId="32" applyNumberFormat="1" applyFont="1" applyBorder="1" applyAlignment="1">
      <alignment horizontal="center" vertical="center" shrinkToFit="1"/>
    </xf>
    <xf numFmtId="179" fontId="43" fillId="0" borderId="4" xfId="15" applyNumberFormat="1" applyFont="1" applyBorder="1" applyAlignment="1">
      <alignment horizontal="left" vertical="center" shrinkToFit="1"/>
    </xf>
    <xf numFmtId="179" fontId="43" fillId="2" borderId="4" xfId="15" applyNumberFormat="1" applyFont="1" applyFill="1" applyBorder="1" applyAlignment="1">
      <alignment horizontal="right" vertical="center" shrinkToFit="1"/>
    </xf>
    <xf numFmtId="179" fontId="43" fillId="2" borderId="5" xfId="15" applyNumberFormat="1" applyFont="1" applyFill="1" applyBorder="1" applyAlignment="1">
      <alignment horizontal="right" vertical="center" shrinkToFit="1"/>
    </xf>
    <xf numFmtId="179" fontId="43" fillId="2" borderId="3" xfId="15" applyNumberFormat="1" applyFont="1" applyFill="1" applyBorder="1" applyAlignment="1">
      <alignment horizontal="left" vertical="center" wrapText="1" shrinkToFit="1"/>
    </xf>
    <xf numFmtId="179" fontId="43" fillId="2" borderId="4" xfId="15" applyNumberFormat="1" applyFont="1" applyFill="1" applyBorder="1" applyAlignment="1">
      <alignment horizontal="left" vertical="center" wrapText="1" shrinkToFit="1"/>
    </xf>
    <xf numFmtId="179" fontId="43" fillId="2" borderId="5" xfId="15" applyNumberFormat="1" applyFont="1" applyFill="1" applyBorder="1" applyAlignment="1">
      <alignment horizontal="left" vertical="center" wrapText="1" shrinkToFit="1"/>
    </xf>
    <xf numFmtId="179" fontId="43" fillId="2" borderId="6" xfId="15" applyNumberFormat="1" applyFont="1" applyFill="1" applyBorder="1" applyAlignment="1">
      <alignment horizontal="left" vertical="center" wrapText="1" shrinkToFit="1"/>
    </xf>
    <xf numFmtId="179" fontId="43" fillId="2" borderId="7" xfId="15" applyNumberFormat="1" applyFont="1" applyFill="1" applyBorder="1" applyAlignment="1">
      <alignment horizontal="left" vertical="center" wrapText="1" shrinkToFit="1"/>
    </xf>
    <xf numFmtId="179" fontId="43" fillId="2" borderId="8" xfId="15" applyNumberFormat="1" applyFont="1" applyFill="1" applyBorder="1" applyAlignment="1">
      <alignment horizontal="left" vertical="center" wrapText="1" shrinkToFit="1"/>
    </xf>
    <xf numFmtId="179" fontId="43" fillId="2" borderId="7" xfId="15" applyNumberFormat="1" applyFont="1" applyFill="1" applyBorder="1" applyAlignment="1">
      <alignment horizontal="right" vertical="center" shrinkToFit="1"/>
    </xf>
    <xf numFmtId="179" fontId="43" fillId="2" borderId="8" xfId="15" applyNumberFormat="1" applyFont="1" applyFill="1" applyBorder="1" applyAlignment="1">
      <alignment horizontal="right" vertical="center" shrinkToFit="1"/>
    </xf>
    <xf numFmtId="49" fontId="14" fillId="0" borderId="0" xfId="6" applyNumberFormat="1" applyFont="1" applyAlignment="1">
      <alignment horizontal="center" vertical="center" shrinkToFit="1"/>
    </xf>
    <xf numFmtId="49" fontId="43" fillId="0" borderId="4" xfId="15" applyNumberFormat="1" applyFont="1" applyBorder="1" applyAlignment="1">
      <alignment horizontal="left" vertical="center" shrinkToFit="1"/>
    </xf>
    <xf numFmtId="49" fontId="48" fillId="0" borderId="0" xfId="15" applyNumberFormat="1" applyFont="1" applyAlignment="1">
      <alignment horizontal="left" vertical="center" shrinkToFit="1"/>
    </xf>
    <xf numFmtId="179" fontId="52" fillId="2" borderId="0" xfId="15" applyNumberFormat="1" applyFont="1" applyFill="1" applyAlignment="1">
      <alignment horizontal="center" vertical="center" shrinkToFit="1"/>
    </xf>
    <xf numFmtId="179" fontId="43" fillId="12" borderId="3" xfId="15" applyNumberFormat="1" applyFont="1" applyFill="1" applyBorder="1" applyAlignment="1">
      <alignment horizontal="center" vertical="center" shrinkToFit="1"/>
    </xf>
    <xf numFmtId="179" fontId="43" fillId="12" borderId="4" xfId="15" applyNumberFormat="1" applyFont="1" applyFill="1" applyBorder="1" applyAlignment="1">
      <alignment horizontal="center" vertical="center" shrinkToFit="1"/>
    </xf>
    <xf numFmtId="179" fontId="43" fillId="12" borderId="5" xfId="15" applyNumberFormat="1" applyFont="1" applyFill="1" applyBorder="1" applyAlignment="1">
      <alignment horizontal="center" vertical="center" shrinkToFit="1"/>
    </xf>
    <xf numFmtId="179" fontId="43" fillId="12" borderId="13" xfId="15" applyNumberFormat="1" applyFont="1" applyFill="1" applyBorder="1" applyAlignment="1">
      <alignment horizontal="center" vertical="center" shrinkToFit="1"/>
    </xf>
    <xf numFmtId="179" fontId="43" fillId="12" borderId="0" xfId="15" applyNumberFormat="1" applyFont="1" applyFill="1" applyAlignment="1">
      <alignment horizontal="center" vertical="center" shrinkToFit="1"/>
    </xf>
    <xf numFmtId="179" fontId="43" fillId="12" borderId="9" xfId="15" applyNumberFormat="1" applyFont="1" applyFill="1" applyBorder="1" applyAlignment="1">
      <alignment horizontal="center" vertical="center" shrinkToFit="1"/>
    </xf>
    <xf numFmtId="179" fontId="43" fillId="12" borderId="6" xfId="15" applyNumberFormat="1" applyFont="1" applyFill="1" applyBorder="1" applyAlignment="1">
      <alignment horizontal="center" vertical="center" shrinkToFit="1"/>
    </xf>
    <xf numFmtId="179" fontId="43" fillId="12" borderId="7" xfId="15" applyNumberFormat="1" applyFont="1" applyFill="1" applyBorder="1" applyAlignment="1">
      <alignment horizontal="center" vertical="center" shrinkToFit="1"/>
    </xf>
    <xf numFmtId="179" fontId="43" fillId="12" borderId="8" xfId="15" applyNumberFormat="1" applyFont="1" applyFill="1" applyBorder="1" applyAlignment="1">
      <alignment horizontal="center" vertical="center" shrinkToFit="1"/>
    </xf>
    <xf numFmtId="49" fontId="52" fillId="0" borderId="0" xfId="32" applyNumberFormat="1" applyFont="1" applyAlignment="1">
      <alignment horizontal="right" vertical="center" indent="1" shrinkToFit="1"/>
    </xf>
    <xf numFmtId="179" fontId="51" fillId="0" borderId="0" xfId="15" applyNumberFormat="1" applyFont="1" applyAlignment="1">
      <alignment horizontal="left" vertical="center" shrinkToFit="1"/>
    </xf>
    <xf numFmtId="179" fontId="43" fillId="0" borderId="0" xfId="15" applyNumberFormat="1" applyFont="1" applyAlignment="1">
      <alignment horizontal="right" vertical="center" indent="1" shrinkToFit="1"/>
    </xf>
    <xf numFmtId="179" fontId="57" fillId="0" borderId="0" xfId="15" applyNumberFormat="1" applyFont="1" applyAlignment="1">
      <alignment horizontal="left" vertical="center" shrinkToFit="1"/>
    </xf>
    <xf numFmtId="179" fontId="55" fillId="0" borderId="0" xfId="15" applyNumberFormat="1" applyFont="1" applyAlignment="1">
      <alignment horizontal="center" vertical="center" shrinkToFit="1"/>
    </xf>
    <xf numFmtId="179" fontId="43" fillId="0" borderId="0" xfId="15" applyNumberFormat="1" applyFont="1" applyAlignment="1">
      <alignment horizontal="left" vertical="center" shrinkToFit="1"/>
    </xf>
    <xf numFmtId="179" fontId="55" fillId="0" borderId="3" xfId="15" applyNumberFormat="1" applyFont="1" applyBorder="1" applyAlignment="1">
      <alignment horizontal="center" vertical="center" shrinkToFit="1"/>
    </xf>
    <xf numFmtId="179" fontId="55" fillId="0" borderId="4" xfId="15" applyNumberFormat="1" applyFont="1" applyBorder="1" applyAlignment="1">
      <alignment horizontal="center" vertical="center" shrinkToFit="1"/>
    </xf>
    <xf numFmtId="179" fontId="48" fillId="2" borderId="13" xfId="15" applyNumberFormat="1" applyFont="1" applyFill="1" applyBorder="1" applyAlignment="1">
      <alignment horizontal="center" vertical="center" shrinkToFit="1"/>
    </xf>
    <xf numFmtId="179" fontId="48" fillId="2" borderId="0" xfId="15" applyNumberFormat="1" applyFont="1" applyFill="1" applyAlignment="1">
      <alignment horizontal="center" vertical="center" shrinkToFit="1"/>
    </xf>
    <xf numFmtId="179" fontId="48" fillId="2" borderId="6" xfId="15" applyNumberFormat="1" applyFont="1" applyFill="1" applyBorder="1" applyAlignment="1">
      <alignment horizontal="center" vertical="center" shrinkToFit="1"/>
    </xf>
    <xf numFmtId="179" fontId="48" fillId="2" borderId="7" xfId="15" applyNumberFormat="1" applyFont="1" applyFill="1" applyBorder="1" applyAlignment="1">
      <alignment horizontal="center" vertical="center" shrinkToFit="1"/>
    </xf>
    <xf numFmtId="179" fontId="43" fillId="2" borderId="0" xfId="15" applyNumberFormat="1" applyFont="1" applyFill="1" applyAlignment="1">
      <alignment horizontal="left" vertical="center" shrinkToFit="1"/>
    </xf>
    <xf numFmtId="179" fontId="43" fillId="0" borderId="0" xfId="15" applyNumberFormat="1" applyFont="1" applyAlignment="1">
      <alignment horizontal="center" vertical="center" shrinkToFit="1"/>
    </xf>
    <xf numFmtId="179" fontId="17" fillId="0" borderId="0" xfId="15" applyNumberFormat="1" applyFont="1" applyAlignment="1">
      <alignment horizontal="left" vertical="center" shrinkToFit="1"/>
    </xf>
    <xf numFmtId="179" fontId="52" fillId="2" borderId="0" xfId="15" applyNumberFormat="1" applyFont="1" applyFill="1" applyAlignment="1">
      <alignment horizontal="right" vertical="center" shrinkToFit="1"/>
    </xf>
    <xf numFmtId="179" fontId="43" fillId="0" borderId="0" xfId="5" applyNumberFormat="1" applyFont="1" applyAlignment="1">
      <alignment horizontal="left" vertical="center" shrinkToFit="1"/>
    </xf>
    <xf numFmtId="179" fontId="52" fillId="0" borderId="3" xfId="15" applyNumberFormat="1" applyFont="1" applyBorder="1" applyAlignment="1">
      <alignment horizontal="center" vertical="center" shrinkToFit="1"/>
    </xf>
    <xf numFmtId="179" fontId="52" fillId="0" borderId="4" xfId="15" applyNumberFormat="1" applyFont="1" applyBorder="1" applyAlignment="1">
      <alignment horizontal="center" vertical="center" shrinkToFit="1"/>
    </xf>
    <xf numFmtId="179" fontId="52" fillId="0" borderId="6" xfId="15" applyNumberFormat="1" applyFont="1" applyBorder="1" applyAlignment="1">
      <alignment horizontal="center" vertical="center" shrinkToFit="1"/>
    </xf>
    <xf numFmtId="179" fontId="52" fillId="0" borderId="7" xfId="15" applyNumberFormat="1" applyFont="1" applyBorder="1" applyAlignment="1">
      <alignment horizontal="center" vertical="center" shrinkToFit="1"/>
    </xf>
    <xf numFmtId="179" fontId="52" fillId="0" borderId="5" xfId="15" applyNumberFormat="1" applyFont="1" applyBorder="1" applyAlignment="1">
      <alignment horizontal="center" vertical="center" shrinkToFit="1"/>
    </xf>
    <xf numFmtId="179" fontId="52" fillId="0" borderId="8" xfId="15" applyNumberFormat="1" applyFont="1" applyBorder="1" applyAlignment="1">
      <alignment horizontal="center" vertical="center" shrinkToFit="1"/>
    </xf>
    <xf numFmtId="179" fontId="43" fillId="12" borderId="3" xfId="15" applyNumberFormat="1" applyFont="1" applyFill="1" applyBorder="1" applyAlignment="1">
      <alignment horizontal="left" vertical="center" wrapText="1" shrinkToFit="1"/>
    </xf>
    <xf numFmtId="179" fontId="43" fillId="12" borderId="4" xfId="15" applyNumberFormat="1" applyFont="1" applyFill="1" applyBorder="1" applyAlignment="1">
      <alignment horizontal="left" vertical="center" wrapText="1" shrinkToFit="1"/>
    </xf>
    <xf numFmtId="179" fontId="43" fillId="12" borderId="5" xfId="15" applyNumberFormat="1" applyFont="1" applyFill="1" applyBorder="1" applyAlignment="1">
      <alignment horizontal="left" vertical="center" wrapText="1" shrinkToFit="1"/>
    </xf>
    <xf numFmtId="179" fontId="43" fillId="12" borderId="13" xfId="15" applyNumberFormat="1" applyFont="1" applyFill="1" applyBorder="1" applyAlignment="1">
      <alignment horizontal="left" vertical="center" wrapText="1" shrinkToFit="1"/>
    </xf>
    <xf numFmtId="179" fontId="43" fillId="12" borderId="0" xfId="15" applyNumberFormat="1" applyFont="1" applyFill="1" applyAlignment="1">
      <alignment horizontal="left" vertical="center" wrapText="1" shrinkToFit="1"/>
    </xf>
    <xf numFmtId="179" fontId="43" fillId="12" borderId="9" xfId="15" applyNumberFormat="1" applyFont="1" applyFill="1" applyBorder="1" applyAlignment="1">
      <alignment horizontal="left" vertical="center" wrapText="1" shrinkToFit="1"/>
    </xf>
    <xf numFmtId="179" fontId="14" fillId="0" borderId="0" xfId="6" applyNumberFormat="1" applyFont="1" applyAlignment="1">
      <alignment vertical="center" shrinkToFit="1"/>
    </xf>
    <xf numFmtId="179" fontId="43" fillId="2" borderId="3" xfId="15" applyNumberFormat="1" applyFont="1" applyFill="1" applyBorder="1" applyAlignment="1">
      <alignment horizontal="left" wrapText="1" shrinkToFit="1"/>
    </xf>
    <xf numFmtId="179" fontId="43" fillId="2" borderId="4" xfId="15" applyNumberFormat="1" applyFont="1" applyFill="1" applyBorder="1" applyAlignment="1">
      <alignment horizontal="left" wrapText="1" shrinkToFit="1"/>
    </xf>
    <xf numFmtId="179" fontId="43" fillId="2" borderId="5" xfId="15" applyNumberFormat="1" applyFont="1" applyFill="1" applyBorder="1" applyAlignment="1">
      <alignment horizontal="left" wrapText="1" shrinkToFit="1"/>
    </xf>
    <xf numFmtId="179" fontId="43" fillId="2" borderId="13" xfId="15" applyNumberFormat="1" applyFont="1" applyFill="1" applyBorder="1" applyAlignment="1">
      <alignment horizontal="left" wrapText="1" shrinkToFit="1"/>
    </xf>
    <xf numFmtId="179" fontId="43" fillId="2" borderId="0" xfId="15" applyNumberFormat="1" applyFont="1" applyFill="1" applyAlignment="1">
      <alignment horizontal="left" wrapText="1" shrinkToFit="1"/>
    </xf>
    <xf numFmtId="179" fontId="43" fillId="2" borderId="9" xfId="15" applyNumberFormat="1" applyFont="1" applyFill="1" applyBorder="1" applyAlignment="1">
      <alignment horizontal="left" wrapText="1" shrinkToFit="1"/>
    </xf>
    <xf numFmtId="179" fontId="43" fillId="0" borderId="9" xfId="32" applyNumberFormat="1" applyFont="1" applyBorder="1" applyAlignment="1">
      <alignment horizontal="left" vertical="center" shrinkToFit="1"/>
    </xf>
    <xf numFmtId="179" fontId="43" fillId="0" borderId="7" xfId="32" applyNumberFormat="1" applyFont="1" applyBorder="1" applyAlignment="1">
      <alignment horizontal="left" vertical="center" shrinkToFit="1"/>
    </xf>
    <xf numFmtId="179" fontId="43" fillId="0" borderId="8" xfId="32" applyNumberFormat="1" applyFont="1" applyBorder="1" applyAlignment="1">
      <alignment horizontal="left" vertical="center" shrinkToFit="1"/>
    </xf>
    <xf numFmtId="179" fontId="55" fillId="12" borderId="13" xfId="15" applyNumberFormat="1" applyFont="1" applyFill="1" applyBorder="1" applyAlignment="1">
      <alignment horizontal="center" vertical="center" shrinkToFit="1"/>
    </xf>
    <xf numFmtId="179" fontId="55" fillId="12" borderId="0" xfId="15" applyNumberFormat="1" applyFont="1" applyFill="1" applyAlignment="1">
      <alignment horizontal="center" vertical="center" shrinkToFit="1"/>
    </xf>
    <xf numFmtId="179" fontId="55" fillId="12" borderId="6" xfId="15" applyNumberFormat="1" applyFont="1" applyFill="1" applyBorder="1" applyAlignment="1">
      <alignment horizontal="center" vertical="center" shrinkToFit="1"/>
    </xf>
    <xf numFmtId="179" fontId="55" fillId="12" borderId="7" xfId="15" applyNumberFormat="1" applyFont="1" applyFill="1" applyBorder="1" applyAlignment="1">
      <alignment horizontal="center" vertical="center" shrinkToFit="1"/>
    </xf>
    <xf numFmtId="179" fontId="43" fillId="0" borderId="0" xfId="5" applyNumberFormat="1" applyFont="1" applyAlignment="1">
      <alignment horizontal="left" shrinkToFit="1"/>
    </xf>
    <xf numFmtId="179" fontId="48" fillId="12" borderId="10" xfId="15" applyNumberFormat="1" applyFont="1" applyFill="1" applyBorder="1" applyAlignment="1">
      <alignment horizontal="center" vertical="center" shrinkToFit="1"/>
    </xf>
    <xf numFmtId="179" fontId="48" fillId="12" borderId="42" xfId="15" applyNumberFormat="1" applyFont="1" applyFill="1" applyBorder="1" applyAlignment="1">
      <alignment horizontal="center" vertical="center" shrinkToFit="1"/>
    </xf>
    <xf numFmtId="179" fontId="48" fillId="12" borderId="41" xfId="15" applyNumberFormat="1" applyFont="1" applyFill="1" applyBorder="1" applyAlignment="1">
      <alignment horizontal="center" vertical="center" shrinkToFit="1"/>
    </xf>
    <xf numFmtId="179" fontId="48" fillId="12" borderId="12" xfId="15" applyNumberFormat="1" applyFont="1" applyFill="1" applyBorder="1" applyAlignment="1">
      <alignment horizontal="center" vertical="center" shrinkToFit="1"/>
    </xf>
    <xf numFmtId="179" fontId="17" fillId="0" borderId="7" xfId="15" applyNumberFormat="1" applyFont="1" applyBorder="1" applyAlignment="1">
      <alignment horizontal="right" vertical="top" shrinkToFit="1"/>
    </xf>
    <xf numFmtId="179" fontId="17" fillId="0" borderId="9" xfId="15" applyNumberFormat="1" applyFont="1" applyBorder="1" applyAlignment="1">
      <alignment horizontal="right" vertical="top" shrinkToFit="1"/>
    </xf>
    <xf numFmtId="179" fontId="52" fillId="0" borderId="0" xfId="15" applyNumberFormat="1" applyFont="1" applyAlignment="1">
      <alignment horizontal="right" shrinkToFit="1"/>
    </xf>
    <xf numFmtId="179" fontId="43" fillId="12" borderId="7" xfId="15" applyNumberFormat="1" applyFont="1" applyFill="1" applyBorder="1" applyAlignment="1">
      <alignment horizontal="left" vertical="center" indent="1" shrinkToFit="1"/>
    </xf>
    <xf numFmtId="179" fontId="43" fillId="0" borderId="0" xfId="15" applyNumberFormat="1" applyFont="1" applyAlignment="1">
      <alignment horizontal="right" vertical="top" shrinkToFit="1"/>
    </xf>
    <xf numFmtId="179" fontId="54" fillId="12" borderId="259" xfId="15" applyNumberFormat="1" applyFont="1" applyFill="1" applyBorder="1" applyAlignment="1">
      <alignment horizontal="left" vertical="center" shrinkToFit="1"/>
    </xf>
    <xf numFmtId="179" fontId="54" fillId="12" borderId="257" xfId="15" applyNumberFormat="1" applyFont="1" applyFill="1" applyBorder="1" applyAlignment="1">
      <alignment horizontal="left" vertical="center" shrinkToFit="1"/>
    </xf>
    <xf numFmtId="179" fontId="43" fillId="12" borderId="257" xfId="15" applyNumberFormat="1" applyFont="1" applyFill="1" applyBorder="1" applyAlignment="1">
      <alignment horizontal="center" vertical="center" shrinkToFit="1"/>
    </xf>
    <xf numFmtId="179" fontId="43" fillId="12" borderId="258" xfId="15" applyNumberFormat="1" applyFont="1" applyFill="1" applyBorder="1" applyAlignment="1">
      <alignment horizontal="center" vertical="center" shrinkToFit="1"/>
    </xf>
    <xf numFmtId="179" fontId="48" fillId="12" borderId="251" xfId="15" applyNumberFormat="1" applyFont="1" applyFill="1" applyBorder="1" applyAlignment="1">
      <alignment horizontal="center" vertical="center" shrinkToFit="1"/>
    </xf>
    <xf numFmtId="179" fontId="48" fillId="12" borderId="252" xfId="15" applyNumberFormat="1" applyFont="1" applyFill="1" applyBorder="1" applyAlignment="1">
      <alignment horizontal="center" vertical="center" shrinkToFit="1"/>
    </xf>
    <xf numFmtId="179" fontId="48" fillId="0" borderId="39" xfId="15" applyNumberFormat="1" applyFont="1" applyBorder="1" applyAlignment="1">
      <alignment horizontal="center" vertical="center" shrinkToFit="1"/>
    </xf>
    <xf numFmtId="179" fontId="48" fillId="12" borderId="100" xfId="15" applyNumberFormat="1" applyFont="1" applyFill="1" applyBorder="1" applyAlignment="1">
      <alignment horizontal="center" vertical="center" shrinkToFit="1"/>
    </xf>
    <xf numFmtId="179" fontId="48" fillId="12" borderId="171" xfId="15" applyNumberFormat="1" applyFont="1" applyFill="1" applyBorder="1" applyAlignment="1">
      <alignment horizontal="center" vertical="center" shrinkToFit="1"/>
    </xf>
    <xf numFmtId="179" fontId="48" fillId="12" borderId="168" xfId="15" applyNumberFormat="1" applyFont="1" applyFill="1" applyBorder="1" applyAlignment="1">
      <alignment horizontal="center" vertical="center" shrinkToFit="1"/>
    </xf>
    <xf numFmtId="179" fontId="48" fillId="12" borderId="101" xfId="15" applyNumberFormat="1" applyFont="1" applyFill="1" applyBorder="1" applyAlignment="1">
      <alignment horizontal="center" vertical="center" shrinkToFit="1"/>
    </xf>
    <xf numFmtId="179" fontId="48" fillId="12" borderId="102" xfId="15" applyNumberFormat="1" applyFont="1" applyFill="1" applyBorder="1" applyAlignment="1">
      <alignment horizontal="center" vertical="center" shrinkToFit="1"/>
    </xf>
    <xf numFmtId="179" fontId="48" fillId="12" borderId="0" xfId="15" applyNumberFormat="1" applyFont="1" applyFill="1" applyAlignment="1">
      <alignment horizontal="center" vertical="center" shrinkToFit="1"/>
    </xf>
    <xf numFmtId="179" fontId="48" fillId="12" borderId="250" xfId="15" applyNumberFormat="1" applyFont="1" applyFill="1" applyBorder="1" applyAlignment="1">
      <alignment horizontal="center" vertical="center" shrinkToFit="1"/>
    </xf>
    <xf numFmtId="179" fontId="17" fillId="0" borderId="40" xfId="15" applyNumberFormat="1" applyFont="1" applyBorder="1" applyAlignment="1">
      <alignment horizontal="right" vertical="top" shrinkToFit="1"/>
    </xf>
    <xf numFmtId="179" fontId="43" fillId="0" borderId="0" xfId="15" applyNumberFormat="1" applyFont="1" applyAlignment="1">
      <alignment horizontal="right" vertical="center" shrinkToFit="1"/>
    </xf>
    <xf numFmtId="179" fontId="17" fillId="0" borderId="83" xfId="5" applyNumberFormat="1" applyFont="1" applyBorder="1" applyAlignment="1">
      <alignment horizontal="center" vertical="center" shrinkToFit="1"/>
    </xf>
    <xf numFmtId="179" fontId="17" fillId="0" borderId="82" xfId="5" applyNumberFormat="1" applyFont="1" applyBorder="1" applyAlignment="1">
      <alignment horizontal="center" vertical="center" shrinkToFit="1"/>
    </xf>
    <xf numFmtId="179" fontId="17" fillId="0" borderId="93" xfId="5" applyNumberFormat="1" applyFont="1" applyBorder="1" applyAlignment="1">
      <alignment horizontal="center" vertical="center" shrinkToFit="1"/>
    </xf>
    <xf numFmtId="179" fontId="17" fillId="0" borderId="28" xfId="5" applyNumberFormat="1" applyFont="1" applyBorder="1" applyAlignment="1">
      <alignment horizontal="center" vertical="center" shrinkToFit="1"/>
    </xf>
    <xf numFmtId="179" fontId="17" fillId="0" borderId="86" xfId="5" applyNumberFormat="1" applyFont="1" applyBorder="1" applyAlignment="1">
      <alignment horizontal="center" vertical="center" shrinkToFit="1"/>
    </xf>
    <xf numFmtId="179" fontId="17" fillId="0" borderId="98" xfId="5" applyNumberFormat="1" applyFont="1" applyBorder="1" applyAlignment="1">
      <alignment horizontal="center" vertical="center" shrinkToFit="1"/>
    </xf>
    <xf numFmtId="179" fontId="17" fillId="0" borderId="83" xfId="15" applyNumberFormat="1" applyFont="1" applyBorder="1" applyAlignment="1">
      <alignment horizontal="center" vertical="center" shrinkToFit="1"/>
    </xf>
    <xf numFmtId="179" fontId="17" fillId="0" borderId="82" xfId="15" applyNumberFormat="1" applyFont="1" applyBorder="1" applyAlignment="1">
      <alignment horizontal="center" vertical="center" shrinkToFit="1"/>
    </xf>
    <xf numFmtId="179" fontId="17" fillId="0" borderId="86" xfId="15" applyNumberFormat="1" applyFont="1" applyBorder="1" applyAlignment="1">
      <alignment horizontal="center" vertical="center" shrinkToFit="1"/>
    </xf>
    <xf numFmtId="179" fontId="17" fillId="0" borderId="93" xfId="15" applyNumberFormat="1" applyFont="1" applyBorder="1" applyAlignment="1">
      <alignment horizontal="center" vertical="center" shrinkToFit="1"/>
    </xf>
    <xf numFmtId="179" fontId="17" fillId="0" borderId="28" xfId="15" applyNumberFormat="1" applyFont="1" applyBorder="1" applyAlignment="1">
      <alignment horizontal="center" vertical="center" shrinkToFit="1"/>
    </xf>
    <xf numFmtId="179" fontId="17" fillId="0" borderId="98" xfId="15" applyNumberFormat="1" applyFont="1" applyBorder="1" applyAlignment="1">
      <alignment horizontal="center" vertical="center" shrinkToFit="1"/>
    </xf>
    <xf numFmtId="179" fontId="17" fillId="0" borderId="82" xfId="15" applyNumberFormat="1" applyFont="1" applyBorder="1" applyAlignment="1">
      <alignment horizontal="center" shrinkToFit="1"/>
    </xf>
    <xf numFmtId="179" fontId="17" fillId="0" borderId="83" xfId="15" applyNumberFormat="1" applyFont="1" applyBorder="1" applyAlignment="1">
      <alignment horizontal="center" shrinkToFit="1"/>
    </xf>
    <xf numFmtId="179" fontId="17" fillId="0" borderId="86" xfId="15" applyNumberFormat="1" applyFont="1" applyBorder="1" applyAlignment="1">
      <alignment horizontal="center" shrinkToFit="1"/>
    </xf>
    <xf numFmtId="179" fontId="17" fillId="0" borderId="28" xfId="15" applyNumberFormat="1" applyFont="1" applyBorder="1" applyAlignment="1">
      <alignment horizontal="center" vertical="top" shrinkToFit="1"/>
    </xf>
    <xf numFmtId="179" fontId="17" fillId="0" borderId="93" xfId="15" applyNumberFormat="1" applyFont="1" applyBorder="1" applyAlignment="1">
      <alignment horizontal="center" vertical="top" shrinkToFit="1"/>
    </xf>
    <xf numFmtId="179" fontId="17" fillId="0" borderId="98" xfId="15" applyNumberFormat="1" applyFont="1" applyBorder="1" applyAlignment="1">
      <alignment horizontal="center" vertical="top" shrinkToFit="1"/>
    </xf>
    <xf numFmtId="179" fontId="17" fillId="0" borderId="0" xfId="15" applyNumberFormat="1" applyFont="1" applyAlignment="1">
      <alignment horizontal="center" vertical="top" shrinkToFit="1"/>
    </xf>
    <xf numFmtId="179" fontId="17" fillId="0" borderId="88" xfId="15" applyNumberFormat="1" applyFont="1" applyBorder="1" applyAlignment="1">
      <alignment horizontal="center" vertical="top" shrinkToFit="1"/>
    </xf>
    <xf numFmtId="179" fontId="17" fillId="2" borderId="251" xfId="5" applyNumberFormat="1" applyFont="1" applyFill="1" applyBorder="1" applyAlignment="1">
      <alignment horizontal="center" vertical="center" shrinkToFit="1"/>
    </xf>
    <xf numFmtId="179" fontId="17" fillId="2" borderId="261" xfId="5" applyNumberFormat="1" applyFont="1" applyFill="1" applyBorder="1" applyAlignment="1">
      <alignment horizontal="center" vertical="center" shrinkToFit="1"/>
    </xf>
    <xf numFmtId="179" fontId="17" fillId="2" borderId="260" xfId="5" applyNumberFormat="1" applyFont="1" applyFill="1" applyBorder="1" applyAlignment="1">
      <alignment horizontal="center" vertical="center" shrinkToFit="1"/>
    </xf>
    <xf numFmtId="179" fontId="17" fillId="2" borderId="252" xfId="5" applyNumberFormat="1" applyFont="1" applyFill="1" applyBorder="1" applyAlignment="1">
      <alignment horizontal="center" vertical="center" shrinkToFit="1"/>
    </xf>
    <xf numFmtId="179" fontId="52" fillId="2" borderId="28" xfId="15" applyNumberFormat="1" applyFont="1" applyFill="1" applyBorder="1" applyAlignment="1">
      <alignment horizontal="center" vertical="center" shrinkToFit="1"/>
    </xf>
    <xf numFmtId="179" fontId="52" fillId="2" borderId="100" xfId="15" applyNumberFormat="1" applyFont="1" applyFill="1" applyBorder="1" applyAlignment="1">
      <alignment horizontal="center" vertical="center" shrinkToFit="1"/>
    </xf>
    <xf numFmtId="179" fontId="52" fillId="2" borderId="101" xfId="15" applyNumberFormat="1" applyFont="1" applyFill="1" applyBorder="1" applyAlignment="1">
      <alignment horizontal="center" vertical="center" shrinkToFit="1"/>
    </xf>
    <xf numFmtId="179" fontId="52" fillId="2" borderId="102" xfId="15" applyNumberFormat="1" applyFont="1" applyFill="1" applyBorder="1" applyAlignment="1">
      <alignment horizontal="center" vertical="center" shrinkToFit="1"/>
    </xf>
    <xf numFmtId="179" fontId="43" fillId="12" borderId="100" xfId="15" applyNumberFormat="1" applyFont="1" applyFill="1" applyBorder="1" applyAlignment="1">
      <alignment horizontal="center" vertical="center" shrinkToFit="1"/>
    </xf>
    <xf numFmtId="179" fontId="43" fillId="12" borderId="102" xfId="15" applyNumberFormat="1" applyFont="1" applyFill="1" applyBorder="1" applyAlignment="1">
      <alignment horizontal="center" vertical="center" shrinkToFit="1"/>
    </xf>
    <xf numFmtId="179" fontId="43" fillId="0" borderId="100" xfId="15" applyNumberFormat="1" applyFont="1" applyBorder="1" applyAlignment="1">
      <alignment horizontal="center" vertical="center" shrinkToFit="1"/>
    </xf>
    <xf numFmtId="179" fontId="43" fillId="0" borderId="101" xfId="15" applyNumberFormat="1" applyFont="1" applyBorder="1" applyAlignment="1">
      <alignment horizontal="center" vertical="center" shrinkToFit="1"/>
    </xf>
    <xf numFmtId="179" fontId="43" fillId="0" borderId="102" xfId="15" applyNumberFormat="1" applyFont="1" applyBorder="1" applyAlignment="1">
      <alignment horizontal="center" vertical="center" shrinkToFit="1"/>
    </xf>
    <xf numFmtId="179" fontId="17" fillId="2" borderId="93" xfId="5" applyNumberFormat="1" applyFont="1" applyFill="1" applyBorder="1" applyAlignment="1">
      <alignment horizontal="center" vertical="center" shrinkToFit="1"/>
    </xf>
    <xf numFmtId="179" fontId="17" fillId="2" borderId="94" xfId="5" applyNumberFormat="1" applyFont="1" applyFill="1" applyBorder="1" applyAlignment="1">
      <alignment horizontal="center" vertical="center" shrinkToFit="1"/>
    </xf>
    <xf numFmtId="179" fontId="17" fillId="2" borderId="100" xfId="5" applyNumberFormat="1" applyFont="1" applyFill="1" applyBorder="1" applyAlignment="1">
      <alignment horizontal="center" vertical="center" shrinkToFit="1"/>
    </xf>
    <xf numFmtId="179" fontId="17" fillId="2" borderId="231" xfId="5" applyNumberFormat="1" applyFont="1" applyFill="1" applyBorder="1" applyAlignment="1">
      <alignment horizontal="center" vertical="center" shrinkToFit="1"/>
    </xf>
    <xf numFmtId="179" fontId="17" fillId="2" borderId="28" xfId="15" applyNumberFormat="1" applyFont="1" applyFill="1" applyBorder="1" applyAlignment="1">
      <alignment horizontal="center" vertical="center" shrinkToFit="1"/>
    </xf>
    <xf numFmtId="179" fontId="17" fillId="2" borderId="101" xfId="15" applyNumberFormat="1" applyFont="1" applyFill="1" applyBorder="1" applyAlignment="1">
      <alignment horizontal="center" vertical="center" shrinkToFit="1"/>
    </xf>
    <xf numFmtId="179" fontId="17" fillId="2" borderId="93" xfId="15" applyNumberFormat="1" applyFont="1" applyFill="1" applyBorder="1" applyAlignment="1">
      <alignment horizontal="center" vertical="center" shrinkToFit="1"/>
    </xf>
    <xf numFmtId="179" fontId="17" fillId="2" borderId="98" xfId="15" applyNumberFormat="1" applyFont="1" applyFill="1" applyBorder="1" applyAlignment="1">
      <alignment horizontal="center" vertical="center" shrinkToFit="1"/>
    </xf>
    <xf numFmtId="179" fontId="17" fillId="2" borderId="100" xfId="15" applyNumberFormat="1" applyFont="1" applyFill="1" applyBorder="1" applyAlignment="1">
      <alignment horizontal="center" vertical="center" shrinkToFit="1"/>
    </xf>
    <xf numFmtId="179" fontId="17" fillId="2" borderId="102" xfId="15" applyNumberFormat="1" applyFont="1" applyFill="1" applyBorder="1" applyAlignment="1">
      <alignment horizontal="center" vertical="center" shrinkToFit="1"/>
    </xf>
    <xf numFmtId="179" fontId="17" fillId="2" borderId="82" xfId="15" applyNumberFormat="1" applyFont="1" applyFill="1" applyBorder="1" applyAlignment="1">
      <alignment horizontal="center" vertical="center" shrinkToFit="1"/>
    </xf>
    <xf numFmtId="179" fontId="17" fillId="2" borderId="0" xfId="15" applyNumberFormat="1" applyFont="1" applyFill="1" applyAlignment="1">
      <alignment horizontal="center" vertical="center" shrinkToFit="1"/>
    </xf>
    <xf numFmtId="179" fontId="17" fillId="0" borderId="82" xfId="15" applyNumberFormat="1" applyFont="1" applyBorder="1" applyAlignment="1">
      <alignment horizontal="left" vertical="center" shrinkToFit="1"/>
    </xf>
    <xf numFmtId="179" fontId="17" fillId="0" borderId="86" xfId="15" applyNumberFormat="1" applyFont="1" applyBorder="1" applyAlignment="1">
      <alignment horizontal="left" vertical="center" shrinkToFit="1"/>
    </xf>
    <xf numFmtId="179" fontId="17" fillId="0" borderId="88" xfId="15" applyNumberFormat="1" applyFont="1" applyBorder="1" applyAlignment="1">
      <alignment horizontal="left" vertical="center" shrinkToFit="1"/>
    </xf>
    <xf numFmtId="179" fontId="17" fillId="0" borderId="98" xfId="15" applyNumberFormat="1" applyFont="1" applyBorder="1" applyAlignment="1">
      <alignment horizontal="left" vertical="center" shrinkToFit="1"/>
    </xf>
    <xf numFmtId="179" fontId="17" fillId="2" borderId="13" xfId="15" applyNumberFormat="1" applyFont="1" applyFill="1" applyBorder="1" applyAlignment="1">
      <alignment horizontal="center" vertical="center" shrinkToFit="1"/>
    </xf>
    <xf numFmtId="179" fontId="17" fillId="2" borderId="9" xfId="15" applyNumberFormat="1" applyFont="1" applyFill="1" applyBorder="1" applyAlignment="1">
      <alignment horizontal="center" vertical="center" shrinkToFit="1"/>
    </xf>
    <xf numFmtId="179" fontId="17" fillId="0" borderId="28" xfId="15" applyNumberFormat="1" applyFont="1" applyBorder="1" applyAlignment="1">
      <alignment horizontal="left" vertical="center" shrinkToFit="1"/>
    </xf>
    <xf numFmtId="179" fontId="17" fillId="2" borderId="83" xfId="15" applyNumberFormat="1" applyFont="1" applyFill="1" applyBorder="1" applyAlignment="1">
      <alignment horizontal="center" vertical="center" shrinkToFit="1"/>
    </xf>
    <xf numFmtId="179" fontId="17" fillId="2" borderId="86" xfId="15" applyNumberFormat="1" applyFont="1" applyFill="1" applyBorder="1" applyAlignment="1">
      <alignment horizontal="center" vertical="center" shrinkToFit="1"/>
    </xf>
    <xf numFmtId="179" fontId="17" fillId="2" borderId="92" xfId="15" applyNumberFormat="1" applyFont="1" applyFill="1" applyBorder="1" applyAlignment="1">
      <alignment horizontal="center" vertical="center" shrinkToFit="1"/>
    </xf>
    <xf numFmtId="179" fontId="17" fillId="2" borderId="88" xfId="15" applyNumberFormat="1" applyFont="1" applyFill="1" applyBorder="1" applyAlignment="1">
      <alignment horizontal="center" vertical="center" shrinkToFit="1"/>
    </xf>
    <xf numFmtId="49" fontId="41" fillId="0" borderId="0" xfId="4" applyNumberFormat="1" applyFont="1" applyAlignment="1">
      <alignment horizontal="left" vertical="center" shrinkToFit="1"/>
    </xf>
    <xf numFmtId="49" fontId="19" fillId="0" borderId="0" xfId="4" applyNumberFormat="1" applyFont="1" applyAlignment="1">
      <alignment horizontal="left" vertical="center" shrinkToFit="1"/>
    </xf>
    <xf numFmtId="49" fontId="19" fillId="0" borderId="0" xfId="4" applyNumberFormat="1" applyFont="1" applyAlignment="1">
      <alignment horizontal="distributed" vertical="center" shrinkToFit="1"/>
    </xf>
    <xf numFmtId="179" fontId="22" fillId="0" borderId="0" xfId="4" applyNumberFormat="1" applyFont="1" applyAlignment="1">
      <alignment horizontal="center" vertical="center" shrinkToFit="1"/>
    </xf>
    <xf numFmtId="179" fontId="22" fillId="0" borderId="7" xfId="4" applyNumberFormat="1" applyFont="1" applyBorder="1" applyAlignment="1">
      <alignment horizontal="center" vertical="center" shrinkToFit="1"/>
    </xf>
    <xf numFmtId="49" fontId="41" fillId="0" borderId="9" xfId="4" applyNumberFormat="1" applyFont="1" applyBorder="1" applyAlignment="1">
      <alignment horizontal="left" vertical="center" shrinkToFit="1"/>
    </xf>
    <xf numFmtId="49" fontId="104" fillId="0" borderId="3" xfId="4" applyNumberFormat="1" applyFont="1" applyBorder="1" applyAlignment="1" applyProtection="1">
      <alignment horizontal="left" wrapText="1" shrinkToFit="1"/>
      <protection locked="0"/>
    </xf>
    <xf numFmtId="49" fontId="104" fillId="0" borderId="4" xfId="4" applyNumberFormat="1" applyFont="1" applyBorder="1" applyAlignment="1" applyProtection="1">
      <alignment horizontal="left" wrapText="1" shrinkToFit="1"/>
      <protection locked="0"/>
    </xf>
    <xf numFmtId="49" fontId="104" fillId="0" borderId="5" xfId="4" applyNumberFormat="1" applyFont="1" applyBorder="1" applyAlignment="1" applyProtection="1">
      <alignment horizontal="left" wrapText="1" shrinkToFit="1"/>
      <protection locked="0"/>
    </xf>
    <xf numFmtId="49" fontId="104" fillId="0" borderId="13" xfId="4" applyNumberFormat="1" applyFont="1" applyBorder="1" applyAlignment="1" applyProtection="1">
      <alignment horizontal="left" wrapText="1" shrinkToFit="1"/>
      <protection locked="0"/>
    </xf>
    <xf numFmtId="49" fontId="104" fillId="0" borderId="0" xfId="4" applyNumberFormat="1" applyFont="1" applyAlignment="1" applyProtection="1">
      <alignment horizontal="left" wrapText="1" shrinkToFit="1"/>
      <protection locked="0"/>
    </xf>
    <xf numFmtId="49" fontId="104" fillId="0" borderId="9" xfId="4" applyNumberFormat="1" applyFont="1" applyBorder="1" applyAlignment="1" applyProtection="1">
      <alignment horizontal="left" wrapText="1" shrinkToFit="1"/>
      <protection locked="0"/>
    </xf>
    <xf numFmtId="49" fontId="23" fillId="0" borderId="13" xfId="4" applyNumberFormat="1" applyFont="1" applyBorder="1" applyAlignment="1">
      <alignment horizontal="left" vertical="center" shrinkToFit="1"/>
    </xf>
    <xf numFmtId="49" fontId="23" fillId="0" borderId="0" xfId="4" applyNumberFormat="1" applyFont="1" applyAlignment="1">
      <alignment horizontal="left" vertical="center" shrinkToFit="1"/>
    </xf>
    <xf numFmtId="49" fontId="102" fillId="0" borderId="0" xfId="4" applyNumberFormat="1" applyFont="1" applyAlignment="1">
      <alignment horizontal="left" vertical="center" shrinkToFit="1"/>
    </xf>
    <xf numFmtId="49" fontId="19" fillId="0" borderId="0" xfId="12" applyNumberFormat="1" applyFont="1" applyAlignment="1">
      <alignment horizontal="left" vertical="center" shrinkToFit="1"/>
    </xf>
    <xf numFmtId="49" fontId="104" fillId="0" borderId="13" xfId="4" applyNumberFormat="1" applyFont="1" applyBorder="1" applyAlignment="1">
      <alignment horizontal="left" shrinkToFit="1"/>
    </xf>
    <xf numFmtId="49" fontId="104" fillId="0" borderId="0" xfId="4" applyNumberFormat="1" applyFont="1" applyAlignment="1">
      <alignment horizontal="left" shrinkToFit="1"/>
    </xf>
    <xf numFmtId="49" fontId="104" fillId="0" borderId="9" xfId="4" applyNumberFormat="1" applyFont="1" applyBorder="1" applyAlignment="1">
      <alignment horizontal="left" shrinkToFit="1"/>
    </xf>
    <xf numFmtId="49" fontId="24" fillId="0" borderId="13" xfId="4" applyNumberFormat="1" applyFont="1" applyBorder="1" applyAlignment="1">
      <alignment horizontal="center" vertical="center" shrinkToFit="1"/>
    </xf>
    <xf numFmtId="49" fontId="24" fillId="0" borderId="0" xfId="4" applyNumberFormat="1" applyFont="1" applyAlignment="1">
      <alignment horizontal="center" vertical="center" shrinkToFit="1"/>
    </xf>
    <xf numFmtId="49" fontId="24" fillId="0" borderId="9" xfId="4" applyNumberFormat="1" applyFont="1" applyBorder="1" applyAlignment="1">
      <alignment horizontal="center" vertical="center" shrinkToFit="1"/>
    </xf>
    <xf numFmtId="49" fontId="24" fillId="0" borderId="6" xfId="4" applyNumberFormat="1" applyFont="1" applyBorder="1" applyAlignment="1">
      <alignment horizontal="center" vertical="center" shrinkToFit="1"/>
    </xf>
    <xf numFmtId="49" fontId="24" fillId="0" borderId="7" xfId="4" applyNumberFormat="1" applyFont="1" applyBorder="1" applyAlignment="1">
      <alignment horizontal="center" vertical="center" shrinkToFit="1"/>
    </xf>
    <xf numFmtId="49" fontId="24" fillId="0" borderId="8" xfId="4" applyNumberFormat="1" applyFont="1" applyBorder="1" applyAlignment="1">
      <alignment horizontal="center" vertical="center" shrinkToFit="1"/>
    </xf>
    <xf numFmtId="49" fontId="19" fillId="0" borderId="0" xfId="4" applyNumberFormat="1" applyFont="1" applyAlignment="1">
      <alignment horizontal="center" vertical="center" wrapText="1" shrinkToFit="1"/>
    </xf>
    <xf numFmtId="49" fontId="102" fillId="0" borderId="0" xfId="4" applyNumberFormat="1" applyFont="1" applyAlignment="1">
      <alignment horizontal="right" vertical="center" shrinkToFit="1"/>
    </xf>
    <xf numFmtId="179" fontId="109" fillId="0" borderId="0" xfId="4" applyNumberFormat="1" applyFont="1" applyAlignment="1">
      <alignment horizontal="center" vertical="center" shrinkToFit="1"/>
    </xf>
    <xf numFmtId="179" fontId="109" fillId="0" borderId="7" xfId="4" applyNumberFormat="1" applyFont="1" applyBorder="1" applyAlignment="1">
      <alignment horizontal="center" vertical="center" shrinkToFit="1"/>
    </xf>
    <xf numFmtId="49" fontId="39" fillId="0" borderId="0" xfId="4" applyNumberFormat="1" applyFont="1" applyAlignment="1">
      <alignment horizontal="left" vertical="center" shrinkToFit="1"/>
    </xf>
    <xf numFmtId="49" fontId="105" fillId="0" borderId="0" xfId="4" applyNumberFormat="1" applyFont="1" applyAlignment="1" applyProtection="1">
      <alignment horizontal="right" vertical="center" shrinkToFit="1"/>
      <protection locked="0"/>
    </xf>
    <xf numFmtId="49" fontId="105" fillId="0" borderId="0" xfId="4" applyNumberFormat="1" applyFont="1" applyAlignment="1">
      <alignment horizontal="left" vertical="center" shrinkToFit="1"/>
    </xf>
    <xf numFmtId="49" fontId="19" fillId="0" borderId="0" xfId="4" applyNumberFormat="1" applyFont="1" applyAlignment="1">
      <alignment horizontal="center" vertical="center" shrinkToFit="1"/>
    </xf>
    <xf numFmtId="49" fontId="50" fillId="0" borderId="0" xfId="4" applyNumberFormat="1" applyFont="1" applyAlignment="1">
      <alignment horizontal="left" vertical="center" shrinkToFit="1"/>
    </xf>
    <xf numFmtId="179" fontId="19" fillId="0" borderId="0" xfId="4" applyNumberFormat="1" applyFont="1" applyAlignment="1">
      <alignment horizontal="center" vertical="center" shrinkToFit="1"/>
    </xf>
    <xf numFmtId="179" fontId="19" fillId="0" borderId="7" xfId="4" applyNumberFormat="1" applyFont="1" applyBorder="1" applyAlignment="1">
      <alignment horizontal="center" vertical="center" shrinkToFit="1"/>
    </xf>
    <xf numFmtId="179" fontId="109" fillId="0" borderId="0" xfId="4" applyNumberFormat="1" applyFont="1" applyAlignment="1">
      <alignment horizontal="right" vertical="center" wrapText="1" shrinkToFit="1"/>
    </xf>
    <xf numFmtId="179" fontId="39" fillId="0" borderId="0" xfId="4" applyNumberFormat="1" applyFont="1" applyAlignment="1">
      <alignment horizontal="right" vertical="center" shrinkToFit="1"/>
    </xf>
    <xf numFmtId="49" fontId="130" fillId="4" borderId="105" xfId="12" applyNumberFormat="1" applyFont="1" applyFill="1" applyBorder="1" applyAlignment="1">
      <alignment horizontal="center" vertical="center" shrinkToFit="1"/>
    </xf>
    <xf numFmtId="49" fontId="130" fillId="4" borderId="106" xfId="12" applyNumberFormat="1" applyFont="1" applyFill="1" applyBorder="1" applyAlignment="1">
      <alignment horizontal="center" vertical="center" shrinkToFit="1"/>
    </xf>
    <xf numFmtId="49" fontId="130" fillId="4" borderId="107" xfId="12" applyNumberFormat="1" applyFont="1" applyFill="1" applyBorder="1" applyAlignment="1">
      <alignment horizontal="center" vertical="center" shrinkToFit="1"/>
    </xf>
    <xf numFmtId="49" fontId="131" fillId="11" borderId="60" xfId="0" applyNumberFormat="1" applyFont="1" applyFill="1" applyBorder="1" applyAlignment="1" applyProtection="1">
      <alignment horizontal="center" vertical="center" wrapText="1" shrinkToFit="1"/>
      <protection hidden="1"/>
    </xf>
    <xf numFmtId="49" fontId="131" fillId="11" borderId="61" xfId="0" applyNumberFormat="1" applyFont="1" applyFill="1" applyBorder="1" applyAlignment="1" applyProtection="1">
      <alignment horizontal="center" vertical="center" wrapText="1" shrinkToFit="1"/>
      <protection hidden="1"/>
    </xf>
    <xf numFmtId="49" fontId="131" fillId="11" borderId="62" xfId="0" applyNumberFormat="1" applyFont="1" applyFill="1" applyBorder="1" applyAlignment="1" applyProtection="1">
      <alignment horizontal="center" vertical="center" wrapText="1" shrinkToFit="1"/>
      <protection hidden="1"/>
    </xf>
    <xf numFmtId="49" fontId="131" fillId="11" borderId="274" xfId="0" applyNumberFormat="1" applyFont="1" applyFill="1" applyBorder="1" applyAlignment="1" applyProtection="1">
      <alignment horizontal="center" vertical="center" wrapText="1" shrinkToFit="1"/>
      <protection hidden="1"/>
    </xf>
    <xf numFmtId="49" fontId="131" fillId="11" borderId="0" xfId="0" applyNumberFormat="1" applyFont="1" applyFill="1" applyAlignment="1" applyProtection="1">
      <alignment horizontal="center" vertical="center" wrapText="1" shrinkToFit="1"/>
      <protection hidden="1"/>
    </xf>
    <xf numFmtId="49" fontId="131" fillId="11" borderId="275" xfId="0" applyNumberFormat="1" applyFont="1" applyFill="1" applyBorder="1" applyAlignment="1" applyProtection="1">
      <alignment horizontal="center" vertical="center" wrapText="1" shrinkToFit="1"/>
      <protection hidden="1"/>
    </xf>
    <xf numFmtId="49" fontId="131" fillId="11" borderId="63" xfId="0" applyNumberFormat="1" applyFont="1" applyFill="1" applyBorder="1" applyAlignment="1" applyProtection="1">
      <alignment horizontal="center" vertical="center" wrapText="1" shrinkToFit="1"/>
      <protection hidden="1"/>
    </xf>
    <xf numFmtId="49" fontId="131" fillId="11" borderId="64" xfId="0" applyNumberFormat="1" applyFont="1" applyFill="1" applyBorder="1" applyAlignment="1" applyProtection="1">
      <alignment horizontal="center" vertical="center" wrapText="1" shrinkToFit="1"/>
      <protection hidden="1"/>
    </xf>
    <xf numFmtId="49" fontId="131" fillId="11" borderId="65" xfId="0" applyNumberFormat="1" applyFont="1" applyFill="1" applyBorder="1" applyAlignment="1" applyProtection="1">
      <alignment horizontal="center" vertical="center" wrapText="1" shrinkToFit="1"/>
      <protection hidden="1"/>
    </xf>
    <xf numFmtId="49" fontId="17" fillId="0" borderId="0" xfId="4" applyNumberFormat="1" applyFont="1" applyAlignment="1">
      <alignment horizontal="center" vertical="center" shrinkToFit="1"/>
    </xf>
    <xf numFmtId="49" fontId="103" fillId="0" borderId="0" xfId="4" applyNumberFormat="1" applyFont="1" applyAlignment="1">
      <alignment horizontal="center" vertical="center" shrinkToFit="1"/>
    </xf>
    <xf numFmtId="49" fontId="43" fillId="0" borderId="0" xfId="15" applyNumberFormat="1" applyFont="1" applyAlignment="1">
      <alignment horizontal="right" vertical="center" indent="1" shrinkToFit="1"/>
    </xf>
    <xf numFmtId="0" fontId="43" fillId="0" borderId="0" xfId="15" applyFont="1" applyAlignment="1">
      <alignment horizontal="center" vertical="center" shrinkToFit="1"/>
    </xf>
    <xf numFmtId="179" fontId="17" fillId="12" borderId="194" xfId="32" applyNumberFormat="1" applyFont="1" applyFill="1" applyBorder="1" applyAlignment="1">
      <alignment horizontal="center" vertical="center" shrinkToFit="1"/>
    </xf>
    <xf numFmtId="179" fontId="17" fillId="12" borderId="11" xfId="32" applyNumberFormat="1" applyFont="1" applyFill="1" applyBorder="1" applyAlignment="1">
      <alignment horizontal="center" vertical="center" shrinkToFit="1"/>
    </xf>
    <xf numFmtId="179" fontId="17" fillId="12" borderId="12" xfId="32" applyNumberFormat="1" applyFont="1" applyFill="1" applyBorder="1" applyAlignment="1">
      <alignment horizontal="center" vertical="center" shrinkToFit="1"/>
    </xf>
    <xf numFmtId="179" fontId="17" fillId="12" borderId="10" xfId="32" applyNumberFormat="1" applyFont="1" applyFill="1" applyBorder="1" applyAlignment="1">
      <alignment horizontal="right" vertical="center" shrinkToFit="1"/>
    </xf>
    <xf numFmtId="179" fontId="17" fillId="12" borderId="11" xfId="32" applyNumberFormat="1" applyFont="1" applyFill="1" applyBorder="1" applyAlignment="1">
      <alignment horizontal="right" vertical="center" shrinkToFit="1"/>
    </xf>
    <xf numFmtId="179" fontId="17" fillId="12" borderId="12" xfId="32" applyNumberFormat="1" applyFont="1" applyFill="1" applyBorder="1" applyAlignment="1">
      <alignment horizontal="right" vertical="center" shrinkToFit="1"/>
    </xf>
    <xf numFmtId="0" fontId="55" fillId="0" borderId="0" xfId="15" applyFont="1" applyAlignment="1">
      <alignment horizontal="distributed" vertical="distributed" shrinkToFit="1"/>
    </xf>
    <xf numFmtId="0" fontId="52" fillId="0" borderId="0" xfId="15" applyFont="1" applyAlignment="1">
      <alignment horizontal="left" vertical="center" shrinkToFit="1"/>
    </xf>
    <xf numFmtId="179" fontId="17" fillId="12" borderId="97" xfId="32" applyNumberFormat="1" applyFont="1" applyFill="1" applyBorder="1" applyAlignment="1">
      <alignment horizontal="right" vertical="center" shrinkToFit="1"/>
    </xf>
    <xf numFmtId="179" fontId="43" fillId="12" borderId="89" xfId="15" applyNumberFormat="1" applyFont="1" applyFill="1" applyBorder="1" applyAlignment="1">
      <alignment horizontal="center" vertical="center" shrinkToFit="1"/>
    </xf>
    <xf numFmtId="179" fontId="43" fillId="12" borderId="92" xfId="15" applyNumberFormat="1" applyFont="1" applyFill="1" applyBorder="1" applyAlignment="1">
      <alignment horizontal="center" vertical="center" shrinkToFit="1"/>
    </xf>
    <xf numFmtId="179" fontId="43" fillId="12" borderId="93" xfId="15" applyNumberFormat="1" applyFont="1" applyFill="1" applyBorder="1" applyAlignment="1">
      <alignment horizontal="center" vertical="center" shrinkToFit="1"/>
    </xf>
    <xf numFmtId="179" fontId="43" fillId="12" borderId="28" xfId="15" applyNumberFormat="1" applyFont="1" applyFill="1" applyBorder="1" applyAlignment="1">
      <alignment horizontal="center" vertical="center" shrinkToFit="1"/>
    </xf>
    <xf numFmtId="179" fontId="43" fillId="12" borderId="94" xfId="15" applyNumberFormat="1" applyFont="1" applyFill="1" applyBorder="1" applyAlignment="1">
      <alignment horizontal="center" vertical="center" shrinkToFit="1"/>
    </xf>
    <xf numFmtId="179" fontId="56" fillId="12" borderId="3" xfId="15" applyNumberFormat="1" applyFont="1" applyFill="1" applyBorder="1" applyAlignment="1">
      <alignment horizontal="left" vertical="center" wrapText="1" shrinkToFit="1"/>
    </xf>
    <xf numFmtId="179" fontId="56" fillId="12" borderId="4" xfId="15" applyNumberFormat="1" applyFont="1" applyFill="1" applyBorder="1" applyAlignment="1">
      <alignment horizontal="left" vertical="center" wrapText="1" shrinkToFit="1"/>
    </xf>
    <xf numFmtId="179" fontId="56" fillId="12" borderId="5" xfId="15" applyNumberFormat="1" applyFont="1" applyFill="1" applyBorder="1" applyAlignment="1">
      <alignment horizontal="left" vertical="center" wrapText="1" shrinkToFit="1"/>
    </xf>
    <xf numFmtId="179" fontId="56" fillId="12" borderId="13" xfId="15" applyNumberFormat="1" applyFont="1" applyFill="1" applyBorder="1" applyAlignment="1">
      <alignment horizontal="left" vertical="center" wrapText="1" shrinkToFit="1"/>
    </xf>
    <xf numFmtId="179" fontId="56" fillId="12" borderId="0" xfId="15" applyNumberFormat="1" applyFont="1" applyFill="1" applyAlignment="1">
      <alignment horizontal="left" vertical="center" wrapText="1" shrinkToFit="1"/>
    </xf>
    <xf numFmtId="179" fontId="56" fillId="12" borderId="9" xfId="15" applyNumberFormat="1" applyFont="1" applyFill="1" applyBorder="1" applyAlignment="1">
      <alignment horizontal="left" vertical="center" wrapText="1" shrinkToFit="1"/>
    </xf>
    <xf numFmtId="179" fontId="56" fillId="12" borderId="96" xfId="15" applyNumberFormat="1" applyFont="1" applyFill="1" applyBorder="1" applyAlignment="1">
      <alignment horizontal="left" vertical="center" wrapText="1" shrinkToFit="1"/>
    </xf>
    <xf numFmtId="179" fontId="56" fillId="12" borderId="28" xfId="15" applyNumberFormat="1" applyFont="1" applyFill="1" applyBorder="1" applyAlignment="1">
      <alignment horizontal="left" vertical="center" wrapText="1" shrinkToFit="1"/>
    </xf>
    <xf numFmtId="179" fontId="56" fillId="12" borderId="94" xfId="15" applyNumberFormat="1" applyFont="1" applyFill="1" applyBorder="1" applyAlignment="1">
      <alignment horizontal="left" vertical="center" wrapText="1" shrinkToFit="1"/>
    </xf>
    <xf numFmtId="179" fontId="56" fillId="12" borderId="90" xfId="15" applyNumberFormat="1" applyFont="1" applyFill="1" applyBorder="1" applyAlignment="1">
      <alignment horizontal="left" vertical="center" wrapText="1" shrinkToFit="1"/>
    </xf>
    <xf numFmtId="179" fontId="56" fillId="12" borderId="88" xfId="15" applyNumberFormat="1" applyFont="1" applyFill="1" applyBorder="1" applyAlignment="1">
      <alignment horizontal="left" vertical="center" wrapText="1" shrinkToFit="1"/>
    </xf>
    <xf numFmtId="179" fontId="56" fillId="12" borderId="98" xfId="15" applyNumberFormat="1" applyFont="1" applyFill="1" applyBorder="1" applyAlignment="1">
      <alignment horizontal="left" vertical="center" wrapText="1" shrinkToFit="1"/>
    </xf>
    <xf numFmtId="179" fontId="17" fillId="12" borderId="85" xfId="15" applyNumberFormat="1" applyFont="1" applyFill="1" applyBorder="1" applyAlignment="1">
      <alignment horizontal="right" vertical="center" shrinkToFit="1"/>
    </xf>
    <xf numFmtId="179" fontId="17" fillId="12" borderId="82" xfId="15" applyNumberFormat="1" applyFont="1" applyFill="1" applyBorder="1" applyAlignment="1">
      <alignment horizontal="right" vertical="center" shrinkToFit="1"/>
    </xf>
    <xf numFmtId="179" fontId="17" fillId="0" borderId="84" xfId="15" applyNumberFormat="1" applyFont="1" applyBorder="1" applyAlignment="1">
      <alignment horizontal="left" vertical="center" shrinkToFit="1"/>
    </xf>
    <xf numFmtId="49" fontId="52" fillId="0" borderId="0" xfId="15" applyNumberFormat="1" applyFont="1" applyAlignment="1">
      <alignment horizontal="left" vertical="center" shrinkToFit="1"/>
    </xf>
    <xf numFmtId="49" fontId="56" fillId="0" borderId="0" xfId="15" applyNumberFormat="1" applyFont="1" applyAlignment="1">
      <alignment horizontal="right" vertical="center" shrinkToFit="1"/>
    </xf>
    <xf numFmtId="49" fontId="43" fillId="0" borderId="0" xfId="15" applyNumberFormat="1" applyFont="1" applyAlignment="1">
      <alignment horizontal="right" vertical="center" shrinkToFit="1"/>
    </xf>
    <xf numFmtId="0" fontId="17" fillId="0" borderId="83" xfId="15" applyFont="1" applyBorder="1" applyAlignment="1">
      <alignment horizontal="center" vertical="center" shrinkToFit="1"/>
    </xf>
    <xf numFmtId="0" fontId="17" fillId="0" borderId="82" xfId="15" applyFont="1" applyBorder="1" applyAlignment="1">
      <alignment horizontal="center" vertical="center" shrinkToFit="1"/>
    </xf>
    <xf numFmtId="0" fontId="17" fillId="0" borderId="86" xfId="15" applyFont="1" applyBorder="1" applyAlignment="1">
      <alignment horizontal="center" vertical="center" shrinkToFit="1"/>
    </xf>
    <xf numFmtId="0" fontId="17" fillId="0" borderId="92" xfId="15" applyFont="1" applyBorder="1" applyAlignment="1">
      <alignment horizontal="center" vertical="center" shrinkToFit="1"/>
    </xf>
    <xf numFmtId="0" fontId="17" fillId="0" borderId="0" xfId="15" applyFont="1" applyAlignment="1">
      <alignment horizontal="center" vertical="center" shrinkToFit="1"/>
    </xf>
    <xf numFmtId="0" fontId="17" fillId="0" borderId="88" xfId="15" applyFont="1" applyBorder="1" applyAlignment="1">
      <alignment horizontal="center" vertical="center" shrinkToFit="1"/>
    </xf>
    <xf numFmtId="0" fontId="17" fillId="0" borderId="93" xfId="15" applyFont="1" applyBorder="1" applyAlignment="1">
      <alignment horizontal="center" vertical="center" shrinkToFit="1"/>
    </xf>
    <xf numFmtId="0" fontId="17" fillId="0" borderId="28" xfId="15" applyFont="1" applyBorder="1" applyAlignment="1">
      <alignment horizontal="center" vertical="center" shrinkToFit="1"/>
    </xf>
    <xf numFmtId="0" fontId="17" fillId="0" borderId="98" xfId="15" applyFont="1" applyBorder="1" applyAlignment="1">
      <alignment horizontal="center" vertical="center" shrinkToFit="1"/>
    </xf>
    <xf numFmtId="179" fontId="17" fillId="12" borderId="83" xfId="15" applyNumberFormat="1" applyFont="1" applyFill="1" applyBorder="1" applyAlignment="1">
      <alignment horizontal="right" vertical="center" shrinkToFit="1"/>
    </xf>
    <xf numFmtId="179" fontId="17" fillId="12" borderId="13" xfId="15" applyNumberFormat="1" applyFont="1" applyFill="1" applyBorder="1" applyAlignment="1">
      <alignment horizontal="right" vertical="center" shrinkToFit="1"/>
    </xf>
    <xf numFmtId="179" fontId="17" fillId="12" borderId="0" xfId="15" applyNumberFormat="1" applyFont="1" applyFill="1" applyAlignment="1">
      <alignment horizontal="right" vertical="center" shrinkToFit="1"/>
    </xf>
    <xf numFmtId="179" fontId="17" fillId="0" borderId="9" xfId="15" applyNumberFormat="1" applyFont="1" applyBorder="1" applyAlignment="1">
      <alignment horizontal="left" vertical="center" shrinkToFit="1"/>
    </xf>
    <xf numFmtId="179" fontId="17" fillId="0" borderId="94" xfId="15" applyNumberFormat="1" applyFont="1" applyBorder="1" applyAlignment="1">
      <alignment horizontal="center" vertical="center" shrinkToFit="1"/>
    </xf>
    <xf numFmtId="179" fontId="17" fillId="0" borderId="96" xfId="15" applyNumberFormat="1" applyFont="1" applyBorder="1" applyAlignment="1">
      <alignment horizontal="center" vertical="center" shrinkToFit="1"/>
    </xf>
    <xf numFmtId="179" fontId="17" fillId="12" borderId="92" xfId="15" applyNumberFormat="1" applyFont="1" applyFill="1" applyBorder="1" applyAlignment="1">
      <alignment horizontal="right" vertical="center" shrinkToFit="1"/>
    </xf>
    <xf numFmtId="179" fontId="17" fillId="0" borderId="85" xfId="15" applyNumberFormat="1" applyFont="1" applyBorder="1" applyAlignment="1">
      <alignment horizontal="center" vertical="center" shrinkToFit="1"/>
    </xf>
    <xf numFmtId="179" fontId="17" fillId="0" borderId="84" xfId="15" applyNumberFormat="1" applyFont="1" applyBorder="1" applyAlignment="1">
      <alignment horizontal="center" vertical="center" shrinkToFit="1"/>
    </xf>
    <xf numFmtId="179" fontId="17" fillId="0" borderId="13" xfId="15" applyNumberFormat="1" applyFont="1" applyBorder="1" applyAlignment="1">
      <alignment horizontal="center" vertical="center" shrinkToFit="1"/>
    </xf>
    <xf numFmtId="179" fontId="17" fillId="0" borderId="0" xfId="15" applyNumberFormat="1" applyFont="1" applyAlignment="1">
      <alignment horizontal="center" vertical="center" shrinkToFit="1"/>
    </xf>
    <xf numFmtId="179" fontId="17" fillId="0" borderId="9" xfId="15" applyNumberFormat="1" applyFont="1" applyBorder="1" applyAlignment="1">
      <alignment horizontal="center" vertical="center" shrinkToFit="1"/>
    </xf>
    <xf numFmtId="179" fontId="17" fillId="0" borderId="88" xfId="15" applyNumberFormat="1" applyFont="1" applyBorder="1" applyAlignment="1">
      <alignment horizontal="center" vertical="center" shrinkToFit="1"/>
    </xf>
    <xf numFmtId="0" fontId="17" fillId="0" borderId="92" xfId="15" applyFont="1" applyBorder="1" applyAlignment="1">
      <alignment horizontal="left" vertical="center" shrinkToFit="1"/>
    </xf>
    <xf numFmtId="0" fontId="17" fillId="0" borderId="0" xfId="15" applyFont="1" applyAlignment="1">
      <alignment horizontal="left" vertical="center" shrinkToFit="1"/>
    </xf>
    <xf numFmtId="0" fontId="17" fillId="0" borderId="88" xfId="15" applyFont="1" applyBorder="1" applyAlignment="1">
      <alignment horizontal="left" vertical="center" shrinkToFit="1"/>
    </xf>
    <xf numFmtId="0" fontId="17" fillId="0" borderId="83" xfId="15" applyFont="1" applyBorder="1" applyAlignment="1">
      <alignment horizontal="right" vertical="center" shrinkToFit="1"/>
    </xf>
    <xf numFmtId="0" fontId="17" fillId="0" borderId="82" xfId="15" applyFont="1" applyBorder="1" applyAlignment="1">
      <alignment horizontal="right" vertical="center" shrinkToFit="1"/>
    </xf>
    <xf numFmtId="0" fontId="17" fillId="0" borderId="86" xfId="15" applyFont="1" applyBorder="1" applyAlignment="1">
      <alignment horizontal="right" vertical="center" shrinkToFit="1"/>
    </xf>
    <xf numFmtId="179" fontId="17" fillId="0" borderId="92" xfId="15" applyNumberFormat="1" applyFont="1" applyBorder="1" applyAlignment="1">
      <alignment horizontal="center" vertical="center" shrinkToFit="1"/>
    </xf>
    <xf numFmtId="0" fontId="17" fillId="0" borderId="83" xfId="15" applyFont="1" applyBorder="1" applyAlignment="1">
      <alignment horizontal="center" vertical="center" textRotation="255" shrinkToFit="1"/>
    </xf>
    <xf numFmtId="0" fontId="17" fillId="0" borderId="82" xfId="15" applyFont="1" applyBorder="1" applyAlignment="1">
      <alignment horizontal="center" vertical="center" textRotation="255" shrinkToFit="1"/>
    </xf>
    <xf numFmtId="0" fontId="17" fillId="0" borderId="84" xfId="15" applyFont="1" applyBorder="1" applyAlignment="1">
      <alignment horizontal="center" vertical="center" textRotation="255" shrinkToFit="1"/>
    </xf>
    <xf numFmtId="0" fontId="17" fillId="0" borderId="92" xfId="15" applyFont="1" applyBorder="1" applyAlignment="1">
      <alignment horizontal="center" vertical="center" textRotation="255" shrinkToFit="1"/>
    </xf>
    <xf numFmtId="0" fontId="17" fillId="0" borderId="0" xfId="15" applyFont="1" applyAlignment="1">
      <alignment horizontal="center" vertical="center" textRotation="255" shrinkToFit="1"/>
    </xf>
    <xf numFmtId="0" fontId="17" fillId="0" borderId="9" xfId="15" applyFont="1" applyBorder="1" applyAlignment="1">
      <alignment horizontal="center" vertical="center" textRotation="255" shrinkToFit="1"/>
    </xf>
    <xf numFmtId="0" fontId="17" fillId="0" borderId="93" xfId="15" applyFont="1" applyBorder="1" applyAlignment="1">
      <alignment horizontal="center" vertical="center" textRotation="255" shrinkToFit="1"/>
    </xf>
    <xf numFmtId="0" fontId="17" fillId="0" borderId="28" xfId="15" applyFont="1" applyBorder="1" applyAlignment="1">
      <alignment horizontal="center" vertical="center" textRotation="255" shrinkToFit="1"/>
    </xf>
    <xf numFmtId="0" fontId="17" fillId="0" borderId="94" xfId="15" applyFont="1" applyBorder="1" applyAlignment="1">
      <alignment horizontal="center" vertical="center" textRotation="255" shrinkToFit="1"/>
    </xf>
    <xf numFmtId="0" fontId="17" fillId="0" borderId="85" xfId="15" applyFont="1" applyBorder="1" applyAlignment="1">
      <alignment horizontal="center" vertical="center" shrinkToFit="1"/>
    </xf>
    <xf numFmtId="0" fontId="17" fillId="0" borderId="6" xfId="15" applyFont="1" applyBorder="1" applyAlignment="1">
      <alignment horizontal="center" vertical="center" shrinkToFit="1"/>
    </xf>
    <xf numFmtId="0" fontId="17" fillId="0" borderId="7" xfId="15" applyFont="1" applyBorder="1" applyAlignment="1">
      <alignment horizontal="center" vertical="center" shrinkToFit="1"/>
    </xf>
    <xf numFmtId="0" fontId="17" fillId="0" borderId="91" xfId="15" applyFont="1" applyBorder="1" applyAlignment="1">
      <alignment horizontal="center" vertical="center" shrinkToFit="1"/>
    </xf>
    <xf numFmtId="181" fontId="17" fillId="12" borderId="288" xfId="32" applyNumberFormat="1" applyFont="1" applyFill="1" applyBorder="1" applyAlignment="1">
      <alignment horizontal="right" vertical="center" shrinkToFit="1"/>
    </xf>
    <xf numFmtId="181" fontId="17" fillId="12" borderId="289" xfId="32" applyNumberFormat="1" applyFont="1" applyFill="1" applyBorder="1" applyAlignment="1">
      <alignment horizontal="right" vertical="center" shrinkToFit="1"/>
    </xf>
    <xf numFmtId="181" fontId="17" fillId="12" borderId="290" xfId="32" applyNumberFormat="1" applyFont="1" applyFill="1" applyBorder="1" applyAlignment="1">
      <alignment horizontal="right" vertical="center" shrinkToFit="1"/>
    </xf>
    <xf numFmtId="181" fontId="17" fillId="12" borderId="85" xfId="32" applyNumberFormat="1" applyFont="1" applyFill="1" applyBorder="1" applyAlignment="1">
      <alignment horizontal="right" vertical="center" shrinkToFit="1"/>
    </xf>
    <xf numFmtId="181" fontId="17" fillId="12" borderId="82" xfId="32" applyNumberFormat="1" applyFont="1" applyFill="1" applyBorder="1" applyAlignment="1">
      <alignment horizontal="right" vertical="center" shrinkToFit="1"/>
    </xf>
    <xf numFmtId="181" fontId="17" fillId="12" borderId="84" xfId="32" applyNumberFormat="1" applyFont="1" applyFill="1" applyBorder="1" applyAlignment="1">
      <alignment horizontal="right" vertical="center" shrinkToFit="1"/>
    </xf>
    <xf numFmtId="181" fontId="17" fillId="12" borderId="6" xfId="32" applyNumberFormat="1" applyFont="1" applyFill="1" applyBorder="1" applyAlignment="1">
      <alignment horizontal="right" vertical="center" shrinkToFit="1"/>
    </xf>
    <xf numFmtId="181" fontId="17" fillId="12" borderId="7" xfId="32" applyNumberFormat="1" applyFont="1" applyFill="1" applyBorder="1" applyAlignment="1">
      <alignment horizontal="right" vertical="center" shrinkToFit="1"/>
    </xf>
    <xf numFmtId="181" fontId="17" fillId="12" borderId="8" xfId="32" applyNumberFormat="1" applyFont="1" applyFill="1" applyBorder="1" applyAlignment="1">
      <alignment horizontal="right" vertical="center" shrinkToFit="1"/>
    </xf>
    <xf numFmtId="181" fontId="17" fillId="12" borderId="292" xfId="32" applyNumberFormat="1" applyFont="1" applyFill="1" applyBorder="1" applyAlignment="1">
      <alignment horizontal="right" vertical="center" shrinkToFit="1"/>
    </xf>
    <xf numFmtId="181" fontId="17" fillId="12" borderId="46" xfId="32" applyNumberFormat="1" applyFont="1" applyFill="1" applyBorder="1" applyAlignment="1">
      <alignment horizontal="right" vertical="center" shrinkToFit="1"/>
    </xf>
    <xf numFmtId="181" fontId="17" fillId="12" borderId="73" xfId="32" applyNumberFormat="1" applyFont="1" applyFill="1" applyBorder="1" applyAlignment="1">
      <alignment horizontal="right" vertical="center" shrinkToFit="1"/>
    </xf>
    <xf numFmtId="0" fontId="17" fillId="0" borderId="3" xfId="15" applyFont="1" applyBorder="1" applyAlignment="1">
      <alignment horizontal="center" shrinkToFit="1"/>
    </xf>
    <xf numFmtId="0" fontId="17" fillId="0" borderId="4" xfId="15" applyFont="1" applyBorder="1" applyAlignment="1">
      <alignment horizontal="center" shrinkToFit="1"/>
    </xf>
    <xf numFmtId="0" fontId="17" fillId="0" borderId="90" xfId="15" applyFont="1" applyBorder="1" applyAlignment="1">
      <alignment horizontal="center" shrinkToFit="1"/>
    </xf>
    <xf numFmtId="181" fontId="17" fillId="12" borderId="89" xfId="32" applyNumberFormat="1" applyFont="1" applyFill="1" applyBorder="1" applyAlignment="1">
      <alignment horizontal="right" vertical="center" shrinkToFit="1"/>
    </xf>
    <xf numFmtId="181" fontId="17" fillId="12" borderId="4" xfId="32" applyNumberFormat="1" applyFont="1" applyFill="1" applyBorder="1" applyAlignment="1">
      <alignment horizontal="right" vertical="center" shrinkToFit="1"/>
    </xf>
    <xf numFmtId="181" fontId="17" fillId="12" borderId="5" xfId="32" applyNumberFormat="1" applyFont="1" applyFill="1" applyBorder="1" applyAlignment="1">
      <alignment horizontal="right" vertical="center" shrinkToFit="1"/>
    </xf>
    <xf numFmtId="181" fontId="17" fillId="12" borderId="87" xfId="32" applyNumberFormat="1" applyFont="1" applyFill="1" applyBorder="1" applyAlignment="1">
      <alignment horizontal="right" vertical="center" shrinkToFit="1"/>
    </xf>
    <xf numFmtId="0" fontId="17" fillId="0" borderId="6" xfId="32" applyFont="1" applyBorder="1" applyAlignment="1">
      <alignment horizontal="center" vertical="top" shrinkToFit="1"/>
    </xf>
    <xf numFmtId="0" fontId="17" fillId="0" borderId="7" xfId="32" applyFont="1" applyBorder="1" applyAlignment="1">
      <alignment horizontal="center" vertical="top" shrinkToFit="1"/>
    </xf>
    <xf numFmtId="0" fontId="17" fillId="0" borderId="91" xfId="32" applyFont="1" applyBorder="1" applyAlignment="1">
      <alignment horizontal="center" vertical="top" shrinkToFit="1"/>
    </xf>
    <xf numFmtId="181" fontId="17" fillId="12" borderId="291" xfId="32" applyNumberFormat="1" applyFont="1" applyFill="1" applyBorder="1" applyAlignment="1">
      <alignment horizontal="right" vertical="center" shrinkToFit="1"/>
    </xf>
    <xf numFmtId="181" fontId="17" fillId="12" borderId="86" xfId="32" applyNumberFormat="1" applyFont="1" applyFill="1" applyBorder="1" applyAlignment="1">
      <alignment horizontal="right" vertical="center" shrinkToFit="1"/>
    </xf>
    <xf numFmtId="181" fontId="17" fillId="12" borderId="91" xfId="32" applyNumberFormat="1" applyFont="1" applyFill="1" applyBorder="1" applyAlignment="1">
      <alignment horizontal="right" vertical="center" shrinkToFit="1"/>
    </xf>
    <xf numFmtId="181" fontId="17" fillId="12" borderId="72" xfId="32" applyNumberFormat="1" applyFont="1" applyFill="1" applyBorder="1" applyAlignment="1">
      <alignment horizontal="right" vertical="center" shrinkToFit="1"/>
    </xf>
    <xf numFmtId="179" fontId="17" fillId="0" borderId="50" xfId="32" applyNumberFormat="1" applyFont="1" applyBorder="1" applyAlignment="1">
      <alignment horizontal="right" vertical="center" shrinkToFit="1"/>
    </xf>
    <xf numFmtId="179" fontId="17" fillId="0" borderId="51" xfId="32" applyNumberFormat="1" applyFont="1" applyBorder="1" applyAlignment="1">
      <alignment horizontal="right" vertical="center" shrinkToFit="1"/>
    </xf>
    <xf numFmtId="179" fontId="17" fillId="0" borderId="52" xfId="32" applyNumberFormat="1" applyFont="1" applyBorder="1" applyAlignment="1">
      <alignment horizontal="right" vertical="center" shrinkToFit="1"/>
    </xf>
    <xf numFmtId="179" fontId="17" fillId="0" borderId="53" xfId="32" applyNumberFormat="1" applyFont="1" applyBorder="1" applyAlignment="1">
      <alignment horizontal="right" vertical="center" shrinkToFit="1"/>
    </xf>
    <xf numFmtId="179" fontId="17" fillId="0" borderId="54" xfId="32" applyNumberFormat="1" applyFont="1" applyBorder="1" applyAlignment="1">
      <alignment horizontal="right" vertical="center" shrinkToFit="1"/>
    </xf>
    <xf numFmtId="179" fontId="17" fillId="0" borderId="55" xfId="32" applyNumberFormat="1" applyFont="1" applyBorder="1" applyAlignment="1">
      <alignment horizontal="right" vertical="center" shrinkToFit="1"/>
    </xf>
    <xf numFmtId="181" fontId="17" fillId="12" borderId="3" xfId="32" applyNumberFormat="1" applyFont="1" applyFill="1" applyBorder="1" applyAlignment="1">
      <alignment horizontal="right" vertical="center" shrinkToFit="1"/>
    </xf>
    <xf numFmtId="179" fontId="17" fillId="0" borderId="195" xfId="32" applyNumberFormat="1" applyFont="1" applyBorder="1" applyAlignment="1">
      <alignment horizontal="right" vertical="center" shrinkToFit="1"/>
    </xf>
    <xf numFmtId="179" fontId="17" fillId="0" borderId="196" xfId="32" applyNumberFormat="1" applyFont="1" applyBorder="1" applyAlignment="1">
      <alignment horizontal="right" vertical="center" shrinkToFit="1"/>
    </xf>
    <xf numFmtId="0" fontId="17" fillId="0" borderId="6" xfId="15" applyFont="1" applyBorder="1" applyAlignment="1">
      <alignment horizontal="center" vertical="top" shrinkToFit="1"/>
    </xf>
    <xf numFmtId="0" fontId="17" fillId="0" borderId="7" xfId="15" applyFont="1" applyBorder="1" applyAlignment="1">
      <alignment horizontal="center" vertical="top" shrinkToFit="1"/>
    </xf>
    <xf numFmtId="0" fontId="17" fillId="0" borderId="91" xfId="15" applyFont="1" applyBorder="1" applyAlignment="1">
      <alignment horizontal="center" vertical="top" shrinkToFit="1"/>
    </xf>
    <xf numFmtId="181" fontId="17" fillId="12" borderId="293" xfId="32" applyNumberFormat="1" applyFont="1" applyFill="1" applyBorder="1" applyAlignment="1">
      <alignment horizontal="right" vertical="center" shrinkToFit="1"/>
    </xf>
    <xf numFmtId="181" fontId="17" fillId="12" borderId="31" xfId="32" applyNumberFormat="1" applyFont="1" applyFill="1" applyBorder="1" applyAlignment="1">
      <alignment horizontal="right" vertical="center" shrinkToFit="1"/>
    </xf>
    <xf numFmtId="181" fontId="17" fillId="12" borderId="294" xfId="32" applyNumberFormat="1" applyFont="1" applyFill="1" applyBorder="1" applyAlignment="1">
      <alignment horizontal="right" vertical="center" shrinkToFit="1"/>
    </xf>
    <xf numFmtId="181" fontId="17" fillId="12" borderId="13" xfId="32" applyNumberFormat="1" applyFont="1" applyFill="1" applyBorder="1" applyAlignment="1">
      <alignment horizontal="right" vertical="center" shrinkToFit="1"/>
    </xf>
    <xf numFmtId="181" fontId="17" fillId="12" borderId="0" xfId="32" applyNumberFormat="1" applyFont="1" applyFill="1" applyAlignment="1">
      <alignment horizontal="right" vertical="center" shrinkToFit="1"/>
    </xf>
    <xf numFmtId="181" fontId="17" fillId="12" borderId="9" xfId="32" applyNumberFormat="1" applyFont="1" applyFill="1" applyBorder="1" applyAlignment="1">
      <alignment horizontal="right" vertical="center" shrinkToFit="1"/>
    </xf>
    <xf numFmtId="181" fontId="17" fillId="12" borderId="295" xfId="32" applyNumberFormat="1" applyFont="1" applyFill="1" applyBorder="1" applyAlignment="1">
      <alignment horizontal="right" vertical="center" shrinkToFit="1"/>
    </xf>
    <xf numFmtId="181" fontId="17" fillId="12" borderId="88" xfId="32" applyNumberFormat="1" applyFont="1" applyFill="1" applyBorder="1" applyAlignment="1">
      <alignment horizontal="right" vertical="center" shrinkToFit="1"/>
    </xf>
    <xf numFmtId="0" fontId="17" fillId="0" borderId="233" xfId="15" applyFont="1" applyBorder="1" applyAlignment="1">
      <alignment horizontal="center" vertical="center" textRotation="255" shrinkToFit="1"/>
    </xf>
    <xf numFmtId="0" fontId="17" fillId="0" borderId="58" xfId="15" applyFont="1" applyBorder="1" applyAlignment="1">
      <alignment horizontal="center" vertical="center" textRotation="255" shrinkToFit="1"/>
    </xf>
    <xf numFmtId="0" fontId="17" fillId="0" borderId="59" xfId="15" applyFont="1" applyBorder="1" applyAlignment="1">
      <alignment horizontal="center" vertical="center" textRotation="255" shrinkToFit="1"/>
    </xf>
    <xf numFmtId="0" fontId="17" fillId="0" borderId="57" xfId="32" applyFont="1" applyBorder="1" applyAlignment="1">
      <alignment horizontal="center" vertical="top" shrinkToFit="1"/>
    </xf>
    <xf numFmtId="0" fontId="17" fillId="0" borderId="58" xfId="32" applyFont="1" applyBorder="1" applyAlignment="1">
      <alignment horizontal="center" vertical="top" shrinkToFit="1"/>
    </xf>
    <xf numFmtId="0" fontId="17" fillId="0" borderId="234" xfId="32" applyFont="1" applyBorder="1" applyAlignment="1">
      <alignment horizontal="center" vertical="top" shrinkToFit="1"/>
    </xf>
    <xf numFmtId="181" fontId="17" fillId="12" borderId="296" xfId="32" applyNumberFormat="1" applyFont="1" applyFill="1" applyBorder="1" applyAlignment="1">
      <alignment horizontal="right" vertical="center" shrinkToFit="1"/>
    </xf>
    <xf numFmtId="181" fontId="17" fillId="12" borderId="297" xfId="32" applyNumberFormat="1" applyFont="1" applyFill="1" applyBorder="1" applyAlignment="1">
      <alignment horizontal="right" vertical="center" shrinkToFit="1"/>
    </xf>
    <xf numFmtId="181" fontId="17" fillId="12" borderId="298" xfId="32" applyNumberFormat="1" applyFont="1" applyFill="1" applyBorder="1" applyAlignment="1">
      <alignment horizontal="right" vertical="center" shrinkToFit="1"/>
    </xf>
    <xf numFmtId="181" fontId="17" fillId="12" borderId="299" xfId="32" applyNumberFormat="1" applyFont="1" applyFill="1" applyBorder="1" applyAlignment="1">
      <alignment horizontal="right" vertical="center" shrinkToFit="1"/>
    </xf>
    <xf numFmtId="181" fontId="17" fillId="12" borderId="57" xfId="32" applyNumberFormat="1" applyFont="1" applyFill="1" applyBorder="1" applyAlignment="1">
      <alignment horizontal="right" vertical="center" shrinkToFit="1"/>
    </xf>
    <xf numFmtId="181" fontId="17" fillId="12" borderId="58" xfId="32" applyNumberFormat="1" applyFont="1" applyFill="1" applyBorder="1" applyAlignment="1">
      <alignment horizontal="right" vertical="center" shrinkToFit="1"/>
    </xf>
    <xf numFmtId="181" fontId="17" fillId="12" borderId="59" xfId="32" applyNumberFormat="1" applyFont="1" applyFill="1" applyBorder="1" applyAlignment="1">
      <alignment horizontal="right" vertical="center" shrinkToFit="1"/>
    </xf>
    <xf numFmtId="181" fontId="17" fillId="12" borderId="306" xfId="32" applyNumberFormat="1" applyFont="1" applyFill="1" applyBorder="1" applyAlignment="1">
      <alignment horizontal="right" vertical="center" shrinkToFit="1"/>
    </xf>
    <xf numFmtId="181" fontId="17" fillId="12" borderId="307" xfId="32" applyNumberFormat="1" applyFont="1" applyFill="1" applyBorder="1" applyAlignment="1">
      <alignment horizontal="right" vertical="center" shrinkToFit="1"/>
    </xf>
    <xf numFmtId="181" fontId="17" fillId="12" borderId="308" xfId="32" applyNumberFormat="1" applyFont="1" applyFill="1" applyBorder="1" applyAlignment="1">
      <alignment horizontal="right" vertical="center" shrinkToFit="1"/>
    </xf>
    <xf numFmtId="181" fontId="17" fillId="12" borderId="234" xfId="32" applyNumberFormat="1" applyFont="1" applyFill="1" applyBorder="1" applyAlignment="1">
      <alignment horizontal="right" vertical="center" shrinkToFit="1"/>
    </xf>
    <xf numFmtId="178" fontId="17" fillId="0" borderId="50" xfId="32" applyNumberFormat="1" applyFont="1" applyBorder="1" applyAlignment="1">
      <alignment horizontal="right" vertical="center" shrinkToFit="1"/>
    </xf>
    <xf numFmtId="178" fontId="17" fillId="0" borderId="51" xfId="32" applyNumberFormat="1" applyFont="1" applyBorder="1" applyAlignment="1">
      <alignment horizontal="right" vertical="center" shrinkToFit="1"/>
    </xf>
    <xf numFmtId="178" fontId="17" fillId="0" borderId="52" xfId="32" applyNumberFormat="1" applyFont="1" applyBorder="1" applyAlignment="1">
      <alignment horizontal="right" vertical="center" shrinkToFit="1"/>
    </xf>
    <xf numFmtId="178" fontId="17" fillId="0" borderId="53" xfId="32" applyNumberFormat="1" applyFont="1" applyBorder="1" applyAlignment="1">
      <alignment horizontal="right" vertical="center" shrinkToFit="1"/>
    </xf>
    <xf numFmtId="178" fontId="17" fillId="0" borderId="54" xfId="32" applyNumberFormat="1" applyFont="1" applyBorder="1" applyAlignment="1">
      <alignment horizontal="right" vertical="center" shrinkToFit="1"/>
    </xf>
    <xf numFmtId="178" fontId="17" fillId="0" borderId="55" xfId="32" applyNumberFormat="1" applyFont="1" applyBorder="1" applyAlignment="1">
      <alignment horizontal="right" vertical="center" shrinkToFit="1"/>
    </xf>
    <xf numFmtId="182" fontId="17" fillId="12" borderId="3" xfId="32" applyNumberFormat="1" applyFont="1" applyFill="1" applyBorder="1" applyAlignment="1">
      <alignment horizontal="right" vertical="center" shrinkToFit="1"/>
    </xf>
    <xf numFmtId="182" fontId="17" fillId="12" borderId="4" xfId="32" applyNumberFormat="1" applyFont="1" applyFill="1" applyBorder="1" applyAlignment="1">
      <alignment horizontal="right" vertical="center" shrinkToFit="1"/>
    </xf>
    <xf numFmtId="182" fontId="17" fillId="12" borderId="5" xfId="32" applyNumberFormat="1" applyFont="1" applyFill="1" applyBorder="1" applyAlignment="1">
      <alignment horizontal="right" vertical="center" shrinkToFit="1"/>
    </xf>
    <xf numFmtId="182" fontId="17" fillId="12" borderId="6" xfId="32" applyNumberFormat="1" applyFont="1" applyFill="1" applyBorder="1" applyAlignment="1">
      <alignment horizontal="right" vertical="center" shrinkToFit="1"/>
    </xf>
    <xf numFmtId="182" fontId="17" fillId="12" borderId="7" xfId="32" applyNumberFormat="1" applyFont="1" applyFill="1" applyBorder="1" applyAlignment="1">
      <alignment horizontal="right" vertical="center" shrinkToFit="1"/>
    </xf>
    <xf numFmtId="182" fontId="17" fillId="12" borderId="8" xfId="32" applyNumberFormat="1" applyFont="1" applyFill="1" applyBorder="1" applyAlignment="1">
      <alignment horizontal="right" vertical="center" shrinkToFit="1"/>
    </xf>
    <xf numFmtId="178" fontId="17" fillId="0" borderId="195" xfId="32" applyNumberFormat="1" applyFont="1" applyBorder="1" applyAlignment="1">
      <alignment horizontal="right" vertical="center" shrinkToFit="1"/>
    </xf>
    <xf numFmtId="178" fontId="17" fillId="0" borderId="196" xfId="32" applyNumberFormat="1" applyFont="1" applyBorder="1" applyAlignment="1">
      <alignment horizontal="right" vertical="center" shrinkToFit="1"/>
    </xf>
    <xf numFmtId="182" fontId="17" fillId="12" borderId="89" xfId="32" applyNumberFormat="1" applyFont="1" applyFill="1" applyBorder="1" applyAlignment="1">
      <alignment horizontal="right" vertical="center" shrinkToFit="1"/>
    </xf>
    <xf numFmtId="182" fontId="17" fillId="12" borderId="87" xfId="32" applyNumberFormat="1" applyFont="1" applyFill="1" applyBorder="1" applyAlignment="1">
      <alignment horizontal="right" vertical="center" shrinkToFit="1"/>
    </xf>
    <xf numFmtId="181" fontId="17" fillId="12" borderId="303" xfId="32" applyNumberFormat="1" applyFont="1" applyFill="1" applyBorder="1" applyAlignment="1">
      <alignment horizontal="right" vertical="center" shrinkToFit="1"/>
    </xf>
    <xf numFmtId="181" fontId="17" fillId="12" borderId="301" xfId="32" applyNumberFormat="1" applyFont="1" applyFill="1" applyBorder="1" applyAlignment="1">
      <alignment horizontal="right" vertical="center" shrinkToFit="1"/>
    </xf>
    <xf numFmtId="181" fontId="17" fillId="12" borderId="302" xfId="32" applyNumberFormat="1" applyFont="1" applyFill="1" applyBorder="1" applyAlignment="1">
      <alignment horizontal="right" vertical="center" shrinkToFit="1"/>
    </xf>
    <xf numFmtId="181" fontId="17" fillId="12" borderId="96" xfId="32" applyNumberFormat="1" applyFont="1" applyFill="1" applyBorder="1" applyAlignment="1">
      <alignment horizontal="right" vertical="center" shrinkToFit="1"/>
    </xf>
    <xf numFmtId="181" fontId="17" fillId="12" borderId="28" xfId="32" applyNumberFormat="1" applyFont="1" applyFill="1" applyBorder="1" applyAlignment="1">
      <alignment horizontal="right" vertical="center" shrinkToFit="1"/>
    </xf>
    <xf numFmtId="181" fontId="17" fillId="12" borderId="94" xfId="32" applyNumberFormat="1" applyFont="1" applyFill="1" applyBorder="1" applyAlignment="1">
      <alignment horizontal="right" vertical="center" shrinkToFit="1"/>
    </xf>
    <xf numFmtId="181" fontId="17" fillId="12" borderId="98" xfId="32" applyNumberFormat="1" applyFont="1" applyFill="1" applyBorder="1" applyAlignment="1">
      <alignment horizontal="right" vertical="center" shrinkToFit="1"/>
    </xf>
    <xf numFmtId="0" fontId="17" fillId="0" borderId="96" xfId="32" applyFont="1" applyBorder="1" applyAlignment="1">
      <alignment horizontal="center" vertical="top" shrinkToFit="1"/>
    </xf>
    <xf numFmtId="0" fontId="17" fillId="0" borderId="28" xfId="32" applyFont="1" applyBorder="1" applyAlignment="1">
      <alignment horizontal="center" vertical="top" shrinkToFit="1"/>
    </xf>
    <xf numFmtId="0" fontId="17" fillId="0" borderId="98" xfId="32" applyFont="1" applyBorder="1" applyAlignment="1">
      <alignment horizontal="center" vertical="top" shrinkToFit="1"/>
    </xf>
    <xf numFmtId="181" fontId="17" fillId="12" borderId="300" xfId="32" applyNumberFormat="1" applyFont="1" applyFill="1" applyBorder="1" applyAlignment="1">
      <alignment horizontal="right" vertical="center" shrinkToFit="1"/>
    </xf>
    <xf numFmtId="0" fontId="17" fillId="0" borderId="304" xfId="15" applyFont="1" applyBorder="1" applyAlignment="1">
      <alignment horizontal="center" vertical="center" textRotation="255" shrinkToFit="1"/>
    </xf>
    <xf numFmtId="0" fontId="17" fillId="0" borderId="144" xfId="15" applyFont="1" applyBorder="1" applyAlignment="1">
      <alignment horizontal="center" vertical="center" textRotation="255" shrinkToFit="1"/>
    </xf>
    <xf numFmtId="0" fontId="17" fillId="0" borderId="262" xfId="15" applyFont="1" applyBorder="1" applyAlignment="1">
      <alignment horizontal="center" vertical="center" textRotation="255" shrinkToFit="1"/>
    </xf>
    <xf numFmtId="0" fontId="17" fillId="0" borderId="143" xfId="15" applyFont="1" applyBorder="1" applyAlignment="1">
      <alignment horizontal="center" vertical="center" shrinkToFit="1"/>
    </xf>
    <xf numFmtId="0" fontId="17" fillId="0" borderId="144" xfId="15" applyFont="1" applyBorder="1" applyAlignment="1">
      <alignment horizontal="center" vertical="center" shrinkToFit="1"/>
    </xf>
    <xf numFmtId="0" fontId="17" fillId="0" borderId="305" xfId="15" applyFont="1" applyBorder="1" applyAlignment="1">
      <alignment horizontal="center" vertical="center" shrinkToFit="1"/>
    </xf>
    <xf numFmtId="49" fontId="17" fillId="0" borderId="190" xfId="15" applyNumberFormat="1" applyFont="1" applyBorder="1" applyAlignment="1">
      <alignment horizontal="center" vertical="center" shrinkToFit="1"/>
    </xf>
    <xf numFmtId="49" fontId="17" fillId="0" borderId="81" xfId="15" applyNumberFormat="1" applyFont="1" applyBorder="1" applyAlignment="1">
      <alignment horizontal="center" vertical="center" shrinkToFit="1"/>
    </xf>
    <xf numFmtId="49" fontId="17" fillId="0" borderId="99" xfId="15" applyNumberFormat="1" applyFont="1" applyBorder="1" applyAlignment="1">
      <alignment horizontal="center" vertical="center" shrinkToFit="1"/>
    </xf>
    <xf numFmtId="49" fontId="17" fillId="0" borderId="80" xfId="15" applyNumberFormat="1" applyFont="1" applyBorder="1" applyAlignment="1">
      <alignment horizontal="center" vertical="center" shrinkToFit="1"/>
    </xf>
    <xf numFmtId="49" fontId="17" fillId="0" borderId="191" xfId="15" applyNumberFormat="1" applyFont="1" applyBorder="1" applyAlignment="1">
      <alignment horizontal="center" vertical="center" shrinkToFit="1"/>
    </xf>
    <xf numFmtId="49" fontId="43" fillId="0" borderId="201" xfId="15" applyNumberFormat="1" applyFont="1" applyBorder="1" applyAlignment="1">
      <alignment horizontal="right" vertical="center" shrinkToFit="1"/>
    </xf>
    <xf numFmtId="49" fontId="43" fillId="0" borderId="202" xfId="15" applyNumberFormat="1" applyFont="1" applyBorder="1" applyAlignment="1">
      <alignment horizontal="right" vertical="center" shrinkToFit="1"/>
    </xf>
    <xf numFmtId="49" fontId="43" fillId="0" borderId="203" xfId="15" applyNumberFormat="1" applyFont="1" applyBorder="1" applyAlignment="1">
      <alignment horizontal="right" vertical="center" shrinkToFit="1"/>
    </xf>
    <xf numFmtId="179" fontId="52" fillId="12" borderId="204" xfId="15" applyNumberFormat="1" applyFont="1" applyFill="1" applyBorder="1" applyAlignment="1">
      <alignment horizontal="right" vertical="center" shrinkToFit="1"/>
    </xf>
    <xf numFmtId="179" fontId="52" fillId="12" borderId="205" xfId="15" applyNumberFormat="1" applyFont="1" applyFill="1" applyBorder="1" applyAlignment="1">
      <alignment horizontal="right" vertical="center" shrinkToFit="1"/>
    </xf>
    <xf numFmtId="179" fontId="52" fillId="12" borderId="206" xfId="15" applyNumberFormat="1" applyFont="1" applyFill="1" applyBorder="1" applyAlignment="1">
      <alignment horizontal="right" vertical="center" shrinkToFit="1"/>
    </xf>
    <xf numFmtId="49" fontId="43" fillId="0" borderId="207" xfId="15" applyNumberFormat="1" applyFont="1" applyBorder="1" applyAlignment="1">
      <alignment horizontal="center" vertical="center" shrinkToFit="1"/>
    </xf>
    <xf numFmtId="49" fontId="43" fillId="0" borderId="56" xfId="15" applyNumberFormat="1" applyFont="1" applyBorder="1" applyAlignment="1">
      <alignment horizontal="center" vertical="center" shrinkToFit="1"/>
    </xf>
    <xf numFmtId="49" fontId="43" fillId="0" borderId="208" xfId="15" applyNumberFormat="1" applyFont="1" applyBorder="1" applyAlignment="1">
      <alignment horizontal="center" vertical="center" shrinkToFit="1"/>
    </xf>
    <xf numFmtId="179" fontId="52" fillId="0" borderId="209" xfId="15" applyNumberFormat="1" applyFont="1" applyBorder="1" applyAlignment="1">
      <alignment horizontal="center" vertical="center" shrinkToFit="1"/>
    </xf>
    <xf numFmtId="179" fontId="52" fillId="0" borderId="45" xfId="15" applyNumberFormat="1" applyFont="1" applyBorder="1" applyAlignment="1">
      <alignment horizontal="center" vertical="center" shrinkToFit="1"/>
    </xf>
    <xf numFmtId="49" fontId="43" fillId="0" borderId="211" xfId="15" applyNumberFormat="1" applyFont="1" applyBorder="1" applyAlignment="1">
      <alignment horizontal="left" vertical="center" shrinkToFit="1"/>
    </xf>
    <xf numFmtId="49" fontId="43" fillId="0" borderId="212" xfId="15" applyNumberFormat="1" applyFont="1" applyBorder="1" applyAlignment="1">
      <alignment horizontal="left" vertical="center" shrinkToFit="1"/>
    </xf>
    <xf numFmtId="49" fontId="43" fillId="0" borderId="213" xfId="15" applyNumberFormat="1" applyFont="1" applyBorder="1" applyAlignment="1">
      <alignment horizontal="left" vertical="center" shrinkToFit="1"/>
    </xf>
    <xf numFmtId="179" fontId="52" fillId="0" borderId="214" xfId="15" applyNumberFormat="1" applyFont="1" applyBorder="1" applyAlignment="1">
      <alignment horizontal="center" vertical="center" shrinkToFit="1"/>
    </xf>
    <xf numFmtId="179" fontId="52" fillId="0" borderId="215" xfId="15" applyNumberFormat="1" applyFont="1" applyBorder="1" applyAlignment="1">
      <alignment horizontal="center" vertical="center" shrinkToFit="1"/>
    </xf>
    <xf numFmtId="179" fontId="52" fillId="0" borderId="216" xfId="15" applyNumberFormat="1" applyFont="1" applyBorder="1" applyAlignment="1">
      <alignment horizontal="center" vertical="center" shrinkToFit="1"/>
    </xf>
    <xf numFmtId="179" fontId="52" fillId="0" borderId="210" xfId="15" applyNumberFormat="1" applyFont="1" applyBorder="1" applyAlignment="1">
      <alignment horizontal="center" vertical="center" shrinkToFit="1"/>
    </xf>
    <xf numFmtId="179" fontId="52" fillId="12" borderId="209" xfId="15" applyNumberFormat="1" applyFont="1" applyFill="1" applyBorder="1" applyAlignment="1">
      <alignment horizontal="right" vertical="center" shrinkToFit="1"/>
    </xf>
    <xf numFmtId="179" fontId="52" fillId="12" borderId="45" xfId="15" applyNumberFormat="1" applyFont="1" applyFill="1" applyBorder="1" applyAlignment="1">
      <alignment horizontal="right" vertical="center" shrinkToFit="1"/>
    </xf>
    <xf numFmtId="179" fontId="52" fillId="12" borderId="210" xfId="15" applyNumberFormat="1" applyFont="1" applyFill="1" applyBorder="1" applyAlignment="1">
      <alignment horizontal="right" vertical="center" shrinkToFit="1"/>
    </xf>
    <xf numFmtId="183" fontId="43" fillId="12" borderId="218" xfId="15" applyNumberFormat="1" applyFont="1" applyFill="1" applyBorder="1" applyAlignment="1">
      <alignment horizontal="right" vertical="center" indent="1" shrinkToFit="1"/>
    </xf>
    <xf numFmtId="183" fontId="43" fillId="12" borderId="219" xfId="15" applyNumberFormat="1" applyFont="1" applyFill="1" applyBorder="1" applyAlignment="1">
      <alignment horizontal="right" vertical="center" indent="1" shrinkToFit="1"/>
    </xf>
    <xf numFmtId="49" fontId="52" fillId="0" borderId="1" xfId="15" applyNumberFormat="1" applyFont="1" applyBorder="1" applyAlignment="1">
      <alignment horizontal="center" vertical="center" shrinkToFit="1"/>
    </xf>
    <xf numFmtId="49" fontId="52" fillId="0" borderId="221" xfId="15" applyNumberFormat="1" applyFont="1" applyBorder="1" applyAlignment="1">
      <alignment horizontal="center" vertical="center" shrinkToFit="1"/>
    </xf>
    <xf numFmtId="183" fontId="43" fillId="12" borderId="220" xfId="15" applyNumberFormat="1" applyFont="1" applyFill="1" applyBorder="1" applyAlignment="1">
      <alignment horizontal="right" vertical="center" indent="1" shrinkToFit="1"/>
    </xf>
    <xf numFmtId="183" fontId="43" fillId="12" borderId="1" xfId="15" applyNumberFormat="1" applyFont="1" applyFill="1" applyBorder="1" applyAlignment="1">
      <alignment horizontal="right" vertical="center" indent="1" shrinkToFit="1"/>
    </xf>
    <xf numFmtId="183" fontId="43" fillId="12" borderId="221" xfId="15" applyNumberFormat="1" applyFont="1" applyFill="1" applyBorder="1" applyAlignment="1">
      <alignment horizontal="right" vertical="center" indent="1" shrinkToFit="1"/>
    </xf>
    <xf numFmtId="49" fontId="52" fillId="0" borderId="217" xfId="15" applyNumberFormat="1" applyFont="1" applyBorder="1" applyAlignment="1">
      <alignment horizontal="center" vertical="center" textRotation="255" shrinkToFit="1"/>
    </xf>
    <xf numFmtId="49" fontId="52" fillId="0" borderId="218" xfId="15" applyNumberFormat="1" applyFont="1" applyBorder="1" applyAlignment="1">
      <alignment horizontal="center" vertical="center" textRotation="255" shrinkToFit="1"/>
    </xf>
    <xf numFmtId="49" fontId="52" fillId="0" borderId="220" xfId="15" applyNumberFormat="1" applyFont="1" applyBorder="1" applyAlignment="1">
      <alignment horizontal="center" vertical="center" textRotation="255" shrinkToFit="1"/>
    </xf>
    <xf numFmtId="49" fontId="52" fillId="0" borderId="1" xfId="15" applyNumberFormat="1" applyFont="1" applyBorder="1" applyAlignment="1">
      <alignment horizontal="center" vertical="center" textRotation="255" shrinkToFit="1"/>
    </xf>
    <xf numFmtId="49" fontId="52" fillId="0" borderId="226" xfId="15" applyNumberFormat="1" applyFont="1" applyBorder="1" applyAlignment="1">
      <alignment horizontal="center" vertical="center" textRotation="255" shrinkToFit="1"/>
    </xf>
    <xf numFmtId="49" fontId="52" fillId="0" borderId="227" xfId="15" applyNumberFormat="1" applyFont="1" applyBorder="1" applyAlignment="1">
      <alignment horizontal="center" vertical="center" textRotation="255" shrinkToFit="1"/>
    </xf>
    <xf numFmtId="49" fontId="52" fillId="0" borderId="218" xfId="15" applyNumberFormat="1" applyFont="1" applyBorder="1" applyAlignment="1">
      <alignment horizontal="center" vertical="center" shrinkToFit="1"/>
    </xf>
    <xf numFmtId="49" fontId="52" fillId="0" borderId="219" xfId="15" applyNumberFormat="1" applyFont="1" applyBorder="1" applyAlignment="1">
      <alignment horizontal="center" vertical="center" shrinkToFit="1"/>
    </xf>
    <xf numFmtId="183" fontId="43" fillId="12" borderId="217" xfId="15" applyNumberFormat="1" applyFont="1" applyFill="1" applyBorder="1" applyAlignment="1">
      <alignment horizontal="right" vertical="center" indent="1" shrinkToFit="1"/>
    </xf>
    <xf numFmtId="49" fontId="52" fillId="0" borderId="138" xfId="15" applyNumberFormat="1" applyFont="1" applyBorder="1" applyAlignment="1">
      <alignment horizontal="center" vertical="center" shrinkToFit="1"/>
    </xf>
    <xf numFmtId="49" fontId="52" fillId="0" borderId="222" xfId="15" applyNumberFormat="1" applyFont="1" applyBorder="1" applyAlignment="1">
      <alignment horizontal="center" vertical="center" shrinkToFit="1"/>
    </xf>
    <xf numFmtId="183" fontId="43" fillId="12" borderId="223" xfId="15" applyNumberFormat="1" applyFont="1" applyFill="1" applyBorder="1" applyAlignment="1">
      <alignment horizontal="right" vertical="center" indent="1" shrinkToFit="1"/>
    </xf>
    <xf numFmtId="183" fontId="43" fillId="12" borderId="138" xfId="15" applyNumberFormat="1" applyFont="1" applyFill="1" applyBorder="1" applyAlignment="1">
      <alignment horizontal="right" vertical="center" indent="1" shrinkToFit="1"/>
    </xf>
    <xf numFmtId="183" fontId="43" fillId="12" borderId="222" xfId="15" applyNumberFormat="1" applyFont="1" applyFill="1" applyBorder="1" applyAlignment="1">
      <alignment horizontal="right" vertical="center" indent="1" shrinkToFit="1"/>
    </xf>
    <xf numFmtId="49" fontId="52" fillId="0" borderId="1" xfId="15" applyNumberFormat="1" applyFont="1" applyBorder="1" applyAlignment="1">
      <alignment horizontal="center" vertical="center" wrapText="1" shrinkToFit="1"/>
    </xf>
    <xf numFmtId="184" fontId="43" fillId="12" borderId="33" xfId="15" applyNumberFormat="1" applyFont="1" applyFill="1" applyBorder="1" applyAlignment="1">
      <alignment horizontal="right" vertical="center" indent="1" shrinkToFit="1"/>
    </xf>
    <xf numFmtId="184" fontId="43" fillId="12" borderId="224" xfId="15" applyNumberFormat="1" applyFont="1" applyFill="1" applyBorder="1" applyAlignment="1">
      <alignment horizontal="right" vertical="center" indent="1" shrinkToFit="1"/>
    </xf>
    <xf numFmtId="49" fontId="52" fillId="0" borderId="227" xfId="15" applyNumberFormat="1" applyFont="1" applyBorder="1" applyAlignment="1">
      <alignment horizontal="center" vertical="center" shrinkToFit="1"/>
    </xf>
    <xf numFmtId="49" fontId="52" fillId="0" borderId="228" xfId="15" applyNumberFormat="1" applyFont="1" applyBorder="1" applyAlignment="1">
      <alignment horizontal="center" vertical="center" shrinkToFit="1"/>
    </xf>
    <xf numFmtId="184" fontId="43" fillId="12" borderId="229" xfId="15" applyNumberFormat="1" applyFont="1" applyFill="1" applyBorder="1" applyAlignment="1">
      <alignment horizontal="right" vertical="center" indent="1" shrinkToFit="1"/>
    </xf>
    <xf numFmtId="184" fontId="43" fillId="12" borderId="77" xfId="15" applyNumberFormat="1" applyFont="1" applyFill="1" applyBorder="1" applyAlignment="1">
      <alignment horizontal="right" vertical="center" indent="1" shrinkToFit="1"/>
    </xf>
    <xf numFmtId="184" fontId="43" fillId="12" borderId="230" xfId="15" applyNumberFormat="1" applyFont="1" applyFill="1" applyBorder="1" applyAlignment="1">
      <alignment horizontal="right" vertical="center" indent="1" shrinkToFit="1"/>
    </xf>
    <xf numFmtId="49" fontId="52" fillId="0" borderId="33" xfId="15" applyNumberFormat="1" applyFont="1" applyBorder="1" applyAlignment="1">
      <alignment horizontal="center" vertical="center" shrinkToFit="1"/>
    </xf>
    <xf numFmtId="49" fontId="52" fillId="0" borderId="224" xfId="15" applyNumberFormat="1" applyFont="1" applyBorder="1" applyAlignment="1">
      <alignment horizontal="center" vertical="center" shrinkToFit="1"/>
    </xf>
    <xf numFmtId="184" fontId="43" fillId="12" borderId="225" xfId="15" applyNumberFormat="1" applyFont="1" applyFill="1" applyBorder="1" applyAlignment="1">
      <alignment horizontal="right" vertical="center" indent="1" shrinkToFit="1"/>
    </xf>
    <xf numFmtId="183" fontId="43" fillId="12" borderId="220" xfId="3" applyNumberFormat="1" applyFont="1" applyFill="1" applyBorder="1" applyAlignment="1" applyProtection="1">
      <alignment horizontal="right" vertical="center" indent="1" shrinkToFit="1"/>
    </xf>
    <xf numFmtId="183" fontId="43" fillId="12" borderId="1" xfId="3" applyNumberFormat="1" applyFont="1" applyFill="1" applyBorder="1" applyAlignment="1" applyProtection="1">
      <alignment horizontal="right" vertical="center" indent="1" shrinkToFit="1"/>
    </xf>
    <xf numFmtId="49" fontId="52" fillId="0" borderId="83" xfId="15" applyNumberFormat="1" applyFont="1" applyBorder="1" applyAlignment="1">
      <alignment horizontal="center" vertical="center" textRotation="255" shrinkToFit="1"/>
    </xf>
    <xf numFmtId="49" fontId="52" fillId="0" borderId="82" xfId="15" applyNumberFormat="1" applyFont="1" applyBorder="1" applyAlignment="1">
      <alignment horizontal="center" vertical="center" textRotation="255" shrinkToFit="1"/>
    </xf>
    <xf numFmtId="49" fontId="52" fillId="0" borderId="84" xfId="15" applyNumberFormat="1" applyFont="1" applyBorder="1" applyAlignment="1">
      <alignment horizontal="center" vertical="center" textRotation="255" shrinkToFit="1"/>
    </xf>
    <xf numFmtId="49" fontId="52" fillId="0" borderId="92" xfId="15" applyNumberFormat="1" applyFont="1" applyBorder="1" applyAlignment="1">
      <alignment horizontal="center" vertical="center" textRotation="255" shrinkToFit="1"/>
    </xf>
    <xf numFmtId="49" fontId="52" fillId="0" borderId="0" xfId="15" applyNumberFormat="1" applyFont="1" applyAlignment="1">
      <alignment horizontal="center" vertical="center" textRotation="255" shrinkToFit="1"/>
    </xf>
    <xf numFmtId="49" fontId="52" fillId="0" borderId="9" xfId="15" applyNumberFormat="1" applyFont="1" applyBorder="1" applyAlignment="1">
      <alignment horizontal="center" vertical="center" textRotation="255" shrinkToFit="1"/>
    </xf>
    <xf numFmtId="49" fontId="52" fillId="0" borderId="93" xfId="15" applyNumberFormat="1" applyFont="1" applyBorder="1" applyAlignment="1">
      <alignment horizontal="center" vertical="center" textRotation="255" shrinkToFit="1"/>
    </xf>
    <xf numFmtId="49" fontId="52" fillId="0" borderId="28" xfId="15" applyNumberFormat="1" applyFont="1" applyBorder="1" applyAlignment="1">
      <alignment horizontal="center" vertical="center" textRotation="255" shrinkToFit="1"/>
    </xf>
    <xf numFmtId="49" fontId="52" fillId="0" borderId="94" xfId="15" applyNumberFormat="1" applyFont="1" applyBorder="1" applyAlignment="1">
      <alignment horizontal="center" vertical="center" textRotation="255" shrinkToFit="1"/>
    </xf>
    <xf numFmtId="183" fontId="43" fillId="12" borderId="138" xfId="3" applyNumberFormat="1" applyFont="1" applyFill="1" applyBorder="1" applyAlignment="1" applyProtection="1">
      <alignment horizontal="right" vertical="center" indent="1" shrinkToFit="1"/>
    </xf>
    <xf numFmtId="184" fontId="43" fillId="12" borderId="229" xfId="3" applyNumberFormat="1" applyFont="1" applyFill="1" applyBorder="1" applyAlignment="1" applyProtection="1">
      <alignment horizontal="right" vertical="center" indent="1" shrinkToFit="1"/>
    </xf>
    <xf numFmtId="184" fontId="43" fillId="12" borderId="77" xfId="3" applyNumberFormat="1" applyFont="1" applyFill="1" applyBorder="1" applyAlignment="1" applyProtection="1">
      <alignment horizontal="right" vertical="center" indent="1" shrinkToFit="1"/>
    </xf>
    <xf numFmtId="184" fontId="43" fillId="12" borderId="226" xfId="15" applyNumberFormat="1" applyFont="1" applyFill="1" applyBorder="1" applyAlignment="1">
      <alignment horizontal="right" vertical="center" indent="1" shrinkToFit="1"/>
    </xf>
    <xf numFmtId="184" fontId="43" fillId="12" borderId="227" xfId="15" applyNumberFormat="1" applyFont="1" applyFill="1" applyBorder="1" applyAlignment="1">
      <alignment horizontal="right" vertical="center" indent="1" shrinkToFit="1"/>
    </xf>
    <xf numFmtId="184" fontId="43" fillId="12" borderId="228" xfId="15" applyNumberFormat="1" applyFont="1" applyFill="1" applyBorder="1" applyAlignment="1">
      <alignment horizontal="right" vertical="center" indent="1" shrinkToFit="1"/>
    </xf>
    <xf numFmtId="49" fontId="52" fillId="0" borderId="0" xfId="15" applyNumberFormat="1" applyFont="1" applyAlignment="1">
      <alignment horizontal="center" vertical="center" shrinkToFit="1"/>
    </xf>
    <xf numFmtId="49" fontId="43" fillId="0" borderId="0" xfId="10" applyNumberFormat="1" applyFont="1" applyAlignment="1">
      <alignment horizontal="left" vertical="center" shrinkToFit="1"/>
    </xf>
    <xf numFmtId="49" fontId="52" fillId="0" borderId="0" xfId="10" applyNumberFormat="1" applyFont="1" applyAlignment="1">
      <alignment horizontal="left" vertical="center" indent="1" shrinkToFit="1"/>
    </xf>
    <xf numFmtId="49" fontId="43" fillId="0" borderId="0" xfId="10" applyNumberFormat="1" applyFont="1" applyAlignment="1">
      <alignment horizontal="distributed" vertical="center" shrinkToFit="1"/>
    </xf>
    <xf numFmtId="49" fontId="51" fillId="0" borderId="0" xfId="10" applyNumberFormat="1" applyFont="1" applyAlignment="1">
      <alignment horizontal="left" vertical="center" shrinkToFit="1"/>
    </xf>
    <xf numFmtId="49" fontId="48" fillId="0" borderId="0" xfId="6" applyNumberFormat="1" applyFont="1" applyAlignment="1">
      <alignment vertical="center" shrinkToFit="1"/>
    </xf>
    <xf numFmtId="179" fontId="48" fillId="2" borderId="0" xfId="6" applyNumberFormat="1" applyFont="1" applyFill="1" applyAlignment="1">
      <alignment horizontal="right" vertical="center" shrinkToFit="1"/>
    </xf>
    <xf numFmtId="49" fontId="55" fillId="0" borderId="0" xfId="10" applyNumberFormat="1" applyFont="1" applyAlignment="1">
      <alignment horizontal="distributed" vertical="center" shrinkToFit="1"/>
    </xf>
    <xf numFmtId="49" fontId="48" fillId="0" borderId="0" xfId="10" applyNumberFormat="1" applyFont="1" applyAlignment="1">
      <alignment horizontal="center" vertical="center" shrinkToFit="1"/>
    </xf>
    <xf numFmtId="0" fontId="43" fillId="0" borderId="13" xfId="10" applyFont="1" applyBorder="1" applyAlignment="1">
      <alignment horizontal="left" vertical="center" indent="1" shrinkToFit="1"/>
    </xf>
    <xf numFmtId="0" fontId="43" fillId="0" borderId="0" xfId="10" applyFont="1" applyAlignment="1">
      <alignment horizontal="left" vertical="center" indent="1" shrinkToFit="1"/>
    </xf>
    <xf numFmtId="49" fontId="43" fillId="0" borderId="9" xfId="10" applyNumberFormat="1" applyFont="1" applyBorder="1" applyAlignment="1">
      <alignment horizontal="left" vertical="center" shrinkToFit="1"/>
    </xf>
    <xf numFmtId="49" fontId="43" fillId="0" borderId="92" xfId="10" applyNumberFormat="1" applyFont="1" applyBorder="1" applyAlignment="1">
      <alignment horizontal="left" vertical="center" shrinkToFit="1"/>
    </xf>
    <xf numFmtId="6" fontId="43" fillId="2" borderId="13" xfId="11" applyFont="1" applyFill="1" applyBorder="1" applyAlignment="1" applyProtection="1">
      <alignment horizontal="right" vertical="center" indent="2" shrinkToFit="1"/>
    </xf>
    <xf numFmtId="6" fontId="43" fillId="2" borderId="0" xfId="11" applyFont="1" applyFill="1" applyAlignment="1" applyProtection="1">
      <alignment horizontal="right" vertical="center" indent="2" shrinkToFit="1"/>
    </xf>
    <xf numFmtId="180" fontId="43" fillId="2" borderId="13" xfId="11" applyNumberFormat="1" applyFont="1" applyFill="1" applyBorder="1" applyAlignment="1" applyProtection="1">
      <alignment horizontal="right" vertical="center" indent="3" shrinkToFit="1"/>
    </xf>
    <xf numFmtId="180" fontId="43" fillId="2" borderId="0" xfId="11" applyNumberFormat="1" applyFont="1" applyFill="1" applyAlignment="1" applyProtection="1">
      <alignment horizontal="right" vertical="center" indent="3" shrinkToFit="1"/>
    </xf>
    <xf numFmtId="0" fontId="17" fillId="0" borderId="0" xfId="10" applyFont="1" applyAlignment="1">
      <alignment horizontal="right" vertical="top" shrinkToFit="1"/>
    </xf>
    <xf numFmtId="0" fontId="43" fillId="0" borderId="88" xfId="10" applyFont="1" applyBorder="1" applyAlignment="1">
      <alignment horizontal="left" vertical="center" indent="1" shrinkToFit="1"/>
    </xf>
    <xf numFmtId="0" fontId="43" fillId="0" borderId="13" xfId="10" applyFont="1" applyBorder="1" applyAlignment="1">
      <alignment horizontal="left" vertical="center" shrinkToFit="1"/>
    </xf>
    <xf numFmtId="0" fontId="43" fillId="0" borderId="0" xfId="10" applyFont="1" applyAlignment="1">
      <alignment horizontal="left" vertical="center" shrinkToFit="1"/>
    </xf>
    <xf numFmtId="49" fontId="43" fillId="0" borderId="83" xfId="10" applyNumberFormat="1" applyFont="1" applyBorder="1" applyAlignment="1">
      <alignment horizontal="left" vertical="center" shrinkToFit="1"/>
    </xf>
    <xf numFmtId="49" fontId="43" fillId="0" borderId="82" xfId="10" applyNumberFormat="1" applyFont="1" applyBorder="1" applyAlignment="1">
      <alignment horizontal="left" vertical="center" shrinkToFit="1"/>
    </xf>
    <xf numFmtId="49" fontId="43" fillId="0" borderId="85" xfId="10" applyNumberFormat="1" applyFont="1" applyBorder="1" applyAlignment="1">
      <alignment horizontal="left" vertical="center" shrinkToFit="1"/>
    </xf>
    <xf numFmtId="49" fontId="43" fillId="0" borderId="85" xfId="10" applyNumberFormat="1" applyFont="1" applyBorder="1" applyAlignment="1">
      <alignment horizontal="left" vertical="center" indent="1" shrinkToFit="1"/>
    </xf>
    <xf numFmtId="49" fontId="43" fillId="0" borderId="82" xfId="10" applyNumberFormat="1" applyFont="1" applyBorder="1" applyAlignment="1">
      <alignment horizontal="left" vertical="center" indent="1" shrinkToFit="1"/>
    </xf>
    <xf numFmtId="49" fontId="43" fillId="0" borderId="86" xfId="10" applyNumberFormat="1" applyFont="1" applyBorder="1" applyAlignment="1">
      <alignment horizontal="left" vertical="center" indent="1" shrinkToFit="1"/>
    </xf>
    <xf numFmtId="49" fontId="43" fillId="0" borderId="85" xfId="10" applyNumberFormat="1" applyFont="1" applyBorder="1" applyAlignment="1">
      <alignment horizontal="center" vertical="center" shrinkToFit="1"/>
    </xf>
    <xf numFmtId="49" fontId="43" fillId="0" borderId="82" xfId="10" applyNumberFormat="1" applyFont="1" applyBorder="1" applyAlignment="1">
      <alignment horizontal="center" vertical="center" shrinkToFit="1"/>
    </xf>
    <xf numFmtId="49" fontId="43" fillId="0" borderId="96" xfId="10" applyNumberFormat="1" applyFont="1" applyBorder="1" applyAlignment="1">
      <alignment horizontal="center" vertical="center" shrinkToFit="1"/>
    </xf>
    <xf numFmtId="49" fontId="43" fillId="0" borderId="28" xfId="10" applyNumberFormat="1" applyFont="1" applyBorder="1" applyAlignment="1">
      <alignment horizontal="center" vertical="center" shrinkToFit="1"/>
    </xf>
    <xf numFmtId="49" fontId="43" fillId="0" borderId="84" xfId="10" applyNumberFormat="1" applyFont="1" applyBorder="1" applyAlignment="1">
      <alignment horizontal="center" vertical="center" shrinkToFit="1"/>
    </xf>
    <xf numFmtId="49" fontId="43" fillId="0" borderId="94" xfId="10" applyNumberFormat="1" applyFont="1" applyBorder="1" applyAlignment="1">
      <alignment horizontal="center" vertical="center" shrinkToFit="1"/>
    </xf>
    <xf numFmtId="49" fontId="43" fillId="0" borderId="83" xfId="10" applyNumberFormat="1" applyFont="1" applyBorder="1" applyAlignment="1">
      <alignment horizontal="center" vertical="center" shrinkToFit="1"/>
    </xf>
    <xf numFmtId="49" fontId="43" fillId="0" borderId="93" xfId="10" applyNumberFormat="1" applyFont="1" applyBorder="1" applyAlignment="1">
      <alignment horizontal="center" vertical="center" shrinkToFit="1"/>
    </xf>
    <xf numFmtId="49" fontId="43" fillId="0" borderId="82" xfId="10" applyNumberFormat="1" applyFont="1" applyBorder="1" applyAlignment="1">
      <alignment horizontal="distributed" vertical="center" shrinkToFit="1"/>
    </xf>
    <xf numFmtId="49" fontId="43" fillId="0" borderId="28" xfId="10" applyNumberFormat="1" applyFont="1" applyBorder="1" applyAlignment="1">
      <alignment horizontal="distributed" vertical="center" shrinkToFit="1"/>
    </xf>
    <xf numFmtId="179" fontId="43" fillId="12" borderId="13" xfId="10" applyNumberFormat="1" applyFont="1" applyFill="1" applyBorder="1" applyAlignment="1">
      <alignment horizontal="left" vertical="center" indent="1" shrinkToFit="1"/>
    </xf>
    <xf numFmtId="179" fontId="43" fillId="12" borderId="0" xfId="10" applyNumberFormat="1" applyFont="1" applyFill="1" applyAlignment="1">
      <alignment horizontal="left" vertical="center" indent="1" shrinkToFit="1"/>
    </xf>
    <xf numFmtId="179" fontId="43" fillId="12" borderId="88" xfId="10" applyNumberFormat="1" applyFont="1" applyFill="1" applyBorder="1" applyAlignment="1">
      <alignment horizontal="left" vertical="center" indent="1" shrinkToFit="1"/>
    </xf>
    <xf numFmtId="49" fontId="43" fillId="0" borderId="86" xfId="10" applyNumberFormat="1" applyFont="1" applyBorder="1" applyAlignment="1">
      <alignment horizontal="center" vertical="center" shrinkToFit="1"/>
    </xf>
    <xf numFmtId="49" fontId="43" fillId="0" borderId="98" xfId="10" applyNumberFormat="1" applyFont="1" applyBorder="1" applyAlignment="1">
      <alignment horizontal="center" vertical="center" shrinkToFit="1"/>
    </xf>
    <xf numFmtId="180" fontId="43" fillId="2" borderId="13" xfId="11" applyNumberFormat="1" applyFont="1" applyFill="1" applyBorder="1" applyAlignment="1" applyProtection="1">
      <alignment horizontal="right" vertical="center" indent="2" shrinkToFit="1"/>
    </xf>
    <xf numFmtId="180" fontId="43" fillId="2" borderId="0" xfId="11" applyNumberFormat="1" applyFont="1" applyFill="1" applyAlignment="1" applyProtection="1">
      <alignment horizontal="right" vertical="center" indent="2" shrinkToFit="1"/>
    </xf>
    <xf numFmtId="49" fontId="43" fillId="0" borderId="93" xfId="10" applyNumberFormat="1" applyFont="1" applyBorder="1" applyAlignment="1">
      <alignment horizontal="left" vertical="center" shrinkToFit="1"/>
    </xf>
    <xf numFmtId="49" fontId="43" fillId="0" borderId="28" xfId="10" applyNumberFormat="1" applyFont="1" applyBorder="1" applyAlignment="1">
      <alignment horizontal="left" vertical="center" shrinkToFit="1"/>
    </xf>
    <xf numFmtId="49" fontId="43" fillId="0" borderId="96" xfId="10" applyNumberFormat="1" applyFont="1" applyBorder="1" applyAlignment="1">
      <alignment horizontal="left" vertical="center" shrinkToFit="1"/>
    </xf>
    <xf numFmtId="49" fontId="43" fillId="0" borderId="96" xfId="10" applyNumberFormat="1" applyFont="1" applyBorder="1" applyAlignment="1">
      <alignment horizontal="left" vertical="center" indent="1" shrinkToFit="1"/>
    </xf>
    <xf numFmtId="49" fontId="43" fillId="0" borderId="28" xfId="10" applyNumberFormat="1" applyFont="1" applyBorder="1" applyAlignment="1">
      <alignment horizontal="left" vertical="center" indent="1" shrinkToFit="1"/>
    </xf>
    <xf numFmtId="49" fontId="43" fillId="0" borderId="98" xfId="10" applyNumberFormat="1" applyFont="1" applyBorder="1" applyAlignment="1">
      <alignment horizontal="left" vertical="center" indent="1" shrinkToFit="1"/>
    </xf>
    <xf numFmtId="6" fontId="43" fillId="2" borderId="13" xfId="11" applyFont="1" applyFill="1" applyBorder="1" applyAlignment="1" applyProtection="1">
      <alignment horizontal="right" vertical="center" indent="3" shrinkToFit="1"/>
    </xf>
    <xf numFmtId="6" fontId="43" fillId="2" borderId="0" xfId="11" applyFont="1" applyFill="1" applyAlignment="1" applyProtection="1">
      <alignment horizontal="right" vertical="center" indent="3" shrinkToFit="1"/>
    </xf>
    <xf numFmtId="49" fontId="43" fillId="0" borderId="0" xfId="10" applyNumberFormat="1" applyFont="1" applyAlignment="1">
      <alignment horizontal="right" vertical="center" shrinkToFit="1"/>
    </xf>
    <xf numFmtId="49" fontId="43" fillId="0" borderId="0" xfId="10" applyNumberFormat="1" applyFont="1" applyAlignment="1">
      <alignment horizontal="right" vertical="center" indent="1" shrinkToFit="1"/>
    </xf>
    <xf numFmtId="49" fontId="43" fillId="0" borderId="233" xfId="10" applyNumberFormat="1" applyFont="1" applyBorder="1" applyAlignment="1">
      <alignment horizontal="left" vertical="center" shrinkToFit="1"/>
    </xf>
    <xf numFmtId="49" fontId="43" fillId="0" borderId="58" xfId="10" applyNumberFormat="1" applyFont="1" applyBorder="1" applyAlignment="1">
      <alignment horizontal="left" vertical="center" shrinkToFit="1"/>
    </xf>
    <xf numFmtId="0" fontId="43" fillId="0" borderId="57" xfId="10" applyFont="1" applyBorder="1" applyAlignment="1">
      <alignment horizontal="left" vertical="center" shrinkToFit="1"/>
    </xf>
    <xf numFmtId="0" fontId="43" fillId="0" borderId="58" xfId="10" applyFont="1" applyBorder="1" applyAlignment="1">
      <alignment horizontal="left" vertical="center" shrinkToFit="1"/>
    </xf>
    <xf numFmtId="0" fontId="43" fillId="0" borderId="57" xfId="10" applyFont="1" applyBorder="1" applyAlignment="1">
      <alignment horizontal="left" vertical="center" indent="1" shrinkToFit="1"/>
    </xf>
    <xf numFmtId="0" fontId="43" fillId="0" borderId="58" xfId="10" applyFont="1" applyBorder="1" applyAlignment="1">
      <alignment horizontal="left" vertical="center" indent="1" shrinkToFit="1"/>
    </xf>
    <xf numFmtId="0" fontId="43" fillId="0" borderId="234" xfId="10" applyFont="1" applyBorder="1" applyAlignment="1">
      <alignment horizontal="left" vertical="center" indent="1" shrinkToFit="1"/>
    </xf>
    <xf numFmtId="49" fontId="43" fillId="0" borderId="0" xfId="15" applyNumberFormat="1" applyFont="1" applyAlignment="1">
      <alignment horizontal="center" vertical="center" shrinkToFit="1"/>
    </xf>
    <xf numFmtId="49" fontId="43" fillId="0" borderId="83" xfId="15" applyNumberFormat="1" applyFont="1" applyBorder="1" applyAlignment="1">
      <alignment horizontal="left" vertical="center" shrinkToFit="1"/>
    </xf>
    <xf numFmtId="49" fontId="43" fillId="0" borderId="82" xfId="15" applyNumberFormat="1" applyFont="1" applyBorder="1" applyAlignment="1">
      <alignment horizontal="left" vertical="center" shrinkToFit="1"/>
    </xf>
    <xf numFmtId="49" fontId="43" fillId="0" borderId="86" xfId="15" applyNumberFormat="1" applyFont="1" applyBorder="1" applyAlignment="1">
      <alignment horizontal="left" vertical="center" shrinkToFit="1"/>
    </xf>
    <xf numFmtId="49" fontId="43" fillId="0" borderId="88" xfId="15" applyNumberFormat="1" applyFont="1" applyBorder="1" applyAlignment="1">
      <alignment horizontal="left" vertical="center" shrinkToFit="1"/>
    </xf>
    <xf numFmtId="49" fontId="43" fillId="0" borderId="92" xfId="5" applyNumberFormat="1" applyFont="1" applyBorder="1" applyAlignment="1">
      <alignment horizontal="left" vertical="center" shrinkToFit="1"/>
    </xf>
    <xf numFmtId="49" fontId="43" fillId="0" borderId="0" xfId="5" applyNumberFormat="1" applyFont="1" applyAlignment="1">
      <alignment horizontal="left" vertical="center" shrinkToFit="1"/>
    </xf>
    <xf numFmtId="49" fontId="23" fillId="0" borderId="0" xfId="5" applyNumberFormat="1" applyFont="1" applyAlignment="1">
      <alignment horizontal="left" vertical="center" shrinkToFit="1"/>
    </xf>
    <xf numFmtId="49" fontId="43" fillId="0" borderId="88" xfId="5" applyNumberFormat="1" applyFont="1" applyBorder="1" applyAlignment="1">
      <alignment horizontal="left" vertical="center" shrinkToFit="1"/>
    </xf>
    <xf numFmtId="49" fontId="17" fillId="0" borderId="0" xfId="5" applyNumberFormat="1" applyFont="1" applyAlignment="1">
      <alignment horizontal="left" vertical="center" shrinkToFit="1"/>
    </xf>
    <xf numFmtId="49" fontId="17" fillId="0" borderId="92" xfId="15" applyNumberFormat="1" applyFont="1" applyBorder="1" applyAlignment="1">
      <alignment horizontal="left" vertical="center" shrinkToFit="1"/>
    </xf>
    <xf numFmtId="49" fontId="17" fillId="0" borderId="88" xfId="15" applyNumberFormat="1" applyFont="1" applyBorder="1" applyAlignment="1">
      <alignment horizontal="left" vertical="center" shrinkToFit="1"/>
    </xf>
    <xf numFmtId="49" fontId="17" fillId="0" borderId="92" xfId="5" applyNumberFormat="1" applyFont="1" applyBorder="1" applyAlignment="1">
      <alignment horizontal="left" vertical="center" shrinkToFit="1"/>
    </xf>
    <xf numFmtId="49" fontId="17" fillId="0" borderId="88" xfId="5" applyNumberFormat="1" applyFont="1" applyBorder="1" applyAlignment="1">
      <alignment horizontal="left" vertical="center" shrinkToFit="1"/>
    </xf>
    <xf numFmtId="49" fontId="61" fillId="0" borderId="0" xfId="5" applyNumberFormat="1" applyFont="1" applyAlignment="1">
      <alignment horizontal="center" vertical="center" shrinkToFit="1"/>
    </xf>
    <xf numFmtId="49" fontId="43" fillId="0" borderId="0" xfId="5" applyNumberFormat="1" applyFont="1" applyAlignment="1">
      <alignment horizontal="center" vertical="center" shrinkToFit="1"/>
    </xf>
    <xf numFmtId="179" fontId="43" fillId="2" borderId="0" xfId="5" applyNumberFormat="1" applyFont="1" applyFill="1" applyAlignment="1">
      <alignment horizontal="left" vertical="center" shrinkToFit="1"/>
    </xf>
    <xf numFmtId="179" fontId="43" fillId="12" borderId="0" xfId="5" applyNumberFormat="1" applyFont="1" applyFill="1" applyAlignment="1">
      <alignment horizontal="left" vertical="center" shrinkToFit="1"/>
    </xf>
    <xf numFmtId="49" fontId="17" fillId="0" borderId="0" xfId="5" applyNumberFormat="1" applyFont="1" applyAlignment="1">
      <alignment horizontal="center" vertical="center" shrinkToFit="1"/>
    </xf>
    <xf numFmtId="49" fontId="43" fillId="0" borderId="92" xfId="5" applyNumberFormat="1" applyFont="1" applyBorder="1" applyAlignment="1">
      <alignment horizontal="left" indent="3" shrinkToFit="1"/>
    </xf>
    <xf numFmtId="49" fontId="43" fillId="0" borderId="0" xfId="5" applyNumberFormat="1" applyFont="1" applyAlignment="1">
      <alignment horizontal="left" indent="3" shrinkToFit="1"/>
    </xf>
    <xf numFmtId="49" fontId="43" fillId="0" borderId="88" xfId="5" applyNumberFormat="1" applyFont="1" applyBorder="1" applyAlignment="1">
      <alignment horizontal="left" indent="3" shrinkToFit="1"/>
    </xf>
    <xf numFmtId="49" fontId="43" fillId="0" borderId="92" xfId="5" applyNumberFormat="1" applyFont="1" applyBorder="1" applyAlignment="1">
      <alignment horizontal="left" vertical="center" indent="3" shrinkToFit="1"/>
    </xf>
    <xf numFmtId="49" fontId="43" fillId="0" borderId="0" xfId="5" applyNumberFormat="1" applyFont="1" applyAlignment="1">
      <alignment horizontal="left" vertical="center" indent="3" shrinkToFit="1"/>
    </xf>
    <xf numFmtId="49" fontId="43" fillId="0" borderId="88" xfId="5" applyNumberFormat="1" applyFont="1" applyBorder="1" applyAlignment="1">
      <alignment horizontal="left" vertical="center" indent="3" shrinkToFit="1"/>
    </xf>
    <xf numFmtId="49" fontId="17" fillId="0" borderId="93" xfId="5" applyNumberFormat="1" applyFont="1" applyBorder="1" applyAlignment="1">
      <alignment horizontal="left" vertical="center" shrinkToFit="1"/>
    </xf>
    <xf numFmtId="49" fontId="17" fillId="0" borderId="28" xfId="5" applyNumberFormat="1" applyFont="1" applyBorder="1" applyAlignment="1">
      <alignment horizontal="left" vertical="center" shrinkToFit="1"/>
    </xf>
    <xf numFmtId="49" fontId="17" fillId="0" borderId="98" xfId="5" applyNumberFormat="1" applyFont="1" applyBorder="1" applyAlignment="1">
      <alignment horizontal="left" vertical="center" shrinkToFit="1"/>
    </xf>
    <xf numFmtId="179" fontId="43" fillId="0" borderId="227" xfId="15" applyNumberFormat="1" applyFont="1" applyBorder="1" applyAlignment="1">
      <alignment horizontal="center" vertical="center" shrinkToFit="1"/>
    </xf>
    <xf numFmtId="179" fontId="43" fillId="0" borderId="228" xfId="15" applyNumberFormat="1" applyFont="1" applyBorder="1" applyAlignment="1">
      <alignment horizontal="center" vertical="center" shrinkToFit="1"/>
    </xf>
    <xf numFmtId="179" fontId="43" fillId="0" borderId="83" xfId="15" applyNumberFormat="1" applyFont="1" applyBorder="1" applyAlignment="1">
      <alignment horizontal="left" vertical="center" shrinkToFit="1"/>
    </xf>
    <xf numFmtId="179" fontId="43" fillId="0" borderId="82" xfId="15" applyNumberFormat="1" applyFont="1" applyBorder="1" applyAlignment="1">
      <alignment horizontal="left" vertical="center" shrinkToFit="1"/>
    </xf>
    <xf numFmtId="179" fontId="17" fillId="0" borderId="85" xfId="15" applyNumberFormat="1" applyFont="1" applyBorder="1" applyAlignment="1">
      <alignment horizontal="right" vertical="center" wrapText="1" shrinkToFit="1"/>
    </xf>
    <xf numFmtId="179" fontId="17" fillId="0" borderId="82" xfId="15" applyNumberFormat="1" applyFont="1" applyBorder="1" applyAlignment="1">
      <alignment horizontal="right" vertical="center" wrapText="1" shrinkToFit="1"/>
    </xf>
    <xf numFmtId="179" fontId="17" fillId="0" borderId="84" xfId="15" applyNumberFormat="1" applyFont="1" applyBorder="1" applyAlignment="1">
      <alignment horizontal="right" vertical="center" wrapText="1" shrinkToFit="1"/>
    </xf>
    <xf numFmtId="179" fontId="43" fillId="0" borderId="83" xfId="15" applyNumberFormat="1" applyFont="1" applyBorder="1" applyAlignment="1">
      <alignment horizontal="center" vertical="center" shrinkToFit="1"/>
    </xf>
    <xf numFmtId="179" fontId="43" fillId="0" borderId="82" xfId="15" applyNumberFormat="1" applyFont="1" applyBorder="1" applyAlignment="1">
      <alignment horizontal="center" vertical="center" shrinkToFit="1"/>
    </xf>
    <xf numFmtId="179" fontId="43" fillId="0" borderId="84" xfId="15" applyNumberFormat="1" applyFont="1" applyBorder="1" applyAlignment="1">
      <alignment horizontal="center" vertical="center" shrinkToFit="1"/>
    </xf>
    <xf numFmtId="179" fontId="43" fillId="0" borderId="93" xfId="15" applyNumberFormat="1" applyFont="1" applyBorder="1" applyAlignment="1">
      <alignment horizontal="center" vertical="center" shrinkToFit="1"/>
    </xf>
    <xf numFmtId="179" fontId="43" fillId="0" borderId="28" xfId="15" applyNumberFormat="1" applyFont="1" applyBorder="1" applyAlignment="1">
      <alignment horizontal="center" vertical="center" shrinkToFit="1"/>
    </xf>
    <xf numFmtId="179" fontId="43" fillId="0" borderId="94" xfId="15" applyNumberFormat="1" applyFont="1" applyBorder="1" applyAlignment="1">
      <alignment horizontal="center" vertical="center" shrinkToFit="1"/>
    </xf>
    <xf numFmtId="179" fontId="43" fillId="0" borderId="85" xfId="15" applyNumberFormat="1" applyFont="1" applyBorder="1" applyAlignment="1">
      <alignment horizontal="center" vertical="center" shrinkToFit="1"/>
    </xf>
    <xf numFmtId="179" fontId="43" fillId="0" borderId="96" xfId="15" applyNumberFormat="1" applyFont="1" applyBorder="1" applyAlignment="1">
      <alignment horizontal="center" vertical="center" shrinkToFit="1"/>
    </xf>
    <xf numFmtId="179" fontId="43" fillId="0" borderId="80" xfId="15" applyNumberFormat="1" applyFont="1" applyBorder="1" applyAlignment="1">
      <alignment horizontal="left" vertical="center" shrinkToFit="1"/>
    </xf>
    <xf numFmtId="179" fontId="43" fillId="0" borderId="81" xfId="15" applyNumberFormat="1" applyFont="1" applyBorder="1" applyAlignment="1">
      <alignment horizontal="left" vertical="center" shrinkToFit="1"/>
    </xf>
    <xf numFmtId="179" fontId="43" fillId="0" borderId="81" xfId="15" applyNumberFormat="1" applyFont="1" applyBorder="1" applyAlignment="1">
      <alignment horizontal="distributed" vertical="center" shrinkToFit="1"/>
    </xf>
    <xf numFmtId="179" fontId="43" fillId="0" borderId="191" xfId="15" applyNumberFormat="1" applyFont="1" applyBorder="1" applyAlignment="1">
      <alignment horizontal="left" vertical="center" shrinkToFit="1"/>
    </xf>
    <xf numFmtId="179" fontId="17" fillId="2" borderId="85" xfId="15" applyNumberFormat="1" applyFont="1" applyFill="1" applyBorder="1" applyAlignment="1">
      <alignment horizontal="center" vertical="center" shrinkToFit="1"/>
    </xf>
    <xf numFmtId="179" fontId="17" fillId="2" borderId="6" xfId="15" applyNumberFormat="1" applyFont="1" applyFill="1" applyBorder="1" applyAlignment="1">
      <alignment horizontal="center" vertical="center" shrinkToFit="1"/>
    </xf>
    <xf numFmtId="179" fontId="17" fillId="2" borderId="7" xfId="15" applyNumberFormat="1" applyFont="1" applyFill="1" applyBorder="1" applyAlignment="1">
      <alignment horizontal="center" vertical="center" shrinkToFit="1"/>
    </xf>
    <xf numFmtId="179" fontId="17" fillId="2" borderId="91" xfId="15" applyNumberFormat="1" applyFont="1" applyFill="1" applyBorder="1" applyAlignment="1">
      <alignment horizontal="center" vertical="center" shrinkToFit="1"/>
    </xf>
    <xf numFmtId="179" fontId="43" fillId="0" borderId="92" xfId="15" applyNumberFormat="1" applyFont="1" applyBorder="1" applyAlignment="1">
      <alignment horizontal="left" vertical="center" shrinkToFit="1"/>
    </xf>
    <xf numFmtId="179" fontId="17" fillId="2" borderId="13" xfId="15" applyNumberFormat="1" applyFont="1" applyFill="1" applyBorder="1" applyAlignment="1">
      <alignment horizontal="right" vertical="center" wrapText="1" shrinkToFit="1"/>
    </xf>
    <xf numFmtId="179" fontId="17" fillId="2" borderId="0" xfId="15" applyNumberFormat="1" applyFont="1" applyFill="1" applyAlignment="1">
      <alignment horizontal="right" vertical="center" wrapText="1" shrinkToFit="1"/>
    </xf>
    <xf numFmtId="179" fontId="17" fillId="2" borderId="9" xfId="15" applyNumberFormat="1" applyFont="1" applyFill="1" applyBorder="1" applyAlignment="1">
      <alignment horizontal="right" vertical="center" wrapText="1" shrinkToFit="1"/>
    </xf>
    <xf numFmtId="179" fontId="18" fillId="12" borderId="92" xfId="15" applyNumberFormat="1" applyFont="1" applyFill="1" applyBorder="1" applyAlignment="1">
      <alignment horizontal="left" vertical="center" indent="1" shrinkToFit="1"/>
    </xf>
    <xf numFmtId="179" fontId="18" fillId="12" borderId="0" xfId="15" applyNumberFormat="1" applyFont="1" applyFill="1" applyAlignment="1">
      <alignment horizontal="left" vertical="center" indent="1" shrinkToFit="1"/>
    </xf>
    <xf numFmtId="179" fontId="17" fillId="2" borderId="13" xfId="15" applyNumberFormat="1" applyFont="1" applyFill="1" applyBorder="1" applyAlignment="1">
      <alignment horizontal="right" vertical="center" shrinkToFit="1"/>
    </xf>
    <xf numFmtId="179" fontId="17" fillId="2" borderId="0" xfId="15" applyNumberFormat="1" applyFont="1" applyFill="1" applyAlignment="1">
      <alignment horizontal="right" vertical="center" shrinkToFit="1"/>
    </xf>
    <xf numFmtId="179" fontId="17" fillId="2" borderId="9" xfId="15" applyNumberFormat="1" applyFont="1" applyFill="1" applyBorder="1" applyAlignment="1">
      <alignment horizontal="right" vertical="center" shrinkToFit="1"/>
    </xf>
    <xf numFmtId="179" fontId="17" fillId="2" borderId="8" xfId="15" applyNumberFormat="1" applyFont="1" applyFill="1" applyBorder="1" applyAlignment="1">
      <alignment horizontal="center" vertical="center" shrinkToFit="1"/>
    </xf>
    <xf numFmtId="179" fontId="17" fillId="0" borderId="13" xfId="15" applyNumberFormat="1" applyFont="1" applyBorder="1" applyAlignment="1">
      <alignment horizontal="right" vertical="center" shrinkToFit="1"/>
    </xf>
    <xf numFmtId="179" fontId="17" fillId="0" borderId="0" xfId="15" applyNumberFormat="1" applyFont="1" applyAlignment="1">
      <alignment horizontal="right" vertical="center" shrinkToFit="1"/>
    </xf>
    <xf numFmtId="179" fontId="17" fillId="0" borderId="9" xfId="15" applyNumberFormat="1" applyFont="1" applyBorder="1" applyAlignment="1">
      <alignment horizontal="right" vertical="center" shrinkToFit="1"/>
    </xf>
    <xf numFmtId="179" fontId="17" fillId="2" borderId="13" xfId="15" applyNumberFormat="1" applyFont="1" applyFill="1" applyBorder="1" applyAlignment="1">
      <alignment horizontal="left" vertical="center" shrinkToFit="1"/>
    </xf>
    <xf numFmtId="179" fontId="17" fillId="2" borderId="0" xfId="15" applyNumberFormat="1" applyFont="1" applyFill="1" applyAlignment="1">
      <alignment horizontal="left" vertical="center" shrinkToFit="1"/>
    </xf>
    <xf numFmtId="179" fontId="17" fillId="2" borderId="9" xfId="15" applyNumberFormat="1" applyFont="1" applyFill="1" applyBorder="1" applyAlignment="1">
      <alignment horizontal="left" vertical="center" shrinkToFit="1"/>
    </xf>
    <xf numFmtId="179" fontId="17" fillId="2" borderId="84" xfId="15" applyNumberFormat="1" applyFont="1" applyFill="1" applyBorder="1" applyAlignment="1">
      <alignment horizontal="center" vertical="center" shrinkToFit="1"/>
    </xf>
    <xf numFmtId="179" fontId="17" fillId="2" borderId="13" xfId="5" applyNumberFormat="1" applyFont="1" applyFill="1" applyBorder="1" applyAlignment="1">
      <alignment horizontal="left" vertical="center" shrinkToFit="1"/>
    </xf>
    <xf numFmtId="179" fontId="17" fillId="2" borderId="0" xfId="5" applyNumberFormat="1" applyFont="1" applyFill="1" applyAlignment="1">
      <alignment horizontal="left" vertical="center" shrinkToFit="1"/>
    </xf>
    <xf numFmtId="179" fontId="17" fillId="2" borderId="9" xfId="5" applyNumberFormat="1" applyFont="1" applyFill="1" applyBorder="1" applyAlignment="1">
      <alignment horizontal="left" vertical="center" shrinkToFit="1"/>
    </xf>
    <xf numFmtId="179" fontId="17" fillId="2" borderId="85" xfId="15" applyNumberFormat="1" applyFont="1" applyFill="1" applyBorder="1" applyAlignment="1">
      <alignment horizontal="left" vertical="center" wrapText="1" shrinkToFit="1"/>
    </xf>
    <xf numFmtId="179" fontId="17" fillId="2" borderId="82" xfId="15" applyNumberFormat="1" applyFont="1" applyFill="1" applyBorder="1" applyAlignment="1">
      <alignment horizontal="left" vertical="center" wrapText="1" shrinkToFit="1"/>
    </xf>
    <xf numFmtId="179" fontId="17" fillId="2" borderId="84" xfId="15" applyNumberFormat="1" applyFont="1" applyFill="1" applyBorder="1" applyAlignment="1">
      <alignment horizontal="left" vertical="center" wrapText="1" shrinkToFit="1"/>
    </xf>
    <xf numFmtId="179" fontId="17" fillId="2" borderId="13" xfId="15" applyNumberFormat="1" applyFont="1" applyFill="1" applyBorder="1" applyAlignment="1">
      <alignment horizontal="left" vertical="center" wrapText="1" shrinkToFit="1"/>
    </xf>
    <xf numFmtId="179" fontId="17" fillId="2" borderId="0" xfId="15" applyNumberFormat="1" applyFont="1" applyFill="1" applyAlignment="1">
      <alignment horizontal="left" vertical="center" wrapText="1" shrinkToFit="1"/>
    </xf>
    <xf numFmtId="179" fontId="17" fillId="2" borderId="9" xfId="15" applyNumberFormat="1" applyFont="1" applyFill="1" applyBorder="1" applyAlignment="1">
      <alignment horizontal="left" vertical="center" wrapText="1" shrinkToFit="1"/>
    </xf>
    <xf numFmtId="179" fontId="17" fillId="2" borderId="6" xfId="15" applyNumberFormat="1" applyFont="1" applyFill="1" applyBorder="1" applyAlignment="1">
      <alignment horizontal="left" vertical="center" shrinkToFit="1"/>
    </xf>
    <xf numFmtId="179" fontId="17" fillId="2" borderId="7" xfId="15" applyNumberFormat="1" applyFont="1" applyFill="1" applyBorder="1" applyAlignment="1">
      <alignment horizontal="left" vertical="center" shrinkToFit="1"/>
    </xf>
    <xf numFmtId="179" fontId="17" fillId="2" borderId="8" xfId="15" applyNumberFormat="1" applyFont="1" applyFill="1" applyBorder="1" applyAlignment="1">
      <alignment horizontal="left" vertical="center" shrinkToFit="1"/>
    </xf>
    <xf numFmtId="179" fontId="52" fillId="2" borderId="92" xfId="15" applyNumberFormat="1" applyFont="1" applyFill="1" applyBorder="1" applyAlignment="1">
      <alignment horizontal="left" vertical="center" wrapText="1" shrinkToFit="1"/>
    </xf>
    <xf numFmtId="179" fontId="52" fillId="2" borderId="0" xfId="15" applyNumberFormat="1" applyFont="1" applyFill="1" applyAlignment="1">
      <alignment horizontal="left" vertical="center" wrapText="1" shrinkToFit="1"/>
    </xf>
    <xf numFmtId="179" fontId="52" fillId="2" borderId="9" xfId="15" applyNumberFormat="1" applyFont="1" applyFill="1" applyBorder="1" applyAlignment="1">
      <alignment horizontal="left" vertical="center" wrapText="1" shrinkToFit="1"/>
    </xf>
    <xf numFmtId="179" fontId="52" fillId="2" borderId="87" xfId="15" applyNumberFormat="1" applyFont="1" applyFill="1" applyBorder="1" applyAlignment="1">
      <alignment horizontal="left" vertical="center" wrapText="1" shrinkToFit="1"/>
    </xf>
    <xf numFmtId="179" fontId="52" fillId="2" borderId="7" xfId="15" applyNumberFormat="1" applyFont="1" applyFill="1" applyBorder="1" applyAlignment="1">
      <alignment horizontal="left" vertical="center" wrapText="1" shrinkToFit="1"/>
    </xf>
    <xf numFmtId="179" fontId="52" fillId="2" borderId="8" xfId="15" applyNumberFormat="1" applyFont="1" applyFill="1" applyBorder="1" applyAlignment="1">
      <alignment horizontal="left" vertical="center" wrapText="1" shrinkToFit="1"/>
    </xf>
    <xf numFmtId="179" fontId="17" fillId="12" borderId="6" xfId="15" applyNumberFormat="1" applyFont="1" applyFill="1" applyBorder="1" applyAlignment="1">
      <alignment horizontal="left" vertical="center" wrapText="1" shrinkToFit="1"/>
    </xf>
    <xf numFmtId="179" fontId="17" fillId="12" borderId="7" xfId="15" applyNumberFormat="1" applyFont="1" applyFill="1" applyBorder="1" applyAlignment="1">
      <alignment horizontal="left" vertical="center" wrapText="1" shrinkToFit="1"/>
    </xf>
    <xf numFmtId="179" fontId="17" fillId="12" borderId="8" xfId="15" applyNumberFormat="1" applyFont="1" applyFill="1" applyBorder="1" applyAlignment="1">
      <alignment horizontal="left" vertical="center" wrapText="1" shrinkToFit="1"/>
    </xf>
    <xf numFmtId="179" fontId="17" fillId="12" borderId="6" xfId="15" applyNumberFormat="1" applyFont="1" applyFill="1" applyBorder="1" applyAlignment="1">
      <alignment horizontal="left" vertical="center" shrinkToFit="1"/>
    </xf>
    <xf numFmtId="179" fontId="17" fillId="12" borderId="7" xfId="15" applyNumberFormat="1" applyFont="1" applyFill="1" applyBorder="1" applyAlignment="1">
      <alignment horizontal="left" vertical="center" shrinkToFit="1"/>
    </xf>
    <xf numFmtId="179" fontId="17" fillId="12" borderId="8" xfId="15" applyNumberFormat="1" applyFont="1" applyFill="1" applyBorder="1" applyAlignment="1">
      <alignment horizontal="left" vertical="center" shrinkToFit="1"/>
    </xf>
    <xf numFmtId="179" fontId="17" fillId="12" borderId="6" xfId="15" applyNumberFormat="1" applyFont="1" applyFill="1" applyBorder="1" applyAlignment="1">
      <alignment horizontal="right" vertical="center" shrinkToFit="1"/>
    </xf>
    <xf numFmtId="179" fontId="17" fillId="12" borderId="7" xfId="15" applyNumberFormat="1" applyFont="1" applyFill="1" applyBorder="1" applyAlignment="1">
      <alignment horizontal="right" vertical="center" shrinkToFit="1"/>
    </xf>
    <xf numFmtId="179" fontId="17" fillId="12" borderId="8" xfId="15" applyNumberFormat="1" applyFont="1" applyFill="1" applyBorder="1" applyAlignment="1">
      <alignment horizontal="right" vertical="center" shrinkToFit="1"/>
    </xf>
    <xf numFmtId="179" fontId="43" fillId="0" borderId="89" xfId="15" applyNumberFormat="1" applyFont="1" applyBorder="1" applyAlignment="1">
      <alignment horizontal="left" vertical="center" shrinkToFit="1"/>
    </xf>
    <xf numFmtId="179" fontId="17" fillId="12" borderId="3" xfId="15" applyNumberFormat="1" applyFont="1" applyFill="1" applyBorder="1" applyAlignment="1">
      <alignment horizontal="left" vertical="center" wrapText="1" shrinkToFit="1"/>
    </xf>
    <xf numFmtId="179" fontId="17" fillId="12" borderId="4" xfId="15" applyNumberFormat="1" applyFont="1" applyFill="1" applyBorder="1" applyAlignment="1">
      <alignment horizontal="left" vertical="center" wrapText="1" shrinkToFit="1"/>
    </xf>
    <xf numFmtId="179" fontId="17" fillId="12" borderId="5" xfId="15" applyNumberFormat="1" applyFont="1" applyFill="1" applyBorder="1" applyAlignment="1">
      <alignment horizontal="left" vertical="center" wrapText="1" shrinkToFit="1"/>
    </xf>
    <xf numFmtId="179" fontId="17" fillId="12" borderId="13" xfId="15" applyNumberFormat="1" applyFont="1" applyFill="1" applyBorder="1" applyAlignment="1">
      <alignment horizontal="left" vertical="center" wrapText="1" shrinkToFit="1"/>
    </xf>
    <xf numFmtId="179" fontId="17" fillId="12" borderId="0" xfId="15" applyNumberFormat="1" applyFont="1" applyFill="1" applyAlignment="1">
      <alignment horizontal="left" vertical="center" wrapText="1" shrinkToFit="1"/>
    </xf>
    <xf numFmtId="179" fontId="17" fillId="12" borderId="9" xfId="15" applyNumberFormat="1" applyFont="1" applyFill="1" applyBorder="1" applyAlignment="1">
      <alignment horizontal="left" vertical="center" wrapText="1" shrinkToFit="1"/>
    </xf>
    <xf numFmtId="179" fontId="17" fillId="0" borderId="3" xfId="15" applyNumberFormat="1" applyFont="1" applyBorder="1" applyAlignment="1">
      <alignment horizontal="right" vertical="center" wrapText="1" shrinkToFit="1"/>
    </xf>
    <xf numFmtId="179" fontId="17" fillId="0" borderId="4" xfId="15" applyNumberFormat="1" applyFont="1" applyBorder="1" applyAlignment="1">
      <alignment horizontal="right" vertical="center" wrapText="1" shrinkToFit="1"/>
    </xf>
    <xf numFmtId="179" fontId="17" fillId="0" borderId="5" xfId="15" applyNumberFormat="1" applyFont="1" applyBorder="1" applyAlignment="1">
      <alignment horizontal="right" vertical="center" wrapText="1" shrinkToFit="1"/>
    </xf>
    <xf numFmtId="179" fontId="17" fillId="12" borderId="3" xfId="15" applyNumberFormat="1" applyFont="1" applyFill="1" applyBorder="1" applyAlignment="1">
      <alignment horizontal="center" shrinkToFit="1"/>
    </xf>
    <xf numFmtId="179" fontId="17" fillId="12" borderId="4" xfId="15" applyNumberFormat="1" applyFont="1" applyFill="1" applyBorder="1" applyAlignment="1">
      <alignment horizontal="center" shrinkToFit="1"/>
    </xf>
    <xf numFmtId="179" fontId="17" fillId="12" borderId="5" xfId="15" applyNumberFormat="1" applyFont="1" applyFill="1" applyBorder="1" applyAlignment="1">
      <alignment horizontal="center" shrinkToFit="1"/>
    </xf>
    <xf numFmtId="179" fontId="17" fillId="12" borderId="13" xfId="15" applyNumberFormat="1" applyFont="1" applyFill="1" applyBorder="1" applyAlignment="1">
      <alignment horizontal="center" shrinkToFit="1"/>
    </xf>
    <xf numFmtId="179" fontId="17" fillId="12" borderId="0" xfId="15" applyNumberFormat="1" applyFont="1" applyFill="1" applyAlignment="1">
      <alignment horizontal="center" shrinkToFit="1"/>
    </xf>
    <xf numFmtId="179" fontId="17" fillId="12" borderId="9" xfId="15" applyNumberFormat="1" applyFont="1" applyFill="1" applyBorder="1" applyAlignment="1">
      <alignment horizontal="center" shrinkToFit="1"/>
    </xf>
    <xf numFmtId="179" fontId="52" fillId="12" borderId="92" xfId="15" applyNumberFormat="1" applyFont="1" applyFill="1" applyBorder="1" applyAlignment="1">
      <alignment horizontal="left" vertical="center" wrapText="1" shrinkToFit="1"/>
    </xf>
    <xf numFmtId="179" fontId="52" fillId="12" borderId="0" xfId="15" applyNumberFormat="1" applyFont="1" applyFill="1" applyAlignment="1">
      <alignment horizontal="left" vertical="center" wrapText="1" shrinkToFit="1"/>
    </xf>
    <xf numFmtId="179" fontId="52" fillId="12" borderId="9" xfId="15" applyNumberFormat="1" applyFont="1" applyFill="1" applyBorder="1" applyAlignment="1">
      <alignment horizontal="left" vertical="center" wrapText="1" shrinkToFit="1"/>
    </xf>
    <xf numFmtId="179" fontId="52" fillId="12" borderId="87" xfId="15" applyNumberFormat="1" applyFont="1" applyFill="1" applyBorder="1" applyAlignment="1">
      <alignment horizontal="left" vertical="center" wrapText="1" shrinkToFit="1"/>
    </xf>
    <xf numFmtId="179" fontId="52" fillId="12" borderId="7" xfId="15" applyNumberFormat="1" applyFont="1" applyFill="1" applyBorder="1" applyAlignment="1">
      <alignment horizontal="left" vertical="center" wrapText="1" shrinkToFit="1"/>
    </xf>
    <xf numFmtId="179" fontId="52" fillId="12" borderId="8" xfId="15" applyNumberFormat="1" applyFont="1" applyFill="1" applyBorder="1" applyAlignment="1">
      <alignment horizontal="left" vertical="center" wrapText="1" shrinkToFit="1"/>
    </xf>
    <xf numFmtId="179" fontId="17" fillId="12" borderId="13" xfId="15" applyNumberFormat="1" applyFont="1" applyFill="1" applyBorder="1" applyAlignment="1">
      <alignment horizontal="left" vertical="center" shrinkToFit="1"/>
    </xf>
    <xf numFmtId="179" fontId="17" fillId="12" borderId="0" xfId="15" applyNumberFormat="1" applyFont="1" applyFill="1" applyAlignment="1">
      <alignment horizontal="left" vertical="center" shrinkToFit="1"/>
    </xf>
    <xf numFmtId="179" fontId="17" fillId="12" borderId="9" xfId="15" applyNumberFormat="1" applyFont="1" applyFill="1" applyBorder="1" applyAlignment="1">
      <alignment horizontal="left" vertical="center" shrinkToFit="1"/>
    </xf>
    <xf numFmtId="179" fontId="17" fillId="12" borderId="13" xfId="15" applyNumberFormat="1" applyFont="1" applyFill="1" applyBorder="1" applyAlignment="1">
      <alignment horizontal="center" vertical="center" wrapText="1" shrinkToFit="1"/>
    </xf>
    <xf numFmtId="179" fontId="17" fillId="12" borderId="0" xfId="15" applyNumberFormat="1" applyFont="1" applyFill="1" applyAlignment="1">
      <alignment horizontal="center" vertical="center" wrapText="1" shrinkToFit="1"/>
    </xf>
    <xf numFmtId="179" fontId="17" fillId="12" borderId="9" xfId="15" applyNumberFormat="1" applyFont="1" applyFill="1" applyBorder="1" applyAlignment="1">
      <alignment horizontal="center" vertical="center" wrapText="1" shrinkToFit="1"/>
    </xf>
    <xf numFmtId="179" fontId="17" fillId="12" borderId="6" xfId="15" applyNumberFormat="1" applyFont="1" applyFill="1" applyBorder="1" applyAlignment="1">
      <alignment horizontal="center" vertical="center" wrapText="1" shrinkToFit="1"/>
    </xf>
    <xf numFmtId="179" fontId="17" fillId="12" borderId="7" xfId="15" applyNumberFormat="1" applyFont="1" applyFill="1" applyBorder="1" applyAlignment="1">
      <alignment horizontal="center" vertical="center" wrapText="1" shrinkToFit="1"/>
    </xf>
    <xf numFmtId="179" fontId="17" fillId="12" borderId="8" xfId="15" applyNumberFormat="1" applyFont="1" applyFill="1" applyBorder="1" applyAlignment="1">
      <alignment horizontal="center" vertical="center" wrapText="1" shrinkToFit="1"/>
    </xf>
    <xf numFmtId="179" fontId="17" fillId="12" borderId="13" xfId="15" applyNumberFormat="1" applyFont="1" applyFill="1" applyBorder="1" applyAlignment="1">
      <alignment horizontal="right" vertical="center" wrapText="1" shrinkToFit="1"/>
    </xf>
    <xf numFmtId="179" fontId="17" fillId="12" borderId="0" xfId="15" applyNumberFormat="1" applyFont="1" applyFill="1" applyAlignment="1">
      <alignment horizontal="right" vertical="center" wrapText="1" shrinkToFit="1"/>
    </xf>
    <xf numFmtId="179" fontId="17" fillId="12" borderId="9" xfId="15" applyNumberFormat="1" applyFont="1" applyFill="1" applyBorder="1" applyAlignment="1">
      <alignment horizontal="right" vertical="center" wrapText="1" shrinkToFit="1"/>
    </xf>
    <xf numFmtId="179" fontId="17" fillId="12" borderId="3" xfId="15" applyNumberFormat="1" applyFont="1" applyFill="1" applyBorder="1" applyAlignment="1">
      <alignment horizontal="center" vertical="center" shrinkToFit="1"/>
    </xf>
    <xf numFmtId="179" fontId="17" fillId="12" borderId="4" xfId="15" applyNumberFormat="1" applyFont="1" applyFill="1" applyBorder="1" applyAlignment="1">
      <alignment horizontal="center" vertical="center" shrinkToFit="1"/>
    </xf>
    <xf numFmtId="179" fontId="17" fillId="12" borderId="90" xfId="15" applyNumberFormat="1" applyFont="1" applyFill="1" applyBorder="1" applyAlignment="1">
      <alignment horizontal="center" vertical="center" shrinkToFit="1"/>
    </xf>
    <xf numFmtId="179" fontId="17" fillId="12" borderId="13" xfId="15" applyNumberFormat="1" applyFont="1" applyFill="1" applyBorder="1" applyAlignment="1">
      <alignment horizontal="center" vertical="center" shrinkToFit="1"/>
    </xf>
    <xf numFmtId="179" fontId="17" fillId="12" borderId="0" xfId="15" applyNumberFormat="1" applyFont="1" applyFill="1" applyAlignment="1">
      <alignment horizontal="center" vertical="center" shrinkToFit="1"/>
    </xf>
    <xf numFmtId="179" fontId="17" fillId="12" borderId="88" xfId="15" applyNumberFormat="1" applyFont="1" applyFill="1" applyBorder="1" applyAlignment="1">
      <alignment horizontal="center" vertical="center" shrinkToFit="1"/>
    </xf>
    <xf numFmtId="179" fontId="17" fillId="12" borderId="6" xfId="15" applyNumberFormat="1" applyFont="1" applyFill="1" applyBorder="1" applyAlignment="1">
      <alignment horizontal="center" vertical="center" shrinkToFit="1"/>
    </xf>
    <xf numFmtId="179" fontId="17" fillId="12" borderId="7" xfId="15" applyNumberFormat="1" applyFont="1" applyFill="1" applyBorder="1" applyAlignment="1">
      <alignment horizontal="center" vertical="center" shrinkToFit="1"/>
    </xf>
    <xf numFmtId="179" fontId="17" fillId="12" borderId="91" xfId="15" applyNumberFormat="1" applyFont="1" applyFill="1" applyBorder="1" applyAlignment="1">
      <alignment horizontal="center" vertical="center" shrinkToFit="1"/>
    </xf>
    <xf numFmtId="179" fontId="43" fillId="12" borderId="92" xfId="15" applyNumberFormat="1" applyFont="1" applyFill="1" applyBorder="1" applyAlignment="1">
      <alignment horizontal="left" vertical="center" indent="1" shrinkToFit="1"/>
    </xf>
    <xf numFmtId="179" fontId="43" fillId="12" borderId="0" xfId="15" applyNumberFormat="1" applyFont="1" applyFill="1" applyAlignment="1">
      <alignment horizontal="left" vertical="center" indent="1" shrinkToFit="1"/>
    </xf>
    <xf numFmtId="179" fontId="17" fillId="12" borderId="9" xfId="15" applyNumberFormat="1" applyFont="1" applyFill="1" applyBorder="1" applyAlignment="1">
      <alignment horizontal="right" vertical="center" shrinkToFit="1"/>
    </xf>
    <xf numFmtId="179" fontId="43" fillId="0" borderId="88" xfId="15" applyNumberFormat="1" applyFont="1" applyBorder="1" applyAlignment="1">
      <alignment horizontal="left" vertical="center" shrinkToFit="1"/>
    </xf>
    <xf numFmtId="179" fontId="52" fillId="12" borderId="93" xfId="15" applyNumberFormat="1" applyFont="1" applyFill="1" applyBorder="1" applyAlignment="1">
      <alignment horizontal="left" vertical="center" wrapText="1" shrinkToFit="1"/>
    </xf>
    <xf numFmtId="179" fontId="52" fillId="12" borderId="28" xfId="15" applyNumberFormat="1" applyFont="1" applyFill="1" applyBorder="1" applyAlignment="1">
      <alignment horizontal="left" vertical="center" wrapText="1" shrinkToFit="1"/>
    </xf>
    <xf numFmtId="179" fontId="52" fillId="12" borderId="94" xfId="15" applyNumberFormat="1" applyFont="1" applyFill="1" applyBorder="1" applyAlignment="1">
      <alignment horizontal="left" vertical="center" wrapText="1" shrinkToFit="1"/>
    </xf>
    <xf numFmtId="179" fontId="17" fillId="12" borderId="96" xfId="15" applyNumberFormat="1" applyFont="1" applyFill="1" applyBorder="1" applyAlignment="1">
      <alignment horizontal="center" vertical="center" wrapText="1" shrinkToFit="1"/>
    </xf>
    <xf numFmtId="179" fontId="17" fillId="12" borderId="28" xfId="15" applyNumberFormat="1" applyFont="1" applyFill="1" applyBorder="1" applyAlignment="1">
      <alignment horizontal="center" vertical="center" wrapText="1" shrinkToFit="1"/>
    </xf>
    <xf numFmtId="179" fontId="17" fillId="12" borderId="94" xfId="15" applyNumberFormat="1" applyFont="1" applyFill="1" applyBorder="1" applyAlignment="1">
      <alignment horizontal="center" vertical="center" wrapText="1" shrinkToFit="1"/>
    </xf>
    <xf numFmtId="179" fontId="17" fillId="12" borderId="96" xfId="15" applyNumberFormat="1" applyFont="1" applyFill="1" applyBorder="1" applyAlignment="1">
      <alignment horizontal="left" vertical="center" wrapText="1" shrinkToFit="1"/>
    </xf>
    <xf numFmtId="179" fontId="17" fillId="12" borderId="28" xfId="15" applyNumberFormat="1" applyFont="1" applyFill="1" applyBorder="1" applyAlignment="1">
      <alignment horizontal="left" vertical="center" wrapText="1" shrinkToFit="1"/>
    </xf>
    <xf numFmtId="179" fontId="17" fillId="12" borderId="94" xfId="15" applyNumberFormat="1" applyFont="1" applyFill="1" applyBorder="1" applyAlignment="1">
      <alignment horizontal="left" vertical="center" wrapText="1" shrinkToFit="1"/>
    </xf>
    <xf numFmtId="179" fontId="17" fillId="12" borderId="96" xfId="15" applyNumberFormat="1" applyFont="1" applyFill="1" applyBorder="1" applyAlignment="1">
      <alignment horizontal="left" vertical="center" shrinkToFit="1"/>
    </xf>
    <xf numFmtId="179" fontId="17" fillId="12" borderId="28" xfId="15" applyNumberFormat="1" applyFont="1" applyFill="1" applyBorder="1" applyAlignment="1">
      <alignment horizontal="left" vertical="center" shrinkToFit="1"/>
    </xf>
    <xf numFmtId="179" fontId="17" fillId="12" borderId="94" xfId="15" applyNumberFormat="1" applyFont="1" applyFill="1" applyBorder="1" applyAlignment="1">
      <alignment horizontal="left" vertical="center" shrinkToFit="1"/>
    </xf>
    <xf numFmtId="179" fontId="17" fillId="12" borderId="96" xfId="15" applyNumberFormat="1" applyFont="1" applyFill="1" applyBorder="1" applyAlignment="1">
      <alignment horizontal="right" vertical="center" shrinkToFit="1"/>
    </xf>
    <xf numFmtId="179" fontId="17" fillId="12" borderId="28" xfId="15" applyNumberFormat="1" applyFont="1" applyFill="1" applyBorder="1" applyAlignment="1">
      <alignment horizontal="right" vertical="center" shrinkToFit="1"/>
    </xf>
    <xf numFmtId="179" fontId="17" fillId="12" borderId="94" xfId="15" applyNumberFormat="1" applyFont="1" applyFill="1" applyBorder="1" applyAlignment="1">
      <alignment horizontal="right" vertical="center" shrinkToFit="1"/>
    </xf>
    <xf numFmtId="179" fontId="17" fillId="12" borderId="96" xfId="15" applyNumberFormat="1" applyFont="1" applyFill="1" applyBorder="1" applyAlignment="1">
      <alignment horizontal="center" vertical="center" shrinkToFit="1"/>
    </xf>
    <xf numFmtId="179" fontId="17" fillId="12" borderId="28" xfId="15" applyNumberFormat="1" applyFont="1" applyFill="1" applyBorder="1" applyAlignment="1">
      <alignment horizontal="center" vertical="center" shrinkToFit="1"/>
    </xf>
    <xf numFmtId="179" fontId="17" fillId="12" borderId="98" xfId="15" applyNumberFormat="1" applyFont="1" applyFill="1" applyBorder="1" applyAlignment="1">
      <alignment horizontal="center" vertical="center" shrinkToFit="1"/>
    </xf>
    <xf numFmtId="179" fontId="22" fillId="0" borderId="0" xfId="5" applyNumberFormat="1" applyFont="1" applyAlignment="1">
      <alignment horizontal="left" vertical="center" shrinkToFit="1"/>
    </xf>
    <xf numFmtId="179" fontId="17" fillId="2" borderId="13" xfId="5" applyNumberFormat="1" applyFont="1" applyFill="1" applyBorder="1" applyAlignment="1">
      <alignment horizontal="left" vertical="center" wrapText="1" shrinkToFit="1"/>
    </xf>
    <xf numFmtId="179" fontId="17" fillId="2" borderId="0" xfId="5" applyNumberFormat="1" applyFont="1" applyFill="1" applyAlignment="1">
      <alignment horizontal="left" vertical="center" wrapText="1" shrinkToFit="1"/>
    </xf>
    <xf numFmtId="179" fontId="17" fillId="2" borderId="9" xfId="5" applyNumberFormat="1" applyFont="1" applyFill="1" applyBorder="1" applyAlignment="1">
      <alignment horizontal="left" vertical="center" wrapText="1" shrinkToFit="1"/>
    </xf>
    <xf numFmtId="179" fontId="17" fillId="2" borderId="6" xfId="5" applyNumberFormat="1" applyFont="1" applyFill="1" applyBorder="1" applyAlignment="1">
      <alignment horizontal="left" vertical="center" wrapText="1" shrinkToFit="1"/>
    </xf>
    <xf numFmtId="179" fontId="17" fillId="2" borderId="7" xfId="5" applyNumberFormat="1" applyFont="1" applyFill="1" applyBorder="1" applyAlignment="1">
      <alignment horizontal="left" vertical="center" wrapText="1" shrinkToFit="1"/>
    </xf>
    <xf numFmtId="179" fontId="17" fillId="2" borderId="8" xfId="5" applyNumberFormat="1" applyFont="1" applyFill="1" applyBorder="1" applyAlignment="1">
      <alignment horizontal="left" vertical="center" wrapText="1" shrinkToFit="1"/>
    </xf>
    <xf numFmtId="179" fontId="14" fillId="0" borderId="0" xfId="6" applyNumberFormat="1" applyFont="1" applyAlignment="1">
      <alignment horizontal="center" vertical="center" shrinkToFit="1"/>
    </xf>
    <xf numFmtId="179" fontId="49" fillId="0" borderId="88" xfId="6" applyNumberFormat="1" applyBorder="1" applyAlignment="1">
      <alignment vertical="center" shrinkToFit="1"/>
    </xf>
    <xf numFmtId="179" fontId="43" fillId="0" borderId="28" xfId="15" applyNumberFormat="1" applyFont="1" applyBorder="1" applyAlignment="1">
      <alignment horizontal="left" vertical="center" shrinkToFit="1"/>
    </xf>
    <xf numFmtId="179" fontId="43" fillId="0" borderId="98" xfId="15" applyNumberFormat="1" applyFont="1" applyBorder="1" applyAlignment="1">
      <alignment horizontal="left" vertical="center" shrinkToFit="1"/>
    </xf>
    <xf numFmtId="179" fontId="43" fillId="0" borderId="86" xfId="15" applyNumberFormat="1" applyFont="1" applyBorder="1" applyAlignment="1">
      <alignment horizontal="left" vertical="center" shrinkToFit="1"/>
    </xf>
    <xf numFmtId="179" fontId="43" fillId="0" borderId="93" xfId="15" applyNumberFormat="1" applyFont="1" applyBorder="1" applyAlignment="1">
      <alignment horizontal="left" vertical="center" shrinkToFit="1"/>
    </xf>
    <xf numFmtId="49" fontId="41" fillId="0" borderId="0" xfId="26" applyNumberFormat="1" applyFont="1" applyAlignment="1">
      <alignment horizontal="left" vertical="center" shrinkToFit="1"/>
    </xf>
    <xf numFmtId="49" fontId="48" fillId="9" borderId="0" xfId="26" applyNumberFormat="1" applyFont="1" applyFill="1" applyAlignment="1">
      <alignment horizontal="center" vertical="center" shrinkToFit="1"/>
    </xf>
    <xf numFmtId="49" fontId="92" fillId="9" borderId="0" xfId="26" applyNumberFormat="1" applyFont="1" applyFill="1" applyAlignment="1">
      <alignment horizontal="center" vertical="center" shrinkToFit="1"/>
    </xf>
    <xf numFmtId="49" fontId="42" fillId="9" borderId="0" xfId="26" applyNumberFormat="1" applyFont="1" applyFill="1" applyAlignment="1">
      <alignment horizontal="left" vertical="center" shrinkToFit="1"/>
    </xf>
    <xf numFmtId="49" fontId="41" fillId="9" borderId="0" xfId="26" applyNumberFormat="1" applyFont="1" applyFill="1" applyAlignment="1">
      <alignment horizontal="left" vertical="center" shrinkToFit="1"/>
    </xf>
    <xf numFmtId="49" fontId="130" fillId="4" borderId="105" xfId="26" applyNumberFormat="1" applyFont="1" applyFill="1" applyBorder="1" applyAlignment="1">
      <alignment horizontal="center" vertical="center" shrinkToFit="1"/>
    </xf>
    <xf numFmtId="49" fontId="130" fillId="4" borderId="106" xfId="26" applyNumberFormat="1" applyFont="1" applyFill="1" applyBorder="1" applyAlignment="1">
      <alignment horizontal="center" vertical="center" shrinkToFit="1"/>
    </xf>
    <xf numFmtId="49" fontId="130" fillId="4" borderId="107" xfId="26" applyNumberFormat="1" applyFont="1" applyFill="1" applyBorder="1" applyAlignment="1">
      <alignment horizontal="center" vertical="center" shrinkToFit="1"/>
    </xf>
    <xf numFmtId="49" fontId="95" fillId="0" borderId="6" xfId="26" applyNumberFormat="1" applyFont="1" applyBorder="1" applyAlignment="1">
      <alignment horizontal="right" vertical="center" shrinkToFit="1"/>
    </xf>
    <xf numFmtId="49" fontId="95" fillId="0" borderId="7" xfId="26" applyNumberFormat="1" applyFont="1" applyBorder="1" applyAlignment="1">
      <alignment horizontal="right" vertical="center" shrinkToFit="1"/>
    </xf>
    <xf numFmtId="179" fontId="109" fillId="0" borderId="7" xfId="26" applyNumberFormat="1" applyFont="1" applyBorder="1" applyAlignment="1">
      <alignment horizontal="right" vertical="center" shrinkToFit="1"/>
    </xf>
    <xf numFmtId="49" fontId="95" fillId="0" borderId="7" xfId="26" applyNumberFormat="1" applyFont="1" applyBorder="1" applyAlignment="1">
      <alignment horizontal="left" vertical="center" shrinkToFit="1"/>
    </xf>
    <xf numFmtId="49" fontId="95" fillId="0" borderId="8" xfId="26" applyNumberFormat="1" applyFont="1" applyBorder="1" applyAlignment="1">
      <alignment horizontal="left" vertical="center" shrinkToFit="1"/>
    </xf>
    <xf numFmtId="49" fontId="150" fillId="4" borderId="131" xfId="13" applyNumberFormat="1" applyFont="1" applyFill="1" applyBorder="1" applyAlignment="1" applyProtection="1">
      <alignment horizontal="left" vertical="center" wrapText="1" shrinkToFit="1"/>
      <protection hidden="1"/>
    </xf>
    <xf numFmtId="49" fontId="150" fillId="4" borderId="131" xfId="13" applyNumberFormat="1" applyFont="1" applyFill="1" applyBorder="1" applyAlignment="1" applyProtection="1">
      <alignment horizontal="left" vertical="center" shrinkToFit="1"/>
      <protection hidden="1"/>
    </xf>
    <xf numFmtId="49" fontId="150" fillId="4" borderId="132" xfId="13" applyNumberFormat="1" applyFont="1" applyFill="1" applyBorder="1" applyAlignment="1" applyProtection="1">
      <alignment horizontal="left" vertical="center" shrinkToFit="1"/>
      <protection hidden="1"/>
    </xf>
    <xf numFmtId="49" fontId="150" fillId="4" borderId="0" xfId="13" applyNumberFormat="1" applyFont="1" applyFill="1" applyAlignment="1" applyProtection="1">
      <alignment horizontal="left" vertical="center" shrinkToFit="1"/>
      <protection hidden="1"/>
    </xf>
    <xf numFmtId="49" fontId="150" fillId="4" borderId="134" xfId="13" applyNumberFormat="1" applyFont="1" applyFill="1" applyBorder="1" applyAlignment="1" applyProtection="1">
      <alignment horizontal="left" vertical="center" shrinkToFit="1"/>
      <protection hidden="1"/>
    </xf>
    <xf numFmtId="49" fontId="152" fillId="11" borderId="133" xfId="13" applyNumberFormat="1" applyFont="1" applyFill="1" applyBorder="1" applyAlignment="1" applyProtection="1">
      <alignment horizontal="center" vertical="center" wrapText="1" shrinkToFit="1"/>
      <protection hidden="1"/>
    </xf>
    <xf numFmtId="49" fontId="152" fillId="11" borderId="0" xfId="13" applyNumberFormat="1" applyFont="1" applyFill="1" applyAlignment="1" applyProtection="1">
      <alignment horizontal="center" vertical="center" shrinkToFit="1"/>
      <protection hidden="1"/>
    </xf>
    <xf numFmtId="49" fontId="152" fillId="11" borderId="134" xfId="13" applyNumberFormat="1" applyFont="1" applyFill="1" applyBorder="1" applyAlignment="1" applyProtection="1">
      <alignment horizontal="center" vertical="center" shrinkToFit="1"/>
      <protection hidden="1"/>
    </xf>
    <xf numFmtId="49" fontId="152" fillId="11" borderId="133" xfId="13" applyNumberFormat="1" applyFont="1" applyFill="1" applyBorder="1" applyAlignment="1" applyProtection="1">
      <alignment horizontal="center" vertical="center" shrinkToFit="1"/>
      <protection hidden="1"/>
    </xf>
    <xf numFmtId="49" fontId="152" fillId="11" borderId="135" xfId="13" applyNumberFormat="1" applyFont="1" applyFill="1" applyBorder="1" applyAlignment="1" applyProtection="1">
      <alignment horizontal="center" vertical="center" shrinkToFit="1"/>
      <protection hidden="1"/>
    </xf>
    <xf numFmtId="49" fontId="152" fillId="11" borderId="136" xfId="13" applyNumberFormat="1" applyFont="1" applyFill="1" applyBorder="1" applyAlignment="1" applyProtection="1">
      <alignment horizontal="center" vertical="center" shrinkToFit="1"/>
      <protection hidden="1"/>
    </xf>
    <xf numFmtId="49" fontId="152" fillId="11" borderId="137" xfId="13" applyNumberFormat="1" applyFont="1" applyFill="1" applyBorder="1" applyAlignment="1" applyProtection="1">
      <alignment horizontal="center" vertical="center" shrinkToFit="1"/>
      <protection hidden="1"/>
    </xf>
    <xf numFmtId="49" fontId="134" fillId="9" borderId="100" xfId="26" applyNumberFormat="1" applyFont="1" applyFill="1" applyBorder="1" applyAlignment="1">
      <alignment horizontal="center" vertical="center" shrinkToFit="1"/>
    </xf>
    <xf numFmtId="49" fontId="134" fillId="9" borderId="101" xfId="26" applyNumberFormat="1" applyFont="1" applyFill="1" applyBorder="1" applyAlignment="1">
      <alignment horizontal="center" vertical="center" shrinkToFit="1"/>
    </xf>
    <xf numFmtId="49" fontId="134" fillId="9" borderId="102" xfId="26" applyNumberFormat="1" applyFont="1" applyFill="1" applyBorder="1" applyAlignment="1">
      <alignment horizontal="center" vertical="center" shrinkToFit="1"/>
    </xf>
    <xf numFmtId="49" fontId="41" fillId="9" borderId="92" xfId="26" applyNumberFormat="1" applyFont="1" applyFill="1" applyBorder="1" applyAlignment="1">
      <alignment horizontal="left" vertical="center" shrinkToFit="1"/>
    </xf>
    <xf numFmtId="49" fontId="41" fillId="9" borderId="0" xfId="26" applyNumberFormat="1" applyFont="1" applyFill="1" applyAlignment="1">
      <alignment horizontal="center" vertical="center" shrinkToFit="1"/>
    </xf>
    <xf numFmtId="49" fontId="39" fillId="9" borderId="0" xfId="26" applyNumberFormat="1" applyFont="1" applyFill="1" applyAlignment="1">
      <alignment horizontal="left" vertical="center" shrinkToFit="1"/>
    </xf>
    <xf numFmtId="49" fontId="132" fillId="9" borderId="0" xfId="26" applyNumberFormat="1" applyFont="1" applyFill="1" applyAlignment="1">
      <alignment horizontal="distributed" vertical="center" shrinkToFit="1"/>
    </xf>
    <xf numFmtId="49" fontId="133" fillId="9" borderId="0" xfId="26" applyNumberFormat="1" applyFont="1" applyFill="1" applyAlignment="1">
      <alignment horizontal="center" vertical="center" shrinkToFit="1"/>
    </xf>
    <xf numFmtId="49" fontId="23" fillId="9" borderId="0" xfId="26" applyNumberFormat="1" applyFont="1" applyFill="1" applyAlignment="1">
      <alignment horizontal="center" vertical="center" shrinkToFit="1"/>
    </xf>
    <xf numFmtId="49" fontId="41" fillId="0" borderId="0" xfId="26" applyNumberFormat="1" applyFont="1" applyAlignment="1" applyProtection="1">
      <alignment horizontal="left" vertical="center" shrinkToFit="1"/>
      <protection hidden="1"/>
    </xf>
    <xf numFmtId="49" fontId="39" fillId="9" borderId="7" xfId="26" applyNumberFormat="1" applyFont="1" applyFill="1" applyBorder="1" applyAlignment="1">
      <alignment horizontal="left" vertical="center" shrinkToFit="1"/>
    </xf>
    <xf numFmtId="179" fontId="39" fillId="0" borderId="7" xfId="4" applyNumberFormat="1" applyFont="1" applyBorder="1" applyAlignment="1">
      <alignment horizontal="left" vertical="center" shrinkToFit="1"/>
    </xf>
    <xf numFmtId="49" fontId="134" fillId="9" borderId="0" xfId="26" applyNumberFormat="1" applyFont="1" applyFill="1" applyAlignment="1">
      <alignment horizontal="left" vertical="center" shrinkToFit="1"/>
    </xf>
    <xf numFmtId="49" fontId="134" fillId="9" borderId="276" xfId="26" applyNumberFormat="1" applyFont="1" applyFill="1" applyBorder="1" applyAlignment="1">
      <alignment horizontal="center" vertical="center" shrinkToFit="1"/>
    </xf>
    <xf numFmtId="49" fontId="134" fillId="9" borderId="277" xfId="26" applyNumberFormat="1" applyFont="1" applyFill="1" applyBorder="1" applyAlignment="1">
      <alignment horizontal="center" vertical="center" shrinkToFit="1"/>
    </xf>
    <xf numFmtId="49" fontId="134" fillId="9" borderId="278" xfId="26" applyNumberFormat="1" applyFont="1" applyFill="1" applyBorder="1" applyAlignment="1">
      <alignment horizontal="center" vertical="center" shrinkToFit="1"/>
    </xf>
    <xf numFmtId="49" fontId="39" fillId="9" borderId="279" xfId="26" applyNumberFormat="1" applyFont="1" applyFill="1" applyBorder="1" applyAlignment="1">
      <alignment horizontal="left" vertical="center" shrinkToFit="1"/>
    </xf>
    <xf numFmtId="49" fontId="39" fillId="9" borderId="279" xfId="26" applyNumberFormat="1" applyFont="1" applyFill="1" applyBorder="1" applyAlignment="1">
      <alignment horizontal="left" shrinkToFit="1"/>
    </xf>
    <xf numFmtId="49" fontId="39" fillId="9" borderId="0" xfId="26" applyNumberFormat="1" applyFont="1" applyFill="1" applyAlignment="1">
      <alignment horizontal="left" shrinkToFit="1"/>
    </xf>
    <xf numFmtId="49" fontId="130" fillId="4" borderId="105" xfId="30" applyNumberFormat="1" applyFont="1" applyFill="1" applyBorder="1" applyAlignment="1">
      <alignment horizontal="center" vertical="center" shrinkToFit="1"/>
    </xf>
    <xf numFmtId="49" fontId="130" fillId="4" borderId="106" xfId="30" applyNumberFormat="1" applyFont="1" applyFill="1" applyBorder="1" applyAlignment="1">
      <alignment horizontal="center" vertical="center" shrinkToFit="1"/>
    </xf>
    <xf numFmtId="49" fontId="130" fillId="4" borderId="107" xfId="30" applyNumberFormat="1" applyFont="1" applyFill="1" applyBorder="1" applyAlignment="1">
      <alignment horizontal="center" vertical="center" shrinkToFit="1"/>
    </xf>
    <xf numFmtId="49" fontId="134" fillId="9" borderId="100" xfId="28" applyNumberFormat="1" applyFont="1" applyFill="1" applyBorder="1" applyAlignment="1">
      <alignment horizontal="center" vertical="center" shrinkToFit="1"/>
    </xf>
    <xf numFmtId="49" fontId="134" fillId="9" borderId="101" xfId="28" applyNumberFormat="1" applyFont="1" applyFill="1" applyBorder="1" applyAlignment="1">
      <alignment horizontal="center" vertical="center" shrinkToFit="1"/>
    </xf>
    <xf numFmtId="49" fontId="134" fillId="9" borderId="102" xfId="28" applyNumberFormat="1" applyFont="1" applyFill="1" applyBorder="1" applyAlignment="1">
      <alignment horizontal="center" vertical="center" shrinkToFit="1"/>
    </xf>
    <xf numFmtId="49" fontId="41" fillId="9" borderId="92" xfId="28" applyNumberFormat="1" applyFont="1" applyFill="1" applyBorder="1" applyAlignment="1">
      <alignment horizontal="left" vertical="center" shrinkToFit="1"/>
    </xf>
    <xf numFmtId="49" fontId="41" fillId="9" borderId="0" xfId="28" applyNumberFormat="1" applyFont="1" applyFill="1" applyAlignment="1">
      <alignment horizontal="left" vertical="center" shrinkToFit="1"/>
    </xf>
    <xf numFmtId="49" fontId="132" fillId="9" borderId="0" xfId="28" applyNumberFormat="1" applyFont="1" applyFill="1" applyAlignment="1">
      <alignment horizontal="distributed" vertical="center" shrinkToFit="1"/>
    </xf>
    <xf numFmtId="49" fontId="133" fillId="9" borderId="0" xfId="28" applyNumberFormat="1" applyFont="1" applyFill="1" applyAlignment="1">
      <alignment horizontal="center" vertical="center" shrinkToFit="1"/>
    </xf>
    <xf numFmtId="49" fontId="39" fillId="9" borderId="0" xfId="30" applyNumberFormat="1" applyFont="1" applyFill="1" applyAlignment="1">
      <alignment horizontal="left" vertical="center" shrinkToFit="1"/>
    </xf>
    <xf numFmtId="49" fontId="23" fillId="9" borderId="0" xfId="28" applyNumberFormat="1" applyFont="1" applyFill="1" applyAlignment="1">
      <alignment horizontal="center" vertical="center" shrinkToFit="1"/>
    </xf>
    <xf numFmtId="49" fontId="41" fillId="0" borderId="0" xfId="28" applyNumberFormat="1" applyFont="1" applyAlignment="1" applyProtection="1">
      <alignment horizontal="left" vertical="center" shrinkToFit="1"/>
      <protection hidden="1"/>
    </xf>
    <xf numFmtId="49" fontId="39" fillId="9" borderId="7" xfId="30" applyNumberFormat="1" applyFont="1" applyFill="1" applyBorder="1" applyAlignment="1">
      <alignment horizontal="left" vertical="center" shrinkToFit="1"/>
    </xf>
    <xf numFmtId="49" fontId="41" fillId="0" borderId="0" xfId="28" applyNumberFormat="1" applyFont="1" applyAlignment="1">
      <alignment horizontal="left" vertical="center" shrinkToFit="1"/>
    </xf>
    <xf numFmtId="49" fontId="39" fillId="9" borderId="0" xfId="28" applyNumberFormat="1" applyFont="1" applyFill="1" applyAlignment="1">
      <alignment horizontal="left" vertical="center" shrinkToFit="1"/>
    </xf>
    <xf numFmtId="49" fontId="134" fillId="9" borderId="100" xfId="30" applyNumberFormat="1" applyFont="1" applyFill="1" applyBorder="1" applyAlignment="1">
      <alignment horizontal="center" vertical="center" shrinkToFit="1"/>
    </xf>
    <xf numFmtId="49" fontId="134" fillId="9" borderId="101" xfId="30" applyNumberFormat="1" applyFont="1" applyFill="1" applyBorder="1" applyAlignment="1">
      <alignment horizontal="center" vertical="center" shrinkToFit="1"/>
    </xf>
    <xf numFmtId="49" fontId="134" fillId="9" borderId="102" xfId="30" applyNumberFormat="1" applyFont="1" applyFill="1" applyBorder="1" applyAlignment="1">
      <alignment horizontal="center" vertical="center" shrinkToFit="1"/>
    </xf>
    <xf numFmtId="49" fontId="41" fillId="9" borderId="92" xfId="30" applyNumberFormat="1" applyFont="1" applyFill="1" applyBorder="1" applyAlignment="1">
      <alignment horizontal="left" vertical="center" shrinkToFit="1"/>
    </xf>
    <xf numFmtId="49" fontId="41" fillId="9" borderId="0" xfId="30" applyNumberFormat="1" applyFont="1" applyFill="1" applyAlignment="1">
      <alignment horizontal="left" vertical="center" shrinkToFit="1"/>
    </xf>
    <xf numFmtId="49" fontId="132" fillId="9" borderId="0" xfId="30" applyNumberFormat="1" applyFont="1" applyFill="1" applyAlignment="1">
      <alignment horizontal="distributed" vertical="center" shrinkToFit="1"/>
    </xf>
    <xf numFmtId="49" fontId="133" fillId="9" borderId="0" xfId="30" applyNumberFormat="1" applyFont="1" applyFill="1" applyAlignment="1">
      <alignment horizontal="center" vertical="center" shrinkToFit="1"/>
    </xf>
    <xf numFmtId="49" fontId="23" fillId="9" borderId="0" xfId="30" applyNumberFormat="1" applyFont="1" applyFill="1" applyAlignment="1">
      <alignment horizontal="center" vertical="center" shrinkToFit="1"/>
    </xf>
    <xf numFmtId="49" fontId="41" fillId="0" borderId="0" xfId="30" applyNumberFormat="1" applyFont="1" applyAlignment="1">
      <alignment horizontal="left" vertical="center" shrinkToFit="1"/>
    </xf>
    <xf numFmtId="49" fontId="22" fillId="0" borderId="0" xfId="0" applyNumberFormat="1" applyFont="1" applyAlignment="1">
      <alignment vertical="center" shrinkToFit="1"/>
    </xf>
    <xf numFmtId="0" fontId="95" fillId="0" borderId="0" xfId="0" applyFont="1" applyAlignment="1">
      <alignment horizontal="left" vertical="center"/>
    </xf>
    <xf numFmtId="49" fontId="106" fillId="0" borderId="0" xfId="0" applyNumberFormat="1" applyFont="1" applyAlignment="1">
      <alignment vertical="center" shrinkToFit="1"/>
    </xf>
    <xf numFmtId="49" fontId="23" fillId="0" borderId="0" xfId="0" applyNumberFormat="1" applyFont="1" applyAlignment="1">
      <alignment vertical="center" shrinkToFit="1"/>
    </xf>
    <xf numFmtId="0" fontId="107" fillId="0" borderId="236" xfId="0" applyFont="1" applyBorder="1" applyAlignment="1">
      <alignment horizontal="center" vertical="center" textRotation="255"/>
    </xf>
    <xf numFmtId="0" fontId="107" fillId="0" borderId="262" xfId="0" applyFont="1" applyBorder="1" applyAlignment="1">
      <alignment horizontal="center" vertical="center" textRotation="255"/>
    </xf>
    <xf numFmtId="0" fontId="107" fillId="0" borderId="238" xfId="0" applyFont="1" applyBorder="1" applyAlignment="1">
      <alignment horizontal="center" vertical="center" textRotation="255"/>
    </xf>
    <xf numFmtId="0" fontId="107" fillId="0" borderId="9" xfId="0" applyFont="1" applyBorder="1" applyAlignment="1">
      <alignment horizontal="center" vertical="center" textRotation="255"/>
    </xf>
    <xf numFmtId="0" fontId="107" fillId="0" borderId="240" xfId="0" applyFont="1" applyBorder="1" applyAlignment="1">
      <alignment horizontal="center" vertical="center" textRotation="255"/>
    </xf>
    <xf numFmtId="0" fontId="107" fillId="0" borderId="59" xfId="0" applyFont="1" applyBorder="1" applyAlignment="1">
      <alignment horizontal="center" vertical="center" textRotation="255"/>
    </xf>
    <xf numFmtId="49" fontId="22" fillId="0" borderId="143" xfId="0" applyNumberFormat="1" applyFont="1" applyBorder="1" applyAlignment="1">
      <alignment horizontal="left" vertical="center" wrapText="1" shrinkToFit="1"/>
    </xf>
    <xf numFmtId="49" fontId="22" fillId="0" borderId="144" xfId="0" applyNumberFormat="1" applyFont="1" applyBorder="1" applyAlignment="1">
      <alignment horizontal="left" vertical="center" shrinkToFit="1"/>
    </xf>
    <xf numFmtId="49" fontId="22" fillId="0" borderId="237" xfId="0" applyNumberFormat="1" applyFont="1" applyBorder="1" applyAlignment="1">
      <alignment horizontal="left" vertical="center" shrinkToFit="1"/>
    </xf>
    <xf numFmtId="49" fontId="22" fillId="0" borderId="13" xfId="0" applyNumberFormat="1" applyFont="1" applyBorder="1" applyAlignment="1">
      <alignment horizontal="left" vertical="center" shrinkToFit="1"/>
    </xf>
    <xf numFmtId="49" fontId="22" fillId="0" borderId="0" xfId="0" applyNumberFormat="1" applyFont="1" applyAlignment="1">
      <alignment horizontal="left" vertical="center" shrinkToFit="1"/>
    </xf>
    <xf numFmtId="49" fontId="22" fillId="0" borderId="239" xfId="0" applyNumberFormat="1" applyFont="1" applyBorder="1" applyAlignment="1">
      <alignment horizontal="left" vertical="center" shrinkToFit="1"/>
    </xf>
    <xf numFmtId="49" fontId="22" fillId="0" borderId="57" xfId="0" applyNumberFormat="1" applyFont="1" applyBorder="1" applyAlignment="1">
      <alignment horizontal="left" vertical="center" shrinkToFit="1"/>
    </xf>
    <xf numFmtId="49" fontId="22" fillId="0" borderId="58" xfId="0" applyNumberFormat="1" applyFont="1" applyBorder="1" applyAlignment="1">
      <alignment horizontal="left" vertical="center" shrinkToFit="1"/>
    </xf>
    <xf numFmtId="49" fontId="22" fillId="0" borderId="241" xfId="0" applyNumberFormat="1" applyFont="1" applyBorder="1" applyAlignment="1">
      <alignment horizontal="left" vertical="center" shrinkToFit="1"/>
    </xf>
    <xf numFmtId="49" fontId="22" fillId="0" borderId="238" xfId="0" applyNumberFormat="1" applyFont="1" applyBorder="1" applyAlignment="1">
      <alignment vertical="center" shrinkToFit="1"/>
    </xf>
    <xf numFmtId="49" fontId="22" fillId="0" borderId="0" xfId="0" applyNumberFormat="1" applyFont="1" applyAlignment="1">
      <alignment vertical="center" wrapText="1" shrinkToFit="1"/>
    </xf>
    <xf numFmtId="0" fontId="108" fillId="0" borderId="190" xfId="0" applyFont="1" applyBorder="1" applyAlignment="1">
      <alignment horizontal="distributed" vertical="center" indent="1"/>
    </xf>
    <xf numFmtId="0" fontId="108" fillId="0" borderId="81" xfId="0" applyFont="1" applyBorder="1" applyAlignment="1">
      <alignment horizontal="distributed" vertical="center" indent="1"/>
    </xf>
    <xf numFmtId="179" fontId="109" fillId="12" borderId="80" xfId="0" applyNumberFormat="1" applyFont="1" applyFill="1" applyBorder="1" applyAlignment="1">
      <alignment horizontal="center" vertical="center" shrinkToFit="1"/>
    </xf>
    <xf numFmtId="179" fontId="109" fillId="12" borderId="81" xfId="0" applyNumberFormat="1" applyFont="1" applyFill="1" applyBorder="1" applyAlignment="1">
      <alignment horizontal="center" vertical="center" shrinkToFit="1"/>
    </xf>
    <xf numFmtId="179" fontId="109" fillId="12" borderId="99" xfId="0" applyNumberFormat="1" applyFont="1" applyFill="1" applyBorder="1" applyAlignment="1">
      <alignment horizontal="center" vertical="center" shrinkToFit="1"/>
    </xf>
    <xf numFmtId="49" fontId="110" fillId="0" borderId="80" xfId="0" applyNumberFormat="1" applyFont="1" applyBorder="1" applyAlignment="1">
      <alignment horizontal="distributed" vertical="center" indent="1" shrinkToFit="1"/>
    </xf>
    <xf numFmtId="49" fontId="110" fillId="0" borderId="81" xfId="0" applyNumberFormat="1" applyFont="1" applyBorder="1" applyAlignment="1">
      <alignment horizontal="distributed" vertical="center" indent="1" shrinkToFit="1"/>
    </xf>
    <xf numFmtId="49" fontId="110" fillId="0" borderId="99" xfId="0" applyNumberFormat="1" applyFont="1" applyBorder="1" applyAlignment="1">
      <alignment horizontal="distributed" vertical="center" indent="1" shrinkToFit="1"/>
    </xf>
    <xf numFmtId="179" fontId="23" fillId="2" borderId="80" xfId="0" applyNumberFormat="1" applyFont="1" applyFill="1" applyBorder="1" applyAlignment="1">
      <alignment horizontal="center" vertical="center" shrinkToFit="1"/>
    </xf>
    <xf numFmtId="179" fontId="23" fillId="2" borderId="81" xfId="0" applyNumberFormat="1" applyFont="1" applyFill="1" applyBorder="1" applyAlignment="1">
      <alignment horizontal="center" vertical="center" shrinkToFit="1"/>
    </xf>
    <xf numFmtId="179" fontId="23" fillId="2" borderId="191" xfId="0" applyNumberFormat="1" applyFont="1" applyFill="1" applyBorder="1" applyAlignment="1">
      <alignment horizontal="center" vertical="center" shrinkToFit="1"/>
    </xf>
    <xf numFmtId="0" fontId="108" fillId="0" borderId="194" xfId="0" applyFont="1" applyBorder="1" applyAlignment="1">
      <alignment horizontal="distributed" vertical="center" indent="1"/>
    </xf>
    <xf numFmtId="0" fontId="108" fillId="0" borderId="11" xfId="0" applyFont="1" applyBorder="1" applyAlignment="1">
      <alignment horizontal="distributed" vertical="center" indent="1"/>
    </xf>
    <xf numFmtId="179" fontId="109" fillId="2" borderId="3" xfId="0" applyNumberFormat="1" applyFont="1" applyFill="1" applyBorder="1" applyAlignment="1">
      <alignment horizontal="center" vertical="center" shrinkToFit="1"/>
    </xf>
    <xf numFmtId="179" fontId="109" fillId="2" borderId="4" xfId="0" applyNumberFormat="1" applyFont="1" applyFill="1" applyBorder="1" applyAlignment="1">
      <alignment horizontal="center" vertical="center" shrinkToFit="1"/>
    </xf>
    <xf numFmtId="179" fontId="109" fillId="2" borderId="5" xfId="0" applyNumberFormat="1" applyFont="1" applyFill="1" applyBorder="1" applyAlignment="1">
      <alignment horizontal="center" vertical="center" shrinkToFit="1"/>
    </xf>
    <xf numFmtId="49" fontId="110" fillId="0" borderId="10" xfId="0" applyNumberFormat="1" applyFont="1" applyBorder="1" applyAlignment="1">
      <alignment horizontal="distributed" vertical="center" indent="1" shrinkToFit="1"/>
    </xf>
    <xf numFmtId="49" fontId="110" fillId="0" borderId="11" xfId="0" applyNumberFormat="1" applyFont="1" applyBorder="1" applyAlignment="1">
      <alignment horizontal="distributed" vertical="center" indent="1" shrinkToFit="1"/>
    </xf>
    <xf numFmtId="49" fontId="110" fillId="0" borderId="12" xfId="0" applyNumberFormat="1" applyFont="1" applyBorder="1" applyAlignment="1">
      <alignment horizontal="distributed" vertical="center" indent="1" shrinkToFit="1"/>
    </xf>
    <xf numFmtId="179" fontId="23" fillId="2" borderId="10" xfId="0" applyNumberFormat="1" applyFont="1" applyFill="1" applyBorder="1" applyAlignment="1">
      <alignment horizontal="center" vertical="center" shrinkToFit="1"/>
    </xf>
    <xf numFmtId="179" fontId="23" fillId="2" borderId="11" xfId="0" applyNumberFormat="1" applyFont="1" applyFill="1" applyBorder="1" applyAlignment="1">
      <alignment horizontal="center" vertical="center" shrinkToFit="1"/>
    </xf>
    <xf numFmtId="179" fontId="23" fillId="2" borderId="97" xfId="0" applyNumberFormat="1" applyFont="1" applyFill="1" applyBorder="1" applyAlignment="1">
      <alignment horizontal="center" vertical="center" shrinkToFit="1"/>
    </xf>
    <xf numFmtId="0" fontId="108" fillId="0" borderId="197" xfId="0" applyFont="1" applyBorder="1" applyAlignment="1">
      <alignment horizontal="distributed" vertical="center" indent="1"/>
    </xf>
    <xf numFmtId="0" fontId="108" fillId="0" borderId="22" xfId="0" applyFont="1" applyBorder="1" applyAlignment="1">
      <alignment horizontal="distributed" vertical="center" indent="1"/>
    </xf>
    <xf numFmtId="179" fontId="109" fillId="2" borderId="21" xfId="0" applyNumberFormat="1" applyFont="1" applyFill="1" applyBorder="1" applyAlignment="1">
      <alignment horizontal="left" vertical="center" indent="1" shrinkToFit="1"/>
    </xf>
    <xf numFmtId="179" fontId="109" fillId="2" borderId="22" xfId="0" applyNumberFormat="1" applyFont="1" applyFill="1" applyBorder="1" applyAlignment="1">
      <alignment horizontal="left" vertical="center" indent="1" shrinkToFit="1"/>
    </xf>
    <xf numFmtId="179" fontId="109" fillId="2" borderId="14" xfId="0" applyNumberFormat="1" applyFont="1" applyFill="1" applyBorder="1" applyAlignment="1">
      <alignment horizontal="left" vertical="center" indent="1" shrinkToFit="1"/>
    </xf>
    <xf numFmtId="179" fontId="109" fillId="2" borderId="263" xfId="0" applyNumberFormat="1" applyFont="1" applyFill="1" applyBorder="1" applyAlignment="1">
      <alignment horizontal="left" vertical="center" indent="1" shrinkToFit="1"/>
    </xf>
    <xf numFmtId="0" fontId="108" fillId="0" borderId="87" xfId="0" applyFont="1" applyBorder="1" applyAlignment="1">
      <alignment horizontal="center" vertical="center"/>
    </xf>
    <xf numFmtId="0" fontId="108" fillId="0" borderId="7" xfId="0" applyFont="1" applyBorder="1" applyAlignment="1">
      <alignment horizontal="center" vertical="center"/>
    </xf>
    <xf numFmtId="179" fontId="23" fillId="2" borderId="13" xfId="0" applyNumberFormat="1" applyFont="1" applyFill="1" applyBorder="1" applyAlignment="1">
      <alignment horizontal="left" vertical="center" indent="1" shrinkToFit="1"/>
    </xf>
    <xf numFmtId="179" fontId="23" fillId="2" borderId="0" xfId="0" applyNumberFormat="1" applyFont="1" applyFill="1" applyAlignment="1">
      <alignment horizontal="left" vertical="center" indent="1" shrinkToFit="1"/>
    </xf>
    <xf numFmtId="0" fontId="95" fillId="0" borderId="0" xfId="0" applyFont="1" applyAlignment="1">
      <alignment horizontal="center" vertical="center" shrinkToFit="1"/>
    </xf>
    <xf numFmtId="0" fontId="95" fillId="0" borderId="88" xfId="0" applyFont="1" applyBorder="1" applyAlignment="1">
      <alignment horizontal="center" vertical="center" shrinkToFit="1"/>
    </xf>
    <xf numFmtId="0" fontId="108" fillId="0" borderId="89" xfId="0" applyFont="1" applyBorder="1" applyAlignment="1">
      <alignment horizontal="center" vertical="center"/>
    </xf>
    <xf numFmtId="0" fontId="108" fillId="0" borderId="4" xfId="0" applyFont="1" applyBorder="1" applyAlignment="1">
      <alignment horizontal="center" vertical="center"/>
    </xf>
    <xf numFmtId="179" fontId="22" fillId="2" borderId="4" xfId="0" applyNumberFormat="1" applyFont="1" applyFill="1" applyBorder="1" applyAlignment="1">
      <alignment horizontal="left" vertical="center" indent="1" shrinkToFit="1"/>
    </xf>
    <xf numFmtId="49" fontId="22" fillId="0" borderId="4" xfId="0" applyNumberFormat="1" applyFont="1" applyBorder="1" applyAlignment="1">
      <alignment horizontal="left" vertical="center" indent="1" shrinkToFit="1"/>
    </xf>
    <xf numFmtId="49" fontId="22" fillId="0" borderId="90" xfId="0" applyNumberFormat="1" applyFont="1" applyBorder="1" applyAlignment="1">
      <alignment horizontal="left" vertical="center" indent="1" shrinkToFit="1"/>
    </xf>
    <xf numFmtId="179" fontId="95" fillId="2" borderId="6" xfId="0" applyNumberFormat="1" applyFont="1" applyFill="1" applyBorder="1" applyAlignment="1">
      <alignment horizontal="left" vertical="center" indent="1"/>
    </xf>
    <xf numFmtId="179" fontId="95" fillId="2" borderId="7" xfId="0" applyNumberFormat="1" applyFont="1" applyFill="1" applyBorder="1" applyAlignment="1">
      <alignment horizontal="left" vertical="center" indent="1"/>
    </xf>
    <xf numFmtId="179" fontId="95" fillId="2" borderId="91" xfId="0" applyNumberFormat="1" applyFont="1" applyFill="1" applyBorder="1" applyAlignment="1">
      <alignment horizontal="left" vertical="center" indent="1"/>
    </xf>
    <xf numFmtId="0" fontId="111" fillId="0" borderId="194" xfId="0" applyFont="1" applyBorder="1" applyAlignment="1">
      <alignment horizontal="center" vertical="center"/>
    </xf>
    <xf numFmtId="0" fontId="111" fillId="0" borderId="11" xfId="0" applyFont="1" applyBorder="1" applyAlignment="1">
      <alignment horizontal="center" vertical="center"/>
    </xf>
    <xf numFmtId="179" fontId="94" fillId="2" borderId="10" xfId="0" applyNumberFormat="1" applyFont="1" applyFill="1" applyBorder="1" applyAlignment="1">
      <alignment horizontal="left" vertical="center" indent="1"/>
    </xf>
    <xf numFmtId="179" fontId="94" fillId="2" borderId="11" xfId="0" applyNumberFormat="1" applyFont="1" applyFill="1" applyBorder="1" applyAlignment="1">
      <alignment horizontal="left" vertical="center" indent="1"/>
    </xf>
    <xf numFmtId="179" fontId="94" fillId="2" borderId="97" xfId="0" applyNumberFormat="1" applyFont="1" applyFill="1" applyBorder="1" applyAlignment="1">
      <alignment horizontal="left" vertical="center" indent="1"/>
    </xf>
    <xf numFmtId="179" fontId="109" fillId="12" borderId="10" xfId="0" applyNumberFormat="1" applyFont="1" applyFill="1" applyBorder="1" applyAlignment="1">
      <alignment horizontal="left" vertical="center" indent="1"/>
    </xf>
    <xf numFmtId="179" fontId="109" fillId="12" borderId="11" xfId="0" applyNumberFormat="1" applyFont="1" applyFill="1" applyBorder="1" applyAlignment="1">
      <alignment horizontal="left" vertical="center" indent="1"/>
    </xf>
    <xf numFmtId="179" fontId="109" fillId="12" borderId="97" xfId="0" applyNumberFormat="1" applyFont="1" applyFill="1" applyBorder="1" applyAlignment="1">
      <alignment horizontal="left" vertical="center" indent="1"/>
    </xf>
    <xf numFmtId="0" fontId="108" fillId="0" borderId="12" xfId="0" applyFont="1" applyBorder="1" applyAlignment="1">
      <alignment horizontal="distributed" vertical="center" indent="1"/>
    </xf>
    <xf numFmtId="179" fontId="95" fillId="2" borderId="4" xfId="0" applyNumberFormat="1" applyFont="1" applyFill="1" applyBorder="1" applyAlignment="1">
      <alignment horizontal="distributed" vertical="center" indent="1"/>
    </xf>
    <xf numFmtId="0" fontId="108" fillId="0" borderId="3" xfId="0" applyFont="1" applyBorder="1" applyAlignment="1">
      <alignment horizontal="distributed" vertical="center" indent="1"/>
    </xf>
    <xf numFmtId="0" fontId="108" fillId="0" borderId="4" xfId="0" applyFont="1" applyBorder="1" applyAlignment="1">
      <alignment horizontal="distributed" vertical="center" indent="1"/>
    </xf>
    <xf numFmtId="179" fontId="23" fillId="2" borderId="3" xfId="0" applyNumberFormat="1" applyFont="1" applyFill="1" applyBorder="1" applyAlignment="1">
      <alignment horizontal="center" vertical="center" shrinkToFit="1"/>
    </xf>
    <xf numFmtId="179" fontId="23" fillId="2" borderId="4" xfId="0" applyNumberFormat="1" applyFont="1" applyFill="1" applyBorder="1" applyAlignment="1">
      <alignment horizontal="center" vertical="center" shrinkToFit="1"/>
    </xf>
    <xf numFmtId="179" fontId="23" fillId="2" borderId="90" xfId="0" applyNumberFormat="1" applyFont="1" applyFill="1" applyBorder="1" applyAlignment="1">
      <alignment horizontal="center" vertical="center" shrinkToFit="1"/>
    </xf>
    <xf numFmtId="49" fontId="23" fillId="0" borderId="0" xfId="0" applyNumberFormat="1" applyFont="1" applyAlignment="1">
      <alignment horizontal="left" vertical="center" indent="1" shrinkToFit="1"/>
    </xf>
    <xf numFmtId="49" fontId="22" fillId="0" borderId="0" xfId="0" applyNumberFormat="1" applyFont="1" applyAlignment="1">
      <alignment horizontal="center" vertical="center" shrinkToFit="1"/>
    </xf>
    <xf numFmtId="49" fontId="22" fillId="0" borderId="92" xfId="0" applyNumberFormat="1" applyFont="1" applyBorder="1" applyAlignment="1">
      <alignment horizontal="distributed" vertical="center" shrinkToFit="1"/>
    </xf>
    <xf numFmtId="49" fontId="22" fillId="0" borderId="0" xfId="0" applyNumberFormat="1" applyFont="1" applyAlignment="1">
      <alignment horizontal="distributed" vertical="center" shrinkToFit="1"/>
    </xf>
    <xf numFmtId="0" fontId="108" fillId="0" borderId="87" xfId="0" applyFont="1" applyBorder="1" applyAlignment="1">
      <alignment horizontal="distributed" vertical="center" indent="1"/>
    </xf>
    <xf numFmtId="0" fontId="108" fillId="0" borderId="7" xfId="0" applyFont="1" applyBorder="1" applyAlignment="1">
      <alignment horizontal="distributed" vertical="center" indent="1"/>
    </xf>
    <xf numFmtId="179" fontId="23" fillId="2" borderId="49" xfId="0" applyNumberFormat="1" applyFont="1" applyFill="1" applyBorder="1" applyAlignment="1">
      <alignment horizontal="left" vertical="center" indent="1" shrinkToFit="1"/>
    </xf>
    <xf numFmtId="179" fontId="23" fillId="2" borderId="48" xfId="0" applyNumberFormat="1" applyFont="1" applyFill="1" applyBorder="1" applyAlignment="1">
      <alignment horizontal="left" vertical="center" indent="1" shrinkToFit="1"/>
    </xf>
    <xf numFmtId="179" fontId="23" fillId="2" borderId="264" xfId="0" applyNumberFormat="1" applyFont="1" applyFill="1" applyBorder="1" applyAlignment="1">
      <alignment horizontal="left" vertical="center" indent="1" shrinkToFit="1"/>
    </xf>
    <xf numFmtId="0" fontId="108" fillId="0" borderId="189" xfId="0" applyFont="1" applyBorder="1" applyAlignment="1">
      <alignment horizontal="distributed" vertical="center" indent="1"/>
    </xf>
    <xf numFmtId="0" fontId="108" fillId="0" borderId="66" xfId="0" applyFont="1" applyBorder="1" applyAlignment="1">
      <alignment horizontal="distributed" vertical="center" indent="1"/>
    </xf>
    <xf numFmtId="49" fontId="22" fillId="0" borderId="92" xfId="0" applyNumberFormat="1" applyFont="1" applyBorder="1" applyAlignment="1">
      <alignment horizontal="right" vertical="center" shrinkToFit="1"/>
    </xf>
    <xf numFmtId="49" fontId="22" fillId="0" borderId="0" xfId="0" applyNumberFormat="1" applyFont="1" applyAlignment="1">
      <alignment horizontal="right" vertical="center" shrinkToFit="1"/>
    </xf>
    <xf numFmtId="179" fontId="22" fillId="7" borderId="0" xfId="0" applyNumberFormat="1" applyFont="1" applyFill="1" applyAlignment="1" applyProtection="1">
      <alignment vertical="center" shrinkToFit="1"/>
      <protection locked="0"/>
    </xf>
    <xf numFmtId="179" fontId="22" fillId="0" borderId="0" xfId="0" applyNumberFormat="1" applyFont="1" applyAlignment="1">
      <alignment vertical="center" shrinkToFit="1"/>
    </xf>
    <xf numFmtId="179" fontId="22" fillId="0" borderId="88" xfId="0" applyNumberFormat="1" applyFont="1" applyBorder="1" applyAlignment="1">
      <alignment vertical="center" shrinkToFit="1"/>
    </xf>
    <xf numFmtId="179" fontId="22" fillId="7" borderId="88" xfId="0" applyNumberFormat="1" applyFont="1" applyFill="1" applyBorder="1" applyAlignment="1" applyProtection="1">
      <alignment vertical="center" shrinkToFit="1"/>
      <protection locked="0"/>
    </xf>
    <xf numFmtId="179" fontId="22" fillId="7" borderId="28" xfId="0" applyNumberFormat="1" applyFont="1" applyFill="1" applyBorder="1" applyAlignment="1" applyProtection="1">
      <alignment vertical="center" shrinkToFit="1"/>
      <protection locked="0"/>
    </xf>
    <xf numFmtId="179" fontId="22" fillId="7" borderId="98" xfId="0" applyNumberFormat="1" applyFont="1" applyFill="1" applyBorder="1" applyAlignment="1" applyProtection="1">
      <alignment vertical="center" shrinkToFit="1"/>
      <protection locked="0"/>
    </xf>
    <xf numFmtId="179" fontId="95" fillId="2" borderId="265" xfId="0" applyNumberFormat="1" applyFont="1" applyFill="1" applyBorder="1" applyAlignment="1">
      <alignment horizontal="left" vertical="center" indent="1"/>
    </xf>
    <xf numFmtId="179" fontId="95" fillId="2" borderId="66" xfId="0" applyNumberFormat="1" applyFont="1" applyFill="1" applyBorder="1" applyAlignment="1">
      <alignment horizontal="left" vertical="center" indent="1"/>
    </xf>
    <xf numFmtId="179" fontId="95" fillId="2" borderId="95" xfId="0" applyNumberFormat="1" applyFont="1" applyFill="1" applyBorder="1" applyAlignment="1">
      <alignment horizontal="left" vertical="center" indent="1"/>
    </xf>
    <xf numFmtId="49" fontId="112" fillId="0" borderId="190" xfId="0" applyNumberFormat="1" applyFont="1" applyBorder="1" applyAlignment="1">
      <alignment horizontal="center" vertical="center" shrinkToFit="1"/>
    </xf>
    <xf numFmtId="49" fontId="112" fillId="0" borderId="81" xfId="0" applyNumberFormat="1" applyFont="1" applyBorder="1" applyAlignment="1">
      <alignment horizontal="center" vertical="center" shrinkToFit="1"/>
    </xf>
    <xf numFmtId="49" fontId="112" fillId="0" borderId="191" xfId="0" applyNumberFormat="1" applyFont="1" applyBorder="1" applyAlignment="1">
      <alignment horizontal="center" vertical="center" shrinkToFit="1"/>
    </xf>
    <xf numFmtId="179" fontId="22" fillId="0" borderId="0" xfId="0" applyNumberFormat="1" applyFont="1" applyAlignment="1">
      <alignment horizontal="left" vertical="center" indent="1" shrinkToFit="1"/>
    </xf>
    <xf numFmtId="49" fontId="22" fillId="0" borderId="93" xfId="0" applyNumberFormat="1" applyFont="1" applyBorder="1" applyAlignment="1">
      <alignment horizontal="distributed" vertical="center" shrinkToFit="1"/>
    </xf>
    <xf numFmtId="49" fontId="22" fillId="0" borderId="28" xfId="0" applyNumberFormat="1" applyFont="1" applyBorder="1" applyAlignment="1">
      <alignment horizontal="distributed" vertical="center" shrinkToFit="1"/>
    </xf>
    <xf numFmtId="49" fontId="113" fillId="0" borderId="0" xfId="0" applyNumberFormat="1" applyFont="1" applyAlignment="1">
      <alignment horizontal="center" vertical="center" shrinkToFit="1"/>
    </xf>
    <xf numFmtId="49" fontId="22" fillId="0" borderId="0" xfId="0" applyNumberFormat="1" applyFont="1" applyAlignment="1">
      <alignment vertical="top" wrapText="1" shrinkToFit="1"/>
    </xf>
    <xf numFmtId="179" fontId="22" fillId="2" borderId="0" xfId="0" applyNumberFormat="1" applyFont="1" applyFill="1" applyAlignment="1">
      <alignment vertical="center" shrinkToFit="1"/>
    </xf>
    <xf numFmtId="49" fontId="22" fillId="0" borderId="0" xfId="0" applyNumberFormat="1" applyFont="1" applyAlignment="1">
      <alignment horizontal="distributed" vertical="center" wrapText="1" indent="1" shrinkToFit="1"/>
    </xf>
    <xf numFmtId="179" fontId="22" fillId="2" borderId="0" xfId="0" applyNumberFormat="1" applyFont="1" applyFill="1" applyAlignment="1">
      <alignment horizontal="left" vertical="center" shrinkToFit="1"/>
    </xf>
    <xf numFmtId="49" fontId="22" fillId="0" borderId="0" xfId="0" applyNumberFormat="1" applyFont="1" applyAlignment="1">
      <alignment horizontal="center" vertical="center" wrapText="1" shrinkToFit="1"/>
    </xf>
    <xf numFmtId="49" fontId="22" fillId="0" borderId="0" xfId="0" applyNumberFormat="1" applyFont="1" applyAlignment="1">
      <alignment horizontal="right" vertical="center" indent="1" shrinkToFit="1"/>
    </xf>
    <xf numFmtId="49" fontId="52" fillId="0" borderId="0" xfId="0" applyNumberFormat="1" applyFont="1" applyAlignment="1" applyProtection="1">
      <alignment vertical="center" shrinkToFit="1"/>
      <protection hidden="1"/>
    </xf>
    <xf numFmtId="49" fontId="52" fillId="12" borderId="10" xfId="0" applyNumberFormat="1" applyFont="1" applyFill="1" applyBorder="1" applyAlignment="1" applyProtection="1">
      <alignment horizontal="center" vertical="center" shrinkToFit="1"/>
      <protection hidden="1"/>
    </xf>
    <xf numFmtId="49" fontId="52" fillId="12" borderId="11" xfId="0" applyNumberFormat="1" applyFont="1" applyFill="1" applyBorder="1" applyAlignment="1" applyProtection="1">
      <alignment horizontal="center" vertical="center" shrinkToFit="1"/>
      <protection hidden="1"/>
    </xf>
    <xf numFmtId="49" fontId="52" fillId="12" borderId="12" xfId="0" applyNumberFormat="1" applyFont="1" applyFill="1" applyBorder="1" applyAlignment="1" applyProtection="1">
      <alignment horizontal="center" vertical="center" shrinkToFit="1"/>
      <protection hidden="1"/>
    </xf>
    <xf numFmtId="49" fontId="52" fillId="12" borderId="10" xfId="0" applyNumberFormat="1" applyFont="1" applyFill="1" applyBorder="1" applyAlignment="1" applyProtection="1">
      <alignment vertical="center" shrinkToFit="1"/>
      <protection hidden="1"/>
    </xf>
    <xf numFmtId="49" fontId="52" fillId="12" borderId="11" xfId="0" applyNumberFormat="1" applyFont="1" applyFill="1" applyBorder="1" applyAlignment="1" applyProtection="1">
      <alignment vertical="center" shrinkToFit="1"/>
      <protection hidden="1"/>
    </xf>
    <xf numFmtId="49" fontId="52" fillId="12" borderId="12" xfId="0" applyNumberFormat="1" applyFont="1" applyFill="1" applyBorder="1" applyAlignment="1" applyProtection="1">
      <alignment vertical="center" shrinkToFit="1"/>
      <protection hidden="1"/>
    </xf>
    <xf numFmtId="49" fontId="52" fillId="12" borderId="6" xfId="0" applyNumberFormat="1" applyFont="1" applyFill="1" applyBorder="1" applyAlignment="1" applyProtection="1">
      <alignment horizontal="center" vertical="center" shrinkToFit="1"/>
      <protection hidden="1"/>
    </xf>
    <xf numFmtId="49" fontId="52" fillId="12" borderId="7" xfId="0" applyNumberFormat="1" applyFont="1" applyFill="1" applyBorder="1" applyAlignment="1" applyProtection="1">
      <alignment horizontal="center" vertical="center" shrinkToFit="1"/>
      <protection hidden="1"/>
    </xf>
    <xf numFmtId="49" fontId="52" fillId="12" borderId="8" xfId="0" applyNumberFormat="1" applyFont="1" applyFill="1" applyBorder="1" applyAlignment="1" applyProtection="1">
      <alignment horizontal="center" vertical="center" shrinkToFit="1"/>
      <protection hidden="1"/>
    </xf>
    <xf numFmtId="49" fontId="52" fillId="12" borderId="10" xfId="0" applyNumberFormat="1" applyFont="1" applyFill="1" applyBorder="1" applyAlignment="1" applyProtection="1">
      <alignment horizontal="right" vertical="center" shrinkToFit="1"/>
      <protection hidden="1"/>
    </xf>
    <xf numFmtId="49" fontId="52" fillId="12" borderId="11" xfId="0" applyNumberFormat="1" applyFont="1" applyFill="1" applyBorder="1" applyAlignment="1" applyProtection="1">
      <alignment horizontal="right" vertical="center" shrinkToFit="1"/>
      <protection hidden="1"/>
    </xf>
    <xf numFmtId="49" fontId="52" fillId="12" borderId="12" xfId="0" applyNumberFormat="1" applyFont="1" applyFill="1" applyBorder="1" applyAlignment="1" applyProtection="1">
      <alignment horizontal="right" vertical="center" shrinkToFit="1"/>
      <protection hidden="1"/>
    </xf>
    <xf numFmtId="49" fontId="28" fillId="0" borderId="4" xfId="0" applyNumberFormat="1" applyFont="1" applyBorder="1" applyAlignment="1" applyProtection="1">
      <alignment horizontal="center"/>
      <protection hidden="1"/>
    </xf>
    <xf numFmtId="49" fontId="28" fillId="0" borderId="0" xfId="0" applyNumberFormat="1" applyFont="1" applyAlignment="1" applyProtection="1">
      <alignment horizontal="center"/>
      <protection hidden="1"/>
    </xf>
    <xf numFmtId="49" fontId="52" fillId="0" borderId="9" xfId="0" applyNumberFormat="1" applyFont="1" applyBorder="1" applyAlignment="1" applyProtection="1">
      <alignment vertical="center" shrinkToFit="1"/>
      <protection hidden="1"/>
    </xf>
    <xf numFmtId="49" fontId="17" fillId="0" borderId="0" xfId="0" applyNumberFormat="1" applyFont="1" applyAlignment="1" applyProtection="1">
      <alignment horizontal="left" vertical="center" indent="1" shrinkToFit="1"/>
      <protection hidden="1"/>
    </xf>
    <xf numFmtId="49" fontId="43" fillId="0" borderId="0" xfId="0" applyNumberFormat="1" applyFont="1" applyAlignment="1" applyProtection="1">
      <alignment horizontal="left" shrinkToFit="1"/>
      <protection hidden="1"/>
    </xf>
    <xf numFmtId="49" fontId="52" fillId="0" borderId="0" xfId="0" applyNumberFormat="1" applyFont="1" applyAlignment="1" applyProtection="1">
      <alignment horizontal="left" shrinkToFit="1"/>
      <protection hidden="1"/>
    </xf>
    <xf numFmtId="49" fontId="52" fillId="0" borderId="7" xfId="0" applyNumberFormat="1" applyFont="1" applyBorder="1" applyAlignment="1" applyProtection="1">
      <alignment horizontal="left" shrinkToFit="1"/>
      <protection hidden="1"/>
    </xf>
    <xf numFmtId="179" fontId="43" fillId="34" borderId="10" xfId="0" applyNumberFormat="1" applyFont="1" applyFill="1" applyBorder="1" applyAlignment="1" applyProtection="1">
      <alignment horizontal="center" vertical="center" shrinkToFit="1"/>
      <protection hidden="1"/>
    </xf>
    <xf numFmtId="179" fontId="43" fillId="34" borderId="11" xfId="0" applyNumberFormat="1" applyFont="1" applyFill="1" applyBorder="1" applyAlignment="1" applyProtection="1">
      <alignment horizontal="center" vertical="center" shrinkToFit="1"/>
      <protection hidden="1"/>
    </xf>
    <xf numFmtId="179" fontId="43" fillId="34" borderId="12" xfId="0" applyNumberFormat="1" applyFont="1" applyFill="1" applyBorder="1" applyAlignment="1" applyProtection="1">
      <alignment horizontal="center" vertical="center" shrinkToFit="1"/>
      <protection hidden="1"/>
    </xf>
    <xf numFmtId="179" fontId="43" fillId="34" borderId="10" xfId="0" applyNumberFormat="1" applyFont="1" applyFill="1" applyBorder="1" applyAlignment="1" applyProtection="1">
      <alignment horizontal="left" vertical="center" indent="1" shrinkToFit="1"/>
      <protection hidden="1"/>
    </xf>
    <xf numFmtId="179" fontId="43" fillId="34" borderId="11" xfId="0" applyNumberFormat="1" applyFont="1" applyFill="1" applyBorder="1" applyAlignment="1" applyProtection="1">
      <alignment horizontal="left" vertical="center" indent="1" shrinkToFit="1"/>
      <protection hidden="1"/>
    </xf>
    <xf numFmtId="179" fontId="17" fillId="34" borderId="11" xfId="0" applyNumberFormat="1" applyFont="1" applyFill="1" applyBorder="1" applyAlignment="1" applyProtection="1">
      <alignment vertical="center" shrinkToFit="1"/>
      <protection hidden="1"/>
    </xf>
    <xf numFmtId="179" fontId="17" fillId="34" borderId="12" xfId="0" applyNumberFormat="1" applyFont="1" applyFill="1" applyBorder="1" applyAlignment="1" applyProtection="1">
      <alignment vertical="center" shrinkToFit="1"/>
      <protection hidden="1"/>
    </xf>
    <xf numFmtId="179" fontId="43" fillId="34" borderId="10" xfId="0" applyNumberFormat="1" applyFont="1" applyFill="1" applyBorder="1" applyAlignment="1" applyProtection="1">
      <alignment vertical="center" shrinkToFit="1"/>
      <protection hidden="1"/>
    </xf>
    <xf numFmtId="179" fontId="43" fillId="34" borderId="11" xfId="0" applyNumberFormat="1" applyFont="1" applyFill="1" applyBorder="1" applyAlignment="1" applyProtection="1">
      <alignment vertical="center" shrinkToFit="1"/>
      <protection hidden="1"/>
    </xf>
    <xf numFmtId="179" fontId="43" fillId="34" borderId="12" xfId="0" applyNumberFormat="1" applyFont="1" applyFill="1" applyBorder="1" applyAlignment="1" applyProtection="1">
      <alignment vertical="center" shrinkToFit="1"/>
      <protection hidden="1"/>
    </xf>
    <xf numFmtId="179" fontId="168" fillId="34" borderId="10" xfId="0" applyNumberFormat="1" applyFont="1" applyFill="1" applyBorder="1" applyAlignment="1" applyProtection="1">
      <alignment horizontal="center" vertical="center" shrinkToFit="1"/>
      <protection hidden="1"/>
    </xf>
    <xf numFmtId="179" fontId="168" fillId="34" borderId="11" xfId="0" applyNumberFormat="1" applyFont="1" applyFill="1" applyBorder="1" applyAlignment="1" applyProtection="1">
      <alignment horizontal="center" vertical="center" shrinkToFit="1"/>
      <protection hidden="1"/>
    </xf>
    <xf numFmtId="179" fontId="168" fillId="34" borderId="12" xfId="0" applyNumberFormat="1" applyFont="1" applyFill="1" applyBorder="1" applyAlignment="1" applyProtection="1">
      <alignment horizontal="center" vertical="center" shrinkToFit="1"/>
      <protection hidden="1"/>
    </xf>
    <xf numFmtId="179" fontId="56" fillId="0" borderId="10" xfId="0" applyNumberFormat="1" applyFont="1" applyBorder="1" applyAlignment="1" applyProtection="1">
      <alignment horizontal="center" vertical="center" wrapText="1" shrinkToFit="1"/>
      <protection hidden="1"/>
    </xf>
    <xf numFmtId="179" fontId="56" fillId="0" borderId="11" xfId="0" applyNumberFormat="1" applyFont="1" applyBorder="1" applyAlignment="1" applyProtection="1">
      <alignment horizontal="center" vertical="center" shrinkToFit="1"/>
      <protection hidden="1"/>
    </xf>
    <xf numFmtId="179" fontId="56" fillId="0" borderId="12" xfId="0" applyNumberFormat="1" applyFont="1" applyBorder="1" applyAlignment="1" applyProtection="1">
      <alignment horizontal="center" vertical="center" shrinkToFit="1"/>
      <protection hidden="1"/>
    </xf>
    <xf numFmtId="179" fontId="43" fillId="2" borderId="10" xfId="0" applyNumberFormat="1" applyFont="1" applyFill="1" applyBorder="1" applyAlignment="1" applyProtection="1">
      <alignment horizontal="left" vertical="center" indent="1" shrinkToFit="1"/>
      <protection hidden="1"/>
    </xf>
    <xf numFmtId="179" fontId="43" fillId="2" borderId="11" xfId="0" applyNumberFormat="1" applyFont="1" applyFill="1" applyBorder="1" applyAlignment="1" applyProtection="1">
      <alignment horizontal="left" vertical="center" indent="1" shrinkToFit="1"/>
      <protection hidden="1"/>
    </xf>
    <xf numFmtId="179" fontId="43" fillId="2" borderId="12" xfId="0" applyNumberFormat="1" applyFont="1" applyFill="1" applyBorder="1" applyAlignment="1" applyProtection="1">
      <alignment horizontal="left" vertical="center" indent="1" shrinkToFit="1"/>
      <protection hidden="1"/>
    </xf>
    <xf numFmtId="179" fontId="52" fillId="0" borderId="3" xfId="0" applyNumberFormat="1" applyFont="1" applyBorder="1" applyAlignment="1" applyProtection="1">
      <alignment horizontal="center" vertical="center" wrapText="1" shrinkToFit="1"/>
      <protection hidden="1"/>
    </xf>
    <xf numFmtId="179" fontId="52" fillId="0" borderId="4" xfId="0" applyNumberFormat="1" applyFont="1" applyBorder="1" applyAlignment="1" applyProtection="1">
      <alignment horizontal="center" vertical="center" shrinkToFit="1"/>
      <protection hidden="1"/>
    </xf>
    <xf numFmtId="179" fontId="52" fillId="0" borderId="5" xfId="0" applyNumberFormat="1" applyFont="1" applyBorder="1" applyAlignment="1" applyProtection="1">
      <alignment horizontal="center" vertical="center" shrinkToFit="1"/>
      <protection hidden="1"/>
    </xf>
    <xf numFmtId="179" fontId="43" fillId="12" borderId="3" xfId="0" applyNumberFormat="1" applyFont="1" applyFill="1" applyBorder="1" applyAlignment="1" applyProtection="1">
      <alignment horizontal="center" vertical="center" shrinkToFit="1"/>
      <protection hidden="1"/>
    </xf>
    <xf numFmtId="179" fontId="43" fillId="12" borderId="4" xfId="0" applyNumberFormat="1" applyFont="1" applyFill="1" applyBorder="1" applyAlignment="1" applyProtection="1">
      <alignment horizontal="center" vertical="center" shrinkToFit="1"/>
      <protection hidden="1"/>
    </xf>
    <xf numFmtId="179" fontId="43" fillId="12" borderId="5" xfId="0" applyNumberFormat="1" applyFont="1" applyFill="1" applyBorder="1" applyAlignment="1" applyProtection="1">
      <alignment horizontal="center" vertical="center" shrinkToFit="1"/>
      <protection hidden="1"/>
    </xf>
    <xf numFmtId="179" fontId="43" fillId="0" borderId="3" xfId="0" applyNumberFormat="1" applyFont="1" applyBorder="1" applyAlignment="1" applyProtection="1">
      <alignment horizontal="center" vertical="center" shrinkToFit="1"/>
      <protection hidden="1"/>
    </xf>
    <xf numFmtId="179" fontId="43" fillId="0" borderId="4" xfId="0" applyNumberFormat="1" applyFont="1" applyBorder="1" applyAlignment="1" applyProtection="1">
      <alignment horizontal="center" vertical="center" shrinkToFit="1"/>
      <protection hidden="1"/>
    </xf>
    <xf numFmtId="179" fontId="43" fillId="0" borderId="5" xfId="0" applyNumberFormat="1" applyFont="1" applyBorder="1" applyAlignment="1" applyProtection="1">
      <alignment horizontal="center" vertical="center" shrinkToFit="1"/>
      <protection hidden="1"/>
    </xf>
    <xf numFmtId="179" fontId="43" fillId="0" borderId="6" xfId="0" applyNumberFormat="1" applyFont="1" applyBorder="1" applyAlignment="1" applyProtection="1">
      <alignment horizontal="center" vertical="center" shrinkToFit="1"/>
      <protection hidden="1"/>
    </xf>
    <xf numFmtId="179" fontId="43" fillId="0" borderId="7" xfId="0" applyNumberFormat="1" applyFont="1" applyBorder="1" applyAlignment="1" applyProtection="1">
      <alignment horizontal="center" vertical="center" shrinkToFit="1"/>
      <protection hidden="1"/>
    </xf>
    <xf numFmtId="179" fontId="43" fillId="0" borderId="8" xfId="0" applyNumberFormat="1" applyFont="1" applyBorder="1" applyAlignment="1" applyProtection="1">
      <alignment horizontal="center" vertical="center" shrinkToFit="1"/>
      <protection hidden="1"/>
    </xf>
    <xf numFmtId="179" fontId="52" fillId="12" borderId="3" xfId="0" applyNumberFormat="1" applyFont="1" applyFill="1" applyBorder="1" applyAlignment="1" applyProtection="1">
      <alignment horizontal="left" vertical="center" indent="1" shrinkToFit="1"/>
      <protection hidden="1"/>
    </xf>
    <xf numFmtId="179" fontId="52" fillId="12" borderId="4" xfId="0" applyNumberFormat="1" applyFont="1" applyFill="1" applyBorder="1" applyAlignment="1" applyProtection="1">
      <alignment horizontal="left" vertical="center" indent="1" shrinkToFit="1"/>
      <protection hidden="1"/>
    </xf>
    <xf numFmtId="179" fontId="52" fillId="12" borderId="5" xfId="0" applyNumberFormat="1" applyFont="1" applyFill="1" applyBorder="1" applyAlignment="1" applyProtection="1">
      <alignment horizontal="left" vertical="center" indent="1" shrinkToFit="1"/>
      <protection hidden="1"/>
    </xf>
    <xf numFmtId="179" fontId="17" fillId="0" borderId="6" xfId="0" applyNumberFormat="1" applyFont="1" applyBorder="1" applyAlignment="1" applyProtection="1">
      <alignment horizontal="left" vertical="center" indent="1" shrinkToFit="1"/>
      <protection hidden="1"/>
    </xf>
    <xf numFmtId="179" fontId="17" fillId="0" borderId="7" xfId="0" applyNumberFormat="1" applyFont="1" applyBorder="1" applyAlignment="1" applyProtection="1">
      <alignment horizontal="left" vertical="center" indent="1" shrinkToFit="1"/>
      <protection hidden="1"/>
    </xf>
    <xf numFmtId="179" fontId="52" fillId="12" borderId="7" xfId="0" applyNumberFormat="1" applyFont="1" applyFill="1" applyBorder="1" applyAlignment="1" applyProtection="1">
      <alignment horizontal="left" vertical="center" shrinkToFit="1"/>
      <protection hidden="1"/>
    </xf>
    <xf numFmtId="179" fontId="16" fillId="0" borderId="7" xfId="0" applyNumberFormat="1" applyFont="1" applyBorder="1" applyAlignment="1" applyProtection="1">
      <alignment horizontal="right" shrinkToFit="1"/>
      <protection hidden="1"/>
    </xf>
    <xf numFmtId="179" fontId="16" fillId="0" borderId="8" xfId="0" applyNumberFormat="1" applyFont="1" applyBorder="1" applyAlignment="1" applyProtection="1">
      <alignment horizontal="right" shrinkToFit="1"/>
      <protection hidden="1"/>
    </xf>
    <xf numFmtId="49" fontId="52" fillId="0" borderId="4" xfId="0" applyNumberFormat="1" applyFont="1" applyBorder="1" applyAlignment="1" applyProtection="1">
      <alignment vertical="center" shrinkToFit="1"/>
      <protection hidden="1"/>
    </xf>
    <xf numFmtId="49" fontId="17" fillId="0" borderId="0" xfId="0" applyNumberFormat="1" applyFont="1" applyAlignment="1" applyProtection="1">
      <alignment vertical="center" shrinkToFit="1"/>
      <protection hidden="1"/>
    </xf>
    <xf numFmtId="179" fontId="52" fillId="0" borderId="4" xfId="0" applyNumberFormat="1" applyFont="1" applyBorder="1" applyAlignment="1" applyProtection="1">
      <alignment vertical="center" shrinkToFit="1"/>
      <protection hidden="1"/>
    </xf>
    <xf numFmtId="179" fontId="48" fillId="2" borderId="6" xfId="0" applyNumberFormat="1" applyFont="1" applyFill="1" applyBorder="1" applyAlignment="1" applyProtection="1">
      <alignment horizontal="left" vertical="center" indent="1" shrinkToFit="1"/>
      <protection hidden="1"/>
    </xf>
    <xf numFmtId="179" fontId="48" fillId="2" borderId="7" xfId="0" applyNumberFormat="1" applyFont="1" applyFill="1" applyBorder="1" applyAlignment="1" applyProtection="1">
      <alignment horizontal="left" vertical="center" indent="1" shrinkToFit="1"/>
      <protection hidden="1"/>
    </xf>
    <xf numFmtId="179" fontId="48" fillId="2" borderId="8" xfId="0" applyNumberFormat="1" applyFont="1" applyFill="1" applyBorder="1" applyAlignment="1" applyProtection="1">
      <alignment horizontal="left" vertical="center" indent="1" shrinkToFit="1"/>
      <protection hidden="1"/>
    </xf>
    <xf numFmtId="179" fontId="43" fillId="0" borderId="10" xfId="0" applyNumberFormat="1" applyFont="1" applyBorder="1" applyAlignment="1" applyProtection="1">
      <alignment horizontal="center" vertical="center" shrinkToFit="1"/>
      <protection hidden="1"/>
    </xf>
    <xf numFmtId="179" fontId="43" fillId="0" borderId="11" xfId="0" applyNumberFormat="1" applyFont="1" applyBorder="1" applyAlignment="1" applyProtection="1">
      <alignment horizontal="center" vertical="center" shrinkToFit="1"/>
      <protection hidden="1"/>
    </xf>
    <xf numFmtId="179" fontId="43" fillId="0" borderId="12" xfId="0" applyNumberFormat="1" applyFont="1" applyBorder="1" applyAlignment="1" applyProtection="1">
      <alignment horizontal="center" vertical="center" shrinkToFit="1"/>
      <protection hidden="1"/>
    </xf>
    <xf numFmtId="179" fontId="43" fillId="2" borderId="10" xfId="0" applyNumberFormat="1" applyFont="1" applyFill="1" applyBorder="1" applyAlignment="1" applyProtection="1">
      <alignment horizontal="center" vertical="center" shrinkToFit="1"/>
      <protection hidden="1"/>
    </xf>
    <xf numFmtId="179" fontId="43" fillId="2" borderId="11" xfId="0" applyNumberFormat="1" applyFont="1" applyFill="1" applyBorder="1" applyAlignment="1" applyProtection="1">
      <alignment horizontal="center" vertical="center" shrinkToFit="1"/>
      <protection hidden="1"/>
    </xf>
    <xf numFmtId="179" fontId="43" fillId="2" borderId="12" xfId="0" applyNumberFormat="1" applyFont="1" applyFill="1" applyBorder="1" applyAlignment="1" applyProtection="1">
      <alignment horizontal="center" vertical="center" shrinkToFit="1"/>
      <protection hidden="1"/>
    </xf>
    <xf numFmtId="179" fontId="17" fillId="0" borderId="10" xfId="0" applyNumberFormat="1" applyFont="1" applyBorder="1" applyAlignment="1" applyProtection="1">
      <alignment horizontal="center" vertical="center" wrapText="1" shrinkToFit="1"/>
      <protection hidden="1"/>
    </xf>
    <xf numFmtId="179" fontId="17" fillId="0" borderId="11" xfId="0" applyNumberFormat="1" applyFont="1" applyBorder="1" applyAlignment="1" applyProtection="1">
      <alignment horizontal="center" vertical="center" shrinkToFit="1"/>
      <protection hidden="1"/>
    </xf>
    <xf numFmtId="179" fontId="17" fillId="0" borderId="12" xfId="0" applyNumberFormat="1" applyFont="1" applyBorder="1" applyAlignment="1" applyProtection="1">
      <alignment horizontal="center" vertical="center" shrinkToFit="1"/>
      <protection hidden="1"/>
    </xf>
    <xf numFmtId="179" fontId="48" fillId="2" borderId="11" xfId="0" applyNumberFormat="1" applyFont="1" applyFill="1" applyBorder="1" applyAlignment="1" applyProtection="1">
      <alignment horizontal="center" vertical="center" shrinkToFit="1"/>
      <protection hidden="1"/>
    </xf>
    <xf numFmtId="179" fontId="48" fillId="2" borderId="12" xfId="0" applyNumberFormat="1" applyFont="1" applyFill="1" applyBorder="1" applyAlignment="1" applyProtection="1">
      <alignment horizontal="center" vertical="center" shrinkToFit="1"/>
      <protection hidden="1"/>
    </xf>
    <xf numFmtId="179" fontId="55" fillId="0" borderId="10" xfId="0" applyNumberFormat="1" applyFont="1" applyBorder="1" applyAlignment="1" applyProtection="1">
      <alignment horizontal="left" vertical="center" indent="1" shrinkToFit="1"/>
      <protection hidden="1"/>
    </xf>
    <xf numFmtId="179" fontId="55" fillId="0" borderId="11" xfId="0" applyNumberFormat="1" applyFont="1" applyBorder="1" applyAlignment="1" applyProtection="1">
      <alignment horizontal="left" vertical="center" indent="1" shrinkToFit="1"/>
      <protection hidden="1"/>
    </xf>
    <xf numFmtId="179" fontId="55" fillId="0" borderId="12" xfId="0" applyNumberFormat="1" applyFont="1" applyBorder="1" applyAlignment="1" applyProtection="1">
      <alignment horizontal="left" vertical="center" indent="1" shrinkToFit="1"/>
      <protection hidden="1"/>
    </xf>
    <xf numFmtId="179" fontId="52" fillId="0" borderId="6" xfId="0" applyNumberFormat="1" applyFont="1" applyBorder="1" applyAlignment="1" applyProtection="1">
      <alignment horizontal="center" vertical="center" shrinkToFit="1"/>
      <protection hidden="1"/>
    </xf>
    <xf numFmtId="179" fontId="52" fillId="0" borderId="7" xfId="0" applyNumberFormat="1" applyFont="1" applyBorder="1" applyAlignment="1" applyProtection="1">
      <alignment horizontal="center" vertical="center" shrinkToFit="1"/>
      <protection hidden="1"/>
    </xf>
    <xf numFmtId="179" fontId="52" fillId="0" borderId="8" xfId="0" applyNumberFormat="1" applyFont="1" applyBorder="1" applyAlignment="1" applyProtection="1">
      <alignment horizontal="center" vertical="center" shrinkToFit="1"/>
      <protection hidden="1"/>
    </xf>
    <xf numFmtId="179" fontId="56" fillId="0" borderId="70" xfId="0" applyNumberFormat="1" applyFont="1" applyBorder="1" applyAlignment="1" applyProtection="1">
      <alignment horizontal="center" vertical="center" shrinkToFit="1"/>
      <protection hidden="1"/>
    </xf>
    <xf numFmtId="179" fontId="56" fillId="0" borderId="32" xfId="0" applyNumberFormat="1" applyFont="1" applyBorder="1" applyAlignment="1" applyProtection="1">
      <alignment horizontal="center" vertical="center" shrinkToFit="1"/>
      <protection hidden="1"/>
    </xf>
    <xf numFmtId="179" fontId="17" fillId="2" borderId="32" xfId="0" applyNumberFormat="1" applyFont="1" applyFill="1" applyBorder="1" applyAlignment="1" applyProtection="1">
      <alignment horizontal="left" vertical="center" indent="1" shrinkToFit="1"/>
      <protection hidden="1"/>
    </xf>
    <xf numFmtId="179" fontId="17" fillId="2" borderId="71" xfId="0" applyNumberFormat="1" applyFont="1" applyFill="1" applyBorder="1" applyAlignment="1" applyProtection="1">
      <alignment horizontal="left" vertical="center" indent="1" shrinkToFit="1"/>
      <protection hidden="1"/>
    </xf>
    <xf numFmtId="179" fontId="43" fillId="0" borderId="13" xfId="0" applyNumberFormat="1" applyFont="1" applyBorder="1" applyAlignment="1" applyProtection="1">
      <alignment horizontal="center" vertical="center" shrinkToFit="1"/>
      <protection hidden="1"/>
    </xf>
    <xf numFmtId="179" fontId="43" fillId="0" borderId="0" xfId="0" applyNumberFormat="1" applyFont="1" applyAlignment="1" applyProtection="1">
      <alignment horizontal="center" vertical="center" shrinkToFit="1"/>
      <protection hidden="1"/>
    </xf>
    <xf numFmtId="179" fontId="43" fillId="0" borderId="9" xfId="0" applyNumberFormat="1" applyFont="1" applyBorder="1" applyAlignment="1" applyProtection="1">
      <alignment horizontal="center" vertical="center" shrinkToFit="1"/>
      <protection hidden="1"/>
    </xf>
    <xf numFmtId="179" fontId="56" fillId="2" borderId="32" xfId="0" applyNumberFormat="1" applyFont="1" applyFill="1" applyBorder="1" applyAlignment="1" applyProtection="1">
      <alignment horizontal="left" vertical="center" indent="1" shrinkToFit="1"/>
      <protection hidden="1"/>
    </xf>
    <xf numFmtId="179" fontId="56" fillId="2" borderId="71" xfId="0" applyNumberFormat="1" applyFont="1" applyFill="1" applyBorder="1" applyAlignment="1" applyProtection="1">
      <alignment horizontal="left" vertical="center" indent="1" shrinkToFit="1"/>
      <protection hidden="1"/>
    </xf>
    <xf numFmtId="179" fontId="52" fillId="0" borderId="13" xfId="0" applyNumberFormat="1" applyFont="1" applyBorder="1" applyAlignment="1" applyProtection="1">
      <alignment horizontal="right" vertical="center" shrinkToFit="1"/>
      <protection hidden="1"/>
    </xf>
    <xf numFmtId="179" fontId="52" fillId="0" borderId="0" xfId="0" applyNumberFormat="1" applyFont="1" applyAlignment="1" applyProtection="1">
      <alignment horizontal="right" vertical="center" shrinkToFit="1"/>
      <protection hidden="1"/>
    </xf>
    <xf numFmtId="179" fontId="52" fillId="2" borderId="0" xfId="0" applyNumberFormat="1" applyFont="1" applyFill="1" applyAlignment="1" applyProtection="1">
      <alignment horizontal="left" vertical="center" shrinkToFit="1"/>
      <protection hidden="1"/>
    </xf>
    <xf numFmtId="179" fontId="15" fillId="0" borderId="0" xfId="0" applyNumberFormat="1" applyFont="1" applyAlignment="1" applyProtection="1">
      <alignment horizontal="right" vertical="center" indent="1" shrinkToFit="1"/>
      <protection hidden="1"/>
    </xf>
    <xf numFmtId="179" fontId="15" fillId="0" borderId="9" xfId="0" applyNumberFormat="1" applyFont="1" applyBorder="1" applyAlignment="1" applyProtection="1">
      <alignment horizontal="right" vertical="center" indent="1" shrinkToFit="1"/>
      <protection hidden="1"/>
    </xf>
    <xf numFmtId="179" fontId="53" fillId="0" borderId="10" xfId="0" applyNumberFormat="1" applyFont="1" applyBorder="1" applyAlignment="1" applyProtection="1">
      <alignment horizontal="left" vertical="center" wrapText="1" shrinkToFit="1"/>
      <protection hidden="1"/>
    </xf>
    <xf numFmtId="179" fontId="53" fillId="0" borderId="11" xfId="0" applyNumberFormat="1" applyFont="1" applyBorder="1" applyAlignment="1" applyProtection="1">
      <alignment horizontal="left" vertical="center" shrinkToFit="1"/>
      <protection hidden="1"/>
    </xf>
    <xf numFmtId="179" fontId="53" fillId="0" borderId="12" xfId="0" applyNumberFormat="1" applyFont="1" applyBorder="1" applyAlignment="1" applyProtection="1">
      <alignment horizontal="left" vertical="center" shrinkToFit="1"/>
      <protection hidden="1"/>
    </xf>
    <xf numFmtId="49" fontId="26" fillId="0" borderId="7" xfId="0" applyNumberFormat="1" applyFont="1" applyBorder="1" applyAlignment="1" applyProtection="1">
      <alignment vertical="center" shrinkToFit="1"/>
      <protection hidden="1"/>
    </xf>
    <xf numFmtId="179" fontId="167" fillId="2" borderId="0" xfId="0" applyNumberFormat="1" applyFont="1" applyFill="1" applyAlignment="1">
      <alignment horizontal="center" vertical="center" shrinkToFit="1"/>
    </xf>
    <xf numFmtId="179" fontId="52" fillId="0" borderId="32" xfId="0" applyNumberFormat="1" applyFont="1" applyBorder="1" applyAlignment="1" applyProtection="1">
      <alignment vertical="center" shrinkToFit="1"/>
      <protection hidden="1"/>
    </xf>
    <xf numFmtId="179" fontId="52" fillId="0" borderId="71" xfId="0" applyNumberFormat="1" applyFont="1" applyBorder="1" applyAlignment="1" applyProtection="1">
      <alignment vertical="center" shrinkToFit="1"/>
      <protection hidden="1"/>
    </xf>
    <xf numFmtId="179" fontId="48" fillId="2" borderId="6" xfId="0" applyNumberFormat="1" applyFont="1" applyFill="1" applyBorder="1" applyAlignment="1" applyProtection="1">
      <alignment horizontal="left" vertical="center" indent="4" shrinkToFit="1"/>
      <protection hidden="1"/>
    </xf>
    <xf numFmtId="179" fontId="48" fillId="2" borderId="7" xfId="0" applyNumberFormat="1" applyFont="1" applyFill="1" applyBorder="1" applyAlignment="1" applyProtection="1">
      <alignment horizontal="left" vertical="center" indent="4" shrinkToFit="1"/>
      <protection hidden="1"/>
    </xf>
    <xf numFmtId="179" fontId="52" fillId="0" borderId="7" xfId="0" applyNumberFormat="1" applyFont="1" applyBorder="1" applyAlignment="1" applyProtection="1">
      <alignment vertical="center" shrinkToFit="1"/>
      <protection hidden="1"/>
    </xf>
    <xf numFmtId="179" fontId="52" fillId="0" borderId="8" xfId="0" applyNumberFormat="1" applyFont="1" applyBorder="1" applyAlignment="1" applyProtection="1">
      <alignment vertical="center" shrinkToFit="1"/>
      <protection hidden="1"/>
    </xf>
    <xf numFmtId="49" fontId="26" fillId="0" borderId="0" xfId="0" applyNumberFormat="1" applyFont="1" applyAlignment="1" applyProtection="1">
      <alignment horizontal="center" vertical="center" shrinkToFit="1"/>
      <protection hidden="1"/>
    </xf>
    <xf numFmtId="49" fontId="14" fillId="0" borderId="0" xfId="0" applyNumberFormat="1" applyFont="1" applyAlignment="1" applyProtection="1">
      <alignment vertical="center" shrinkToFit="1"/>
      <protection hidden="1"/>
    </xf>
    <xf numFmtId="49" fontId="19" fillId="0" borderId="0" xfId="0" applyNumberFormat="1" applyFont="1" applyAlignment="1">
      <alignment vertical="center" shrinkToFit="1"/>
    </xf>
    <xf numFmtId="49" fontId="43" fillId="0" borderId="0" xfId="0" applyNumberFormat="1" applyFont="1" applyAlignment="1" applyProtection="1">
      <alignment horizontal="center" vertical="center" shrinkToFit="1"/>
      <protection hidden="1"/>
    </xf>
    <xf numFmtId="49" fontId="65" fillId="0" borderId="0" xfId="0" applyNumberFormat="1" applyFont="1" applyAlignment="1" applyProtection="1">
      <alignment horizontal="center" vertical="top" shrinkToFit="1"/>
      <protection hidden="1"/>
    </xf>
    <xf numFmtId="49" fontId="48" fillId="0" borderId="0" xfId="0" applyNumberFormat="1" applyFont="1" applyAlignment="1" applyProtection="1">
      <alignment horizontal="left" vertical="center" shrinkToFit="1"/>
      <protection hidden="1"/>
    </xf>
    <xf numFmtId="49" fontId="52" fillId="0" borderId="7" xfId="0" applyNumberFormat="1" applyFont="1" applyBorder="1" applyAlignment="1" applyProtection="1">
      <alignment vertical="center" shrinkToFit="1"/>
      <protection hidden="1"/>
    </xf>
    <xf numFmtId="49" fontId="54" fillId="0" borderId="10" xfId="0" applyNumberFormat="1" applyFont="1" applyBorder="1" applyAlignment="1" applyProtection="1">
      <alignment horizontal="center" vertical="center" shrinkToFit="1"/>
      <protection hidden="1"/>
    </xf>
    <xf numFmtId="49" fontId="54" fillId="0" borderId="11" xfId="0" applyNumberFormat="1" applyFont="1" applyBorder="1" applyAlignment="1" applyProtection="1">
      <alignment horizontal="center" vertical="center" shrinkToFit="1"/>
      <protection hidden="1"/>
    </xf>
    <xf numFmtId="49" fontId="54" fillId="0" borderId="12" xfId="0" applyNumberFormat="1" applyFont="1" applyBorder="1" applyAlignment="1" applyProtection="1">
      <alignment horizontal="center" vertical="center" shrinkToFit="1"/>
      <protection hidden="1"/>
    </xf>
    <xf numFmtId="49" fontId="43" fillId="0" borderId="83" xfId="0" applyNumberFormat="1" applyFont="1" applyBorder="1" applyAlignment="1" applyProtection="1">
      <alignment horizontal="center" vertical="center" shrinkToFit="1"/>
      <protection hidden="1"/>
    </xf>
    <xf numFmtId="49" fontId="43" fillId="0" borderId="82" xfId="0" applyNumberFormat="1" applyFont="1" applyBorder="1" applyAlignment="1" applyProtection="1">
      <alignment horizontal="center" vertical="center" shrinkToFit="1"/>
      <protection hidden="1"/>
    </xf>
    <xf numFmtId="49" fontId="43" fillId="0" borderId="86" xfId="0" applyNumberFormat="1" applyFont="1" applyBorder="1" applyAlignment="1" applyProtection="1">
      <alignment horizontal="center" vertical="center" shrinkToFit="1"/>
      <protection hidden="1"/>
    </xf>
    <xf numFmtId="49" fontId="43" fillId="0" borderId="93" xfId="0" applyNumberFormat="1" applyFont="1" applyBorder="1" applyAlignment="1" applyProtection="1">
      <alignment horizontal="center" vertical="center" shrinkToFit="1"/>
      <protection hidden="1"/>
    </xf>
    <xf numFmtId="49" fontId="43" fillId="0" borderId="28" xfId="0" applyNumberFormat="1" applyFont="1" applyBorder="1" applyAlignment="1" applyProtection="1">
      <alignment horizontal="center" vertical="center" shrinkToFit="1"/>
      <protection hidden="1"/>
    </xf>
    <xf numFmtId="49" fontId="43" fillId="0" borderId="98" xfId="0" applyNumberFormat="1" applyFont="1" applyBorder="1" applyAlignment="1" applyProtection="1">
      <alignment horizontal="center" vertical="center" shrinkToFit="1"/>
      <protection hidden="1"/>
    </xf>
    <xf numFmtId="49" fontId="52" fillId="12" borderId="83" xfId="0" applyNumberFormat="1" applyFont="1" applyFill="1" applyBorder="1" applyAlignment="1" applyProtection="1">
      <alignment vertical="center" shrinkToFit="1"/>
      <protection hidden="1"/>
    </xf>
    <xf numFmtId="49" fontId="52" fillId="12" borderId="82" xfId="0" applyNumberFormat="1" applyFont="1" applyFill="1" applyBorder="1" applyAlignment="1" applyProtection="1">
      <alignment vertical="center" shrinkToFit="1"/>
      <protection hidden="1"/>
    </xf>
    <xf numFmtId="49" fontId="52" fillId="12" borderId="86" xfId="0" applyNumberFormat="1" applyFont="1" applyFill="1" applyBorder="1" applyAlignment="1" applyProtection="1">
      <alignment vertical="center" shrinkToFit="1"/>
      <protection hidden="1"/>
    </xf>
    <xf numFmtId="49" fontId="52" fillId="12" borderId="93" xfId="0" applyNumberFormat="1" applyFont="1" applyFill="1" applyBorder="1" applyAlignment="1" applyProtection="1">
      <alignment vertical="center" shrinkToFit="1"/>
      <protection hidden="1"/>
    </xf>
    <xf numFmtId="49" fontId="52" fillId="12" borderId="28" xfId="0" applyNumberFormat="1" applyFont="1" applyFill="1" applyBorder="1" applyAlignment="1" applyProtection="1">
      <alignment vertical="center" shrinkToFit="1"/>
      <protection hidden="1"/>
    </xf>
    <xf numFmtId="49" fontId="52" fillId="12" borderId="98" xfId="0" applyNumberFormat="1" applyFont="1" applyFill="1" applyBorder="1" applyAlignment="1" applyProtection="1">
      <alignment vertical="center" shrinkToFit="1"/>
      <protection hidden="1"/>
    </xf>
    <xf numFmtId="49" fontId="22" fillId="0" borderId="0" xfId="0" applyNumberFormat="1" applyFont="1" applyAlignment="1">
      <alignment horizontal="left" vertical="center" indent="3" shrinkToFit="1"/>
    </xf>
    <xf numFmtId="49" fontId="19" fillId="0" borderId="10" xfId="0" applyNumberFormat="1" applyFont="1" applyBorder="1" applyAlignment="1">
      <alignment horizontal="center" vertical="center" shrinkToFit="1"/>
    </xf>
    <xf numFmtId="49" fontId="19" fillId="0" borderId="11" xfId="0" applyNumberFormat="1" applyFont="1" applyBorder="1" applyAlignment="1">
      <alignment horizontal="center" vertical="center" shrinkToFit="1"/>
    </xf>
    <xf numFmtId="49" fontId="19" fillId="0" borderId="12" xfId="0" applyNumberFormat="1" applyFont="1" applyBorder="1" applyAlignment="1">
      <alignment horizontal="center" vertical="center" shrinkToFit="1"/>
    </xf>
    <xf numFmtId="49" fontId="28" fillId="0" borderId="0" xfId="0" applyNumberFormat="1" applyFont="1" applyAlignment="1">
      <alignment horizontal="right" vertical="center" shrinkToFit="1"/>
    </xf>
    <xf numFmtId="49" fontId="22" fillId="0" borderId="0" xfId="0" applyNumberFormat="1" applyFont="1" applyAlignment="1">
      <alignment horizontal="left" vertical="center" indent="2" shrinkToFit="1"/>
    </xf>
    <xf numFmtId="49" fontId="20" fillId="0" borderId="0" xfId="0" applyNumberFormat="1" applyFont="1" applyAlignment="1">
      <alignment horizontal="center" vertical="center" shrinkToFit="1"/>
    </xf>
    <xf numFmtId="179" fontId="28" fillId="2" borderId="10" xfId="0" applyNumberFormat="1" applyFont="1" applyFill="1" applyBorder="1" applyAlignment="1" applyProtection="1">
      <alignment horizontal="center" vertical="center" shrinkToFit="1"/>
      <protection hidden="1"/>
    </xf>
    <xf numFmtId="179" fontId="28" fillId="2" borderId="11" xfId="0" applyNumberFormat="1" applyFont="1" applyFill="1" applyBorder="1" applyAlignment="1" applyProtection="1">
      <alignment horizontal="center" vertical="center" shrinkToFit="1"/>
      <protection hidden="1"/>
    </xf>
    <xf numFmtId="179" fontId="28" fillId="2" borderId="12" xfId="0" applyNumberFormat="1" applyFont="1" applyFill="1" applyBorder="1" applyAlignment="1" applyProtection="1">
      <alignment horizontal="center" vertical="center" shrinkToFit="1"/>
      <protection hidden="1"/>
    </xf>
    <xf numFmtId="179" fontId="14" fillId="2" borderId="11" xfId="0" applyNumberFormat="1" applyFont="1" applyFill="1" applyBorder="1" applyAlignment="1" applyProtection="1">
      <alignment horizontal="right" vertical="center" shrinkToFit="1"/>
      <protection hidden="1"/>
    </xf>
    <xf numFmtId="179" fontId="14" fillId="2" borderId="12" xfId="0" applyNumberFormat="1" applyFont="1" applyFill="1" applyBorder="1" applyAlignment="1" applyProtection="1">
      <alignment horizontal="right" vertical="center" shrinkToFit="1"/>
      <protection hidden="1"/>
    </xf>
    <xf numFmtId="179" fontId="118" fillId="0" borderId="3" xfId="0" applyNumberFormat="1" applyFont="1" applyBorder="1" applyAlignment="1">
      <alignment horizontal="center" wrapText="1" shrinkToFit="1"/>
    </xf>
    <xf numFmtId="179" fontId="118" fillId="0" borderId="4" xfId="0" applyNumberFormat="1" applyFont="1" applyBorder="1" applyAlignment="1">
      <alignment horizontal="center" wrapText="1" shrinkToFit="1"/>
    </xf>
    <xf numFmtId="179" fontId="118" fillId="0" borderId="5" xfId="0" applyNumberFormat="1" applyFont="1" applyBorder="1" applyAlignment="1">
      <alignment horizontal="center" wrapText="1" shrinkToFit="1"/>
    </xf>
    <xf numFmtId="179" fontId="118" fillId="0" borderId="13" xfId="0" applyNumberFormat="1" applyFont="1" applyBorder="1" applyAlignment="1">
      <alignment horizontal="center" wrapText="1" shrinkToFit="1"/>
    </xf>
    <xf numFmtId="179" fontId="118" fillId="0" borderId="0" xfId="0" applyNumberFormat="1" applyFont="1" applyAlignment="1">
      <alignment horizontal="center" wrapText="1" shrinkToFit="1"/>
    </xf>
    <xf numFmtId="179" fontId="118" fillId="0" borderId="9" xfId="0" applyNumberFormat="1" applyFont="1" applyBorder="1" applyAlignment="1">
      <alignment horizontal="center" wrapText="1" shrinkToFit="1"/>
    </xf>
    <xf numFmtId="179" fontId="202" fillId="0" borderId="13" xfId="0" applyNumberFormat="1" applyFont="1" applyBorder="1" applyAlignment="1">
      <alignment horizontal="center" vertical="center" shrinkToFit="1"/>
    </xf>
    <xf numFmtId="179" fontId="202" fillId="0" borderId="0" xfId="0" applyNumberFormat="1" applyFont="1" applyAlignment="1">
      <alignment horizontal="center" vertical="center" shrinkToFit="1"/>
    </xf>
    <xf numFmtId="179" fontId="202" fillId="0" borderId="9" xfId="0" applyNumberFormat="1" applyFont="1" applyBorder="1" applyAlignment="1">
      <alignment horizontal="center" vertical="center" shrinkToFit="1"/>
    </xf>
    <xf numFmtId="179" fontId="118" fillId="0" borderId="13" xfId="0" applyNumberFormat="1" applyFont="1" applyBorder="1" applyAlignment="1">
      <alignment horizontal="center" vertical="top" wrapText="1" shrinkToFit="1"/>
    </xf>
    <xf numFmtId="179" fontId="118" fillId="0" borderId="0" xfId="0" applyNumberFormat="1" applyFont="1" applyAlignment="1">
      <alignment horizontal="center" vertical="top" wrapText="1" shrinkToFit="1"/>
    </xf>
    <xf numFmtId="179" fontId="118" fillId="0" borderId="9" xfId="0" applyNumberFormat="1" applyFont="1" applyBorder="1" applyAlignment="1">
      <alignment horizontal="center" vertical="top" wrapText="1" shrinkToFit="1"/>
    </xf>
    <xf numFmtId="179" fontId="118" fillId="0" borderId="6" xfId="0" applyNumberFormat="1" applyFont="1" applyBorder="1" applyAlignment="1">
      <alignment horizontal="center" vertical="top" wrapText="1" shrinkToFit="1"/>
    </xf>
    <xf numFmtId="179" fontId="118" fillId="0" borderId="7" xfId="0" applyNumberFormat="1" applyFont="1" applyBorder="1" applyAlignment="1">
      <alignment horizontal="center" vertical="top" wrapText="1" shrinkToFit="1"/>
    </xf>
    <xf numFmtId="179" fontId="118" fillId="0" borderId="8" xfId="0" applyNumberFormat="1" applyFont="1" applyBorder="1" applyAlignment="1">
      <alignment horizontal="center" vertical="top" wrapText="1" shrinkToFit="1"/>
    </xf>
    <xf numFmtId="179" fontId="118" fillId="0" borderId="0" xfId="0" applyNumberFormat="1" applyFont="1" applyAlignment="1">
      <alignment vertical="center" shrinkToFit="1"/>
    </xf>
    <xf numFmtId="179" fontId="16" fillId="7" borderId="3" xfId="0" applyNumberFormat="1" applyFont="1" applyFill="1" applyBorder="1" applyAlignment="1" applyProtection="1">
      <alignment horizontal="left" vertical="center" shrinkToFit="1"/>
      <protection locked="0"/>
    </xf>
    <xf numFmtId="179" fontId="16" fillId="7" borderId="4" xfId="0" applyNumberFormat="1" applyFont="1" applyFill="1" applyBorder="1" applyAlignment="1" applyProtection="1">
      <alignment horizontal="left" vertical="center" shrinkToFit="1"/>
      <protection locked="0"/>
    </xf>
    <xf numFmtId="179" fontId="16" fillId="7" borderId="5" xfId="0" applyNumberFormat="1" applyFont="1" applyFill="1" applyBorder="1" applyAlignment="1" applyProtection="1">
      <alignment horizontal="left" vertical="center" shrinkToFit="1"/>
      <protection locked="0"/>
    </xf>
    <xf numFmtId="179" fontId="16" fillId="7" borderId="6" xfId="0" applyNumberFormat="1" applyFont="1" applyFill="1" applyBorder="1" applyAlignment="1" applyProtection="1">
      <alignment horizontal="left" vertical="center" shrinkToFit="1"/>
      <protection locked="0"/>
    </xf>
    <xf numFmtId="179" fontId="16" fillId="7" borderId="7" xfId="0" applyNumberFormat="1" applyFont="1" applyFill="1" applyBorder="1" applyAlignment="1" applyProtection="1">
      <alignment horizontal="left" vertical="center" shrinkToFit="1"/>
      <protection locked="0"/>
    </xf>
    <xf numFmtId="179" fontId="16" fillId="7" borderId="8" xfId="0" applyNumberFormat="1" applyFont="1" applyFill="1" applyBorder="1" applyAlignment="1" applyProtection="1">
      <alignment horizontal="left" vertical="center" shrinkToFit="1"/>
      <protection locked="0"/>
    </xf>
    <xf numFmtId="179" fontId="16" fillId="6" borderId="10" xfId="0" applyNumberFormat="1" applyFont="1" applyFill="1" applyBorder="1" applyAlignment="1" applyProtection="1">
      <alignment horizontal="right" vertical="center" shrinkToFit="1"/>
      <protection locked="0"/>
    </xf>
    <xf numFmtId="179" fontId="16" fillId="6" borderId="11" xfId="0" applyNumberFormat="1" applyFont="1" applyFill="1" applyBorder="1" applyAlignment="1" applyProtection="1">
      <alignment horizontal="right" vertical="center" shrinkToFit="1"/>
      <protection locked="0"/>
    </xf>
    <xf numFmtId="179" fontId="16" fillId="6" borderId="12" xfId="0" applyNumberFormat="1" applyFont="1" applyFill="1" applyBorder="1" applyAlignment="1" applyProtection="1">
      <alignment horizontal="right" vertical="center" shrinkToFit="1"/>
      <protection locked="0"/>
    </xf>
    <xf numFmtId="179" fontId="16" fillId="0" borderId="3" xfId="0" applyNumberFormat="1" applyFont="1" applyBorder="1" applyAlignment="1">
      <alignment vertical="center" shrinkToFit="1"/>
    </xf>
    <xf numFmtId="179" fontId="16" fillId="0" borderId="4" xfId="0" applyNumberFormat="1" applyFont="1" applyBorder="1" applyAlignment="1">
      <alignment vertical="center" shrinkToFit="1"/>
    </xf>
    <xf numFmtId="179" fontId="16" fillId="0" borderId="5" xfId="0" applyNumberFormat="1" applyFont="1" applyBorder="1" applyAlignment="1">
      <alignment vertical="center" shrinkToFit="1"/>
    </xf>
    <xf numFmtId="179" fontId="16" fillId="0" borderId="13" xfId="0" applyNumberFormat="1" applyFont="1" applyBorder="1" applyAlignment="1">
      <alignment vertical="center" shrinkToFit="1"/>
    </xf>
    <xf numFmtId="179" fontId="16" fillId="0" borderId="0" xfId="0" applyNumberFormat="1" applyFont="1" applyAlignment="1">
      <alignment vertical="center" shrinkToFit="1"/>
    </xf>
    <xf numFmtId="179" fontId="16" fillId="0" borderId="9" xfId="0" applyNumberFormat="1" applyFont="1" applyBorder="1" applyAlignment="1">
      <alignment vertical="center" shrinkToFit="1"/>
    </xf>
    <xf numFmtId="179" fontId="16" fillId="0" borderId="6" xfId="0" applyNumberFormat="1" applyFont="1" applyBorder="1" applyAlignment="1">
      <alignment vertical="center" shrinkToFit="1"/>
    </xf>
    <xf numFmtId="179" fontId="16" fillId="0" borderId="7" xfId="0" applyNumberFormat="1" applyFont="1" applyBorder="1" applyAlignment="1">
      <alignment vertical="center" shrinkToFit="1"/>
    </xf>
    <xf numFmtId="179" fontId="16" fillId="0" borderId="8" xfId="0" applyNumberFormat="1" applyFont="1" applyBorder="1" applyAlignment="1">
      <alignment vertical="center" shrinkToFit="1"/>
    </xf>
    <xf numFmtId="179" fontId="14" fillId="6" borderId="3" xfId="0" applyNumberFormat="1" applyFont="1" applyFill="1" applyBorder="1" applyAlignment="1" applyProtection="1">
      <alignment horizontal="right" vertical="center" shrinkToFit="1"/>
      <protection locked="0"/>
    </xf>
    <xf numFmtId="179" fontId="14" fillId="6" borderId="4" xfId="0" applyNumberFormat="1" applyFont="1" applyFill="1" applyBorder="1" applyAlignment="1" applyProtection="1">
      <alignment horizontal="right" vertical="center" shrinkToFit="1"/>
      <protection locked="0"/>
    </xf>
    <xf numFmtId="179" fontId="14" fillId="6" borderId="6" xfId="0" applyNumberFormat="1" applyFont="1" applyFill="1" applyBorder="1" applyAlignment="1" applyProtection="1">
      <alignment horizontal="right" vertical="center" shrinkToFit="1"/>
      <protection locked="0"/>
    </xf>
    <xf numFmtId="179" fontId="14" fillId="6" borderId="7" xfId="0" applyNumberFormat="1" applyFont="1" applyFill="1" applyBorder="1" applyAlignment="1" applyProtection="1">
      <alignment horizontal="right" vertical="center" shrinkToFit="1"/>
      <protection locked="0"/>
    </xf>
    <xf numFmtId="179" fontId="16" fillId="6" borderId="4" xfId="0" applyNumberFormat="1" applyFont="1" applyFill="1" applyBorder="1" applyAlignment="1" applyProtection="1">
      <alignment horizontal="right" vertical="center" shrinkToFit="1"/>
      <protection locked="0"/>
    </xf>
    <xf numFmtId="179" fontId="16" fillId="6" borderId="7" xfId="0" applyNumberFormat="1" applyFont="1" applyFill="1" applyBorder="1" applyAlignment="1" applyProtection="1">
      <alignment horizontal="right" vertical="center" shrinkToFit="1"/>
      <protection locked="0"/>
    </xf>
    <xf numFmtId="179" fontId="14" fillId="6" borderId="5" xfId="0" applyNumberFormat="1" applyFont="1" applyFill="1" applyBorder="1" applyAlignment="1" applyProtection="1">
      <alignment horizontal="right" vertical="center" shrinkToFit="1"/>
      <protection locked="0"/>
    </xf>
    <xf numFmtId="179" fontId="14" fillId="6" borderId="8" xfId="0" applyNumberFormat="1" applyFont="1" applyFill="1" applyBorder="1" applyAlignment="1" applyProtection="1">
      <alignment horizontal="right" vertical="center" shrinkToFit="1"/>
      <protection locked="0"/>
    </xf>
    <xf numFmtId="179" fontId="14" fillId="2" borderId="3" xfId="0" applyNumberFormat="1" applyFont="1" applyFill="1" applyBorder="1" applyAlignment="1" applyProtection="1">
      <alignment vertical="center" shrinkToFit="1"/>
      <protection hidden="1"/>
    </xf>
    <xf numFmtId="179" fontId="14" fillId="2" borderId="4" xfId="0" applyNumberFormat="1" applyFont="1" applyFill="1" applyBorder="1" applyAlignment="1" applyProtection="1">
      <alignment vertical="center" shrinkToFit="1"/>
      <protection hidden="1"/>
    </xf>
    <xf numFmtId="179" fontId="14" fillId="2" borderId="5" xfId="0" applyNumberFormat="1" applyFont="1" applyFill="1" applyBorder="1" applyAlignment="1" applyProtection="1">
      <alignment vertical="center" shrinkToFit="1"/>
      <protection hidden="1"/>
    </xf>
    <xf numFmtId="179" fontId="14" fillId="2" borderId="13" xfId="0" applyNumberFormat="1" applyFont="1" applyFill="1" applyBorder="1" applyAlignment="1" applyProtection="1">
      <alignment vertical="center" shrinkToFit="1"/>
      <protection hidden="1"/>
    </xf>
    <xf numFmtId="179" fontId="14" fillId="2" borderId="0" xfId="0" applyNumberFormat="1" applyFont="1" applyFill="1" applyAlignment="1" applyProtection="1">
      <alignment vertical="center" shrinkToFit="1"/>
      <protection hidden="1"/>
    </xf>
    <xf numFmtId="179" fontId="14" fillId="2" borderId="9" xfId="0" applyNumberFormat="1" applyFont="1" applyFill="1" applyBorder="1" applyAlignment="1" applyProtection="1">
      <alignment vertical="center" shrinkToFit="1"/>
      <protection hidden="1"/>
    </xf>
    <xf numFmtId="179" fontId="179" fillId="0" borderId="13" xfId="33" applyNumberFormat="1" applyFont="1" applyBorder="1" applyAlignment="1">
      <alignment horizontal="left" vertical="center" shrinkToFit="1"/>
    </xf>
    <xf numFmtId="179" fontId="179" fillId="0" borderId="0" xfId="33" applyNumberFormat="1" applyFont="1" applyAlignment="1">
      <alignment horizontal="left" vertical="center" shrinkToFit="1"/>
    </xf>
    <xf numFmtId="179" fontId="179" fillId="0" borderId="9" xfId="33" applyNumberFormat="1" applyFont="1" applyBorder="1" applyAlignment="1">
      <alignment horizontal="left" vertical="center" shrinkToFit="1"/>
    </xf>
    <xf numFmtId="179" fontId="179" fillId="0" borderId="6" xfId="33" applyNumberFormat="1" applyFont="1" applyBorder="1" applyAlignment="1">
      <alignment horizontal="left" vertical="center" shrinkToFit="1"/>
    </xf>
    <xf numFmtId="179" fontId="179" fillId="0" borderId="7" xfId="33" applyNumberFormat="1" applyFont="1" applyBorder="1" applyAlignment="1">
      <alignment horizontal="left" vertical="center" shrinkToFit="1"/>
    </xf>
    <xf numFmtId="179" fontId="179" fillId="0" borderId="8" xfId="33" applyNumberFormat="1" applyFont="1" applyBorder="1" applyAlignment="1">
      <alignment horizontal="left" vertical="center" shrinkToFit="1"/>
    </xf>
    <xf numFmtId="179" fontId="16" fillId="6" borderId="4" xfId="0" applyNumberFormat="1" applyFont="1" applyFill="1" applyBorder="1" applyAlignment="1" applyProtection="1">
      <alignment vertical="center" shrinkToFit="1"/>
      <protection locked="0"/>
    </xf>
    <xf numFmtId="179" fontId="171" fillId="0" borderId="3" xfId="0" applyNumberFormat="1" applyFont="1" applyBorder="1" applyAlignment="1">
      <alignment vertical="center" shrinkToFit="1"/>
    </xf>
    <xf numFmtId="179" fontId="171" fillId="0" borderId="4" xfId="0" applyNumberFormat="1" applyFont="1" applyBorder="1" applyAlignment="1">
      <alignment vertical="center" shrinkToFit="1"/>
    </xf>
    <xf numFmtId="179" fontId="171" fillId="0" borderId="5" xfId="0" applyNumberFormat="1" applyFont="1" applyBorder="1" applyAlignment="1">
      <alignment vertical="center" shrinkToFit="1"/>
    </xf>
    <xf numFmtId="179" fontId="171" fillId="0" borderId="13" xfId="0" applyNumberFormat="1" applyFont="1" applyBorder="1" applyAlignment="1">
      <alignment vertical="center" shrinkToFit="1"/>
    </xf>
    <xf numFmtId="179" fontId="171" fillId="0" borderId="0" xfId="0" applyNumberFormat="1" applyFont="1" applyAlignment="1">
      <alignment vertical="center" shrinkToFit="1"/>
    </xf>
    <xf numFmtId="179" fontId="171" fillId="0" borderId="7" xfId="0" applyNumberFormat="1" applyFont="1" applyBorder="1" applyAlignment="1">
      <alignment vertical="center" shrinkToFit="1"/>
    </xf>
    <xf numFmtId="179" fontId="171" fillId="0" borderId="8" xfId="0" applyNumberFormat="1" applyFont="1" applyBorder="1" applyAlignment="1">
      <alignment vertical="center" shrinkToFit="1"/>
    </xf>
    <xf numFmtId="179" fontId="171" fillId="0" borderId="6" xfId="0" applyNumberFormat="1" applyFont="1" applyBorder="1" applyAlignment="1">
      <alignment vertical="center" shrinkToFit="1"/>
    </xf>
    <xf numFmtId="179" fontId="16" fillId="6" borderId="7" xfId="0" applyNumberFormat="1" applyFont="1" applyFill="1" applyBorder="1" applyAlignment="1" applyProtection="1">
      <alignment vertical="center" shrinkToFit="1"/>
      <protection locked="0"/>
    </xf>
    <xf numFmtId="179" fontId="16" fillId="7" borderId="7" xfId="0" applyNumberFormat="1" applyFont="1" applyFill="1" applyBorder="1" applyAlignment="1" applyProtection="1">
      <alignment vertical="center" shrinkToFit="1"/>
      <protection locked="0"/>
    </xf>
    <xf numFmtId="179" fontId="16" fillId="7" borderId="8" xfId="0" applyNumberFormat="1" applyFont="1" applyFill="1" applyBorder="1" applyAlignment="1" applyProtection="1">
      <alignment vertical="center" shrinkToFit="1"/>
      <protection locked="0"/>
    </xf>
    <xf numFmtId="179" fontId="0" fillId="7" borderId="4" xfId="0" applyNumberFormat="1" applyFill="1" applyBorder="1" applyAlignment="1" applyProtection="1">
      <alignment horizontal="right" vertical="center" shrinkToFit="1"/>
      <protection locked="0"/>
    </xf>
    <xf numFmtId="179" fontId="0" fillId="7" borderId="0" xfId="0" applyNumberFormat="1" applyFill="1" applyAlignment="1" applyProtection="1">
      <alignment horizontal="right" vertical="center" shrinkToFit="1"/>
      <protection locked="0"/>
    </xf>
    <xf numFmtId="179" fontId="177" fillId="0" borderId="4" xfId="33" applyNumberFormat="1" applyFont="1" applyBorder="1" applyAlignment="1">
      <alignment horizontal="center" vertical="center" shrinkToFit="1"/>
    </xf>
    <xf numFmtId="179" fontId="177" fillId="0" borderId="0" xfId="33" applyNumberFormat="1" applyFont="1" applyAlignment="1">
      <alignment horizontal="center" vertical="center" shrinkToFit="1"/>
    </xf>
    <xf numFmtId="179" fontId="171" fillId="0" borderId="4" xfId="0" applyNumberFormat="1" applyFont="1" applyBorder="1" applyAlignment="1">
      <alignment horizontal="left" vertical="center" shrinkToFit="1"/>
    </xf>
    <xf numFmtId="179" fontId="171" fillId="0" borderId="5" xfId="0" applyNumberFormat="1" applyFont="1" applyBorder="1" applyAlignment="1">
      <alignment horizontal="left" vertical="center" shrinkToFit="1"/>
    </xf>
    <xf numFmtId="179" fontId="171" fillId="0" borderId="0" xfId="0" applyNumberFormat="1" applyFont="1" applyAlignment="1">
      <alignment horizontal="left" vertical="center" shrinkToFit="1"/>
    </xf>
    <xf numFmtId="179" fontId="171" fillId="0" borderId="9" xfId="0" applyNumberFormat="1" applyFont="1" applyBorder="1" applyAlignment="1">
      <alignment horizontal="left" vertical="center" shrinkToFit="1"/>
    </xf>
    <xf numFmtId="179" fontId="16" fillId="7" borderId="13" xfId="0" applyNumberFormat="1" applyFont="1" applyFill="1" applyBorder="1" applyAlignment="1" applyProtection="1">
      <alignment horizontal="left" vertical="center" shrinkToFit="1"/>
      <protection locked="0"/>
    </xf>
    <xf numFmtId="179" fontId="16" fillId="7" borderId="0" xfId="0" applyNumberFormat="1" applyFont="1" applyFill="1" applyAlignment="1" applyProtection="1">
      <alignment horizontal="left" vertical="center" shrinkToFit="1"/>
      <protection locked="0"/>
    </xf>
    <xf numFmtId="179" fontId="16" fillId="7" borderId="9" xfId="0" applyNumberFormat="1" applyFont="1" applyFill="1" applyBorder="1" applyAlignment="1" applyProtection="1">
      <alignment horizontal="left" vertical="center" shrinkToFit="1"/>
      <protection locked="0"/>
    </xf>
    <xf numFmtId="179" fontId="33" fillId="0" borderId="3" xfId="0" applyNumberFormat="1" applyFont="1" applyBorder="1" applyAlignment="1">
      <alignment horizontal="distributed" vertical="center" shrinkToFit="1"/>
    </xf>
    <xf numFmtId="179" fontId="33" fillId="0" borderId="4" xfId="0" applyNumberFormat="1" applyFont="1" applyBorder="1" applyAlignment="1">
      <alignment horizontal="distributed" vertical="center" shrinkToFit="1"/>
    </xf>
    <xf numFmtId="179" fontId="33" fillId="0" borderId="13" xfId="0" applyNumberFormat="1" applyFont="1" applyBorder="1" applyAlignment="1">
      <alignment horizontal="distributed" vertical="center" shrinkToFit="1"/>
    </xf>
    <xf numFmtId="179" fontId="33" fillId="0" borderId="0" xfId="0" applyNumberFormat="1" applyFont="1" applyAlignment="1">
      <alignment horizontal="distributed" vertical="center" shrinkToFit="1"/>
    </xf>
    <xf numFmtId="179" fontId="33" fillId="0" borderId="5" xfId="0" applyNumberFormat="1" applyFont="1" applyBorder="1" applyAlignment="1">
      <alignment horizontal="distributed" vertical="center" shrinkToFit="1"/>
    </xf>
    <xf numFmtId="179" fontId="33" fillId="0" borderId="9" xfId="0" applyNumberFormat="1" applyFont="1" applyBorder="1" applyAlignment="1">
      <alignment horizontal="distributed" vertical="center" shrinkToFit="1"/>
    </xf>
    <xf numFmtId="179" fontId="0" fillId="7" borderId="3" xfId="0" applyNumberFormat="1" applyFill="1" applyBorder="1" applyAlignment="1" applyProtection="1">
      <alignment horizontal="right" vertical="center" shrinkToFit="1"/>
      <protection locked="0"/>
    </xf>
    <xf numFmtId="179" fontId="0" fillId="7" borderId="13" xfId="0" applyNumberFormat="1" applyFill="1" applyBorder="1" applyAlignment="1" applyProtection="1">
      <alignment horizontal="right" vertical="center" shrinkToFit="1"/>
      <protection locked="0"/>
    </xf>
    <xf numFmtId="179" fontId="16" fillId="6" borderId="3" xfId="0" applyNumberFormat="1" applyFont="1" applyFill="1" applyBorder="1" applyAlignment="1" applyProtection="1">
      <alignment horizontal="center" vertical="center" shrinkToFit="1"/>
      <protection locked="0"/>
    </xf>
    <xf numFmtId="179" fontId="16" fillId="6" borderId="4" xfId="0" applyNumberFormat="1" applyFont="1" applyFill="1" applyBorder="1" applyAlignment="1" applyProtection="1">
      <alignment horizontal="center" vertical="center" shrinkToFit="1"/>
      <protection locked="0"/>
    </xf>
    <xf numFmtId="179" fontId="16" fillId="6" borderId="5" xfId="0" applyNumberFormat="1" applyFont="1" applyFill="1" applyBorder="1" applyAlignment="1" applyProtection="1">
      <alignment horizontal="center" vertical="center" shrinkToFit="1"/>
      <protection locked="0"/>
    </xf>
    <xf numFmtId="179" fontId="16" fillId="6" borderId="13" xfId="0" applyNumberFormat="1" applyFont="1" applyFill="1" applyBorder="1" applyAlignment="1" applyProtection="1">
      <alignment horizontal="center" vertical="center" shrinkToFit="1"/>
      <protection locked="0"/>
    </xf>
    <xf numFmtId="179" fontId="16" fillId="6" borderId="0" xfId="0" applyNumberFormat="1" applyFont="1" applyFill="1" applyAlignment="1" applyProtection="1">
      <alignment horizontal="center" vertical="center" shrinkToFit="1"/>
      <protection locked="0"/>
    </xf>
    <xf numFmtId="179" fontId="16" fillId="6" borderId="9" xfId="0" applyNumberFormat="1" applyFont="1" applyFill="1" applyBorder="1" applyAlignment="1" applyProtection="1">
      <alignment horizontal="center" vertical="center" shrinkToFit="1"/>
      <protection locked="0"/>
    </xf>
    <xf numFmtId="179" fontId="16" fillId="7" borderId="4" xfId="0" applyNumberFormat="1" applyFont="1" applyFill="1" applyBorder="1" applyAlignment="1" applyProtection="1">
      <alignment vertical="center" shrinkToFit="1"/>
      <protection locked="0"/>
    </xf>
    <xf numFmtId="179" fontId="16" fillId="7" borderId="5" xfId="0" applyNumberFormat="1" applyFont="1" applyFill="1" applyBorder="1" applyAlignment="1" applyProtection="1">
      <alignment vertical="center" shrinkToFit="1"/>
      <protection locked="0"/>
    </xf>
    <xf numFmtId="179" fontId="16" fillId="7" borderId="0" xfId="0" applyNumberFormat="1" applyFont="1" applyFill="1" applyAlignment="1" applyProtection="1">
      <alignment vertical="center" shrinkToFit="1"/>
      <protection locked="0"/>
    </xf>
    <xf numFmtId="179" fontId="16" fillId="7" borderId="9" xfId="0" applyNumberFormat="1" applyFont="1" applyFill="1" applyBorder="1" applyAlignment="1" applyProtection="1">
      <alignment vertical="center" shrinkToFit="1"/>
      <protection locked="0"/>
    </xf>
    <xf numFmtId="179" fontId="118" fillId="0" borderId="13" xfId="0" applyNumberFormat="1" applyFont="1" applyBorder="1" applyAlignment="1">
      <alignment vertical="center" shrinkToFit="1"/>
    </xf>
    <xf numFmtId="179" fontId="118" fillId="0" borderId="6" xfId="0" applyNumberFormat="1" applyFont="1" applyBorder="1" applyAlignment="1">
      <alignment vertical="center" shrinkToFit="1"/>
    </xf>
    <xf numFmtId="179" fontId="118" fillId="0" borderId="7" xfId="0" applyNumberFormat="1" applyFont="1" applyBorder="1" applyAlignment="1">
      <alignment vertical="center" shrinkToFit="1"/>
    </xf>
    <xf numFmtId="179" fontId="16" fillId="7" borderId="7" xfId="0" applyNumberFormat="1" applyFont="1" applyFill="1" applyBorder="1" applyAlignment="1" applyProtection="1">
      <alignment shrinkToFit="1"/>
      <protection locked="0"/>
    </xf>
    <xf numFmtId="179" fontId="171" fillId="0" borderId="9" xfId="0" applyNumberFormat="1" applyFont="1" applyBorder="1" applyAlignment="1">
      <alignment vertical="center" shrinkToFit="1"/>
    </xf>
    <xf numFmtId="179" fontId="118" fillId="0" borderId="3" xfId="0" applyNumberFormat="1" applyFont="1" applyBorder="1" applyAlignment="1">
      <alignment vertical="center" shrinkToFit="1"/>
    </xf>
    <xf numFmtId="179" fontId="118" fillId="0" borderId="4" xfId="0" applyNumberFormat="1" applyFont="1" applyBorder="1" applyAlignment="1">
      <alignment vertical="center" shrinkToFit="1"/>
    </xf>
    <xf numFmtId="179" fontId="14" fillId="7" borderId="4" xfId="0" applyNumberFormat="1" applyFont="1" applyFill="1" applyBorder="1" applyAlignment="1" applyProtection="1">
      <alignment vertical="center" shrinkToFit="1"/>
      <protection locked="0"/>
    </xf>
    <xf numFmtId="179" fontId="14" fillId="7" borderId="5" xfId="0" applyNumberFormat="1" applyFont="1" applyFill="1" applyBorder="1" applyAlignment="1" applyProtection="1">
      <alignment vertical="center" shrinkToFit="1"/>
      <protection locked="0"/>
    </xf>
    <xf numFmtId="179" fontId="14" fillId="7" borderId="0" xfId="0" applyNumberFormat="1" applyFont="1" applyFill="1" applyAlignment="1" applyProtection="1">
      <alignment vertical="center" shrinkToFit="1"/>
      <protection locked="0"/>
    </xf>
    <xf numFmtId="179" fontId="14" fillId="7" borderId="9" xfId="0" applyNumberFormat="1" applyFont="1" applyFill="1" applyBorder="1" applyAlignment="1" applyProtection="1">
      <alignment vertical="center" shrinkToFit="1"/>
      <protection locked="0"/>
    </xf>
    <xf numFmtId="179" fontId="14" fillId="7" borderId="7" xfId="0" applyNumberFormat="1" applyFont="1" applyFill="1" applyBorder="1" applyAlignment="1" applyProtection="1">
      <alignment vertical="center" shrinkToFit="1"/>
      <protection locked="0"/>
    </xf>
    <xf numFmtId="179" fontId="14" fillId="7" borderId="8" xfId="0" applyNumberFormat="1" applyFont="1" applyFill="1" applyBorder="1" applyAlignment="1" applyProtection="1">
      <alignment vertical="center" shrinkToFit="1"/>
      <protection locked="0"/>
    </xf>
    <xf numFmtId="179" fontId="171" fillId="0" borderId="3" xfId="0" applyNumberFormat="1" applyFont="1" applyBorder="1" applyAlignment="1">
      <alignment horizontal="center" vertical="center" shrinkToFit="1"/>
    </xf>
    <xf numFmtId="179" fontId="171" fillId="0" borderId="4" xfId="0" applyNumberFormat="1" applyFont="1" applyBorder="1" applyAlignment="1">
      <alignment horizontal="center" vertical="center" shrinkToFit="1"/>
    </xf>
    <xf numFmtId="179" fontId="171" fillId="0" borderId="5" xfId="0" applyNumberFormat="1" applyFont="1" applyBorder="1" applyAlignment="1">
      <alignment horizontal="center" vertical="center" shrinkToFit="1"/>
    </xf>
    <xf numFmtId="179" fontId="171" fillId="0" borderId="13" xfId="0" applyNumberFormat="1" applyFont="1" applyBorder="1" applyAlignment="1">
      <alignment horizontal="center" vertical="center" shrinkToFit="1"/>
    </xf>
    <xf numFmtId="179" fontId="171" fillId="0" borderId="0" xfId="0" applyNumberFormat="1" applyFont="1" applyAlignment="1">
      <alignment horizontal="center" vertical="center" shrinkToFit="1"/>
    </xf>
    <xf numFmtId="179" fontId="171" fillId="0" borderId="9" xfId="0" applyNumberFormat="1" applyFont="1" applyBorder="1" applyAlignment="1">
      <alignment horizontal="center" vertical="center" shrinkToFit="1"/>
    </xf>
    <xf numFmtId="179" fontId="171" fillId="0" borderId="6" xfId="0" applyNumberFormat="1" applyFont="1" applyBorder="1" applyAlignment="1">
      <alignment horizontal="center" vertical="center" shrinkToFit="1"/>
    </xf>
    <xf numFmtId="179" fontId="171" fillId="0" borderId="7" xfId="0" applyNumberFormat="1" applyFont="1" applyBorder="1" applyAlignment="1">
      <alignment horizontal="center" vertical="center" shrinkToFit="1"/>
    </xf>
    <xf numFmtId="179" fontId="171" fillId="0" borderId="8" xfId="0" applyNumberFormat="1" applyFont="1" applyBorder="1" applyAlignment="1">
      <alignment horizontal="center" vertical="center" shrinkToFit="1"/>
    </xf>
    <xf numFmtId="179" fontId="16" fillId="0" borderId="7" xfId="0" applyNumberFormat="1" applyFont="1" applyBorder="1" applyAlignment="1">
      <alignment shrinkToFit="1"/>
    </xf>
    <xf numFmtId="179" fontId="177" fillId="0" borderId="3" xfId="33" applyNumberFormat="1" applyFont="1" applyBorder="1" applyAlignment="1">
      <alignment horizontal="center" vertical="center" shrinkToFit="1"/>
    </xf>
    <xf numFmtId="179" fontId="177" fillId="0" borderId="5" xfId="33" applyNumberFormat="1" applyFont="1" applyBorder="1" applyAlignment="1">
      <alignment horizontal="center" vertical="center" shrinkToFit="1"/>
    </xf>
    <xf numFmtId="179" fontId="177" fillId="0" borderId="13" xfId="33" applyNumberFormat="1" applyFont="1" applyBorder="1" applyAlignment="1">
      <alignment horizontal="center" vertical="center" shrinkToFit="1"/>
    </xf>
    <xf numFmtId="179" fontId="177" fillId="0" borderId="9" xfId="33" applyNumberFormat="1" applyFont="1" applyBorder="1" applyAlignment="1">
      <alignment horizontal="center" vertical="center" shrinkToFit="1"/>
    </xf>
    <xf numFmtId="179" fontId="118" fillId="0" borderId="9" xfId="0" applyNumberFormat="1" applyFont="1" applyBorder="1" applyAlignment="1">
      <alignment vertical="center" shrinkToFit="1"/>
    </xf>
    <xf numFmtId="179" fontId="33" fillId="0" borderId="3" xfId="0" applyNumberFormat="1" applyFont="1" applyBorder="1" applyAlignment="1">
      <alignment horizontal="right" vertical="center" shrinkToFit="1"/>
    </xf>
    <xf numFmtId="179" fontId="33" fillId="0" borderId="4" xfId="0" applyNumberFormat="1" applyFont="1" applyBorder="1" applyAlignment="1">
      <alignment horizontal="right" vertical="center" shrinkToFit="1"/>
    </xf>
    <xf numFmtId="179" fontId="33" fillId="0" borderId="13" xfId="0" applyNumberFormat="1" applyFont="1" applyBorder="1" applyAlignment="1">
      <alignment horizontal="right" vertical="center" shrinkToFit="1"/>
    </xf>
    <xf numFmtId="179" fontId="33" fillId="0" borderId="0" xfId="0" applyNumberFormat="1" applyFont="1" applyAlignment="1">
      <alignment horizontal="right" vertical="center" shrinkToFit="1"/>
    </xf>
    <xf numFmtId="179" fontId="33" fillId="0" borderId="6" xfId="0" applyNumberFormat="1" applyFont="1" applyBorder="1" applyAlignment="1">
      <alignment horizontal="right" vertical="center" shrinkToFit="1"/>
    </xf>
    <xf numFmtId="179" fontId="33" fillId="0" borderId="7" xfId="0" applyNumberFormat="1" applyFont="1" applyBorder="1" applyAlignment="1">
      <alignment horizontal="right" vertical="center" shrinkToFit="1"/>
    </xf>
    <xf numFmtId="179" fontId="33" fillId="0" borderId="4" xfId="0" applyNumberFormat="1" applyFont="1" applyBorder="1" applyAlignment="1">
      <alignment horizontal="left" vertical="center" shrinkToFit="1"/>
    </xf>
    <xf numFmtId="179" fontId="33" fillId="0" borderId="5" xfId="0" applyNumberFormat="1" applyFont="1" applyBorder="1" applyAlignment="1">
      <alignment horizontal="left" vertical="center" shrinkToFit="1"/>
    </xf>
    <xf numFmtId="179" fontId="33" fillId="0" borderId="0" xfId="0" applyNumberFormat="1" applyFont="1" applyAlignment="1">
      <alignment horizontal="left" vertical="center" shrinkToFit="1"/>
    </xf>
    <xf numFmtId="179" fontId="33" fillId="0" borderId="9" xfId="0" applyNumberFormat="1" applyFont="1" applyBorder="1" applyAlignment="1">
      <alignment horizontal="left" vertical="center" shrinkToFit="1"/>
    </xf>
    <xf numFmtId="179" fontId="33" fillId="0" borderId="7" xfId="0" applyNumberFormat="1" applyFont="1" applyBorder="1" applyAlignment="1">
      <alignment horizontal="left" vertical="center" shrinkToFit="1"/>
    </xf>
    <xf numFmtId="179" fontId="33" fillId="0" borderId="8" xfId="0" applyNumberFormat="1" applyFont="1" applyBorder="1" applyAlignment="1">
      <alignment horizontal="left" vertical="center" shrinkToFit="1"/>
    </xf>
    <xf numFmtId="179" fontId="14" fillId="0" borderId="3" xfId="0" applyNumberFormat="1" applyFont="1" applyBorder="1" applyAlignment="1">
      <alignment vertical="center" shrinkToFit="1"/>
    </xf>
    <xf numFmtId="179" fontId="14" fillId="0" borderId="4" xfId="0" applyNumberFormat="1" applyFont="1" applyBorder="1" applyAlignment="1">
      <alignment vertical="center" shrinkToFit="1"/>
    </xf>
    <xf numFmtId="179" fontId="14" fillId="0" borderId="5" xfId="0" applyNumberFormat="1" applyFont="1" applyBorder="1" applyAlignment="1">
      <alignment vertical="center" shrinkToFit="1"/>
    </xf>
    <xf numFmtId="179" fontId="14" fillId="0" borderId="13" xfId="0" applyNumberFormat="1" applyFont="1" applyBorder="1" applyAlignment="1">
      <alignment vertical="center" shrinkToFit="1"/>
    </xf>
    <xf numFmtId="179" fontId="14" fillId="0" borderId="0" xfId="0" applyNumberFormat="1" applyFont="1" applyAlignment="1">
      <alignment vertical="center" shrinkToFit="1"/>
    </xf>
    <xf numFmtId="179" fontId="14" fillId="0" borderId="9" xfId="0" applyNumberFormat="1" applyFont="1" applyBorder="1" applyAlignment="1">
      <alignment vertical="center" shrinkToFit="1"/>
    </xf>
    <xf numFmtId="179" fontId="14" fillId="0" borderId="6" xfId="0" applyNumberFormat="1" applyFont="1" applyBorder="1" applyAlignment="1">
      <alignment vertical="center" shrinkToFit="1"/>
    </xf>
    <xf numFmtId="179" fontId="14" fillId="0" borderId="7" xfId="0" applyNumberFormat="1" applyFont="1" applyBorder="1" applyAlignment="1">
      <alignment vertical="center" shrinkToFit="1"/>
    </xf>
    <xf numFmtId="179" fontId="14" fillId="0" borderId="8" xfId="0" applyNumberFormat="1" applyFont="1" applyBorder="1" applyAlignment="1">
      <alignment vertical="center" shrinkToFit="1"/>
    </xf>
    <xf numFmtId="179" fontId="14" fillId="0" borderId="0" xfId="0" applyNumberFormat="1" applyFont="1" applyAlignment="1">
      <alignment shrinkToFit="1"/>
    </xf>
    <xf numFmtId="179" fontId="14" fillId="0" borderId="7" xfId="0" applyNumberFormat="1" applyFont="1" applyBorder="1" applyAlignment="1">
      <alignment shrinkToFit="1"/>
    </xf>
    <xf numFmtId="179" fontId="28" fillId="0" borderId="4" xfId="0" applyNumberFormat="1" applyFont="1" applyBorder="1" applyAlignment="1">
      <alignment vertical="center" shrinkToFit="1"/>
    </xf>
    <xf numFmtId="179" fontId="28" fillId="0" borderId="5" xfId="0" applyNumberFormat="1" applyFont="1" applyBorder="1" applyAlignment="1">
      <alignment vertical="center" shrinkToFit="1"/>
    </xf>
    <xf numFmtId="179" fontId="28" fillId="0" borderId="0" xfId="0" applyNumberFormat="1" applyFont="1" applyAlignment="1">
      <alignment vertical="center" shrinkToFit="1"/>
    </xf>
    <xf numFmtId="179" fontId="28" fillId="0" borderId="9" xfId="0" applyNumberFormat="1" applyFont="1" applyBorder="1" applyAlignment="1">
      <alignment vertical="center" shrinkToFit="1"/>
    </xf>
    <xf numFmtId="179" fontId="28" fillId="0" borderId="7" xfId="0" applyNumberFormat="1" applyFont="1" applyBorder="1" applyAlignment="1">
      <alignment vertical="center" shrinkToFit="1"/>
    </xf>
    <xf numFmtId="179" fontId="16" fillId="0" borderId="4" xfId="0" applyNumberFormat="1" applyFont="1" applyBorder="1" applyAlignment="1">
      <alignment horizontal="center" vertical="center" shrinkToFit="1"/>
    </xf>
    <xf numFmtId="179" fontId="16" fillId="0" borderId="5" xfId="0" applyNumberFormat="1" applyFont="1" applyBorder="1" applyAlignment="1">
      <alignment horizontal="center" vertical="center" shrinkToFit="1"/>
    </xf>
    <xf numFmtId="179" fontId="16" fillId="0" borderId="0" xfId="0" applyNumberFormat="1" applyFont="1" applyAlignment="1">
      <alignment horizontal="center" vertical="center" shrinkToFit="1"/>
    </xf>
    <xf numFmtId="179" fontId="16" fillId="0" borderId="9" xfId="0" applyNumberFormat="1" applyFont="1" applyBorder="1" applyAlignment="1">
      <alignment horizontal="center" vertical="center" shrinkToFit="1"/>
    </xf>
    <xf numFmtId="179" fontId="16" fillId="0" borderId="7" xfId="0" applyNumberFormat="1" applyFont="1" applyBorder="1" applyAlignment="1">
      <alignment horizontal="center" vertical="center" shrinkToFit="1"/>
    </xf>
    <xf numFmtId="179" fontId="16" fillId="0" borderId="8" xfId="0" applyNumberFormat="1" applyFont="1" applyBorder="1" applyAlignment="1">
      <alignment horizontal="center" vertical="center" shrinkToFit="1"/>
    </xf>
    <xf numFmtId="179" fontId="16" fillId="0" borderId="3" xfId="0" applyNumberFormat="1" applyFont="1" applyBorder="1" applyAlignment="1">
      <alignment horizontal="center" vertical="center" shrinkToFit="1"/>
    </xf>
    <xf numFmtId="179" fontId="16" fillId="0" borderId="13" xfId="0" applyNumberFormat="1" applyFont="1" applyBorder="1" applyAlignment="1">
      <alignment horizontal="center" vertical="center" shrinkToFit="1"/>
    </xf>
    <xf numFmtId="179" fontId="16" fillId="0" borderId="6" xfId="0" applyNumberFormat="1" applyFont="1" applyBorder="1" applyAlignment="1">
      <alignment horizontal="center" vertical="center" shrinkToFit="1"/>
    </xf>
    <xf numFmtId="179" fontId="28" fillId="0" borderId="3" xfId="0" applyNumberFormat="1" applyFont="1" applyBorder="1" applyAlignment="1">
      <alignment vertical="center" shrinkToFit="1"/>
    </xf>
    <xf numFmtId="179" fontId="28" fillId="0" borderId="13" xfId="0" applyNumberFormat="1" applyFont="1" applyBorder="1" applyAlignment="1">
      <alignment vertical="center" shrinkToFit="1"/>
    </xf>
    <xf numFmtId="179" fontId="28" fillId="0" borderId="6" xfId="0" applyNumberFormat="1" applyFont="1" applyBorder="1" applyAlignment="1">
      <alignment vertical="center" shrinkToFit="1"/>
    </xf>
    <xf numFmtId="179" fontId="28" fillId="0" borderId="8" xfId="0" applyNumberFormat="1" applyFont="1" applyBorder="1" applyAlignment="1">
      <alignment vertical="center" shrinkToFit="1"/>
    </xf>
    <xf numFmtId="179" fontId="171" fillId="0" borderId="11" xfId="0" applyNumberFormat="1" applyFont="1" applyBorder="1" applyAlignment="1">
      <alignment vertical="center" shrinkToFit="1"/>
    </xf>
    <xf numFmtId="179" fontId="171" fillId="0" borderId="12" xfId="0" applyNumberFormat="1" applyFont="1" applyBorder="1" applyAlignment="1">
      <alignment vertical="center" shrinkToFit="1"/>
    </xf>
    <xf numFmtId="179" fontId="28" fillId="2" borderId="4" xfId="0" applyNumberFormat="1" applyFont="1" applyFill="1" applyBorder="1" applyAlignment="1">
      <alignment vertical="center" shrinkToFit="1"/>
    </xf>
    <xf numFmtId="179" fontId="28" fillId="2" borderId="0" xfId="0" applyNumberFormat="1" applyFont="1" applyFill="1" applyAlignment="1">
      <alignment vertical="center" shrinkToFit="1"/>
    </xf>
    <xf numFmtId="179" fontId="28" fillId="2" borderId="7" xfId="0" applyNumberFormat="1" applyFont="1" applyFill="1" applyBorder="1" applyAlignment="1">
      <alignment vertical="center" shrinkToFit="1"/>
    </xf>
    <xf numFmtId="179" fontId="16" fillId="2" borderId="13" xfId="0" applyNumberFormat="1" applyFont="1" applyFill="1" applyBorder="1" applyAlignment="1">
      <alignment vertical="center" shrinkToFit="1"/>
    </xf>
    <xf numFmtId="179" fontId="16" fillId="2" borderId="0" xfId="0" applyNumberFormat="1" applyFont="1" applyFill="1" applyAlignment="1">
      <alignment vertical="center" shrinkToFit="1"/>
    </xf>
    <xf numFmtId="179" fontId="16" fillId="2" borderId="9" xfId="0" applyNumberFormat="1" applyFont="1" applyFill="1" applyBorder="1" applyAlignment="1">
      <alignment vertical="center" shrinkToFit="1"/>
    </xf>
    <xf numFmtId="179" fontId="14" fillId="2" borderId="7" xfId="0" applyNumberFormat="1" applyFont="1" applyFill="1" applyBorder="1" applyAlignment="1">
      <alignment shrinkToFit="1"/>
    </xf>
    <xf numFmtId="179" fontId="14" fillId="0" borderId="4" xfId="0" applyNumberFormat="1" applyFont="1" applyBorder="1" applyAlignment="1">
      <alignment horizontal="distributed" vertical="center" shrinkToFit="1"/>
    </xf>
    <xf numFmtId="179" fontId="14" fillId="0" borderId="5" xfId="0" applyNumberFormat="1" applyFont="1" applyBorder="1" applyAlignment="1">
      <alignment horizontal="distributed" vertical="center" shrinkToFit="1"/>
    </xf>
    <xf numFmtId="179" fontId="171" fillId="0" borderId="10" xfId="0" applyNumberFormat="1" applyFont="1" applyBorder="1" applyAlignment="1">
      <alignment vertical="center" shrinkToFit="1"/>
    </xf>
    <xf numFmtId="179" fontId="14" fillId="0" borderId="4"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179" fontId="14" fillId="0" borderId="5" xfId="0" applyNumberFormat="1" applyFont="1" applyBorder="1" applyAlignment="1">
      <alignment horizontal="right" vertical="center" shrinkToFit="1"/>
    </xf>
    <xf numFmtId="179" fontId="14" fillId="0" borderId="8" xfId="0" applyNumberFormat="1" applyFont="1" applyBorder="1" applyAlignment="1">
      <alignment horizontal="right" vertical="center" shrinkToFit="1"/>
    </xf>
    <xf numFmtId="3" fontId="28" fillId="0" borderId="3" xfId="0" applyNumberFormat="1" applyFont="1" applyBorder="1" applyAlignment="1">
      <alignment horizontal="right" vertical="center" shrinkToFit="1"/>
    </xf>
    <xf numFmtId="3" fontId="28" fillId="0" borderId="4" xfId="0" applyNumberFormat="1" applyFont="1" applyBorder="1" applyAlignment="1">
      <alignment horizontal="right" vertical="center" shrinkToFit="1"/>
    </xf>
    <xf numFmtId="3" fontId="28" fillId="0" borderId="6" xfId="0" applyNumberFormat="1" applyFont="1" applyBorder="1" applyAlignment="1">
      <alignment horizontal="right" vertical="center" shrinkToFit="1"/>
    </xf>
    <xf numFmtId="3" fontId="28" fillId="0" borderId="7" xfId="0" applyNumberFormat="1" applyFont="1" applyBorder="1" applyAlignment="1">
      <alignment horizontal="right" vertical="center" shrinkToFit="1"/>
    </xf>
    <xf numFmtId="179" fontId="171" fillId="0" borderId="11" xfId="0" applyNumberFormat="1" applyFont="1" applyBorder="1" applyAlignment="1">
      <alignment horizontal="center" vertical="center" shrinkToFit="1"/>
    </xf>
    <xf numFmtId="179" fontId="171" fillId="0" borderId="12" xfId="0" applyNumberFormat="1" applyFont="1" applyBorder="1" applyAlignment="1">
      <alignment horizontal="center" vertical="center" shrinkToFit="1"/>
    </xf>
    <xf numFmtId="179" fontId="171" fillId="0" borderId="10" xfId="0" applyNumberFormat="1" applyFont="1" applyBorder="1" applyAlignment="1">
      <alignment horizontal="center" vertical="center" shrinkToFit="1"/>
    </xf>
    <xf numFmtId="179" fontId="14" fillId="0" borderId="3" xfId="0" applyNumberFormat="1" applyFont="1" applyBorder="1" applyAlignment="1">
      <alignment horizontal="right" vertical="center" shrinkToFit="1"/>
    </xf>
    <xf numFmtId="179" fontId="14" fillId="0" borderId="6" xfId="0" applyNumberFormat="1" applyFont="1" applyBorder="1" applyAlignment="1">
      <alignment horizontal="right" vertical="center" shrinkToFit="1"/>
    </xf>
    <xf numFmtId="179" fontId="16" fillId="2" borderId="4" xfId="0" applyNumberFormat="1" applyFont="1" applyFill="1" applyBorder="1" applyAlignment="1">
      <alignment vertical="center" shrinkToFit="1"/>
    </xf>
    <xf numFmtId="179" fontId="16" fillId="2" borderId="11" xfId="0" applyNumberFormat="1" applyFont="1" applyFill="1" applyBorder="1" applyAlignment="1">
      <alignment horizontal="right" vertical="center" shrinkToFit="1"/>
    </xf>
    <xf numFmtId="179" fontId="16" fillId="0" borderId="11" xfId="0" applyNumberFormat="1" applyFont="1" applyBorder="1" applyAlignment="1">
      <alignment vertical="center" shrinkToFit="1"/>
    </xf>
    <xf numFmtId="179" fontId="16" fillId="0" borderId="12" xfId="0" applyNumberFormat="1" applyFont="1" applyBorder="1" applyAlignment="1">
      <alignment vertical="center" shrinkToFit="1"/>
    </xf>
    <xf numFmtId="179" fontId="16" fillId="6" borderId="11" xfId="0" applyNumberFormat="1" applyFont="1" applyFill="1" applyBorder="1" applyAlignment="1" applyProtection="1">
      <alignment horizontal="right" vertical="center" indent="1" shrinkToFit="1"/>
      <protection locked="0"/>
    </xf>
    <xf numFmtId="179" fontId="16" fillId="6" borderId="12" xfId="0" applyNumberFormat="1" applyFont="1" applyFill="1" applyBorder="1" applyAlignment="1" applyProtection="1">
      <alignment horizontal="right" vertical="center" indent="1" shrinkToFit="1"/>
      <protection locked="0"/>
    </xf>
    <xf numFmtId="179" fontId="121" fillId="0" borderId="238" xfId="33" applyNumberFormat="1" applyFont="1" applyBorder="1" applyAlignment="1">
      <alignment horizontal="center" vertical="center" shrinkToFit="1"/>
    </xf>
    <xf numFmtId="179" fontId="121" fillId="0" borderId="0" xfId="33" applyNumberFormat="1" applyFont="1" applyAlignment="1">
      <alignment horizontal="center" vertical="center" shrinkToFit="1"/>
    </xf>
    <xf numFmtId="179" fontId="121" fillId="0" borderId="239" xfId="33" applyNumberFormat="1" applyFont="1" applyBorder="1" applyAlignment="1">
      <alignment horizontal="center" vertical="center" shrinkToFit="1"/>
    </xf>
    <xf numFmtId="179" fontId="28" fillId="2" borderId="5" xfId="0" applyNumberFormat="1" applyFont="1" applyFill="1" applyBorder="1" applyAlignment="1">
      <alignment vertical="center" shrinkToFit="1"/>
    </xf>
    <xf numFmtId="179" fontId="28" fillId="2" borderId="8" xfId="0" applyNumberFormat="1" applyFont="1" applyFill="1" applyBorder="1" applyAlignment="1">
      <alignment vertical="center" shrinkToFit="1"/>
    </xf>
    <xf numFmtId="179" fontId="28" fillId="7" borderId="13" xfId="0" applyNumberFormat="1" applyFont="1" applyFill="1" applyBorder="1" applyAlignment="1" applyProtection="1">
      <alignment horizontal="left" vertical="center" indent="1" shrinkToFit="1"/>
      <protection locked="0"/>
    </xf>
    <xf numFmtId="179" fontId="28" fillId="7" borderId="0" xfId="0" applyNumberFormat="1" applyFont="1" applyFill="1" applyAlignment="1" applyProtection="1">
      <alignment horizontal="left" vertical="center" indent="1" shrinkToFit="1"/>
      <protection locked="0"/>
    </xf>
    <xf numFmtId="179" fontId="28" fillId="7" borderId="9" xfId="0" applyNumberFormat="1" applyFont="1" applyFill="1" applyBorder="1" applyAlignment="1" applyProtection="1">
      <alignment horizontal="left" vertical="center" indent="1" shrinkToFit="1"/>
      <protection locked="0"/>
    </xf>
    <xf numFmtId="179" fontId="121" fillId="0" borderId="238" xfId="33" applyNumberFormat="1" applyFont="1" applyBorder="1" applyAlignment="1">
      <alignment horizontal="center" vertical="top" shrinkToFit="1"/>
    </xf>
    <xf numFmtId="179" fontId="121" fillId="0" borderId="0" xfId="33" applyNumberFormat="1" applyFont="1" applyAlignment="1">
      <alignment horizontal="center" vertical="top" shrinkToFit="1"/>
    </xf>
    <xf numFmtId="179" fontId="121" fillId="0" borderId="239" xfId="33" applyNumberFormat="1" applyFont="1" applyBorder="1" applyAlignment="1">
      <alignment horizontal="center" vertical="top" shrinkToFit="1"/>
    </xf>
    <xf numFmtId="179" fontId="118" fillId="0" borderId="6" xfId="0" applyNumberFormat="1" applyFont="1" applyBorder="1" applyAlignment="1">
      <alignment horizontal="right" shrinkToFit="1"/>
    </xf>
    <xf numFmtId="179" fontId="118" fillId="0" borderId="7" xfId="0" applyNumberFormat="1" applyFont="1" applyBorder="1" applyAlignment="1">
      <alignment horizontal="right" shrinkToFit="1"/>
    </xf>
    <xf numFmtId="179" fontId="28" fillId="7" borderId="7" xfId="0" applyNumberFormat="1" applyFont="1" applyFill="1" applyBorder="1" applyAlignment="1" applyProtection="1">
      <alignment shrinkToFit="1"/>
      <protection locked="0"/>
    </xf>
    <xf numFmtId="179" fontId="14" fillId="2" borderId="4" xfId="0" applyNumberFormat="1" applyFont="1" applyFill="1" applyBorder="1" applyAlignment="1">
      <alignment vertical="center" shrinkToFit="1"/>
    </xf>
    <xf numFmtId="179" fontId="14" fillId="2" borderId="5" xfId="0" applyNumberFormat="1" applyFont="1" applyFill="1" applyBorder="1" applyAlignment="1">
      <alignment vertical="center" shrinkToFit="1"/>
    </xf>
    <xf numFmtId="179" fontId="14" fillId="2" borderId="7" xfId="0" applyNumberFormat="1" applyFont="1" applyFill="1" applyBorder="1" applyAlignment="1">
      <alignment vertical="center" shrinkToFit="1"/>
    </xf>
    <xf numFmtId="179" fontId="14" fillId="2" borderId="8" xfId="0" applyNumberFormat="1" applyFont="1" applyFill="1" applyBorder="1" applyAlignment="1">
      <alignment vertical="center" shrinkToFit="1"/>
    </xf>
    <xf numFmtId="179" fontId="16" fillId="0" borderId="238" xfId="0" applyNumberFormat="1" applyFont="1" applyBorder="1" applyAlignment="1">
      <alignment vertical="center" shrinkToFit="1"/>
    </xf>
    <xf numFmtId="179" fontId="16" fillId="0" borderId="239" xfId="0" applyNumberFormat="1" applyFont="1" applyBorder="1" applyAlignment="1">
      <alignment vertical="center" shrinkToFit="1"/>
    </xf>
    <xf numFmtId="179" fontId="16" fillId="2" borderId="5" xfId="0" applyNumberFormat="1" applyFont="1" applyFill="1" applyBorder="1" applyAlignment="1">
      <alignment vertical="center" shrinkToFit="1"/>
    </xf>
    <xf numFmtId="179" fontId="16" fillId="2" borderId="7" xfId="0" applyNumberFormat="1" applyFont="1" applyFill="1" applyBorder="1" applyAlignment="1">
      <alignment vertical="center" shrinkToFit="1"/>
    </xf>
    <xf numFmtId="179" fontId="16" fillId="2" borderId="8" xfId="0" applyNumberFormat="1" applyFont="1" applyFill="1" applyBorder="1" applyAlignment="1">
      <alignment vertical="center" shrinkToFit="1"/>
    </xf>
    <xf numFmtId="179" fontId="16" fillId="0" borderId="3" xfId="0" applyNumberFormat="1" applyFont="1" applyBorder="1" applyAlignment="1">
      <alignment horizontal="right" vertical="top" shrinkToFit="1"/>
    </xf>
    <xf numFmtId="179" fontId="16" fillId="0" borderId="4" xfId="0" applyNumberFormat="1" applyFont="1" applyBorder="1" applyAlignment="1">
      <alignment horizontal="right" vertical="top" shrinkToFit="1"/>
    </xf>
    <xf numFmtId="179" fontId="16" fillId="0" borderId="13" xfId="0" applyNumberFormat="1" applyFont="1" applyBorder="1" applyAlignment="1">
      <alignment horizontal="right" vertical="top" shrinkToFit="1"/>
    </xf>
    <xf numFmtId="179" fontId="16" fillId="0" borderId="0" xfId="0" applyNumberFormat="1" applyFont="1" applyAlignment="1">
      <alignment horizontal="right" vertical="top" shrinkToFit="1"/>
    </xf>
    <xf numFmtId="179" fontId="14" fillId="7" borderId="4" xfId="0" applyNumberFormat="1" applyFont="1" applyFill="1" applyBorder="1" applyAlignment="1" applyProtection="1">
      <alignment vertical="top" shrinkToFit="1"/>
      <protection locked="0"/>
    </xf>
    <xf numFmtId="179" fontId="14" fillId="7" borderId="0" xfId="0" applyNumberFormat="1" applyFont="1" applyFill="1" applyAlignment="1" applyProtection="1">
      <alignment vertical="top" shrinkToFit="1"/>
      <protection locked="0"/>
    </xf>
    <xf numFmtId="179" fontId="16" fillId="0" borderId="4" xfId="0" applyNumberFormat="1" applyFont="1" applyBorder="1" applyAlignment="1">
      <alignment horizontal="right" vertical="center" shrinkToFit="1"/>
    </xf>
    <xf numFmtId="179" fontId="16" fillId="0" borderId="5" xfId="0" applyNumberFormat="1" applyFont="1" applyBorder="1" applyAlignment="1">
      <alignment horizontal="right" vertical="center" shrinkToFit="1"/>
    </xf>
    <xf numFmtId="179" fontId="16" fillId="0" borderId="0" xfId="0" applyNumberFormat="1" applyFont="1" applyAlignment="1">
      <alignment horizontal="right" vertical="center" shrinkToFit="1"/>
    </xf>
    <xf numFmtId="179" fontId="16" fillId="0" borderId="9" xfId="0" applyNumberFormat="1" applyFont="1" applyBorder="1" applyAlignment="1">
      <alignment horizontal="right" vertical="center" shrinkToFit="1"/>
    </xf>
    <xf numFmtId="179" fontId="14" fillId="2" borderId="7" xfId="0" applyNumberFormat="1" applyFont="1" applyFill="1" applyBorder="1" applyAlignment="1">
      <alignment horizontal="center" vertical="center" shrinkToFit="1"/>
    </xf>
    <xf numFmtId="179" fontId="28" fillId="2" borderId="239" xfId="0" applyNumberFormat="1" applyFont="1" applyFill="1" applyBorder="1" applyAlignment="1">
      <alignment vertical="center" shrinkToFit="1"/>
    </xf>
    <xf numFmtId="179" fontId="118" fillId="0" borderId="11" xfId="0" applyNumberFormat="1" applyFont="1" applyBorder="1" applyAlignment="1">
      <alignment vertical="center" shrinkToFit="1"/>
    </xf>
    <xf numFmtId="179" fontId="14" fillId="0" borderId="238" xfId="0" applyNumberFormat="1" applyFont="1" applyBorder="1" applyAlignment="1">
      <alignment horizontal="center" vertical="center" shrinkToFit="1"/>
    </xf>
    <xf numFmtId="179" fontId="14" fillId="0" borderId="0" xfId="0" applyNumberFormat="1" applyFont="1" applyAlignment="1">
      <alignment horizontal="center" vertical="center" shrinkToFit="1"/>
    </xf>
    <xf numFmtId="179" fontId="174" fillId="0" borderId="3" xfId="0" applyNumberFormat="1" applyFont="1" applyBorder="1" applyAlignment="1">
      <alignment horizontal="center" vertical="top" shrinkToFit="1"/>
    </xf>
    <xf numFmtId="179" fontId="174" fillId="0" borderId="4" xfId="0" applyNumberFormat="1" applyFont="1" applyBorder="1" applyAlignment="1">
      <alignment horizontal="center" vertical="top" shrinkToFit="1"/>
    </xf>
    <xf numFmtId="179" fontId="174" fillId="0" borderId="6" xfId="0" applyNumberFormat="1" applyFont="1" applyBorder="1" applyAlignment="1">
      <alignment horizontal="center" vertical="top" shrinkToFit="1"/>
    </xf>
    <xf numFmtId="179" fontId="174" fillId="0" borderId="7" xfId="0" applyNumberFormat="1" applyFont="1" applyBorder="1" applyAlignment="1">
      <alignment horizontal="center" vertical="top" shrinkToFit="1"/>
    </xf>
    <xf numFmtId="179" fontId="16" fillId="0" borderId="240" xfId="0" applyNumberFormat="1" applyFont="1" applyBorder="1" applyAlignment="1">
      <alignment vertical="center" shrinkToFit="1"/>
    </xf>
    <xf numFmtId="179" fontId="16" fillId="0" borderId="58" xfId="0" applyNumberFormat="1" applyFont="1" applyBorder="1" applyAlignment="1">
      <alignment vertical="center" shrinkToFit="1"/>
    </xf>
    <xf numFmtId="179" fontId="16" fillId="0" borderId="241" xfId="0" applyNumberFormat="1" applyFont="1" applyBorder="1" applyAlignment="1">
      <alignment vertical="center" shrinkToFit="1"/>
    </xf>
    <xf numFmtId="179" fontId="16" fillId="0" borderId="45" xfId="0" applyNumberFormat="1" applyFont="1" applyBorder="1" applyAlignment="1">
      <alignment vertical="center" shrinkToFit="1"/>
    </xf>
    <xf numFmtId="179" fontId="28" fillId="2" borderId="238" xfId="0" applyNumberFormat="1" applyFont="1" applyFill="1" applyBorder="1" applyAlignment="1">
      <alignment horizontal="right" vertical="center" shrinkToFit="1"/>
    </xf>
    <xf numFmtId="179" fontId="28" fillId="2" borderId="0" xfId="0" applyNumberFormat="1" applyFont="1" applyFill="1" applyAlignment="1">
      <alignment horizontal="right" vertical="center" shrinkToFit="1"/>
    </xf>
    <xf numFmtId="179" fontId="28" fillId="2" borderId="239" xfId="0" applyNumberFormat="1" applyFont="1" applyFill="1" applyBorder="1" applyAlignment="1">
      <alignment horizontal="right" vertical="center" shrinkToFit="1"/>
    </xf>
    <xf numFmtId="179" fontId="16" fillId="2" borderId="11" xfId="0" applyNumberFormat="1" applyFont="1" applyFill="1" applyBorder="1" applyAlignment="1">
      <alignment vertical="center" shrinkToFit="1"/>
    </xf>
    <xf numFmtId="179" fontId="16" fillId="2" borderId="12" xfId="0" applyNumberFormat="1" applyFont="1" applyFill="1" applyBorder="1" applyAlignment="1">
      <alignment vertical="center" shrinkToFit="1"/>
    </xf>
    <xf numFmtId="179" fontId="16" fillId="0" borderId="238" xfId="0" applyNumberFormat="1" applyFont="1" applyBorder="1" applyAlignment="1">
      <alignment vertical="center" wrapText="1" shrinkToFit="1"/>
    </xf>
    <xf numFmtId="179" fontId="16" fillId="0" borderId="0" xfId="0" applyNumberFormat="1" applyFont="1" applyAlignment="1">
      <alignment vertical="center" wrapText="1" shrinkToFit="1"/>
    </xf>
    <xf numFmtId="179" fontId="16" fillId="0" borderId="239" xfId="0" applyNumberFormat="1" applyFont="1" applyBorder="1" applyAlignment="1">
      <alignment vertical="center" wrapText="1" shrinkToFit="1"/>
    </xf>
    <xf numFmtId="179" fontId="28" fillId="2" borderId="7" xfId="0" applyNumberFormat="1" applyFont="1" applyFill="1" applyBorder="1" applyAlignment="1">
      <alignment shrinkToFit="1"/>
    </xf>
    <xf numFmtId="179" fontId="174" fillId="0" borderId="13" xfId="0" applyNumberFormat="1" applyFont="1" applyBorder="1" applyAlignment="1">
      <alignment horizontal="center" vertical="top" shrinkToFit="1"/>
    </xf>
    <xf numFmtId="179" fontId="174" fillId="0" borderId="0" xfId="0" applyNumberFormat="1" applyFont="1" applyAlignment="1">
      <alignment horizontal="center" vertical="top" shrinkToFit="1"/>
    </xf>
    <xf numFmtId="179" fontId="14" fillId="2" borderId="0" xfId="0" applyNumberFormat="1" applyFont="1" applyFill="1" applyAlignment="1">
      <alignment vertical="center" shrinkToFit="1"/>
    </xf>
    <xf numFmtId="179" fontId="14" fillId="2" borderId="9" xfId="0" applyNumberFormat="1" applyFont="1" applyFill="1" applyBorder="1" applyAlignment="1">
      <alignment vertical="center" shrinkToFit="1"/>
    </xf>
    <xf numFmtId="179" fontId="118" fillId="0" borderId="8" xfId="0" applyNumberFormat="1" applyFont="1" applyBorder="1" applyAlignment="1">
      <alignment vertical="center" shrinkToFit="1"/>
    </xf>
    <xf numFmtId="179" fontId="118" fillId="0" borderId="3" xfId="0" applyNumberFormat="1" applyFont="1" applyBorder="1" applyAlignment="1">
      <alignment horizontal="center" vertical="center" wrapText="1" shrinkToFit="1"/>
    </xf>
    <xf numFmtId="179" fontId="118" fillId="0" borderId="4" xfId="0" applyNumberFormat="1" applyFont="1" applyBorder="1" applyAlignment="1">
      <alignment horizontal="center" vertical="center" wrapText="1" shrinkToFit="1"/>
    </xf>
    <xf numFmtId="179" fontId="118" fillId="0" borderId="5" xfId="0" applyNumberFormat="1" applyFont="1" applyBorder="1" applyAlignment="1">
      <alignment horizontal="center" vertical="center" wrapText="1" shrinkToFit="1"/>
    </xf>
    <xf numFmtId="179" fontId="118" fillId="0" borderId="13" xfId="0" applyNumberFormat="1" applyFont="1" applyBorder="1" applyAlignment="1">
      <alignment horizontal="center" vertical="center" wrapText="1" shrinkToFit="1"/>
    </xf>
    <xf numFmtId="179" fontId="118" fillId="0" borderId="0" xfId="0" applyNumberFormat="1" applyFont="1" applyAlignment="1">
      <alignment horizontal="center" vertical="center" wrapText="1" shrinkToFit="1"/>
    </xf>
    <xf numFmtId="179" fontId="118" fillId="0" borderId="9" xfId="0" applyNumberFormat="1" applyFont="1" applyBorder="1" applyAlignment="1">
      <alignment horizontal="center" vertical="center" wrapText="1" shrinkToFit="1"/>
    </xf>
    <xf numFmtId="179" fontId="14" fillId="0" borderId="11" xfId="0" applyNumberFormat="1" applyFont="1" applyBorder="1" applyAlignment="1">
      <alignment vertical="center" shrinkToFit="1"/>
    </xf>
    <xf numFmtId="179" fontId="33" fillId="0" borderId="3" xfId="0" applyNumberFormat="1" applyFont="1" applyBorder="1" applyAlignment="1">
      <alignment horizontal="center" vertical="center" shrinkToFit="1"/>
    </xf>
    <xf numFmtId="179" fontId="33" fillId="0" borderId="4" xfId="0" applyNumberFormat="1" applyFont="1" applyBorder="1" applyAlignment="1">
      <alignment horizontal="center" vertical="center" shrinkToFit="1"/>
    </xf>
    <xf numFmtId="179" fontId="33" fillId="0" borderId="5" xfId="0" applyNumberFormat="1" applyFont="1" applyBorder="1" applyAlignment="1">
      <alignment horizontal="center" vertical="center" shrinkToFit="1"/>
    </xf>
    <xf numFmtId="179" fontId="118" fillId="0" borderId="238" xfId="0" applyNumberFormat="1" applyFont="1" applyBorder="1" applyAlignment="1">
      <alignment vertical="top" wrapText="1" shrinkToFit="1"/>
    </xf>
    <xf numFmtId="179" fontId="118" fillId="0" borderId="0" xfId="0" applyNumberFormat="1" applyFont="1" applyAlignment="1">
      <alignment vertical="top" wrapText="1" shrinkToFit="1"/>
    </xf>
    <xf numFmtId="179" fontId="118" fillId="0" borderId="239" xfId="0" applyNumberFormat="1" applyFont="1" applyBorder="1" applyAlignment="1">
      <alignment vertical="top" wrapText="1" shrinkToFit="1"/>
    </xf>
    <xf numFmtId="179" fontId="16" fillId="0" borderId="3" xfId="0" applyNumberFormat="1" applyFont="1" applyBorder="1" applyAlignment="1">
      <alignment horizontal="left" vertical="center" shrinkToFit="1"/>
    </xf>
    <xf numFmtId="179" fontId="16" fillId="0" borderId="4" xfId="0" applyNumberFormat="1" applyFont="1" applyBorder="1" applyAlignment="1">
      <alignment horizontal="left" vertical="center" shrinkToFit="1"/>
    </xf>
    <xf numFmtId="179" fontId="16" fillId="0" borderId="13" xfId="0" applyNumberFormat="1" applyFont="1" applyBorder="1" applyAlignment="1">
      <alignment horizontal="left" vertical="center" shrinkToFit="1"/>
    </xf>
    <xf numFmtId="179" fontId="16" fillId="0" borderId="0" xfId="0" applyNumberFormat="1" applyFont="1" applyAlignment="1">
      <alignment horizontal="left" vertical="center" shrinkToFit="1"/>
    </xf>
    <xf numFmtId="179" fontId="16" fillId="0" borderId="9" xfId="0" applyNumberFormat="1" applyFont="1" applyBorder="1" applyAlignment="1">
      <alignment horizontal="left" vertical="center" shrinkToFit="1"/>
    </xf>
    <xf numFmtId="179" fontId="33" fillId="0" borderId="13" xfId="0" applyNumberFormat="1" applyFont="1" applyBorder="1" applyAlignment="1">
      <alignment horizontal="center" vertical="center" shrinkToFit="1"/>
    </xf>
    <xf numFmtId="179" fontId="33" fillId="0" borderId="0" xfId="0" applyNumberFormat="1" applyFont="1" applyAlignment="1">
      <alignment horizontal="center" vertical="center" shrinkToFit="1"/>
    </xf>
    <xf numFmtId="179" fontId="33" fillId="0" borderId="9" xfId="0" applyNumberFormat="1" applyFont="1" applyBorder="1" applyAlignment="1">
      <alignment horizontal="center" vertical="center" shrinkToFit="1"/>
    </xf>
    <xf numFmtId="179" fontId="28" fillId="2" borderId="13" xfId="0" applyNumberFormat="1" applyFont="1" applyFill="1" applyBorder="1" applyAlignment="1">
      <alignment horizontal="left" vertical="center" indent="1" shrinkToFit="1"/>
    </xf>
    <xf numFmtId="179" fontId="28" fillId="2" borderId="0" xfId="0" applyNumberFormat="1" applyFont="1" applyFill="1" applyAlignment="1">
      <alignment horizontal="left" vertical="center" indent="1" shrinkToFit="1"/>
    </xf>
    <xf numFmtId="179" fontId="28" fillId="2" borderId="9" xfId="0" applyNumberFormat="1" applyFont="1" applyFill="1" applyBorder="1" applyAlignment="1">
      <alignment horizontal="left" vertical="center" indent="1" shrinkToFit="1"/>
    </xf>
    <xf numFmtId="179" fontId="118" fillId="0" borderId="4" xfId="0" applyNumberFormat="1" applyFont="1" applyBorder="1" applyAlignment="1">
      <alignment horizontal="center" vertical="center" shrinkToFit="1"/>
    </xf>
    <xf numFmtId="179" fontId="118" fillId="0" borderId="5" xfId="0" applyNumberFormat="1" applyFont="1" applyBorder="1" applyAlignment="1">
      <alignment horizontal="center" vertical="center" shrinkToFit="1"/>
    </xf>
    <xf numFmtId="179" fontId="118" fillId="0" borderId="13" xfId="0" applyNumberFormat="1" applyFont="1" applyBorder="1" applyAlignment="1">
      <alignment horizontal="center" vertical="center" shrinkToFit="1"/>
    </xf>
    <xf numFmtId="179" fontId="118" fillId="0" borderId="0" xfId="0" applyNumberFormat="1" applyFont="1" applyAlignment="1">
      <alignment horizontal="center" vertical="center" shrinkToFit="1"/>
    </xf>
    <xf numFmtId="179" fontId="118" fillId="0" borderId="9" xfId="0" applyNumberFormat="1" applyFont="1" applyBorder="1" applyAlignment="1">
      <alignment horizontal="center" vertical="center" shrinkToFit="1"/>
    </xf>
    <xf numFmtId="179" fontId="118" fillId="0" borderId="6" xfId="0" applyNumberFormat="1" applyFont="1" applyBorder="1" applyAlignment="1">
      <alignment horizontal="center" vertical="center" shrinkToFit="1"/>
    </xf>
    <xf numFmtId="179" fontId="118" fillId="0" borderId="7" xfId="0" applyNumberFormat="1" applyFont="1" applyBorder="1" applyAlignment="1">
      <alignment horizontal="center" vertical="center" shrinkToFit="1"/>
    </xf>
    <xf numFmtId="179" fontId="118" fillId="0" borderId="8" xfId="0" applyNumberFormat="1" applyFont="1" applyBorder="1" applyAlignment="1">
      <alignment horizontal="center" vertical="center" shrinkToFit="1"/>
    </xf>
    <xf numFmtId="179" fontId="14" fillId="2" borderId="11" xfId="0" applyNumberFormat="1" applyFont="1" applyFill="1" applyBorder="1" applyAlignment="1">
      <alignment vertical="center" shrinkToFit="1"/>
    </xf>
    <xf numFmtId="179" fontId="16" fillId="0" borderId="10" xfId="0" applyNumberFormat="1" applyFont="1" applyBorder="1" applyAlignment="1">
      <alignment vertical="center" shrinkToFit="1"/>
    </xf>
    <xf numFmtId="179" fontId="118" fillId="0" borderId="4" xfId="0" applyNumberFormat="1" applyFont="1" applyBorder="1" applyAlignment="1">
      <alignment horizontal="right" vertical="center" shrinkToFit="1"/>
    </xf>
    <xf numFmtId="179" fontId="118" fillId="0" borderId="5" xfId="0" applyNumberFormat="1" applyFont="1" applyBorder="1" applyAlignment="1">
      <alignment horizontal="right" vertical="center" shrinkToFit="1"/>
    </xf>
    <xf numFmtId="179" fontId="118" fillId="0" borderId="7" xfId="0" applyNumberFormat="1" applyFont="1" applyBorder="1" applyAlignment="1">
      <alignment horizontal="right" vertical="center" shrinkToFit="1"/>
    </xf>
    <xf numFmtId="179" fontId="118" fillId="0" borderId="8" xfId="0" applyNumberFormat="1" applyFont="1" applyBorder="1" applyAlignment="1">
      <alignment horizontal="right" vertical="center" shrinkToFit="1"/>
    </xf>
    <xf numFmtId="179" fontId="16" fillId="0" borderId="3" xfId="0" applyNumberFormat="1" applyFont="1" applyBorder="1" applyAlignment="1">
      <alignment horizontal="right" vertical="center" shrinkToFit="1"/>
    </xf>
    <xf numFmtId="179" fontId="16" fillId="0" borderId="13" xfId="0" applyNumberFormat="1" applyFont="1" applyBorder="1" applyAlignment="1">
      <alignment horizontal="right" vertical="center" shrinkToFit="1"/>
    </xf>
    <xf numFmtId="179" fontId="16" fillId="0" borderId="13" xfId="0" applyNumberFormat="1" applyFont="1" applyBorder="1" applyAlignment="1">
      <alignment horizontal="center" vertical="top" wrapText="1" shrinkToFit="1"/>
    </xf>
    <xf numFmtId="179" fontId="16" fillId="0" borderId="0" xfId="0" applyNumberFormat="1" applyFont="1" applyAlignment="1">
      <alignment horizontal="center" vertical="top" wrapText="1" shrinkToFit="1"/>
    </xf>
    <xf numFmtId="179" fontId="16" fillId="0" borderId="6" xfId="0" applyNumberFormat="1" applyFont="1" applyBorder="1" applyAlignment="1">
      <alignment horizontal="center" vertical="top" wrapText="1" shrinkToFit="1"/>
    </xf>
    <xf numFmtId="179" fontId="16" fillId="0" borderId="7" xfId="0" applyNumberFormat="1" applyFont="1" applyBorder="1" applyAlignment="1">
      <alignment horizontal="center" vertical="top" wrapText="1" shrinkToFit="1"/>
    </xf>
    <xf numFmtId="179" fontId="118" fillId="0" borderId="10" xfId="0" applyNumberFormat="1" applyFont="1" applyBorder="1" applyAlignment="1">
      <alignment vertical="center" shrinkToFit="1"/>
    </xf>
    <xf numFmtId="179" fontId="118" fillId="0" borderId="11" xfId="0" applyNumberFormat="1" applyFont="1" applyBorder="1" applyAlignment="1">
      <alignment horizontal="right" vertical="center" shrinkToFit="1"/>
    </xf>
    <xf numFmtId="179" fontId="118" fillId="0" borderId="12" xfId="0" applyNumberFormat="1" applyFont="1" applyBorder="1" applyAlignment="1">
      <alignment horizontal="right" vertical="center" shrinkToFit="1"/>
    </xf>
    <xf numFmtId="179" fontId="0" fillId="0" borderId="238" xfId="0" applyNumberFormat="1" applyBorder="1" applyAlignment="1">
      <alignment horizontal="center" vertical="top" shrinkToFit="1"/>
    </xf>
    <xf numFmtId="179" fontId="0" fillId="0" borderId="0" xfId="0" applyNumberFormat="1" applyAlignment="1">
      <alignment horizontal="center" vertical="top" shrinkToFit="1"/>
    </xf>
    <xf numFmtId="179" fontId="0" fillId="0" borderId="239" xfId="0" applyNumberFormat="1" applyBorder="1" applyAlignment="1">
      <alignment horizontal="center" vertical="top" shrinkToFit="1"/>
    </xf>
    <xf numFmtId="179" fontId="16" fillId="0" borderId="13" xfId="0" applyNumberFormat="1" applyFont="1" applyBorder="1" applyAlignment="1">
      <alignment horizontal="center" vertical="top" shrinkToFit="1"/>
    </xf>
    <xf numFmtId="179" fontId="16" fillId="0" borderId="0" xfId="0" applyNumberFormat="1" applyFont="1" applyAlignment="1">
      <alignment horizontal="center" vertical="top" shrinkToFit="1"/>
    </xf>
    <xf numFmtId="179" fontId="16" fillId="0" borderId="9" xfId="0" applyNumberFormat="1" applyFont="1" applyBorder="1" applyAlignment="1">
      <alignment horizontal="center" vertical="top" shrinkToFit="1"/>
    </xf>
    <xf numFmtId="179" fontId="16" fillId="0" borderId="6" xfId="0" applyNumberFormat="1" applyFont="1" applyBorder="1" applyAlignment="1">
      <alignment horizontal="center" vertical="top" shrinkToFit="1"/>
    </xf>
    <xf numFmtId="179" fontId="16" fillId="0" borderId="7" xfId="0" applyNumberFormat="1" applyFont="1" applyBorder="1" applyAlignment="1">
      <alignment horizontal="center" vertical="top" shrinkToFit="1"/>
    </xf>
    <xf numFmtId="179" fontId="16" fillId="0" borderId="8" xfId="0" applyNumberFormat="1" applyFont="1" applyBorder="1" applyAlignment="1">
      <alignment horizontal="center" vertical="top" shrinkToFit="1"/>
    </xf>
    <xf numFmtId="179" fontId="28" fillId="2" borderId="10" xfId="0" applyNumberFormat="1" applyFont="1" applyFill="1" applyBorder="1" applyAlignment="1">
      <alignment horizontal="left" vertical="center" indent="1" shrinkToFit="1"/>
    </xf>
    <xf numFmtId="179" fontId="28" fillId="2" borderId="11" xfId="0" applyNumberFormat="1" applyFont="1" applyFill="1" applyBorder="1" applyAlignment="1">
      <alignment horizontal="left" vertical="center" indent="1" shrinkToFit="1"/>
    </xf>
    <xf numFmtId="179" fontId="28" fillId="2" borderId="12" xfId="0" applyNumberFormat="1" applyFont="1" applyFill="1" applyBorder="1" applyAlignment="1">
      <alignment horizontal="left" vertical="center" indent="1" shrinkToFit="1"/>
    </xf>
    <xf numFmtId="0" fontId="16" fillId="2" borderId="11" xfId="0" applyFont="1" applyFill="1" applyBorder="1" applyAlignment="1">
      <alignment horizontal="center" vertical="center" shrinkToFit="1"/>
    </xf>
    <xf numFmtId="0" fontId="16" fillId="2" borderId="12" xfId="0" applyFont="1" applyFill="1" applyBorder="1" applyAlignment="1">
      <alignment horizontal="center" vertical="center" shrinkToFit="1"/>
    </xf>
    <xf numFmtId="179" fontId="60" fillId="0" borderId="3" xfId="0" applyNumberFormat="1" applyFont="1" applyBorder="1" applyAlignment="1">
      <alignment horizontal="center" vertical="center" shrinkToFit="1"/>
    </xf>
    <xf numFmtId="179" fontId="60" fillId="0" borderId="4" xfId="0" applyNumberFormat="1" applyFont="1" applyBorder="1" applyAlignment="1">
      <alignment horizontal="center" vertical="center" shrinkToFit="1"/>
    </xf>
    <xf numFmtId="179" fontId="60" fillId="0" borderId="5" xfId="0" applyNumberFormat="1" applyFont="1" applyBorder="1" applyAlignment="1">
      <alignment horizontal="center" vertical="center" shrinkToFit="1"/>
    </xf>
    <xf numFmtId="0" fontId="28" fillId="0" borderId="10" xfId="0" applyFont="1" applyBorder="1" applyAlignment="1">
      <alignment horizontal="center" vertical="center" shrinkToFit="1"/>
    </xf>
    <xf numFmtId="0" fontId="28" fillId="0" borderId="11" xfId="0" applyFont="1" applyBorder="1" applyAlignment="1">
      <alignment horizontal="center" vertical="center" shrinkToFit="1"/>
    </xf>
    <xf numFmtId="0" fontId="28" fillId="0" borderId="12" xfId="0" applyFont="1" applyBorder="1" applyAlignment="1">
      <alignment horizontal="center" vertical="center" shrinkToFit="1"/>
    </xf>
    <xf numFmtId="179" fontId="16" fillId="0" borderId="236" xfId="0" applyNumberFormat="1" applyFont="1" applyBorder="1" applyAlignment="1">
      <alignment wrapText="1" shrinkToFit="1"/>
    </xf>
    <xf numFmtId="179" fontId="16" fillId="0" borderId="144" xfId="0" applyNumberFormat="1" applyFont="1" applyBorder="1" applyAlignment="1">
      <alignment wrapText="1" shrinkToFit="1"/>
    </xf>
    <xf numFmtId="179" fontId="16" fillId="0" borderId="237" xfId="0" applyNumberFormat="1" applyFont="1" applyBorder="1" applyAlignment="1">
      <alignment wrapText="1" shrinkToFit="1"/>
    </xf>
    <xf numFmtId="179" fontId="16" fillId="0" borderId="238" xfId="0" applyNumberFormat="1" applyFont="1" applyBorder="1" applyAlignment="1">
      <alignment wrapText="1" shrinkToFit="1"/>
    </xf>
    <xf numFmtId="179" fontId="16" fillId="0" borderId="0" xfId="0" applyNumberFormat="1" applyFont="1" applyAlignment="1">
      <alignment wrapText="1" shrinkToFit="1"/>
    </xf>
    <xf numFmtId="179" fontId="16" fillId="0" borderId="239" xfId="0" applyNumberFormat="1" applyFont="1" applyBorder="1" applyAlignment="1">
      <alignment wrapText="1" shrinkToFit="1"/>
    </xf>
    <xf numFmtId="179" fontId="172" fillId="0" borderId="238" xfId="0" applyNumberFormat="1" applyFont="1" applyBorder="1" applyAlignment="1">
      <alignment horizontal="center" shrinkToFit="1"/>
    </xf>
    <xf numFmtId="179" fontId="172" fillId="0" borderId="0" xfId="0" applyNumberFormat="1" applyFont="1" applyAlignment="1">
      <alignment horizontal="center" shrinkToFit="1"/>
    </xf>
    <xf numFmtId="179" fontId="172" fillId="0" borderId="239" xfId="0" applyNumberFormat="1" applyFont="1" applyBorder="1" applyAlignment="1">
      <alignment horizontal="center" shrinkToFit="1"/>
    </xf>
    <xf numFmtId="179" fontId="28" fillId="2" borderId="3" xfId="0" applyNumberFormat="1" applyFont="1" applyFill="1" applyBorder="1" applyAlignment="1">
      <alignment vertical="center" shrinkToFit="1"/>
    </xf>
    <xf numFmtId="179" fontId="28" fillId="2" borderId="6" xfId="0" applyNumberFormat="1" applyFont="1" applyFill="1" applyBorder="1" applyAlignment="1">
      <alignment vertical="center" shrinkToFit="1"/>
    </xf>
    <xf numFmtId="179" fontId="33" fillId="0" borderId="10" xfId="0" applyNumberFormat="1" applyFont="1" applyBorder="1" applyAlignment="1">
      <alignment vertical="center" shrinkToFit="1"/>
    </xf>
    <xf numFmtId="179" fontId="33" fillId="0" borderId="11" xfId="0" applyNumberFormat="1" applyFont="1" applyBorder="1" applyAlignment="1">
      <alignment vertical="center" shrinkToFit="1"/>
    </xf>
    <xf numFmtId="179" fontId="33" fillId="0" borderId="11" xfId="0" applyNumberFormat="1" applyFont="1" applyBorder="1" applyAlignment="1" applyProtection="1">
      <alignment horizontal="right" vertical="center" shrinkToFit="1"/>
      <protection hidden="1"/>
    </xf>
    <xf numFmtId="179" fontId="33" fillId="0" borderId="12" xfId="0" applyNumberFormat="1" applyFont="1" applyBorder="1" applyAlignment="1" applyProtection="1">
      <alignment horizontal="right" vertical="center" shrinkToFit="1"/>
      <protection hidden="1"/>
    </xf>
    <xf numFmtId="179" fontId="33" fillId="2" borderId="11" xfId="0" applyNumberFormat="1" applyFont="1" applyFill="1" applyBorder="1" applyAlignment="1" applyProtection="1">
      <alignment horizontal="right" vertical="center" shrinkToFit="1"/>
      <protection hidden="1"/>
    </xf>
    <xf numFmtId="179" fontId="33" fillId="2" borderId="12" xfId="0" applyNumberFormat="1" applyFont="1" applyFill="1" applyBorder="1" applyAlignment="1" applyProtection="1">
      <alignment horizontal="right" vertical="center" shrinkToFit="1"/>
      <protection hidden="1"/>
    </xf>
    <xf numFmtId="179" fontId="16" fillId="0" borderId="10" xfId="0" applyNumberFormat="1" applyFont="1" applyBorder="1" applyAlignment="1">
      <alignment horizontal="center" vertical="center" shrinkToFit="1"/>
    </xf>
    <xf numFmtId="179" fontId="16" fillId="0" borderId="11" xfId="0" applyNumberFormat="1" applyFont="1" applyBorder="1" applyAlignment="1">
      <alignment horizontal="center" vertical="center" shrinkToFit="1"/>
    </xf>
    <xf numFmtId="179" fontId="16" fillId="0" borderId="12" xfId="0" applyNumberFormat="1" applyFont="1" applyBorder="1" applyAlignment="1">
      <alignment horizontal="center" vertical="center" shrinkToFit="1"/>
    </xf>
    <xf numFmtId="179" fontId="33" fillId="0" borderId="10" xfId="0" applyNumberFormat="1" applyFont="1" applyBorder="1" applyAlignment="1" applyProtection="1">
      <alignment vertical="center" shrinkToFit="1"/>
      <protection hidden="1"/>
    </xf>
    <xf numFmtId="179" fontId="33" fillId="0" borderId="11" xfId="0" applyNumberFormat="1" applyFont="1" applyBorder="1" applyAlignment="1" applyProtection="1">
      <alignment vertical="center" shrinkToFit="1"/>
      <protection hidden="1"/>
    </xf>
    <xf numFmtId="179" fontId="33" fillId="0" borderId="11" xfId="0" applyNumberFormat="1" applyFont="1" applyBorder="1" applyAlignment="1" applyProtection="1">
      <alignment horizontal="center" vertical="center" shrinkToFit="1"/>
      <protection hidden="1"/>
    </xf>
    <xf numFmtId="0" fontId="129" fillId="0" borderId="0" xfId="33" applyFont="1" applyAlignment="1">
      <alignment horizontal="left" vertical="center"/>
    </xf>
    <xf numFmtId="0" fontId="129" fillId="0" borderId="0" xfId="33" applyFont="1" applyAlignment="1">
      <alignment horizontal="left" vertical="center" wrapText="1"/>
    </xf>
    <xf numFmtId="0" fontId="125" fillId="0" borderId="10" xfId="33" applyFont="1" applyBorder="1" applyAlignment="1">
      <alignment horizontal="center" vertical="center" wrapText="1"/>
    </xf>
    <xf numFmtId="0" fontId="125" fillId="0" borderId="11" xfId="33" applyFont="1" applyBorder="1" applyAlignment="1">
      <alignment horizontal="center" vertical="center" wrapText="1"/>
    </xf>
    <xf numFmtId="0" fontId="125" fillId="0" borderId="12" xfId="33" applyFont="1" applyBorder="1" applyAlignment="1">
      <alignment horizontal="center" vertical="center" wrapText="1"/>
    </xf>
    <xf numFmtId="0" fontId="125" fillId="0" borderId="11" xfId="33" applyFont="1" applyBorder="1" applyAlignment="1">
      <alignment horizontal="center" vertical="center"/>
    </xf>
    <xf numFmtId="0" fontId="125" fillId="0" borderId="10" xfId="33" applyFont="1" applyBorder="1" applyAlignment="1">
      <alignment horizontal="center" vertical="center"/>
    </xf>
    <xf numFmtId="0" fontId="125" fillId="0" borderId="12" xfId="33" applyFont="1" applyBorder="1" applyAlignment="1">
      <alignment horizontal="center" vertical="center"/>
    </xf>
    <xf numFmtId="0" fontId="190" fillId="0" borderId="4" xfId="33" applyFont="1" applyBorder="1" applyAlignment="1">
      <alignment horizontal="left" vertical="top"/>
    </xf>
    <xf numFmtId="0" fontId="190" fillId="0" borderId="0" xfId="33" applyFont="1" applyAlignment="1">
      <alignment horizontal="left" vertical="center"/>
    </xf>
    <xf numFmtId="49" fontId="185" fillId="0" borderId="313" xfId="33" applyNumberFormat="1" applyFont="1" applyBorder="1" applyAlignment="1">
      <alignment horizontal="center" vertical="center" shrinkToFit="1"/>
    </xf>
    <xf numFmtId="49" fontId="185" fillId="0" borderId="315" xfId="33" applyNumberFormat="1" applyFont="1" applyBorder="1" applyAlignment="1">
      <alignment horizontal="center" vertical="center" shrinkToFit="1"/>
    </xf>
    <xf numFmtId="49" fontId="185" fillId="0" borderId="314" xfId="33" applyNumberFormat="1" applyFont="1" applyBorder="1" applyAlignment="1">
      <alignment horizontal="center" vertical="center" shrinkToFit="1"/>
    </xf>
    <xf numFmtId="49" fontId="185" fillId="0" borderId="316" xfId="33" applyNumberFormat="1" applyFont="1" applyBorder="1" applyAlignment="1">
      <alignment horizontal="center" vertical="center" shrinkToFit="1"/>
    </xf>
    <xf numFmtId="49" fontId="185" fillId="0" borderId="29" xfId="33" applyNumberFormat="1" applyFont="1" applyBorder="1" applyAlignment="1">
      <alignment horizontal="center" vertical="center" shrinkToFit="1"/>
    </xf>
    <xf numFmtId="49" fontId="125" fillId="0" borderId="313" xfId="33" applyNumberFormat="1" applyFont="1" applyBorder="1" applyAlignment="1">
      <alignment horizontal="center" vertical="center"/>
    </xf>
    <xf numFmtId="49" fontId="125" fillId="0" borderId="315" xfId="33" applyNumberFormat="1" applyFont="1" applyBorder="1" applyAlignment="1">
      <alignment horizontal="center" vertical="center"/>
    </xf>
    <xf numFmtId="49" fontId="125" fillId="0" borderId="314" xfId="33" applyNumberFormat="1" applyFont="1" applyBorder="1" applyAlignment="1">
      <alignment horizontal="center" vertical="center"/>
    </xf>
    <xf numFmtId="49" fontId="125" fillId="0" borderId="316" xfId="33" applyNumberFormat="1" applyFont="1" applyBorder="1" applyAlignment="1">
      <alignment horizontal="center" vertical="center"/>
    </xf>
    <xf numFmtId="49" fontId="125" fillId="12" borderId="3" xfId="33" applyNumberFormat="1" applyFont="1" applyFill="1" applyBorder="1" applyAlignment="1">
      <alignment horizontal="center" vertical="center" wrapText="1"/>
    </xf>
    <xf numFmtId="49" fontId="125" fillId="12" borderId="4" xfId="33" applyNumberFormat="1" applyFont="1" applyFill="1" applyBorder="1" applyAlignment="1">
      <alignment horizontal="center" vertical="center"/>
    </xf>
    <xf numFmtId="49" fontId="125" fillId="12" borderId="43" xfId="33" applyNumberFormat="1" applyFont="1" applyFill="1" applyBorder="1" applyAlignment="1">
      <alignment horizontal="center" vertical="center"/>
    </xf>
    <xf numFmtId="49" fontId="125" fillId="12" borderId="6" xfId="33" applyNumberFormat="1" applyFont="1" applyFill="1" applyBorder="1" applyAlignment="1">
      <alignment horizontal="center" vertical="center"/>
    </xf>
    <xf numFmtId="49" fontId="125" fillId="12" borderId="7" xfId="33" applyNumberFormat="1" applyFont="1" applyFill="1" applyBorder="1" applyAlignment="1">
      <alignment horizontal="center" vertical="center"/>
    </xf>
    <xf numFmtId="49" fontId="125" fillId="12" borderId="44" xfId="33" applyNumberFormat="1" applyFont="1" applyFill="1" applyBorder="1" applyAlignment="1">
      <alignment horizontal="center" vertical="center"/>
    </xf>
    <xf numFmtId="49" fontId="125" fillId="0" borderId="36" xfId="33" applyNumberFormat="1" applyFont="1" applyBorder="1" applyAlignment="1">
      <alignment horizontal="center" vertical="center"/>
    </xf>
    <xf numFmtId="49" fontId="125" fillId="0" borderId="322" xfId="33" applyNumberFormat="1" applyFont="1" applyBorder="1" applyAlignment="1">
      <alignment horizontal="center" vertical="center"/>
    </xf>
    <xf numFmtId="49" fontId="125" fillId="12" borderId="3" xfId="33" applyNumberFormat="1" applyFont="1" applyFill="1" applyBorder="1" applyAlignment="1">
      <alignment horizontal="center" vertical="center"/>
    </xf>
    <xf numFmtId="49" fontId="125" fillId="12" borderId="5" xfId="33" applyNumberFormat="1" applyFont="1" applyFill="1" applyBorder="1" applyAlignment="1">
      <alignment horizontal="center" vertical="center"/>
    </xf>
    <xf numFmtId="49" fontId="125" fillId="12" borderId="8" xfId="33" applyNumberFormat="1" applyFont="1" applyFill="1" applyBorder="1" applyAlignment="1">
      <alignment horizontal="center" vertical="center"/>
    </xf>
    <xf numFmtId="49" fontId="125" fillId="0" borderId="318" xfId="33" applyNumberFormat="1" applyFont="1" applyBorder="1" applyAlignment="1">
      <alignment horizontal="center" vertical="center"/>
    </xf>
    <xf numFmtId="49" fontId="125" fillId="0" borderId="319" xfId="33" applyNumberFormat="1" applyFont="1" applyBorder="1" applyAlignment="1">
      <alignment horizontal="center" vertical="center"/>
    </xf>
    <xf numFmtId="49" fontId="185" fillId="7" borderId="29" xfId="33" applyNumberFormat="1" applyFont="1" applyFill="1" applyBorder="1" applyAlignment="1" applyProtection="1">
      <alignment horizontal="center" vertical="center" shrinkToFit="1"/>
      <protection locked="0"/>
    </xf>
    <xf numFmtId="49" fontId="185" fillId="7" borderId="315" xfId="33" applyNumberFormat="1" applyFont="1" applyFill="1" applyBorder="1" applyAlignment="1" applyProtection="1">
      <alignment horizontal="center" vertical="center" shrinkToFit="1"/>
      <protection locked="0"/>
    </xf>
    <xf numFmtId="49" fontId="185" fillId="7" borderId="320" xfId="33" applyNumberFormat="1" applyFont="1" applyFill="1" applyBorder="1" applyAlignment="1" applyProtection="1">
      <alignment horizontal="center" vertical="center" shrinkToFit="1"/>
      <protection locked="0"/>
    </xf>
    <xf numFmtId="49" fontId="185" fillId="7" borderId="316" xfId="33" applyNumberFormat="1" applyFont="1" applyFill="1" applyBorder="1" applyAlignment="1" applyProtection="1">
      <alignment horizontal="center" vertical="center" shrinkToFit="1"/>
      <protection locked="0"/>
    </xf>
    <xf numFmtId="0" fontId="190" fillId="0" borderId="11" xfId="33" applyFont="1" applyBorder="1" applyAlignment="1">
      <alignment horizontal="left" vertical="top" wrapText="1"/>
    </xf>
    <xf numFmtId="0" fontId="181" fillId="6" borderId="35" xfId="33" applyFont="1" applyFill="1" applyBorder="1" applyAlignment="1" applyProtection="1">
      <alignment horizontal="center" vertical="center"/>
      <protection locked="0"/>
    </xf>
    <xf numFmtId="0" fontId="181" fillId="6" borderId="45" xfId="33" applyFont="1" applyFill="1" applyBorder="1" applyAlignment="1" applyProtection="1">
      <alignment horizontal="center" vertical="center"/>
      <protection locked="0"/>
    </xf>
    <xf numFmtId="0" fontId="181" fillId="6" borderId="33" xfId="33" applyFont="1" applyFill="1" applyBorder="1" applyAlignment="1" applyProtection="1">
      <alignment horizontal="center" vertical="center"/>
      <protection locked="0"/>
    </xf>
    <xf numFmtId="0" fontId="125" fillId="12" borderId="3" xfId="33" applyFont="1" applyFill="1" applyBorder="1" applyAlignment="1">
      <alignment horizontal="center" vertical="center" wrapText="1"/>
    </xf>
    <xf numFmtId="0" fontId="125" fillId="12" borderId="4" xfId="33" applyFont="1" applyFill="1" applyBorder="1" applyAlignment="1">
      <alignment horizontal="center" vertical="center" wrapText="1"/>
    </xf>
    <xf numFmtId="0" fontId="125" fillId="12" borderId="5" xfId="33" applyFont="1" applyFill="1" applyBorder="1" applyAlignment="1">
      <alignment horizontal="center" vertical="center" wrapText="1"/>
    </xf>
    <xf numFmtId="0" fontId="125" fillId="12" borderId="13" xfId="33" applyFont="1" applyFill="1" applyBorder="1" applyAlignment="1">
      <alignment horizontal="center" vertical="center" wrapText="1"/>
    </xf>
    <xf numFmtId="0" fontId="125" fillId="12" borderId="0" xfId="33" applyFont="1" applyFill="1" applyAlignment="1">
      <alignment horizontal="center" vertical="center" wrapText="1"/>
    </xf>
    <xf numFmtId="0" fontId="125" fillId="12" borderId="9" xfId="33" applyFont="1" applyFill="1" applyBorder="1" applyAlignment="1">
      <alignment horizontal="center" vertical="center" wrapText="1"/>
    </xf>
    <xf numFmtId="0" fontId="125" fillId="12" borderId="6" xfId="33" applyFont="1" applyFill="1" applyBorder="1" applyAlignment="1">
      <alignment horizontal="center" vertical="center" wrapText="1"/>
    </xf>
    <xf numFmtId="0" fontId="125" fillId="12" borderId="7" xfId="33" applyFont="1" applyFill="1" applyBorder="1" applyAlignment="1">
      <alignment horizontal="center" vertical="center" wrapText="1"/>
    </xf>
    <xf numFmtId="0" fontId="125" fillId="12" borderId="8" xfId="33" applyFont="1" applyFill="1" applyBorder="1" applyAlignment="1">
      <alignment horizontal="center" vertical="center" wrapText="1"/>
    </xf>
    <xf numFmtId="0" fontId="125" fillId="31" borderId="3" xfId="33" applyFont="1" applyFill="1" applyBorder="1" applyAlignment="1">
      <alignment horizontal="center" vertical="center"/>
    </xf>
    <xf numFmtId="0" fontId="125" fillId="31" borderId="4" xfId="33" applyFont="1" applyFill="1" applyBorder="1" applyAlignment="1">
      <alignment horizontal="center" vertical="center"/>
    </xf>
    <xf numFmtId="0" fontId="125" fillId="31" borderId="43" xfId="33" applyFont="1" applyFill="1" applyBorder="1" applyAlignment="1">
      <alignment horizontal="center" vertical="center"/>
    </xf>
    <xf numFmtId="0" fontId="125" fillId="31" borderId="6" xfId="33" applyFont="1" applyFill="1" applyBorder="1" applyAlignment="1">
      <alignment horizontal="center" vertical="center"/>
    </xf>
    <xf numFmtId="0" fontId="125" fillId="31" borderId="7" xfId="33" applyFont="1" applyFill="1" applyBorder="1" applyAlignment="1">
      <alignment horizontal="center" vertical="center"/>
    </xf>
    <xf numFmtId="0" fontId="125" fillId="31" borderId="44" xfId="33" applyFont="1" applyFill="1" applyBorder="1" applyAlignment="1">
      <alignment horizontal="center" vertical="center"/>
    </xf>
    <xf numFmtId="49" fontId="128" fillId="31" borderId="36" xfId="33" applyNumberFormat="1" applyFont="1" applyFill="1" applyBorder="1" applyAlignment="1">
      <alignment horizontal="center" vertical="center"/>
    </xf>
    <xf numFmtId="49" fontId="128" fillId="31" borderId="4" xfId="33" applyNumberFormat="1" applyFont="1" applyFill="1" applyBorder="1" applyAlignment="1">
      <alignment horizontal="center" vertical="center"/>
    </xf>
    <xf numFmtId="49" fontId="128" fillId="31" borderId="43" xfId="33" applyNumberFormat="1" applyFont="1" applyFill="1" applyBorder="1" applyAlignment="1">
      <alignment horizontal="center" vertical="center"/>
    </xf>
    <xf numFmtId="49" fontId="128" fillId="31" borderId="322" xfId="33" applyNumberFormat="1" applyFont="1" applyFill="1" applyBorder="1" applyAlignment="1">
      <alignment horizontal="center" vertical="center"/>
    </xf>
    <xf numFmtId="49" fontId="128" fillId="31" borderId="7" xfId="33" applyNumberFormat="1" applyFont="1" applyFill="1" applyBorder="1" applyAlignment="1">
      <alignment horizontal="center" vertical="center"/>
    </xf>
    <xf numFmtId="49" fontId="128" fillId="31" borderId="44" xfId="33" applyNumberFormat="1" applyFont="1" applyFill="1" applyBorder="1" applyAlignment="1">
      <alignment horizontal="center" vertical="center"/>
    </xf>
    <xf numFmtId="49" fontId="183" fillId="12" borderId="321" xfId="33" applyNumberFormat="1" applyFont="1" applyFill="1" applyBorder="1" applyAlignment="1">
      <alignment horizontal="center" vertical="center" wrapText="1"/>
    </xf>
    <xf numFmtId="49" fontId="183" fillId="12" borderId="0" xfId="33" applyNumberFormat="1" applyFont="1" applyFill="1" applyAlignment="1">
      <alignment horizontal="center" vertical="center" wrapText="1"/>
    </xf>
    <xf numFmtId="49" fontId="183" fillId="12" borderId="30" xfId="33" applyNumberFormat="1" applyFont="1" applyFill="1" applyBorder="1" applyAlignment="1">
      <alignment horizontal="center" vertical="center" wrapText="1"/>
    </xf>
    <xf numFmtId="49" fontId="183" fillId="12" borderId="322" xfId="33" applyNumberFormat="1" applyFont="1" applyFill="1" applyBorder="1" applyAlignment="1">
      <alignment horizontal="center" vertical="center" wrapText="1"/>
    </xf>
    <xf numFmtId="49" fontId="183" fillId="12" borderId="7" xfId="33" applyNumberFormat="1" applyFont="1" applyFill="1" applyBorder="1" applyAlignment="1">
      <alignment horizontal="center" vertical="center" wrapText="1"/>
    </xf>
    <xf numFmtId="49" fontId="183" fillId="12" borderId="44" xfId="33" applyNumberFormat="1" applyFont="1" applyFill="1" applyBorder="1" applyAlignment="1">
      <alignment horizontal="center" vertical="center" wrapText="1"/>
    </xf>
    <xf numFmtId="0" fontId="183" fillId="12" borderId="13" xfId="33" applyFont="1" applyFill="1" applyBorder="1" applyAlignment="1">
      <alignment horizontal="center" vertical="center" wrapText="1"/>
    </xf>
    <xf numFmtId="0" fontId="183" fillId="12" borderId="0" xfId="33" applyFont="1" applyFill="1" applyAlignment="1">
      <alignment horizontal="center" vertical="center" wrapText="1"/>
    </xf>
    <xf numFmtId="0" fontId="183" fillId="12" borderId="9" xfId="33" applyFont="1" applyFill="1" applyBorder="1" applyAlignment="1">
      <alignment horizontal="center" vertical="center" wrapText="1"/>
    </xf>
    <xf numFmtId="0" fontId="183" fillId="12" borderId="6" xfId="33" applyFont="1" applyFill="1" applyBorder="1" applyAlignment="1">
      <alignment horizontal="center" vertical="center" wrapText="1"/>
    </xf>
    <xf numFmtId="0" fontId="183" fillId="12" borderId="7" xfId="33" applyFont="1" applyFill="1" applyBorder="1" applyAlignment="1">
      <alignment horizontal="center" vertical="center" wrapText="1"/>
    </xf>
    <xf numFmtId="0" fontId="183" fillId="12" borderId="8" xfId="33" applyFont="1" applyFill="1" applyBorder="1" applyAlignment="1">
      <alignment horizontal="center" vertical="center" wrapText="1"/>
    </xf>
    <xf numFmtId="0" fontId="129" fillId="7" borderId="3" xfId="33" applyFont="1" applyFill="1" applyBorder="1" applyAlignment="1" applyProtection="1">
      <alignment horizontal="left" vertical="center" indent="1" shrinkToFit="1"/>
      <protection locked="0"/>
    </xf>
    <xf numFmtId="0" fontId="129" fillId="7" borderId="4" xfId="33" applyFont="1" applyFill="1" applyBorder="1" applyAlignment="1" applyProtection="1">
      <alignment horizontal="left" vertical="center" indent="1" shrinkToFit="1"/>
      <protection locked="0"/>
    </xf>
    <xf numFmtId="0" fontId="129" fillId="7" borderId="6" xfId="33" applyFont="1" applyFill="1" applyBorder="1" applyAlignment="1" applyProtection="1">
      <alignment horizontal="left" vertical="center" indent="1" shrinkToFit="1"/>
      <protection locked="0"/>
    </xf>
    <xf numFmtId="0" fontId="129" fillId="7" borderId="7" xfId="33" applyFont="1" applyFill="1" applyBorder="1" applyAlignment="1" applyProtection="1">
      <alignment horizontal="left" vertical="center" indent="1" shrinkToFit="1"/>
      <protection locked="0"/>
    </xf>
    <xf numFmtId="0" fontId="125" fillId="0" borderId="4" xfId="33" applyFont="1" applyBorder="1" applyAlignment="1">
      <alignment horizontal="right" vertical="center" wrapText="1"/>
    </xf>
    <xf numFmtId="0" fontId="125" fillId="0" borderId="5" xfId="33" applyFont="1" applyBorder="1" applyAlignment="1">
      <alignment horizontal="right" vertical="center" wrapText="1"/>
    </xf>
    <xf numFmtId="0" fontId="125" fillId="0" borderId="7" xfId="33" applyFont="1" applyBorder="1" applyAlignment="1">
      <alignment horizontal="right" vertical="center" wrapText="1"/>
    </xf>
    <xf numFmtId="0" fontId="125" fillId="0" borderId="8" xfId="33" applyFont="1" applyBorder="1" applyAlignment="1">
      <alignment horizontal="right" vertical="center" wrapText="1"/>
    </xf>
    <xf numFmtId="0" fontId="125" fillId="0" borderId="4" xfId="33" applyFont="1" applyBorder="1" applyAlignment="1">
      <alignment horizontal="center" vertical="center"/>
    </xf>
    <xf numFmtId="0" fontId="125" fillId="0" borderId="5" xfId="33" applyFont="1" applyBorder="1" applyAlignment="1">
      <alignment horizontal="center" vertical="center"/>
    </xf>
    <xf numFmtId="0" fontId="125" fillId="0" borderId="7" xfId="33" applyFont="1" applyBorder="1" applyAlignment="1">
      <alignment horizontal="center" vertical="center"/>
    </xf>
    <xf numFmtId="0" fontId="125" fillId="0" borderId="8" xfId="33" applyFont="1" applyBorder="1" applyAlignment="1">
      <alignment horizontal="center" vertical="center"/>
    </xf>
    <xf numFmtId="0" fontId="181" fillId="12" borderId="1" xfId="33" applyFont="1" applyFill="1" applyBorder="1" applyAlignment="1">
      <alignment horizontal="center" vertical="center" wrapText="1"/>
    </xf>
    <xf numFmtId="0" fontId="181" fillId="12" borderId="1" xfId="33" applyFont="1" applyFill="1" applyBorder="1" applyAlignment="1">
      <alignment horizontal="center" vertical="center"/>
    </xf>
    <xf numFmtId="0" fontId="126" fillId="7" borderId="3" xfId="33" applyFont="1" applyFill="1" applyBorder="1" applyAlignment="1" applyProtection="1">
      <alignment horizontal="left" vertical="center" indent="1" shrinkToFit="1"/>
      <protection locked="0"/>
    </xf>
    <xf numFmtId="0" fontId="126" fillId="7" borderId="4" xfId="33" applyFont="1" applyFill="1" applyBorder="1" applyAlignment="1" applyProtection="1">
      <alignment horizontal="left" vertical="center" indent="1" shrinkToFit="1"/>
      <protection locked="0"/>
    </xf>
    <xf numFmtId="0" fontId="126" fillId="7" borderId="5" xfId="33" applyFont="1" applyFill="1" applyBorder="1" applyAlignment="1" applyProtection="1">
      <alignment horizontal="left" vertical="center" indent="1" shrinkToFit="1"/>
      <protection locked="0"/>
    </xf>
    <xf numFmtId="0" fontId="126" fillId="7" borderId="13" xfId="33" applyFont="1" applyFill="1" applyBorder="1" applyAlignment="1" applyProtection="1">
      <alignment horizontal="left" vertical="center" indent="1" shrinkToFit="1"/>
      <protection locked="0"/>
    </xf>
    <xf numFmtId="0" fontId="126" fillId="7" borderId="0" xfId="33" applyFont="1" applyFill="1" applyAlignment="1" applyProtection="1">
      <alignment horizontal="left" vertical="center" indent="1" shrinkToFit="1"/>
      <protection locked="0"/>
    </xf>
    <xf numFmtId="0" fontId="126" fillId="7" borderId="9" xfId="33" applyFont="1" applyFill="1" applyBorder="1" applyAlignment="1" applyProtection="1">
      <alignment horizontal="left" vertical="center" indent="1" shrinkToFit="1"/>
      <protection locked="0"/>
    </xf>
    <xf numFmtId="0" fontId="126" fillId="7" borderId="6" xfId="33" applyFont="1" applyFill="1" applyBorder="1" applyAlignment="1" applyProtection="1">
      <alignment horizontal="left" vertical="center" indent="1" shrinkToFit="1"/>
      <protection locked="0"/>
    </xf>
    <xf numFmtId="0" fontId="126" fillId="7" borderId="7" xfId="33" applyFont="1" applyFill="1" applyBorder="1" applyAlignment="1" applyProtection="1">
      <alignment horizontal="left" vertical="center" indent="1" shrinkToFit="1"/>
      <protection locked="0"/>
    </xf>
    <xf numFmtId="0" fontId="126" fillId="7" borderId="8" xfId="33" applyFont="1" applyFill="1" applyBorder="1" applyAlignment="1" applyProtection="1">
      <alignment horizontal="left" vertical="center" indent="1" shrinkToFit="1"/>
      <protection locked="0"/>
    </xf>
    <xf numFmtId="0" fontId="190" fillId="0" borderId="11" xfId="33" applyFont="1" applyBorder="1" applyAlignment="1">
      <alignment horizontal="left" wrapText="1"/>
    </xf>
    <xf numFmtId="0" fontId="181" fillId="6" borderId="35" xfId="33" applyFont="1" applyFill="1" applyBorder="1" applyAlignment="1" applyProtection="1">
      <alignment horizontal="center" vertical="center" textRotation="255"/>
      <protection locked="0"/>
    </xf>
    <xf numFmtId="0" fontId="181" fillId="6" borderId="45" xfId="33" applyFont="1" applyFill="1" applyBorder="1" applyAlignment="1" applyProtection="1">
      <alignment horizontal="center" vertical="center" textRotation="255"/>
      <protection locked="0"/>
    </xf>
    <xf numFmtId="0" fontId="181" fillId="6" borderId="33" xfId="33" applyFont="1" applyFill="1" applyBorder="1" applyAlignment="1" applyProtection="1">
      <alignment horizontal="center" vertical="center" textRotation="255"/>
      <protection locked="0"/>
    </xf>
    <xf numFmtId="0" fontId="183" fillId="12" borderId="4" xfId="33" applyFont="1" applyFill="1" applyBorder="1" applyAlignment="1">
      <alignment horizontal="center" vertical="center" textRotation="255" wrapText="1"/>
    </xf>
    <xf numFmtId="0" fontId="183" fillId="12" borderId="5" xfId="33" applyFont="1" applyFill="1" applyBorder="1" applyAlignment="1">
      <alignment horizontal="center" vertical="center" textRotation="255"/>
    </xf>
    <xf numFmtId="0" fontId="183" fillId="12" borderId="0" xfId="33" applyFont="1" applyFill="1" applyAlignment="1">
      <alignment horizontal="center" vertical="center" textRotation="255"/>
    </xf>
    <xf numFmtId="0" fontId="183" fillId="12" borderId="9" xfId="33" applyFont="1" applyFill="1" applyBorder="1" applyAlignment="1">
      <alignment horizontal="center" vertical="center" textRotation="255"/>
    </xf>
    <xf numFmtId="0" fontId="183" fillId="12" borderId="7" xfId="33" applyFont="1" applyFill="1" applyBorder="1" applyAlignment="1">
      <alignment horizontal="center" vertical="center" textRotation="255"/>
    </xf>
    <xf numFmtId="0" fontId="183" fillId="12" borderId="8" xfId="33" applyFont="1" applyFill="1" applyBorder="1" applyAlignment="1">
      <alignment horizontal="center" vertical="center" textRotation="255"/>
    </xf>
    <xf numFmtId="0" fontId="125" fillId="12" borderId="3" xfId="33" applyFont="1" applyFill="1" applyBorder="1" applyAlignment="1">
      <alignment horizontal="center" vertical="center"/>
    </xf>
    <xf numFmtId="0" fontId="125" fillId="12" borderId="4" xfId="33" applyFont="1" applyFill="1" applyBorder="1" applyAlignment="1">
      <alignment horizontal="center" vertical="center"/>
    </xf>
    <xf numFmtId="0" fontId="125" fillId="12" borderId="5" xfId="33" applyFont="1" applyFill="1" applyBorder="1" applyAlignment="1">
      <alignment horizontal="center" vertical="center"/>
    </xf>
    <xf numFmtId="0" fontId="125" fillId="12" borderId="6" xfId="33" applyFont="1" applyFill="1" applyBorder="1" applyAlignment="1">
      <alignment horizontal="center" vertical="center"/>
    </xf>
    <xf numFmtId="0" fontId="125" fillId="12" borderId="7" xfId="33" applyFont="1" applyFill="1" applyBorder="1" applyAlignment="1">
      <alignment horizontal="center" vertical="center"/>
    </xf>
    <xf numFmtId="0" fontId="125" fillId="12" borderId="8" xfId="33" applyFont="1" applyFill="1" applyBorder="1" applyAlignment="1">
      <alignment horizontal="center" vertical="center"/>
    </xf>
    <xf numFmtId="49" fontId="183" fillId="31" borderId="0" xfId="33" applyNumberFormat="1" applyFont="1" applyFill="1" applyAlignment="1">
      <alignment horizontal="center" vertical="center"/>
    </xf>
    <xf numFmtId="49" fontId="183" fillId="31" borderId="30" xfId="33" applyNumberFormat="1" applyFont="1" applyFill="1" applyBorder="1" applyAlignment="1">
      <alignment horizontal="center" vertical="center"/>
    </xf>
    <xf numFmtId="49" fontId="183" fillId="31" borderId="7" xfId="33" applyNumberFormat="1" applyFont="1" applyFill="1" applyBorder="1" applyAlignment="1">
      <alignment horizontal="center" vertical="center"/>
    </xf>
    <xf numFmtId="49" fontId="183" fillId="31" borderId="44" xfId="33" applyNumberFormat="1" applyFont="1" applyFill="1" applyBorder="1" applyAlignment="1">
      <alignment horizontal="center" vertical="center"/>
    </xf>
    <xf numFmtId="0" fontId="183" fillId="31" borderId="3" xfId="33" applyFont="1" applyFill="1" applyBorder="1" applyAlignment="1">
      <alignment horizontal="center" vertical="center" wrapText="1"/>
    </xf>
    <xf numFmtId="0" fontId="183" fillId="31" borderId="4" xfId="33" applyFont="1" applyFill="1" applyBorder="1" applyAlignment="1">
      <alignment horizontal="center" vertical="center" wrapText="1"/>
    </xf>
    <xf numFmtId="0" fontId="183" fillId="31" borderId="43" xfId="33" applyFont="1" applyFill="1" applyBorder="1" applyAlignment="1">
      <alignment horizontal="center" vertical="center" wrapText="1"/>
    </xf>
    <xf numFmtId="0" fontId="183" fillId="31" borderId="6" xfId="33" applyFont="1" applyFill="1" applyBorder="1" applyAlignment="1">
      <alignment horizontal="center" vertical="center" wrapText="1"/>
    </xf>
    <xf numFmtId="0" fontId="183" fillId="31" borderId="7" xfId="33" applyFont="1" applyFill="1" applyBorder="1" applyAlignment="1">
      <alignment horizontal="center" vertical="center" wrapText="1"/>
    </xf>
    <xf numFmtId="0" fontId="183" fillId="31" borderId="44" xfId="33" applyFont="1" applyFill="1" applyBorder="1" applyAlignment="1">
      <alignment horizontal="center" vertical="center" wrapText="1"/>
    </xf>
    <xf numFmtId="49" fontId="183" fillId="31" borderId="321" xfId="33" applyNumberFormat="1" applyFont="1" applyFill="1" applyBorder="1" applyAlignment="1">
      <alignment horizontal="center" vertical="center"/>
    </xf>
    <xf numFmtId="49" fontId="183" fillId="31" borderId="322" xfId="33" applyNumberFormat="1" applyFont="1" applyFill="1" applyBorder="1" applyAlignment="1">
      <alignment horizontal="center" vertical="center"/>
    </xf>
    <xf numFmtId="49" fontId="183" fillId="0" borderId="36" xfId="33" applyNumberFormat="1" applyFont="1" applyBorder="1" applyAlignment="1">
      <alignment horizontal="center" vertical="center" shrinkToFit="1"/>
    </xf>
    <xf numFmtId="49" fontId="183" fillId="0" borderId="4" xfId="33" applyNumberFormat="1" applyFont="1" applyBorder="1" applyAlignment="1">
      <alignment horizontal="center" vertical="center" shrinkToFit="1"/>
    </xf>
    <xf numFmtId="49" fontId="183" fillId="0" borderId="43" xfId="33" applyNumberFormat="1" applyFont="1" applyBorder="1" applyAlignment="1">
      <alignment horizontal="center" vertical="center" shrinkToFit="1"/>
    </xf>
    <xf numFmtId="49" fontId="183" fillId="0" borderId="322" xfId="33" applyNumberFormat="1" applyFont="1" applyBorder="1" applyAlignment="1">
      <alignment horizontal="center" vertical="center" shrinkToFit="1"/>
    </xf>
    <xf numFmtId="49" fontId="183" fillId="0" borderId="7" xfId="33" applyNumberFormat="1" applyFont="1" applyBorder="1" applyAlignment="1">
      <alignment horizontal="center" vertical="center" shrinkToFit="1"/>
    </xf>
    <xf numFmtId="49" fontId="183" fillId="0" borderId="44" xfId="33" applyNumberFormat="1" applyFont="1" applyBorder="1" applyAlignment="1">
      <alignment horizontal="center" vertical="center" shrinkToFit="1"/>
    </xf>
    <xf numFmtId="49" fontId="125" fillId="7" borderId="29" xfId="0" applyNumberFormat="1" applyFont="1" applyFill="1" applyBorder="1" applyAlignment="1" applyProtection="1">
      <alignment horizontal="center" vertical="center" shrinkToFit="1"/>
      <protection locked="0"/>
    </xf>
    <xf numFmtId="49" fontId="125" fillId="7" borderId="315" xfId="0" applyNumberFormat="1" applyFont="1" applyFill="1" applyBorder="1" applyAlignment="1" applyProtection="1">
      <alignment horizontal="center" vertical="center" shrinkToFit="1"/>
      <protection locked="0"/>
    </xf>
    <xf numFmtId="49" fontId="125" fillId="7" borderId="313" xfId="0" applyNumberFormat="1" applyFont="1" applyFill="1" applyBorder="1" applyAlignment="1" applyProtection="1">
      <alignment horizontal="center" vertical="center" shrinkToFit="1"/>
      <protection locked="0"/>
    </xf>
    <xf numFmtId="0" fontId="125" fillId="12" borderId="1" xfId="33" applyFont="1" applyFill="1" applyBorder="1" applyAlignment="1">
      <alignment horizontal="center" vertical="center"/>
    </xf>
    <xf numFmtId="0" fontId="125" fillId="12" borderId="1" xfId="33" applyFont="1" applyFill="1" applyBorder="1" applyAlignment="1">
      <alignment horizontal="distributed" vertical="center"/>
    </xf>
    <xf numFmtId="0" fontId="183" fillId="0" borderId="1" xfId="33" applyFont="1" applyBorder="1" applyAlignment="1">
      <alignment horizontal="center" vertical="center"/>
    </xf>
    <xf numFmtId="0" fontId="187" fillId="35" borderId="0" xfId="33" applyFont="1" applyFill="1" applyAlignment="1">
      <alignment horizontal="center" vertical="center"/>
    </xf>
    <xf numFmtId="0" fontId="196" fillId="0" borderId="0" xfId="33" applyFont="1" applyAlignment="1">
      <alignment horizontal="left"/>
    </xf>
    <xf numFmtId="0" fontId="191" fillId="12" borderId="3" xfId="33" applyFont="1" applyFill="1" applyBorder="1" applyAlignment="1">
      <alignment horizontal="center" vertical="center"/>
    </xf>
    <xf numFmtId="0" fontId="191" fillId="12" borderId="4" xfId="33" applyFont="1" applyFill="1" applyBorder="1" applyAlignment="1">
      <alignment horizontal="center" vertical="center"/>
    </xf>
    <xf numFmtId="0" fontId="191" fillId="12" borderId="5" xfId="33" applyFont="1" applyFill="1" applyBorder="1" applyAlignment="1">
      <alignment horizontal="center" vertical="center"/>
    </xf>
    <xf numFmtId="0" fontId="191" fillId="12" borderId="280" xfId="33" applyFont="1" applyFill="1" applyBorder="1" applyAlignment="1">
      <alignment horizontal="center" vertical="center"/>
    </xf>
    <xf numFmtId="0" fontId="191" fillId="12" borderId="14" xfId="33" applyFont="1" applyFill="1" applyBorder="1" applyAlignment="1">
      <alignment horizontal="center" vertical="center"/>
    </xf>
    <xf numFmtId="0" fontId="191" fillId="12" borderId="317" xfId="33" applyFont="1" applyFill="1" applyBorder="1" applyAlignment="1">
      <alignment horizontal="center" vertical="center"/>
    </xf>
    <xf numFmtId="185" fontId="129" fillId="2" borderId="3" xfId="33" applyNumberFormat="1" applyFont="1" applyFill="1" applyBorder="1" applyAlignment="1">
      <alignment horizontal="left" vertical="center" indent="1" shrinkToFit="1"/>
    </xf>
    <xf numFmtId="185" fontId="129" fillId="2" borderId="4" xfId="33" applyNumberFormat="1" applyFont="1" applyFill="1" applyBorder="1" applyAlignment="1">
      <alignment horizontal="left" vertical="center" indent="1" shrinkToFit="1"/>
    </xf>
    <xf numFmtId="185" fontId="129" fillId="2" borderId="5" xfId="33" applyNumberFormat="1" applyFont="1" applyFill="1" applyBorder="1" applyAlignment="1">
      <alignment horizontal="left" vertical="center" indent="1" shrinkToFit="1"/>
    </xf>
    <xf numFmtId="185" fontId="129" fillId="2" borderId="280" xfId="33" applyNumberFormat="1" applyFont="1" applyFill="1" applyBorder="1" applyAlignment="1">
      <alignment horizontal="left" vertical="center" indent="1" shrinkToFit="1"/>
    </xf>
    <xf numFmtId="185" fontId="129" fillId="2" borderId="14" xfId="33" applyNumberFormat="1" applyFont="1" applyFill="1" applyBorder="1" applyAlignment="1">
      <alignment horizontal="left" vertical="center" indent="1" shrinkToFit="1"/>
    </xf>
    <xf numFmtId="185" fontId="129" fillId="2" borderId="317" xfId="33" applyNumberFormat="1" applyFont="1" applyFill="1" applyBorder="1" applyAlignment="1">
      <alignment horizontal="left" vertical="center" indent="1" shrinkToFit="1"/>
    </xf>
    <xf numFmtId="0" fontId="189" fillId="12" borderId="271" xfId="33" applyFont="1" applyFill="1" applyBorder="1" applyAlignment="1">
      <alignment horizontal="center" vertical="center"/>
    </xf>
    <xf numFmtId="0" fontId="189" fillId="12" borderId="34" xfId="33" applyFont="1" applyFill="1" applyBorder="1" applyAlignment="1">
      <alignment horizontal="center" vertical="center"/>
    </xf>
    <xf numFmtId="0" fontId="189" fillId="12" borderId="270" xfId="33" applyFont="1" applyFill="1" applyBorder="1" applyAlignment="1">
      <alignment horizontal="center" vertical="center"/>
    </xf>
    <xf numFmtId="0" fontId="189" fillId="12" borderId="13" xfId="33" applyFont="1" applyFill="1" applyBorder="1" applyAlignment="1">
      <alignment horizontal="center" vertical="center"/>
    </xf>
    <xf numFmtId="0" fontId="189" fillId="12" borderId="0" xfId="33" applyFont="1" applyFill="1" applyAlignment="1">
      <alignment horizontal="center" vertical="center"/>
    </xf>
    <xf numFmtId="0" fontId="189" fillId="12" borderId="9" xfId="33" applyFont="1" applyFill="1" applyBorder="1" applyAlignment="1">
      <alignment horizontal="center" vertical="center"/>
    </xf>
    <xf numFmtId="0" fontId="189" fillId="12" borderId="6" xfId="33" applyFont="1" applyFill="1" applyBorder="1" applyAlignment="1">
      <alignment horizontal="center" vertical="center"/>
    </xf>
    <xf numFmtId="0" fontId="189" fillId="12" borderId="7" xfId="33" applyFont="1" applyFill="1" applyBorder="1" applyAlignment="1">
      <alignment horizontal="center" vertical="center"/>
    </xf>
    <xf numFmtId="0" fontId="189" fillId="12" borderId="8" xfId="33" applyFont="1" applyFill="1" applyBorder="1" applyAlignment="1">
      <alignment horizontal="center" vertical="center"/>
    </xf>
    <xf numFmtId="185" fontId="126" fillId="2" borderId="271" xfId="33" applyNumberFormat="1" applyFont="1" applyFill="1" applyBorder="1" applyAlignment="1">
      <alignment horizontal="left" vertical="center" indent="1" shrinkToFit="1"/>
    </xf>
    <xf numFmtId="185" fontId="126" fillId="2" borderId="34" xfId="33" applyNumberFormat="1" applyFont="1" applyFill="1" applyBorder="1" applyAlignment="1">
      <alignment horizontal="left" vertical="center" indent="1" shrinkToFit="1"/>
    </xf>
    <xf numFmtId="185" fontId="126" fillId="2" borderId="270" xfId="33" applyNumberFormat="1" applyFont="1" applyFill="1" applyBorder="1" applyAlignment="1">
      <alignment horizontal="left" vertical="center" indent="1" shrinkToFit="1"/>
    </xf>
    <xf numFmtId="185" fontId="126" fillId="2" borderId="13" xfId="33" applyNumberFormat="1" applyFont="1" applyFill="1" applyBorder="1" applyAlignment="1">
      <alignment horizontal="left" vertical="center" indent="1" shrinkToFit="1"/>
    </xf>
    <xf numFmtId="185" fontId="126" fillId="2" borderId="0" xfId="33" applyNumberFormat="1" applyFont="1" applyFill="1" applyAlignment="1">
      <alignment horizontal="left" vertical="center" indent="1" shrinkToFit="1"/>
    </xf>
    <xf numFmtId="185" fontId="126" fillId="2" borderId="9" xfId="33" applyNumberFormat="1" applyFont="1" applyFill="1" applyBorder="1" applyAlignment="1">
      <alignment horizontal="left" vertical="center" indent="1" shrinkToFit="1"/>
    </xf>
    <xf numFmtId="185" fontId="126" fillId="2" borderId="6" xfId="33" applyNumberFormat="1" applyFont="1" applyFill="1" applyBorder="1" applyAlignment="1">
      <alignment horizontal="left" vertical="center" indent="1" shrinkToFit="1"/>
    </xf>
    <xf numFmtId="185" fontId="126" fillId="2" borderId="7" xfId="33" applyNumberFormat="1" applyFont="1" applyFill="1" applyBorder="1" applyAlignment="1">
      <alignment horizontal="left" vertical="center" indent="1" shrinkToFit="1"/>
    </xf>
    <xf numFmtId="185" fontId="126" fillId="2" borderId="8" xfId="33" applyNumberFormat="1" applyFont="1" applyFill="1" applyBorder="1" applyAlignment="1">
      <alignment horizontal="left" vertical="center" indent="1" shrinkToFit="1"/>
    </xf>
    <xf numFmtId="0" fontId="191" fillId="12" borderId="3" xfId="33" applyFont="1" applyFill="1" applyBorder="1" applyAlignment="1">
      <alignment horizontal="center" vertical="center" wrapText="1"/>
    </xf>
    <xf numFmtId="0" fontId="191" fillId="12" borderId="4" xfId="33" applyFont="1" applyFill="1" applyBorder="1" applyAlignment="1">
      <alignment horizontal="center" vertical="center" wrapText="1"/>
    </xf>
    <xf numFmtId="0" fontId="191" fillId="12" borderId="5" xfId="33" applyFont="1" applyFill="1" applyBorder="1" applyAlignment="1">
      <alignment horizontal="center" vertical="center" wrapText="1"/>
    </xf>
    <xf numFmtId="0" fontId="191" fillId="12" borderId="280" xfId="33" applyFont="1" applyFill="1" applyBorder="1" applyAlignment="1">
      <alignment horizontal="center" vertical="center" wrapText="1"/>
    </xf>
    <xf numFmtId="0" fontId="191" fillId="12" borderId="14" xfId="33" applyFont="1" applyFill="1" applyBorder="1" applyAlignment="1">
      <alignment horizontal="center" vertical="center" wrapText="1"/>
    </xf>
    <xf numFmtId="0" fontId="191" fillId="12" borderId="317" xfId="33" applyFont="1" applyFill="1" applyBorder="1" applyAlignment="1">
      <alignment horizontal="center" vertical="center" wrapText="1"/>
    </xf>
    <xf numFmtId="179" fontId="129" fillId="2" borderId="3" xfId="33" applyNumberFormat="1" applyFont="1" applyFill="1" applyBorder="1" applyAlignment="1">
      <alignment horizontal="left" vertical="center" indent="1" shrinkToFit="1"/>
    </xf>
    <xf numFmtId="179" fontId="129" fillId="2" borderId="4" xfId="33" applyNumberFormat="1" applyFont="1" applyFill="1" applyBorder="1" applyAlignment="1">
      <alignment horizontal="left" vertical="center" indent="1" shrinkToFit="1"/>
    </xf>
    <xf numFmtId="179" fontId="129" fillId="2" borderId="5" xfId="33" applyNumberFormat="1" applyFont="1" applyFill="1" applyBorder="1" applyAlignment="1">
      <alignment horizontal="left" vertical="center" indent="1" shrinkToFit="1"/>
    </xf>
    <xf numFmtId="179" fontId="129" fillId="2" borderId="280" xfId="33" applyNumberFormat="1" applyFont="1" applyFill="1" applyBorder="1" applyAlignment="1">
      <alignment horizontal="left" vertical="center" indent="1" shrinkToFit="1"/>
    </xf>
    <xf numFmtId="179" fontId="129" fillId="2" borderId="14" xfId="33" applyNumberFormat="1" applyFont="1" applyFill="1" applyBorder="1" applyAlignment="1">
      <alignment horizontal="left" vertical="center" indent="1" shrinkToFit="1"/>
    </xf>
    <xf numFmtId="179" fontId="129" fillId="2" borderId="317" xfId="33" applyNumberFormat="1" applyFont="1" applyFill="1" applyBorder="1" applyAlignment="1">
      <alignment horizontal="left" vertical="center" indent="1" shrinkToFit="1"/>
    </xf>
    <xf numFmtId="0" fontId="190" fillId="0" borderId="0" xfId="33" applyFont="1" applyAlignment="1">
      <alignment horizontal="left" wrapText="1"/>
    </xf>
    <xf numFmtId="0" fontId="190" fillId="0" borderId="7" xfId="33" applyFont="1" applyBorder="1" applyAlignment="1">
      <alignment horizontal="left" wrapText="1"/>
    </xf>
    <xf numFmtId="0" fontId="128" fillId="0" borderId="3" xfId="33" applyFont="1" applyBorder="1" applyAlignment="1">
      <alignment horizontal="center" vertical="top"/>
    </xf>
    <xf numFmtId="0" fontId="128" fillId="0" borderId="4" xfId="33" applyFont="1" applyBorder="1" applyAlignment="1">
      <alignment horizontal="center" vertical="top"/>
    </xf>
    <xf numFmtId="0" fontId="128" fillId="0" borderId="5" xfId="33" applyFont="1" applyBorder="1" applyAlignment="1">
      <alignment horizontal="center" vertical="top"/>
    </xf>
    <xf numFmtId="0" fontId="128" fillId="0" borderId="13" xfId="33" applyFont="1" applyBorder="1" applyAlignment="1">
      <alignment horizontal="center" vertical="top"/>
    </xf>
    <xf numFmtId="0" fontId="128" fillId="0" borderId="0" xfId="33" applyFont="1" applyAlignment="1">
      <alignment horizontal="center" vertical="top"/>
    </xf>
    <xf numFmtId="0" fontId="128" fillId="0" borderId="9" xfId="33" applyFont="1" applyBorder="1" applyAlignment="1">
      <alignment horizontal="center" vertical="top"/>
    </xf>
    <xf numFmtId="0" fontId="128" fillId="0" borderId="6" xfId="33" applyFont="1" applyBorder="1" applyAlignment="1">
      <alignment horizontal="center" vertical="top"/>
    </xf>
    <xf numFmtId="0" fontId="128" fillId="0" borderId="7" xfId="33" applyFont="1" applyBorder="1" applyAlignment="1">
      <alignment horizontal="center" vertical="top"/>
    </xf>
    <xf numFmtId="0" fontId="128" fillId="0" borderId="8" xfId="33" applyFont="1" applyBorder="1" applyAlignment="1">
      <alignment horizontal="center" vertical="top"/>
    </xf>
    <xf numFmtId="0" fontId="183" fillId="0" borderId="0" xfId="33" applyFont="1" applyAlignment="1">
      <alignment horizontal="left" vertical="center" wrapText="1"/>
    </xf>
    <xf numFmtId="0" fontId="195" fillId="0" borderId="0" xfId="33" applyFont="1" applyAlignment="1">
      <alignment horizontal="left" vertical="center" wrapText="1"/>
    </xf>
    <xf numFmtId="0" fontId="126" fillId="0" borderId="0" xfId="33" applyFont="1" applyAlignment="1">
      <alignment horizontal="left" vertical="center"/>
    </xf>
    <xf numFmtId="0" fontId="125" fillId="0" borderId="1" xfId="33" applyFont="1" applyBorder="1" applyAlignment="1">
      <alignment horizontal="center" vertical="center"/>
    </xf>
    <xf numFmtId="0" fontId="188" fillId="12" borderId="70" xfId="36" applyNumberFormat="1" applyFont="1" applyFill="1" applyBorder="1" applyAlignment="1" applyProtection="1">
      <alignment horizontal="center" vertical="center"/>
    </xf>
    <xf numFmtId="0" fontId="188" fillId="12" borderId="32" xfId="36" applyNumberFormat="1" applyFont="1" applyFill="1" applyBorder="1" applyAlignment="1" applyProtection="1">
      <alignment horizontal="center" vertical="center"/>
    </xf>
    <xf numFmtId="0" fontId="188" fillId="12" borderId="71" xfId="36" applyNumberFormat="1" applyFont="1" applyFill="1" applyBorder="1" applyAlignment="1" applyProtection="1">
      <alignment horizontal="center" vertical="center"/>
    </xf>
    <xf numFmtId="0" fontId="191" fillId="12" borderId="35" xfId="33" applyFont="1" applyFill="1" applyBorder="1" applyAlignment="1">
      <alignment horizontal="center" vertical="center" textRotation="255"/>
    </xf>
    <xf numFmtId="0" fontId="191" fillId="12" borderId="45" xfId="33" applyFont="1" applyFill="1" applyBorder="1" applyAlignment="1">
      <alignment horizontal="center" vertical="center" textRotation="255"/>
    </xf>
    <xf numFmtId="0" fontId="191" fillId="12" borderId="33" xfId="33" applyFont="1" applyFill="1" applyBorder="1" applyAlignment="1">
      <alignment horizontal="center" vertical="center" textRotation="255"/>
    </xf>
    <xf numFmtId="0" fontId="195" fillId="0" borderId="3" xfId="33" applyFont="1" applyBorder="1" applyAlignment="1">
      <alignment horizontal="left" vertical="top" wrapText="1"/>
    </xf>
    <xf numFmtId="0" fontId="195" fillId="0" borderId="4" xfId="33" applyFont="1" applyBorder="1" applyAlignment="1">
      <alignment horizontal="left" vertical="top" wrapText="1"/>
    </xf>
    <xf numFmtId="0" fontId="195" fillId="0" borderId="5" xfId="33" applyFont="1" applyBorder="1" applyAlignment="1">
      <alignment horizontal="left" vertical="top" wrapText="1"/>
    </xf>
    <xf numFmtId="0" fontId="195" fillId="0" borderId="13" xfId="33" applyFont="1" applyBorder="1" applyAlignment="1">
      <alignment horizontal="left" vertical="top" wrapText="1"/>
    </xf>
    <xf numFmtId="0" fontId="195" fillId="0" borderId="0" xfId="33" applyFont="1" applyAlignment="1">
      <alignment horizontal="left" vertical="top" wrapText="1"/>
    </xf>
    <xf numFmtId="0" fontId="195" fillId="0" borderId="9" xfId="33" applyFont="1" applyBorder="1" applyAlignment="1">
      <alignment horizontal="left" vertical="top" wrapText="1"/>
    </xf>
    <xf numFmtId="0" fontId="183" fillId="0" borderId="76" xfId="33" applyFont="1" applyBorder="1" applyAlignment="1">
      <alignment horizontal="left" vertical="center" wrapText="1"/>
    </xf>
    <xf numFmtId="0" fontId="183" fillId="0" borderId="1" xfId="33" applyFont="1" applyBorder="1" applyAlignment="1">
      <alignment horizontal="left" vertical="center" wrapText="1"/>
    </xf>
    <xf numFmtId="0" fontId="181" fillId="0" borderId="13" xfId="33" applyFont="1" applyBorder="1" applyAlignment="1">
      <alignment horizontal="center" vertical="center"/>
    </xf>
    <xf numFmtId="0" fontId="181" fillId="0" borderId="0" xfId="33" applyFont="1" applyAlignment="1">
      <alignment horizontal="center" vertical="center" wrapText="1"/>
    </xf>
    <xf numFmtId="0" fontId="128" fillId="0" borderId="13" xfId="33" applyFont="1" applyBorder="1" applyAlignment="1">
      <alignment horizontal="left" vertical="top"/>
    </xf>
    <xf numFmtId="0" fontId="128" fillId="0" borderId="0" xfId="33" applyFont="1" applyAlignment="1">
      <alignment horizontal="left" vertical="top"/>
    </xf>
    <xf numFmtId="0" fontId="128" fillId="0" borderId="9" xfId="33" applyFont="1" applyBorder="1" applyAlignment="1">
      <alignment horizontal="left" vertical="top"/>
    </xf>
    <xf numFmtId="0" fontId="128" fillId="0" borderId="6" xfId="33" applyFont="1" applyBorder="1" applyAlignment="1">
      <alignment horizontal="left" vertical="top"/>
    </xf>
    <xf numFmtId="0" fontId="128" fillId="0" borderId="7" xfId="33" applyFont="1" applyBorder="1" applyAlignment="1">
      <alignment horizontal="left" vertical="top"/>
    </xf>
    <xf numFmtId="0" fontId="128" fillId="0" borderId="8" xfId="33" applyFont="1" applyBorder="1" applyAlignment="1">
      <alignment horizontal="left" vertical="top"/>
    </xf>
    <xf numFmtId="49" fontId="149" fillId="4" borderId="60" xfId="34" applyNumberFormat="1" applyFont="1" applyFill="1" applyBorder="1" applyAlignment="1">
      <alignment horizontal="left" vertical="center" shrinkToFit="1"/>
    </xf>
    <xf numFmtId="49" fontId="149" fillId="4" borderId="61" xfId="34" applyNumberFormat="1" applyFont="1" applyFill="1" applyBorder="1" applyAlignment="1">
      <alignment horizontal="left" vertical="center" shrinkToFit="1"/>
    </xf>
    <xf numFmtId="49" fontId="149" fillId="4" borderId="274" xfId="34" applyNumberFormat="1" applyFont="1" applyFill="1" applyBorder="1" applyAlignment="1">
      <alignment horizontal="left" vertical="center" shrinkToFit="1"/>
    </xf>
    <xf numFmtId="49" fontId="149" fillId="4" borderId="0" xfId="34" applyNumberFormat="1" applyFont="1" applyFill="1" applyAlignment="1">
      <alignment horizontal="left" vertical="center" shrinkToFit="1"/>
    </xf>
    <xf numFmtId="49" fontId="184" fillId="4" borderId="61" xfId="34" applyNumberFormat="1" applyFont="1" applyFill="1" applyBorder="1" applyAlignment="1">
      <alignment horizontal="left" vertical="center" wrapText="1" shrinkToFit="1"/>
    </xf>
    <xf numFmtId="49" fontId="184" fillId="4" borderId="62" xfId="34" applyNumberFormat="1" applyFont="1" applyFill="1" applyBorder="1" applyAlignment="1">
      <alignment horizontal="left" vertical="center" wrapText="1" shrinkToFit="1"/>
    </xf>
    <xf numFmtId="49" fontId="184" fillId="4" borderId="0" xfId="34" applyNumberFormat="1" applyFont="1" applyFill="1" applyAlignment="1">
      <alignment horizontal="left" vertical="center" wrapText="1" shrinkToFit="1"/>
    </xf>
    <xf numFmtId="49" fontId="184" fillId="4" borderId="275" xfId="34" applyNumberFormat="1" applyFont="1" applyFill="1" applyBorder="1" applyAlignment="1">
      <alignment horizontal="left" vertical="center" wrapText="1" shrinkToFit="1"/>
    </xf>
    <xf numFmtId="0" fontId="185" fillId="0" borderId="0" xfId="33" applyFont="1" applyAlignment="1">
      <alignment horizontal="left" vertical="center" wrapText="1"/>
    </xf>
    <xf numFmtId="0" fontId="185" fillId="0" borderId="0" xfId="33" applyFont="1" applyAlignment="1">
      <alignment horizontal="left" vertical="center"/>
    </xf>
    <xf numFmtId="0" fontId="187" fillId="35" borderId="83" xfId="33" applyFont="1" applyFill="1" applyBorder="1" applyAlignment="1">
      <alignment horizontal="center" vertical="center"/>
    </xf>
    <xf numFmtId="0" fontId="187" fillId="35" borderId="82" xfId="33" applyFont="1" applyFill="1" applyBorder="1" applyAlignment="1">
      <alignment horizontal="center" vertical="center"/>
    </xf>
    <xf numFmtId="0" fontId="187" fillId="35" borderId="92" xfId="33" applyFont="1" applyFill="1" applyBorder="1" applyAlignment="1">
      <alignment horizontal="center" vertical="center"/>
    </xf>
    <xf numFmtId="0" fontId="186" fillId="6" borderId="83" xfId="33" applyFont="1" applyFill="1" applyBorder="1" applyAlignment="1" applyProtection="1">
      <alignment horizontal="center" vertical="center" shrinkToFit="1"/>
      <protection locked="0"/>
    </xf>
    <xf numFmtId="0" fontId="186" fillId="6" borderId="84" xfId="33" applyFont="1" applyFill="1" applyBorder="1" applyAlignment="1" applyProtection="1">
      <alignment horizontal="center" vertical="center" shrinkToFit="1"/>
      <protection locked="0"/>
    </xf>
    <xf numFmtId="0" fontId="186" fillId="6" borderId="92" xfId="33" applyFont="1" applyFill="1" applyBorder="1" applyAlignment="1" applyProtection="1">
      <alignment horizontal="center" vertical="center" shrinkToFit="1"/>
      <protection locked="0"/>
    </xf>
    <xf numFmtId="0" fontId="186" fillId="6" borderId="9" xfId="33" applyFont="1" applyFill="1" applyBorder="1" applyAlignment="1" applyProtection="1">
      <alignment horizontal="center" vertical="center" shrinkToFit="1"/>
      <protection locked="0"/>
    </xf>
    <xf numFmtId="0" fontId="186" fillId="6" borderId="93" xfId="33" applyFont="1" applyFill="1" applyBorder="1" applyAlignment="1" applyProtection="1">
      <alignment horizontal="center" vertical="center" shrinkToFit="1"/>
      <protection locked="0"/>
    </xf>
    <xf numFmtId="0" fontId="186" fillId="6" borderId="94" xfId="33" applyFont="1" applyFill="1" applyBorder="1" applyAlignment="1" applyProtection="1">
      <alignment horizontal="center" vertical="center" shrinkToFit="1"/>
      <protection locked="0"/>
    </xf>
    <xf numFmtId="0" fontId="188" fillId="0" borderId="82" xfId="33" applyFont="1" applyBorder="1" applyAlignment="1">
      <alignment horizontal="left" vertical="center" wrapText="1"/>
    </xf>
    <xf numFmtId="0" fontId="188" fillId="0" borderId="86" xfId="33" applyFont="1" applyBorder="1" applyAlignment="1">
      <alignment horizontal="left" vertical="center" wrapText="1"/>
    </xf>
    <xf numFmtId="0" fontId="188" fillId="0" borderId="0" xfId="33" applyFont="1" applyAlignment="1">
      <alignment horizontal="left" vertical="center" wrapText="1"/>
    </xf>
    <xf numFmtId="0" fontId="188" fillId="0" borderId="88" xfId="33" applyFont="1" applyBorder="1" applyAlignment="1">
      <alignment horizontal="left" vertical="center" wrapText="1"/>
    </xf>
    <xf numFmtId="0" fontId="188" fillId="0" borderId="28" xfId="33" applyFont="1" applyBorder="1" applyAlignment="1">
      <alignment horizontal="left" vertical="center" wrapText="1"/>
    </xf>
    <xf numFmtId="0" fontId="188" fillId="0" borderId="98" xfId="33" applyFont="1" applyBorder="1" applyAlignment="1">
      <alignment horizontal="left" vertical="center" wrapText="1"/>
    </xf>
    <xf numFmtId="49" fontId="163" fillId="0" borderId="274" xfId="34" applyNumberFormat="1" applyFont="1" applyBorder="1" applyAlignment="1">
      <alignment horizontal="left" vertical="top" wrapText="1" shrinkToFit="1"/>
    </xf>
    <xf numFmtId="49" fontId="163" fillId="0" borderId="0" xfId="34" applyNumberFormat="1" applyFont="1" applyAlignment="1">
      <alignment horizontal="left" vertical="top" wrapText="1" shrinkToFit="1"/>
    </xf>
    <xf numFmtId="49" fontId="163" fillId="0" borderId="275" xfId="34" applyNumberFormat="1" applyFont="1" applyBorder="1" applyAlignment="1">
      <alignment horizontal="left" vertical="top" wrapText="1" shrinkToFit="1"/>
    </xf>
    <xf numFmtId="49" fontId="163" fillId="0" borderId="63" xfId="34" applyNumberFormat="1" applyFont="1" applyBorder="1" applyAlignment="1">
      <alignment horizontal="left" vertical="top" wrapText="1" shrinkToFit="1"/>
    </xf>
    <xf numFmtId="49" fontId="163" fillId="0" borderId="64" xfId="34" applyNumberFormat="1" applyFont="1" applyBorder="1" applyAlignment="1">
      <alignment horizontal="left" vertical="top" wrapText="1" shrinkToFit="1"/>
    </xf>
    <xf numFmtId="49" fontId="163" fillId="0" borderId="65" xfId="34" applyNumberFormat="1" applyFont="1" applyBorder="1" applyAlignment="1">
      <alignment horizontal="left" vertical="top" wrapText="1" shrinkToFit="1"/>
    </xf>
    <xf numFmtId="0" fontId="189" fillId="12" borderId="1" xfId="33" applyFont="1" applyFill="1" applyBorder="1" applyAlignment="1">
      <alignment horizontal="center" vertical="center"/>
    </xf>
    <xf numFmtId="0" fontId="136" fillId="2" borderId="3" xfId="35" applyFont="1" applyFill="1" applyBorder="1" applyAlignment="1">
      <alignment horizontal="center" vertical="center" shrinkToFit="1"/>
    </xf>
    <xf numFmtId="0" fontId="136" fillId="2" borderId="4" xfId="35" applyFont="1" applyFill="1" applyBorder="1" applyAlignment="1">
      <alignment horizontal="center" vertical="center" shrinkToFit="1"/>
    </xf>
    <xf numFmtId="0" fontId="136" fillId="2" borderId="5" xfId="35" applyFont="1" applyFill="1" applyBorder="1" applyAlignment="1">
      <alignment horizontal="center" vertical="center" shrinkToFit="1"/>
    </xf>
    <xf numFmtId="0" fontId="136" fillId="2" borderId="6" xfId="35" applyFont="1" applyFill="1" applyBorder="1" applyAlignment="1">
      <alignment horizontal="center" vertical="center" shrinkToFit="1"/>
    </xf>
    <xf numFmtId="0" fontId="136" fillId="2" borderId="7" xfId="35" applyFont="1" applyFill="1" applyBorder="1" applyAlignment="1">
      <alignment horizontal="center" vertical="center" shrinkToFit="1"/>
    </xf>
    <xf numFmtId="0" fontId="136" fillId="2" borderId="8" xfId="35" applyFont="1" applyFill="1" applyBorder="1" applyAlignment="1">
      <alignment horizontal="center" vertical="center" shrinkToFit="1"/>
    </xf>
    <xf numFmtId="0" fontId="125" fillId="0" borderId="3" xfId="33" applyFont="1" applyBorder="1" applyAlignment="1">
      <alignment horizontal="center" vertical="center"/>
    </xf>
    <xf numFmtId="0" fontId="125" fillId="0" borderId="6" xfId="33" applyFont="1" applyBorder="1" applyAlignment="1">
      <alignment horizontal="center" vertical="center"/>
    </xf>
    <xf numFmtId="185" fontId="126" fillId="2" borderId="4" xfId="33" applyNumberFormat="1" applyFont="1" applyFill="1" applyBorder="1" applyAlignment="1">
      <alignment horizontal="center" vertical="center" shrinkToFit="1"/>
    </xf>
    <xf numFmtId="185" fontId="126" fillId="2" borderId="7" xfId="33" applyNumberFormat="1" applyFont="1" applyFill="1" applyBorder="1" applyAlignment="1">
      <alignment horizontal="center" vertical="center" shrinkToFit="1"/>
    </xf>
    <xf numFmtId="0" fontId="126" fillId="2" borderId="34" xfId="33" applyFont="1" applyFill="1" applyBorder="1" applyAlignment="1">
      <alignment horizontal="left" vertical="center" indent="1" shrinkToFit="1"/>
    </xf>
    <xf numFmtId="0" fontId="125" fillId="0" borderId="34" xfId="33" applyFont="1" applyBorder="1" applyAlignment="1">
      <alignment horizontal="center" vertical="top"/>
    </xf>
    <xf numFmtId="0" fontId="125" fillId="0" borderId="270" xfId="33" applyFont="1" applyBorder="1" applyAlignment="1">
      <alignment horizontal="center" vertical="top"/>
    </xf>
    <xf numFmtId="0" fontId="189" fillId="12" borderId="3" xfId="33" applyFont="1" applyFill="1" applyBorder="1" applyAlignment="1">
      <alignment horizontal="center" vertical="center"/>
    </xf>
    <xf numFmtId="0" fontId="189" fillId="12" borderId="4" xfId="33" applyFont="1" applyFill="1" applyBorder="1" applyAlignment="1">
      <alignment horizontal="center" vertical="center"/>
    </xf>
    <xf numFmtId="0" fontId="189" fillId="12" borderId="5" xfId="33" applyFont="1" applyFill="1" applyBorder="1" applyAlignment="1">
      <alignment horizontal="center" vertical="center"/>
    </xf>
    <xf numFmtId="0" fontId="190" fillId="0" borderId="13" xfId="33" applyFont="1" applyBorder="1" applyAlignment="1">
      <alignment horizontal="left" wrapText="1"/>
    </xf>
    <xf numFmtId="0" fontId="190" fillId="0" borderId="0" xfId="33" applyFont="1" applyAlignment="1">
      <alignment horizontal="left"/>
    </xf>
    <xf numFmtId="0" fontId="190" fillId="0" borderId="13" xfId="33" applyFont="1" applyBorder="1" applyAlignment="1">
      <alignment horizontal="left"/>
    </xf>
    <xf numFmtId="0" fontId="182" fillId="0" borderId="0" xfId="33" applyFont="1" applyAlignment="1">
      <alignment horizontal="center" vertical="center"/>
    </xf>
    <xf numFmtId="0" fontId="182" fillId="0" borderId="7" xfId="33" applyFont="1" applyBorder="1" applyAlignment="1">
      <alignment horizontal="center" vertical="center"/>
    </xf>
    <xf numFmtId="0" fontId="183" fillId="0" borderId="0" xfId="33" applyFont="1" applyAlignment="1">
      <alignment horizontal="center" vertical="center"/>
    </xf>
    <xf numFmtId="0" fontId="129" fillId="0" borderId="0" xfId="33" applyFont="1" applyAlignment="1">
      <alignment horizontal="center" vertical="center"/>
    </xf>
    <xf numFmtId="0" fontId="181" fillId="0" borderId="0" xfId="33" applyFont="1" applyAlignment="1">
      <alignment horizontal="center" vertical="center"/>
    </xf>
    <xf numFmtId="0" fontId="125" fillId="0" borderId="0" xfId="33" applyFont="1" applyAlignment="1">
      <alignment horizontal="left" vertical="center" wrapText="1"/>
    </xf>
    <xf numFmtId="0" fontId="183" fillId="0" borderId="35" xfId="33" applyFont="1" applyBorder="1" applyAlignment="1">
      <alignment horizontal="center" vertical="center" textRotation="255"/>
    </xf>
    <xf numFmtId="0" fontId="183" fillId="0" borderId="45" xfId="33" applyFont="1" applyBorder="1" applyAlignment="1">
      <alignment horizontal="center" vertical="center" textRotation="255"/>
    </xf>
    <xf numFmtId="0" fontId="183" fillId="0" borderId="33" xfId="33" applyFont="1" applyBorder="1" applyAlignment="1">
      <alignment horizontal="center" vertical="center" textRotation="255"/>
    </xf>
    <xf numFmtId="0" fontId="125" fillId="0" borderId="43" xfId="33" applyFont="1" applyBorder="1" applyAlignment="1">
      <alignment horizontal="center" vertical="center"/>
    </xf>
    <xf numFmtId="0" fontId="125" fillId="0" borderId="44" xfId="33" applyFont="1" applyBorder="1" applyAlignment="1">
      <alignment horizontal="center" vertical="center"/>
    </xf>
    <xf numFmtId="49" fontId="129" fillId="0" borderId="313" xfId="33" applyNumberFormat="1" applyFont="1" applyBorder="1" applyAlignment="1">
      <alignment horizontal="center" vertical="center"/>
    </xf>
    <xf numFmtId="49" fontId="129" fillId="0" borderId="315" xfId="33" applyNumberFormat="1" applyFont="1" applyBorder="1" applyAlignment="1">
      <alignment horizontal="center" vertical="center"/>
    </xf>
    <xf numFmtId="49" fontId="129" fillId="0" borderId="314" xfId="33" applyNumberFormat="1" applyFont="1" applyBorder="1" applyAlignment="1">
      <alignment horizontal="center" vertical="center"/>
    </xf>
    <xf numFmtId="49" fontId="129" fillId="0" borderId="316" xfId="33" applyNumberFormat="1" applyFont="1" applyBorder="1" applyAlignment="1">
      <alignment horizontal="center" vertical="center"/>
    </xf>
    <xf numFmtId="0" fontId="125" fillId="0" borderId="35" xfId="33" applyFont="1" applyBorder="1" applyAlignment="1">
      <alignment horizontal="center" vertical="center"/>
    </xf>
    <xf numFmtId="0" fontId="125" fillId="0" borderId="33" xfId="33" applyFont="1" applyBorder="1" applyAlignment="1">
      <alignment horizontal="center" vertical="center"/>
    </xf>
    <xf numFmtId="0" fontId="181" fillId="2" borderId="0" xfId="33" applyFont="1" applyFill="1" applyAlignment="1">
      <alignment horizontal="right" vertical="center"/>
    </xf>
    <xf numFmtId="0" fontId="125" fillId="7" borderId="30" xfId="0" applyFont="1" applyFill="1" applyBorder="1" applyAlignment="1" applyProtection="1">
      <alignment horizontal="center" vertical="center" shrinkToFit="1"/>
      <protection locked="0"/>
    </xf>
    <xf numFmtId="0" fontId="125" fillId="7" borderId="44" xfId="0" applyFont="1" applyFill="1" applyBorder="1" applyAlignment="1" applyProtection="1">
      <alignment horizontal="center" vertical="center" shrinkToFit="1"/>
      <protection locked="0"/>
    </xf>
    <xf numFmtId="0" fontId="125" fillId="7" borderId="29" xfId="0" applyFont="1" applyFill="1" applyBorder="1" applyAlignment="1" applyProtection="1">
      <alignment horizontal="center" vertical="center" shrinkToFit="1"/>
      <protection locked="0"/>
    </xf>
    <xf numFmtId="0" fontId="125" fillId="7" borderId="315" xfId="0" applyFont="1" applyFill="1" applyBorder="1" applyAlignment="1" applyProtection="1">
      <alignment horizontal="center" vertical="center" shrinkToFit="1"/>
      <protection locked="0"/>
    </xf>
    <xf numFmtId="0" fontId="125" fillId="7" borderId="318" xfId="0" applyFont="1" applyFill="1" applyBorder="1" applyAlignment="1" applyProtection="1">
      <alignment horizontal="center" vertical="center" shrinkToFit="1"/>
      <protection locked="0"/>
    </xf>
    <xf numFmtId="0" fontId="125" fillId="7" borderId="319" xfId="0" applyFont="1" applyFill="1" applyBorder="1" applyAlignment="1" applyProtection="1">
      <alignment horizontal="center" vertical="center" shrinkToFit="1"/>
      <protection locked="0"/>
    </xf>
    <xf numFmtId="0" fontId="125" fillId="7" borderId="313" xfId="0" applyFont="1" applyFill="1" applyBorder="1" applyAlignment="1" applyProtection="1">
      <alignment horizontal="center" vertical="center" shrinkToFit="1"/>
      <protection locked="0"/>
    </xf>
    <xf numFmtId="0" fontId="181" fillId="2" borderId="13" xfId="33" applyFont="1" applyFill="1" applyBorder="1" applyAlignment="1">
      <alignment horizontal="left" vertical="center" indent="1" shrinkToFit="1"/>
    </xf>
    <xf numFmtId="0" fontId="181" fillId="2" borderId="0" xfId="33" applyFont="1" applyFill="1" applyAlignment="1">
      <alignment horizontal="left" vertical="center" indent="1" shrinkToFit="1"/>
    </xf>
    <xf numFmtId="0" fontId="181" fillId="2" borderId="9" xfId="33" applyFont="1" applyFill="1" applyBorder="1" applyAlignment="1">
      <alignment horizontal="left" vertical="center" indent="1" shrinkToFit="1"/>
    </xf>
    <xf numFmtId="0" fontId="181" fillId="2" borderId="6" xfId="33" applyFont="1" applyFill="1" applyBorder="1" applyAlignment="1">
      <alignment horizontal="left" vertical="center" indent="1" shrinkToFit="1"/>
    </xf>
    <xf numFmtId="0" fontId="181" fillId="2" borderId="7" xfId="33" applyFont="1" applyFill="1" applyBorder="1" applyAlignment="1">
      <alignment horizontal="left" vertical="center" indent="1" shrinkToFit="1"/>
    </xf>
    <xf numFmtId="0" fontId="181" fillId="2" borderId="8" xfId="33" applyFont="1" applyFill="1" applyBorder="1" applyAlignment="1">
      <alignment horizontal="left" vertical="center" indent="1" shrinkToFit="1"/>
    </xf>
    <xf numFmtId="0" fontId="193" fillId="2" borderId="3" xfId="33" applyFont="1" applyFill="1" applyBorder="1" applyAlignment="1">
      <alignment horizontal="center" vertical="center" shrinkToFit="1"/>
    </xf>
    <xf numFmtId="0" fontId="193" fillId="2" borderId="4" xfId="33" applyFont="1" applyFill="1" applyBorder="1" applyAlignment="1">
      <alignment horizontal="center" vertical="center" shrinkToFit="1"/>
    </xf>
    <xf numFmtId="0" fontId="193" fillId="2" borderId="5" xfId="33" applyFont="1" applyFill="1" applyBorder="1" applyAlignment="1">
      <alignment horizontal="center" vertical="center" shrinkToFit="1"/>
    </xf>
    <xf numFmtId="0" fontId="193" fillId="2" borderId="6" xfId="33" applyFont="1" applyFill="1" applyBorder="1" applyAlignment="1">
      <alignment horizontal="center" vertical="center" shrinkToFit="1"/>
    </xf>
    <xf numFmtId="0" fontId="193" fillId="2" borderId="7" xfId="33" applyFont="1" applyFill="1" applyBorder="1" applyAlignment="1">
      <alignment horizontal="center" vertical="center" shrinkToFit="1"/>
    </xf>
    <xf numFmtId="0" fontId="193" fillId="2" borderId="8" xfId="33" applyFont="1" applyFill="1" applyBorder="1" applyAlignment="1">
      <alignment horizontal="center" vertical="center" shrinkToFit="1"/>
    </xf>
    <xf numFmtId="49" fontId="190" fillId="0" borderId="4" xfId="33" applyNumberFormat="1" applyFont="1" applyBorder="1" applyAlignment="1">
      <alignment horizontal="left" vertical="top" wrapText="1"/>
    </xf>
    <xf numFmtId="49" fontId="190" fillId="0" borderId="0" xfId="33" applyNumberFormat="1" applyFont="1" applyAlignment="1">
      <alignment horizontal="left" vertical="top" wrapText="1"/>
    </xf>
    <xf numFmtId="0" fontId="128" fillId="0" borderId="0" xfId="33" applyFont="1" applyAlignment="1">
      <alignment horizontal="left" vertical="top" wrapText="1"/>
    </xf>
    <xf numFmtId="0" fontId="125" fillId="12" borderId="3" xfId="0" applyFont="1" applyFill="1" applyBorder="1" applyAlignment="1">
      <alignment horizontal="center" vertical="center" wrapText="1"/>
    </xf>
    <xf numFmtId="0" fontId="125" fillId="12" borderId="4" xfId="0" applyFont="1" applyFill="1" applyBorder="1" applyAlignment="1">
      <alignment horizontal="center" vertical="center" wrapText="1"/>
    </xf>
    <xf numFmtId="0" fontId="125" fillId="12" borderId="5" xfId="0" applyFont="1" applyFill="1" applyBorder="1" applyAlignment="1">
      <alignment horizontal="center" vertical="center" wrapText="1"/>
    </xf>
    <xf numFmtId="0" fontId="125" fillId="12" borderId="13" xfId="0" applyFont="1" applyFill="1" applyBorder="1" applyAlignment="1">
      <alignment horizontal="center" vertical="center" wrapText="1"/>
    </xf>
    <xf numFmtId="0" fontId="125" fillId="12" borderId="0" xfId="0" applyFont="1" applyFill="1" applyAlignment="1">
      <alignment horizontal="center" vertical="center" wrapText="1"/>
    </xf>
    <xf numFmtId="0" fontId="125" fillId="12" borderId="9" xfId="0" applyFont="1" applyFill="1" applyBorder="1" applyAlignment="1">
      <alignment horizontal="center" vertical="center" wrapText="1"/>
    </xf>
    <xf numFmtId="0" fontId="125" fillId="12" borderId="6" xfId="0" applyFont="1" applyFill="1" applyBorder="1" applyAlignment="1">
      <alignment horizontal="center" vertical="center" wrapText="1"/>
    </xf>
    <xf numFmtId="0" fontId="125" fillId="12" borderId="7" xfId="0" applyFont="1" applyFill="1" applyBorder="1" applyAlignment="1">
      <alignment horizontal="center" vertical="center" wrapText="1"/>
    </xf>
    <xf numFmtId="0" fontId="125" fillId="12" borderId="8" xfId="0" applyFont="1" applyFill="1" applyBorder="1" applyAlignment="1">
      <alignment horizontal="center" vertical="center" wrapText="1"/>
    </xf>
    <xf numFmtId="49" fontId="125" fillId="7" borderId="314" xfId="0" applyNumberFormat="1" applyFont="1" applyFill="1" applyBorder="1" applyAlignment="1" applyProtection="1">
      <alignment horizontal="center" vertical="center" shrinkToFit="1"/>
      <protection locked="0"/>
    </xf>
    <xf numFmtId="49" fontId="125" fillId="7" borderId="316" xfId="0" applyNumberFormat="1" applyFont="1" applyFill="1" applyBorder="1" applyAlignment="1" applyProtection="1">
      <alignment horizontal="center" vertical="center" shrinkToFit="1"/>
      <protection locked="0"/>
    </xf>
    <xf numFmtId="49" fontId="125" fillId="7" borderId="320" xfId="0" applyNumberFormat="1" applyFont="1" applyFill="1" applyBorder="1" applyAlignment="1" applyProtection="1">
      <alignment horizontal="center" vertical="center" shrinkToFit="1"/>
      <protection locked="0"/>
    </xf>
    <xf numFmtId="49" fontId="125" fillId="7" borderId="30" xfId="0" applyNumberFormat="1" applyFont="1" applyFill="1" applyBorder="1" applyAlignment="1" applyProtection="1">
      <alignment horizontal="center" vertical="center" shrinkToFit="1"/>
      <protection locked="0"/>
    </xf>
    <xf numFmtId="49" fontId="125" fillId="7" borderId="44" xfId="0" applyNumberFormat="1" applyFont="1" applyFill="1" applyBorder="1" applyAlignment="1" applyProtection="1">
      <alignment horizontal="center" vertical="center" shrinkToFit="1"/>
      <protection locked="0"/>
    </xf>
    <xf numFmtId="0" fontId="198" fillId="0" borderId="0" xfId="0" applyFont="1" applyAlignment="1">
      <alignment horizontal="left" vertical="top" wrapText="1"/>
    </xf>
    <xf numFmtId="0" fontId="107" fillId="0" borderId="266" xfId="0" applyFont="1" applyBorder="1" applyAlignment="1">
      <alignment horizontal="left" vertical="center" indent="1"/>
    </xf>
    <xf numFmtId="0" fontId="107" fillId="0" borderId="267" xfId="0" applyFont="1" applyBorder="1" applyAlignment="1">
      <alignment horizontal="left" vertical="center" indent="1"/>
    </xf>
    <xf numFmtId="0" fontId="107" fillId="0" borderId="268" xfId="0" applyFont="1" applyBorder="1" applyAlignment="1">
      <alignment horizontal="left" vertical="center" indent="1"/>
    </xf>
    <xf numFmtId="49" fontId="22" fillId="0" borderId="238" xfId="0" applyNumberFormat="1" applyFont="1" applyBorder="1" applyAlignment="1">
      <alignment horizontal="left" vertical="center" wrapText="1" indent="1" shrinkToFit="1"/>
    </xf>
    <xf numFmtId="49" fontId="22" fillId="0" borderId="0" xfId="0" applyNumberFormat="1" applyFont="1" applyAlignment="1">
      <alignment horizontal="left" vertical="center" wrapText="1" indent="1" shrinkToFit="1"/>
    </xf>
    <xf numFmtId="49" fontId="22" fillId="0" borderId="239" xfId="0" applyNumberFormat="1" applyFont="1" applyBorder="1" applyAlignment="1">
      <alignment horizontal="left" vertical="center" wrapText="1" indent="1" shrinkToFit="1"/>
    </xf>
    <xf numFmtId="49" fontId="22" fillId="0" borderId="240" xfId="0" applyNumberFormat="1" applyFont="1" applyBorder="1" applyAlignment="1">
      <alignment horizontal="left" vertical="center" wrapText="1" indent="1" shrinkToFit="1"/>
    </xf>
    <xf numFmtId="49" fontId="22" fillId="0" borderId="58" xfId="0" applyNumberFormat="1" applyFont="1" applyBorder="1" applyAlignment="1">
      <alignment horizontal="left" vertical="center" wrapText="1" indent="1" shrinkToFit="1"/>
    </xf>
    <xf numFmtId="49" fontId="22" fillId="0" borderId="241" xfId="0" applyNumberFormat="1" applyFont="1" applyBorder="1" applyAlignment="1">
      <alignment horizontal="left" vertical="center" wrapText="1" indent="1" shrinkToFit="1"/>
    </xf>
    <xf numFmtId="0" fontId="108" fillId="0" borderId="190" xfId="0" applyFont="1" applyBorder="1" applyAlignment="1">
      <alignment horizontal="center" vertical="center" shrinkToFit="1"/>
    </xf>
    <xf numFmtId="0" fontId="108" fillId="0" borderId="81" xfId="0" applyFont="1" applyBorder="1" applyAlignment="1">
      <alignment horizontal="center" vertical="center" shrinkToFit="1"/>
    </xf>
    <xf numFmtId="49" fontId="110" fillId="0" borderId="80" xfId="0" applyNumberFormat="1" applyFont="1" applyBorder="1" applyAlignment="1">
      <alignment horizontal="center" vertical="center" shrinkToFit="1"/>
    </xf>
    <xf numFmtId="49" fontId="110" fillId="0" borderId="81" xfId="0" applyNumberFormat="1" applyFont="1" applyBorder="1" applyAlignment="1">
      <alignment horizontal="center" vertical="center" shrinkToFit="1"/>
    </xf>
    <xf numFmtId="49" fontId="110" fillId="0" borderId="99" xfId="0" applyNumberFormat="1" applyFont="1" applyBorder="1" applyAlignment="1">
      <alignment horizontal="center" vertical="center" shrinkToFit="1"/>
    </xf>
    <xf numFmtId="0" fontId="108" fillId="0" borderId="194" xfId="0" applyFont="1" applyBorder="1" applyAlignment="1">
      <alignment horizontal="center" vertical="center" shrinkToFit="1"/>
    </xf>
    <xf numFmtId="0" fontId="108" fillId="0" borderId="11" xfId="0" applyFont="1" applyBorder="1" applyAlignment="1">
      <alignment horizontal="center" vertical="center" shrinkToFit="1"/>
    </xf>
    <xf numFmtId="179" fontId="109" fillId="2" borderId="10" xfId="0" applyNumberFormat="1" applyFont="1" applyFill="1" applyBorder="1" applyAlignment="1">
      <alignment horizontal="center" vertical="center" shrinkToFit="1"/>
    </xf>
    <xf numFmtId="179" fontId="109" fillId="2" borderId="11" xfId="0" applyNumberFormat="1" applyFont="1" applyFill="1" applyBorder="1" applyAlignment="1">
      <alignment horizontal="center" vertical="center" shrinkToFit="1"/>
    </xf>
    <xf numFmtId="179" fontId="109" fillId="2" borderId="12" xfId="0" applyNumberFormat="1" applyFont="1" applyFill="1" applyBorder="1" applyAlignment="1">
      <alignment horizontal="center" vertical="center" shrinkToFit="1"/>
    </xf>
    <xf numFmtId="49" fontId="110" fillId="0" borderId="10" xfId="0" applyNumberFormat="1" applyFont="1" applyBorder="1" applyAlignment="1">
      <alignment horizontal="center" vertical="center" shrinkToFit="1"/>
    </xf>
    <xf numFmtId="49" fontId="110" fillId="0" borderId="11" xfId="0" applyNumberFormat="1" applyFont="1" applyBorder="1" applyAlignment="1">
      <alignment horizontal="center" vertical="center" shrinkToFit="1"/>
    </xf>
    <xf numFmtId="49" fontId="110" fillId="0" borderId="12" xfId="0" applyNumberFormat="1" applyFont="1" applyBorder="1" applyAlignment="1">
      <alignment horizontal="center" vertical="center" shrinkToFit="1"/>
    </xf>
    <xf numFmtId="0" fontId="108" fillId="0" borderId="269" xfId="0" applyFont="1" applyBorder="1" applyAlignment="1">
      <alignment horizontal="center" vertical="center"/>
    </xf>
    <xf numFmtId="0" fontId="108" fillId="0" borderId="34" xfId="0" applyFont="1" applyBorder="1" applyAlignment="1">
      <alignment horizontal="center" vertical="center"/>
    </xf>
    <xf numFmtId="0" fontId="108" fillId="0" borderId="270" xfId="0" applyFont="1" applyBorder="1" applyAlignment="1">
      <alignment horizontal="center" vertical="center"/>
    </xf>
    <xf numFmtId="179" fontId="23" fillId="2" borderId="271" xfId="0" applyNumberFormat="1" applyFont="1" applyFill="1" applyBorder="1" applyAlignment="1">
      <alignment horizontal="left" vertical="center" indent="1" shrinkToFit="1"/>
    </xf>
    <xf numFmtId="179" fontId="23" fillId="2" borderId="34" xfId="0" applyNumberFormat="1" applyFont="1" applyFill="1" applyBorder="1" applyAlignment="1">
      <alignment horizontal="left" vertical="center" indent="1" shrinkToFit="1"/>
    </xf>
    <xf numFmtId="179" fontId="23" fillId="2" borderId="6" xfId="0" applyNumberFormat="1" applyFont="1" applyFill="1" applyBorder="1" applyAlignment="1">
      <alignment horizontal="left" vertical="center" indent="1" shrinkToFit="1"/>
    </xf>
    <xf numFmtId="179" fontId="23" fillId="2" borderId="7" xfId="0" applyNumberFormat="1" applyFont="1" applyFill="1" applyBorder="1" applyAlignment="1">
      <alignment horizontal="left" vertical="center" indent="1" shrinkToFit="1"/>
    </xf>
    <xf numFmtId="0" fontId="95" fillId="0" borderId="34" xfId="0" applyFont="1" applyBorder="1" applyAlignment="1">
      <alignment horizontal="left" vertical="center" shrinkToFit="1"/>
    </xf>
    <xf numFmtId="0" fontId="95" fillId="0" borderId="272" xfId="0" applyFont="1" applyBorder="1" applyAlignment="1">
      <alignment horizontal="left" vertical="center" shrinkToFit="1"/>
    </xf>
    <xf numFmtId="0" fontId="95" fillId="0" borderId="0" xfId="0" applyFont="1" applyAlignment="1">
      <alignment horizontal="left" vertical="center" shrinkToFit="1"/>
    </xf>
    <xf numFmtId="0" fontId="95" fillId="0" borderId="88" xfId="0" applyFont="1" applyBorder="1" applyAlignment="1">
      <alignment horizontal="left" vertical="center" shrinkToFit="1"/>
    </xf>
    <xf numFmtId="0" fontId="95" fillId="0" borderId="7" xfId="0" applyFont="1" applyBorder="1" applyAlignment="1">
      <alignment horizontal="left" vertical="center" shrinkToFit="1"/>
    </xf>
    <xf numFmtId="0" fontId="95" fillId="0" borderId="91" xfId="0" applyFont="1" applyBorder="1" applyAlignment="1">
      <alignment horizontal="left" vertical="center" shrinkToFit="1"/>
    </xf>
    <xf numFmtId="0" fontId="114" fillId="0" borderId="92" xfId="0" applyFont="1" applyBorder="1" applyAlignment="1">
      <alignment horizontal="center" vertical="center" shrinkToFit="1"/>
    </xf>
    <xf numFmtId="0" fontId="114" fillId="0" borderId="0" xfId="0" applyFont="1" applyAlignment="1">
      <alignment horizontal="center" vertical="center" shrinkToFit="1"/>
    </xf>
    <xf numFmtId="0" fontId="114" fillId="0" borderId="9" xfId="0" applyFont="1" applyBorder="1" applyAlignment="1">
      <alignment horizontal="center" vertical="center" shrinkToFit="1"/>
    </xf>
    <xf numFmtId="0" fontId="114" fillId="0" borderId="87" xfId="0" applyFont="1" applyBorder="1" applyAlignment="1">
      <alignment horizontal="right" vertical="center" shrinkToFit="1"/>
    </xf>
    <xf numFmtId="0" fontId="114" fillId="0" borderId="7" xfId="0" applyFont="1" applyBorder="1" applyAlignment="1">
      <alignment horizontal="right" vertical="center" shrinkToFit="1"/>
    </xf>
    <xf numFmtId="0" fontId="114" fillId="0" borderId="8" xfId="0" applyFont="1" applyBorder="1" applyAlignment="1">
      <alignment horizontal="right" vertical="center" shrinkToFit="1"/>
    </xf>
    <xf numFmtId="179" fontId="109" fillId="2" borderId="10" xfId="0" applyNumberFormat="1" applyFont="1" applyFill="1" applyBorder="1" applyAlignment="1">
      <alignment horizontal="left" vertical="center" shrinkToFit="1"/>
    </xf>
    <xf numFmtId="179" fontId="109" fillId="2" borderId="11" xfId="0" applyNumberFormat="1" applyFont="1" applyFill="1" applyBorder="1" applyAlignment="1">
      <alignment horizontal="left" vertical="center" shrinkToFit="1"/>
    </xf>
    <xf numFmtId="179" fontId="109" fillId="2" borderId="97" xfId="0" applyNumberFormat="1" applyFont="1" applyFill="1" applyBorder="1" applyAlignment="1">
      <alignment horizontal="left" vertical="center" shrinkToFit="1"/>
    </xf>
    <xf numFmtId="0" fontId="108" fillId="0" borderId="194" xfId="0" applyFont="1" applyBorder="1" applyAlignment="1">
      <alignment horizontal="center" vertical="center"/>
    </xf>
    <xf numFmtId="0" fontId="108" fillId="0" borderId="11" xfId="0" applyFont="1" applyBorder="1" applyAlignment="1">
      <alignment horizontal="center" vertical="center"/>
    </xf>
    <xf numFmtId="0" fontId="108" fillId="0" borderId="12" xfId="0" applyFont="1" applyBorder="1" applyAlignment="1">
      <alignment horizontal="center" vertical="center"/>
    </xf>
    <xf numFmtId="179" fontId="109" fillId="2" borderId="6" xfId="0" applyNumberFormat="1" applyFont="1" applyFill="1" applyBorder="1" applyAlignment="1">
      <alignment horizontal="center" vertical="center" shrinkToFit="1"/>
    </xf>
    <xf numFmtId="179" fontId="109" fillId="2" borderId="7" xfId="0" applyNumberFormat="1" applyFont="1" applyFill="1" applyBorder="1" applyAlignment="1">
      <alignment horizontal="center" vertical="center" shrinkToFit="1"/>
    </xf>
    <xf numFmtId="0" fontId="109" fillId="0" borderId="11" xfId="0" applyFont="1" applyBorder="1" applyAlignment="1">
      <alignment horizontal="center" vertical="center"/>
    </xf>
    <xf numFmtId="179" fontId="22" fillId="2" borderId="11" xfId="0" applyNumberFormat="1" applyFont="1" applyFill="1" applyBorder="1" applyAlignment="1">
      <alignment horizontal="right" vertical="center" shrinkToFit="1"/>
    </xf>
    <xf numFmtId="179" fontId="109" fillId="2" borderId="11" xfId="0" applyNumberFormat="1" applyFont="1" applyFill="1" applyBorder="1" applyAlignment="1">
      <alignment horizontal="right" vertical="center" shrinkToFit="1"/>
    </xf>
    <xf numFmtId="0" fontId="109" fillId="0" borderId="11" xfId="0" applyFont="1" applyBorder="1">
      <alignment vertical="center"/>
    </xf>
    <xf numFmtId="0" fontId="108" fillId="0" borderId="89" xfId="0" applyFont="1" applyBorder="1" applyAlignment="1">
      <alignment horizontal="center" vertical="center" wrapText="1"/>
    </xf>
    <xf numFmtId="0" fontId="108" fillId="0" borderId="3" xfId="0" applyFont="1" applyBorder="1" applyAlignment="1">
      <alignment horizontal="center" vertical="center"/>
    </xf>
    <xf numFmtId="0" fontId="108" fillId="12" borderId="89" xfId="0" applyFont="1" applyFill="1" applyBorder="1" applyAlignment="1">
      <alignment horizontal="center" vertical="center" wrapText="1"/>
    </xf>
    <xf numFmtId="0" fontId="108" fillId="12" borderId="4" xfId="0" applyFont="1" applyFill="1" applyBorder="1" applyAlignment="1">
      <alignment horizontal="center" vertical="center"/>
    </xf>
    <xf numFmtId="0" fontId="108" fillId="12" borderId="87" xfId="0" applyFont="1" applyFill="1" applyBorder="1" applyAlignment="1">
      <alignment horizontal="center" vertical="center"/>
    </xf>
    <xf numFmtId="0" fontId="108" fillId="12" borderId="7" xfId="0" applyFont="1" applyFill="1" applyBorder="1" applyAlignment="1">
      <alignment horizontal="center" vertical="center"/>
    </xf>
    <xf numFmtId="49" fontId="22" fillId="12" borderId="4" xfId="0" applyNumberFormat="1" applyFont="1" applyFill="1" applyBorder="1" applyAlignment="1">
      <alignment horizontal="left" vertical="center" indent="1" shrinkToFit="1"/>
    </xf>
    <xf numFmtId="179" fontId="22" fillId="0" borderId="4" xfId="0" applyNumberFormat="1" applyFont="1" applyBorder="1" applyAlignment="1">
      <alignment horizontal="left" vertical="center" shrinkToFit="1"/>
    </xf>
    <xf numFmtId="179" fontId="22" fillId="0" borderId="90" xfId="0" applyNumberFormat="1" applyFont="1" applyBorder="1" applyAlignment="1">
      <alignment horizontal="left" vertical="center" shrinkToFit="1"/>
    </xf>
    <xf numFmtId="179" fontId="109" fillId="12" borderId="6" xfId="0" applyNumberFormat="1" applyFont="1" applyFill="1" applyBorder="1" applyAlignment="1">
      <alignment horizontal="left" vertical="center" shrinkToFit="1"/>
    </xf>
    <xf numFmtId="179" fontId="109" fillId="12" borderId="7" xfId="0" applyNumberFormat="1" applyFont="1" applyFill="1" applyBorder="1" applyAlignment="1">
      <alignment horizontal="left" vertical="center" shrinkToFit="1"/>
    </xf>
    <xf numFmtId="179" fontId="109" fillId="12" borderId="91" xfId="0" applyNumberFormat="1" applyFont="1" applyFill="1" applyBorder="1" applyAlignment="1">
      <alignment horizontal="left" vertical="center" shrinkToFit="1"/>
    </xf>
    <xf numFmtId="0" fontId="108" fillId="12" borderId="194" xfId="0" applyFont="1" applyFill="1" applyBorder="1" applyAlignment="1">
      <alignment horizontal="distributed" vertical="center" indent="1"/>
    </xf>
    <xf numFmtId="0" fontId="108" fillId="12" borderId="11" xfId="0" applyFont="1" applyFill="1" applyBorder="1" applyAlignment="1">
      <alignment horizontal="distributed" vertical="center" indent="1"/>
    </xf>
    <xf numFmtId="0" fontId="108" fillId="12" borderId="12" xfId="0" applyFont="1" applyFill="1" applyBorder="1" applyAlignment="1">
      <alignment horizontal="distributed" vertical="center" indent="1"/>
    </xf>
    <xf numFmtId="179" fontId="109" fillId="12" borderId="4" xfId="0" applyNumberFormat="1" applyFont="1" applyFill="1" applyBorder="1" applyAlignment="1">
      <alignment horizontal="left" vertical="center" shrinkToFit="1"/>
    </xf>
    <xf numFmtId="0" fontId="108" fillId="12" borderId="3" xfId="0" applyFont="1" applyFill="1" applyBorder="1" applyAlignment="1">
      <alignment horizontal="center" vertical="center"/>
    </xf>
    <xf numFmtId="179" fontId="22" fillId="12" borderId="3" xfId="0" applyNumberFormat="1" applyFont="1" applyFill="1" applyBorder="1" applyAlignment="1">
      <alignment horizontal="left" vertical="center" shrinkToFit="1"/>
    </xf>
    <xf numFmtId="179" fontId="22" fillId="12" borderId="4" xfId="0" applyNumberFormat="1" applyFont="1" applyFill="1" applyBorder="1" applyAlignment="1">
      <alignment horizontal="left" vertical="center" shrinkToFit="1"/>
    </xf>
    <xf numFmtId="179" fontId="22" fillId="12" borderId="90" xfId="0" applyNumberFormat="1" applyFont="1" applyFill="1" applyBorder="1" applyAlignment="1">
      <alignment horizontal="left" vertical="center" shrinkToFit="1"/>
    </xf>
    <xf numFmtId="179" fontId="23" fillId="2" borderId="272" xfId="0" applyNumberFormat="1" applyFont="1" applyFill="1" applyBorder="1" applyAlignment="1">
      <alignment horizontal="left" vertical="center" indent="1" shrinkToFit="1"/>
    </xf>
    <xf numFmtId="179" fontId="23" fillId="2" borderId="88" xfId="0" applyNumberFormat="1" applyFont="1" applyFill="1" applyBorder="1" applyAlignment="1">
      <alignment horizontal="left" vertical="center" indent="1" shrinkToFit="1"/>
    </xf>
    <xf numFmtId="179" fontId="23" fillId="2" borderId="91" xfId="0" applyNumberFormat="1" applyFont="1" applyFill="1" applyBorder="1" applyAlignment="1">
      <alignment horizontal="left" vertical="center" indent="1" shrinkToFit="1"/>
    </xf>
    <xf numFmtId="0" fontId="114" fillId="0" borderId="87" xfId="0" applyFont="1" applyBorder="1" applyAlignment="1">
      <alignment horizontal="center" vertical="center" shrinkToFit="1"/>
    </xf>
    <xf numFmtId="0" fontId="114" fillId="0" borderId="7" xfId="0" applyFont="1" applyBorder="1" applyAlignment="1">
      <alignment horizontal="center" vertical="center" shrinkToFit="1"/>
    </xf>
    <xf numFmtId="0" fontId="114" fillId="0" borderId="8" xfId="0" applyFont="1" applyBorder="1" applyAlignment="1">
      <alignment horizontal="center" vertical="center" shrinkToFit="1"/>
    </xf>
    <xf numFmtId="0" fontId="108" fillId="0" borderId="89" xfId="0" applyFont="1" applyBorder="1" applyAlignment="1">
      <alignment horizontal="distributed" vertical="center" wrapText="1" indent="1"/>
    </xf>
    <xf numFmtId="179" fontId="22" fillId="2" borderId="4" xfId="0" applyNumberFormat="1" applyFont="1" applyFill="1" applyBorder="1" applyAlignment="1">
      <alignment horizontal="left" vertical="center" shrinkToFit="1"/>
    </xf>
    <xf numFmtId="179" fontId="95" fillId="2" borderId="6" xfId="0" applyNumberFormat="1" applyFont="1" applyFill="1" applyBorder="1" applyAlignment="1">
      <alignment horizontal="left" vertical="center" indent="1" shrinkToFit="1"/>
    </xf>
    <xf numFmtId="179" fontId="95" fillId="2" borderId="7" xfId="0" applyNumberFormat="1" applyFont="1" applyFill="1" applyBorder="1" applyAlignment="1">
      <alignment horizontal="left" vertical="center" indent="1" shrinkToFit="1"/>
    </xf>
    <xf numFmtId="179" fontId="95" fillId="2" borderId="91" xfId="0" applyNumberFormat="1" applyFont="1" applyFill="1" applyBorder="1" applyAlignment="1">
      <alignment horizontal="left" vertical="center" indent="1" shrinkToFit="1"/>
    </xf>
    <xf numFmtId="0" fontId="108" fillId="0" borderId="189" xfId="0" applyFont="1" applyBorder="1" applyAlignment="1">
      <alignment horizontal="center" vertical="center" shrinkToFit="1"/>
    </xf>
    <xf numFmtId="0" fontId="108" fillId="0" borderId="66" xfId="0" applyFont="1" applyBorder="1" applyAlignment="1">
      <alignment horizontal="center" vertical="center" shrinkToFit="1"/>
    </xf>
    <xf numFmtId="179" fontId="95" fillId="2" borderId="265" xfId="0" applyNumberFormat="1" applyFont="1" applyFill="1" applyBorder="1" applyAlignment="1">
      <alignment horizontal="center" vertical="center" shrinkToFit="1"/>
    </xf>
    <xf numFmtId="179" fontId="95" fillId="2" borderId="66" xfId="0" applyNumberFormat="1" applyFont="1" applyFill="1" applyBorder="1" applyAlignment="1">
      <alignment horizontal="center" vertical="center" shrinkToFit="1"/>
    </xf>
    <xf numFmtId="179" fontId="95" fillId="2" borderId="66" xfId="0" applyNumberFormat="1" applyFont="1" applyFill="1" applyBorder="1" applyAlignment="1">
      <alignment horizontal="left" vertical="center" shrinkToFit="1"/>
    </xf>
    <xf numFmtId="179" fontId="95" fillId="2" borderId="95" xfId="0" applyNumberFormat="1" applyFont="1" applyFill="1" applyBorder="1" applyAlignment="1">
      <alignment horizontal="left" vertical="center" shrinkToFit="1"/>
    </xf>
    <xf numFmtId="49" fontId="22" fillId="0" borderId="82" xfId="0" applyNumberFormat="1" applyFont="1" applyBorder="1" applyAlignment="1">
      <alignment vertical="center" shrinkToFit="1"/>
    </xf>
    <xf numFmtId="49" fontId="23" fillId="0" borderId="0" xfId="0" applyNumberFormat="1" applyFont="1" applyAlignment="1">
      <alignment horizontal="right" vertical="center" shrinkToFit="1"/>
    </xf>
    <xf numFmtId="179" fontId="22" fillId="0" borderId="0" xfId="0" applyNumberFormat="1" applyFont="1" applyAlignment="1">
      <alignment horizontal="left" vertical="center" indent="2" shrinkToFit="1"/>
    </xf>
    <xf numFmtId="49" fontId="112" fillId="0" borderId="0" xfId="0" applyNumberFormat="1" applyFont="1" applyAlignment="1">
      <alignment shrinkToFit="1"/>
    </xf>
    <xf numFmtId="49" fontId="23" fillId="0" borderId="0" xfId="0" applyNumberFormat="1" applyFont="1" applyAlignment="1">
      <alignment horizontal="left" vertical="center" indent="2" shrinkToFit="1"/>
    </xf>
    <xf numFmtId="49" fontId="23" fillId="0" borderId="0" xfId="0" applyNumberFormat="1" applyFont="1" applyAlignment="1">
      <alignment horizontal="center" vertical="center" shrinkToFit="1"/>
    </xf>
    <xf numFmtId="0" fontId="165" fillId="0" borderId="105" xfId="0" applyFont="1" applyBorder="1" applyAlignment="1">
      <alignment horizontal="center" vertical="center"/>
    </xf>
    <xf numFmtId="0" fontId="165" fillId="0" borderId="106" xfId="0" applyFont="1" applyBorder="1" applyAlignment="1">
      <alignment horizontal="center" vertical="center"/>
    </xf>
    <xf numFmtId="0" fontId="165" fillId="0" borderId="107" xfId="0" applyFont="1" applyBorder="1" applyAlignment="1">
      <alignment horizontal="center" vertical="center"/>
    </xf>
    <xf numFmtId="49" fontId="22" fillId="0" borderId="274" xfId="0" applyNumberFormat="1" applyFont="1" applyBorder="1" applyAlignment="1">
      <alignment vertical="center" shrinkToFit="1"/>
    </xf>
    <xf numFmtId="0" fontId="165" fillId="0" borderId="0" xfId="0" applyFont="1" applyAlignment="1">
      <alignment horizontal="center" vertical="center"/>
    </xf>
    <xf numFmtId="49" fontId="84" fillId="4" borderId="60" xfId="0" applyNumberFormat="1" applyFont="1" applyFill="1" applyBorder="1" applyAlignment="1" applyProtection="1">
      <alignment horizontal="center" vertical="center" shrinkToFit="1"/>
      <protection hidden="1"/>
    </xf>
    <xf numFmtId="49" fontId="84" fillId="4" borderId="63" xfId="0" applyNumberFormat="1" applyFont="1" applyFill="1" applyBorder="1" applyAlignment="1" applyProtection="1">
      <alignment horizontal="center" vertical="center" shrinkToFit="1"/>
      <protection hidden="1"/>
    </xf>
    <xf numFmtId="49" fontId="164" fillId="11" borderId="61" xfId="0" applyNumberFormat="1" applyFont="1" applyFill="1" applyBorder="1" applyAlignment="1" applyProtection="1">
      <alignment horizontal="center" vertical="center" shrinkToFit="1"/>
      <protection hidden="1"/>
    </xf>
    <xf numFmtId="49" fontId="164" fillId="11" borderId="62" xfId="0" applyNumberFormat="1" applyFont="1" applyFill="1" applyBorder="1" applyAlignment="1" applyProtection="1">
      <alignment horizontal="center" vertical="center" shrinkToFit="1"/>
      <protection hidden="1"/>
    </xf>
    <xf numFmtId="49" fontId="164" fillId="11" borderId="64" xfId="0" applyNumberFormat="1" applyFont="1" applyFill="1" applyBorder="1" applyAlignment="1" applyProtection="1">
      <alignment horizontal="center" vertical="center" shrinkToFit="1"/>
      <protection hidden="1"/>
    </xf>
    <xf numFmtId="49" fontId="164" fillId="11" borderId="65" xfId="0" applyNumberFormat="1" applyFont="1" applyFill="1" applyBorder="1" applyAlignment="1" applyProtection="1">
      <alignment horizontal="center" vertical="center" shrinkToFit="1"/>
      <protection hidden="1"/>
    </xf>
    <xf numFmtId="179" fontId="144" fillId="9" borderId="0" xfId="0" applyNumberFormat="1" applyFont="1" applyFill="1" applyAlignment="1">
      <alignment horizontal="left" vertical="top" wrapText="1" shrinkToFit="1"/>
    </xf>
    <xf numFmtId="179" fontId="144" fillId="9" borderId="9" xfId="0" applyNumberFormat="1" applyFont="1" applyFill="1" applyBorder="1" applyAlignment="1">
      <alignment horizontal="left" vertical="top" wrapText="1" shrinkToFit="1"/>
    </xf>
    <xf numFmtId="49" fontId="138" fillId="3" borderId="3" xfId="0" applyNumberFormat="1" applyFont="1" applyFill="1" applyBorder="1" applyAlignment="1">
      <alignment horizontal="center" vertical="center" shrinkToFit="1"/>
    </xf>
    <xf numFmtId="49" fontId="138" fillId="3" borderId="4" xfId="0" applyNumberFormat="1" applyFont="1" applyFill="1" applyBorder="1" applyAlignment="1">
      <alignment horizontal="center" vertical="center" shrinkToFit="1"/>
    </xf>
    <xf numFmtId="49" fontId="138" fillId="3" borderId="5" xfId="0" applyNumberFormat="1" applyFont="1" applyFill="1" applyBorder="1" applyAlignment="1">
      <alignment horizontal="center" vertical="center" shrinkToFit="1"/>
    </xf>
    <xf numFmtId="49" fontId="141" fillId="9" borderId="4" xfId="0" applyNumberFormat="1" applyFont="1" applyFill="1" applyBorder="1" applyAlignment="1">
      <alignment horizontal="left" vertical="center" wrapText="1" shrinkToFit="1"/>
    </xf>
    <xf numFmtId="49" fontId="141" fillId="9" borderId="5" xfId="0" applyNumberFormat="1" applyFont="1" applyFill="1" applyBorder="1" applyAlignment="1">
      <alignment horizontal="left" vertical="center" wrapText="1" shrinkToFit="1"/>
    </xf>
    <xf numFmtId="179" fontId="145" fillId="6" borderId="6" xfId="0" applyNumberFormat="1" applyFont="1" applyFill="1" applyBorder="1" applyAlignment="1" applyProtection="1">
      <alignment horizontal="center" vertical="center" wrapText="1" shrinkToFit="1"/>
      <protection locked="0"/>
    </xf>
    <xf numFmtId="179" fontId="145" fillId="6" borderId="7" xfId="0" applyNumberFormat="1" applyFont="1" applyFill="1" applyBorder="1" applyAlignment="1" applyProtection="1">
      <alignment horizontal="center" vertical="center" wrapText="1" shrinkToFit="1"/>
      <protection locked="0"/>
    </xf>
    <xf numFmtId="179" fontId="146" fillId="9" borderId="7" xfId="0" applyNumberFormat="1" applyFont="1" applyFill="1" applyBorder="1" applyAlignment="1">
      <alignment horizontal="left" vertical="center" wrapText="1" shrinkToFit="1"/>
    </xf>
    <xf numFmtId="179" fontId="146" fillId="9" borderId="8" xfId="0" applyNumberFormat="1" applyFont="1" applyFill="1" applyBorder="1" applyAlignment="1">
      <alignment horizontal="left" vertical="center" wrapText="1" shrinkToFit="1"/>
    </xf>
    <xf numFmtId="179" fontId="109" fillId="2" borderId="280" xfId="0" applyNumberFormat="1" applyFont="1" applyFill="1" applyBorder="1" applyAlignment="1">
      <alignment horizontal="left" vertical="center" indent="1" shrinkToFit="1"/>
    </xf>
    <xf numFmtId="179" fontId="109" fillId="2" borderId="281" xfId="0" applyNumberFormat="1" applyFont="1" applyFill="1" applyBorder="1" applyAlignment="1">
      <alignment horizontal="left" vertical="center" indent="1" shrinkToFit="1"/>
    </xf>
    <xf numFmtId="0" fontId="108" fillId="0" borderId="92" xfId="0" applyFont="1" applyBorder="1" applyAlignment="1">
      <alignment horizontal="center" vertical="center"/>
    </xf>
    <xf numFmtId="0" fontId="108" fillId="0" borderId="0" xfId="0" applyFont="1" applyAlignment="1">
      <alignment horizontal="center" vertical="center"/>
    </xf>
    <xf numFmtId="0" fontId="108" fillId="0" borderId="9" xfId="0" applyFont="1" applyBorder="1" applyAlignment="1">
      <alignment horizontal="center" vertical="center"/>
    </xf>
    <xf numFmtId="0" fontId="108" fillId="0" borderId="8" xfId="0" applyFont="1" applyBorder="1" applyAlignment="1">
      <alignment horizontal="center" vertical="center"/>
    </xf>
    <xf numFmtId="179" fontId="109" fillId="2" borderId="66" xfId="0" applyNumberFormat="1" applyFont="1" applyFill="1" applyBorder="1" applyAlignment="1">
      <alignment horizontal="left" vertical="center" shrinkToFit="1"/>
    </xf>
    <xf numFmtId="179" fontId="109" fillId="2" borderId="95" xfId="0" applyNumberFormat="1" applyFont="1" applyFill="1" applyBorder="1" applyAlignment="1">
      <alignment horizontal="left" vertical="center" shrinkToFit="1"/>
    </xf>
    <xf numFmtId="49" fontId="115" fillId="0" borderId="0" xfId="0" applyNumberFormat="1" applyFont="1" applyAlignment="1">
      <alignment horizontal="center" vertical="center" shrinkToFit="1"/>
    </xf>
    <xf numFmtId="49" fontId="19" fillId="0" borderId="0" xfId="0" applyNumberFormat="1" applyFont="1" applyAlignment="1">
      <alignment horizontal="right" vertical="center" shrinkToFit="1"/>
    </xf>
    <xf numFmtId="49" fontId="96" fillId="0" borderId="0" xfId="0" applyNumberFormat="1" applyFont="1" applyAlignment="1">
      <alignment vertical="center" shrinkToFit="1"/>
    </xf>
    <xf numFmtId="49" fontId="112" fillId="0" borderId="0" xfId="0" applyNumberFormat="1" applyFont="1" applyAlignment="1">
      <alignment vertical="center" shrinkToFit="1"/>
    </xf>
    <xf numFmtId="49" fontId="121" fillId="0" borderId="6" xfId="4" applyNumberFormat="1" applyFont="1" applyBorder="1" applyAlignment="1">
      <alignment horizontal="left" vertical="center" shrinkToFit="1"/>
    </xf>
    <xf numFmtId="49" fontId="121" fillId="0" borderId="7" xfId="4" applyNumberFormat="1" applyFont="1" applyBorder="1" applyAlignment="1">
      <alignment horizontal="left" vertical="center" shrinkToFit="1"/>
    </xf>
    <xf numFmtId="0" fontId="121" fillId="0" borderId="7" xfId="4" applyFont="1" applyBorder="1" applyAlignment="1">
      <alignment horizontal="left" vertical="top" wrapText="1"/>
    </xf>
    <xf numFmtId="0" fontId="121" fillId="0" borderId="8" xfId="4" applyFont="1" applyBorder="1" applyAlignment="1">
      <alignment horizontal="left" vertical="top" wrapText="1"/>
    </xf>
    <xf numFmtId="49" fontId="28" fillId="0" borderId="0" xfId="0" applyNumberFormat="1" applyFont="1" applyAlignment="1">
      <alignment vertical="center" shrinkToFit="1"/>
    </xf>
    <xf numFmtId="49" fontId="121" fillId="0" borderId="13" xfId="4" applyNumberFormat="1" applyFont="1" applyBorder="1" applyAlignment="1">
      <alignment horizontal="right" vertical="center" shrinkToFit="1"/>
    </xf>
    <xf numFmtId="49" fontId="121" fillId="0" borderId="0" xfId="4" applyNumberFormat="1" applyFont="1" applyAlignment="1">
      <alignment horizontal="right" vertical="center" shrinkToFit="1"/>
    </xf>
    <xf numFmtId="0" fontId="121" fillId="0" borderId="0" xfId="4" applyFont="1" applyAlignment="1">
      <alignment horizontal="left" vertical="top" wrapText="1"/>
    </xf>
    <xf numFmtId="0" fontId="121" fillId="0" borderId="9" xfId="4" applyFont="1" applyBorder="1" applyAlignment="1">
      <alignment horizontal="left" vertical="top" wrapText="1"/>
    </xf>
    <xf numFmtId="0" fontId="121" fillId="0" borderId="0" xfId="4" applyFont="1" applyAlignment="1">
      <alignment horizontal="left" vertical="distributed"/>
    </xf>
    <xf numFmtId="0" fontId="121" fillId="0" borderId="9" xfId="4" applyFont="1" applyBorder="1" applyAlignment="1">
      <alignment horizontal="left" vertical="distributed"/>
    </xf>
    <xf numFmtId="0" fontId="121" fillId="0" borderId="0" xfId="4" applyFont="1" applyAlignment="1">
      <alignment horizontal="left" vertical="distributed" wrapText="1"/>
    </xf>
    <xf numFmtId="0" fontId="121" fillId="0" borderId="9" xfId="4" applyFont="1" applyBorder="1" applyAlignment="1">
      <alignment horizontal="left" vertical="distributed" wrapText="1"/>
    </xf>
    <xf numFmtId="0" fontId="123" fillId="0" borderId="13" xfId="4" applyFont="1" applyBorder="1" applyAlignment="1">
      <alignment horizontal="right" vertical="center" shrinkToFit="1"/>
    </xf>
    <xf numFmtId="0" fontId="123" fillId="0" borderId="0" xfId="4" applyFont="1" applyAlignment="1">
      <alignment horizontal="right" vertical="center" shrinkToFit="1"/>
    </xf>
    <xf numFmtId="49" fontId="28" fillId="0" borderId="3" xfId="0" applyNumberFormat="1" applyFont="1" applyBorder="1" applyAlignment="1">
      <alignment vertical="center" shrinkToFit="1"/>
    </xf>
    <xf numFmtId="49" fontId="28" fillId="0" borderId="4" xfId="0" applyNumberFormat="1" applyFont="1" applyBorder="1" applyAlignment="1">
      <alignment vertical="center" shrinkToFit="1"/>
    </xf>
    <xf numFmtId="49" fontId="28" fillId="0" borderId="5" xfId="0" applyNumberFormat="1" applyFont="1" applyBorder="1" applyAlignment="1">
      <alignment vertical="center" shrinkToFit="1"/>
    </xf>
    <xf numFmtId="49" fontId="121" fillId="0" borderId="6" xfId="4" applyNumberFormat="1" applyFont="1" applyBorder="1" applyAlignment="1">
      <alignment horizontal="left" vertical="top" shrinkToFit="1"/>
    </xf>
    <xf numFmtId="49" fontId="121" fillId="0" borderId="7" xfId="4" applyNumberFormat="1" applyFont="1" applyBorder="1" applyAlignment="1">
      <alignment horizontal="left" vertical="top" shrinkToFit="1"/>
    </xf>
    <xf numFmtId="0" fontId="121" fillId="0" borderId="0" xfId="4" applyFont="1" applyAlignment="1">
      <alignment horizontal="left" vertical="center"/>
    </xf>
    <xf numFmtId="0" fontId="121" fillId="0" borderId="9" xfId="4" applyFont="1" applyBorder="1" applyAlignment="1">
      <alignment horizontal="left" vertical="center"/>
    </xf>
    <xf numFmtId="49" fontId="119" fillId="0" borderId="0" xfId="0" applyNumberFormat="1" applyFont="1" applyAlignment="1">
      <alignment horizontal="center" vertical="center" shrinkToFit="1"/>
    </xf>
    <xf numFmtId="0" fontId="120" fillId="0" borderId="13" xfId="4" applyFont="1" applyBorder="1" applyAlignment="1">
      <alignment horizontal="left" vertical="center" indent="1"/>
    </xf>
    <xf numFmtId="0" fontId="120" fillId="0" borderId="0" xfId="4" applyFont="1" applyAlignment="1">
      <alignment horizontal="left" vertical="center" indent="1"/>
    </xf>
    <xf numFmtId="0" fontId="120" fillId="0" borderId="9" xfId="4" applyFont="1" applyBorder="1" applyAlignment="1">
      <alignment horizontal="left" vertical="center" indent="1"/>
    </xf>
    <xf numFmtId="49" fontId="14" fillId="0" borderId="0" xfId="0" applyNumberFormat="1" applyFont="1" applyAlignment="1">
      <alignment horizontal="distributed" vertical="center" wrapText="1" indent="1" shrinkToFit="1"/>
    </xf>
    <xf numFmtId="49" fontId="19" fillId="0" borderId="0" xfId="0" applyNumberFormat="1" applyFont="1" applyAlignment="1">
      <alignment horizontal="distributed" vertical="center" shrinkToFit="1"/>
    </xf>
    <xf numFmtId="179" fontId="23" fillId="0" borderId="0" xfId="0" applyNumberFormat="1" applyFont="1" applyAlignment="1">
      <alignment vertical="center" shrinkToFit="1"/>
    </xf>
    <xf numFmtId="49" fontId="14" fillId="12" borderId="83" xfId="0" applyNumberFormat="1" applyFont="1" applyFill="1" applyBorder="1" applyAlignment="1">
      <alignment horizontal="distributed" vertical="center" indent="1" shrinkToFit="1"/>
    </xf>
    <xf numFmtId="49" fontId="14" fillId="12" borderId="82" xfId="0" applyNumberFormat="1" applyFont="1" applyFill="1" applyBorder="1" applyAlignment="1">
      <alignment horizontal="distributed" vertical="center" indent="1" shrinkToFit="1"/>
    </xf>
    <xf numFmtId="49" fontId="14" fillId="12" borderId="84" xfId="0" applyNumberFormat="1" applyFont="1" applyFill="1" applyBorder="1" applyAlignment="1">
      <alignment horizontal="distributed" vertical="center" indent="1" shrinkToFit="1"/>
    </xf>
    <xf numFmtId="49" fontId="14" fillId="12" borderId="92" xfId="0" applyNumberFormat="1" applyFont="1" applyFill="1" applyBorder="1" applyAlignment="1">
      <alignment horizontal="distributed" vertical="center" indent="1" shrinkToFit="1"/>
    </xf>
    <xf numFmtId="49" fontId="14" fillId="12" borderId="0" xfId="0" applyNumberFormat="1" applyFont="1" applyFill="1" applyAlignment="1">
      <alignment horizontal="distributed" vertical="center" indent="1" shrinkToFit="1"/>
    </xf>
    <xf numFmtId="49" fontId="14" fillId="12" borderId="9" xfId="0" applyNumberFormat="1" applyFont="1" applyFill="1" applyBorder="1" applyAlignment="1">
      <alignment horizontal="distributed" vertical="center" indent="1" shrinkToFit="1"/>
    </xf>
    <xf numFmtId="49" fontId="14" fillId="12" borderId="93" xfId="0" applyNumberFormat="1" applyFont="1" applyFill="1" applyBorder="1" applyAlignment="1">
      <alignment horizontal="distributed" vertical="center" indent="1" shrinkToFit="1"/>
    </xf>
    <xf numFmtId="49" fontId="14" fillId="12" borderId="28" xfId="0" applyNumberFormat="1" applyFont="1" applyFill="1" applyBorder="1" applyAlignment="1">
      <alignment horizontal="distributed" vertical="center" indent="1" shrinkToFit="1"/>
    </xf>
    <xf numFmtId="49" fontId="14" fillId="12" borderId="94" xfId="0" applyNumberFormat="1" applyFont="1" applyFill="1" applyBorder="1" applyAlignment="1">
      <alignment horizontal="distributed" vertical="center" indent="1" shrinkToFit="1"/>
    </xf>
    <xf numFmtId="49" fontId="14" fillId="12" borderId="80" xfId="0" applyNumberFormat="1" applyFont="1" applyFill="1" applyBorder="1" applyAlignment="1">
      <alignment horizontal="distributed" vertical="center" indent="1" shrinkToFit="1"/>
    </xf>
    <xf numFmtId="49" fontId="14" fillId="12" borderId="81" xfId="0" applyNumberFormat="1" applyFont="1" applyFill="1" applyBorder="1" applyAlignment="1">
      <alignment horizontal="distributed" vertical="center" indent="1" shrinkToFit="1"/>
    </xf>
    <xf numFmtId="49" fontId="14" fillId="12" borderId="99" xfId="0" applyNumberFormat="1" applyFont="1" applyFill="1" applyBorder="1" applyAlignment="1">
      <alignment horizontal="distributed" vertical="center" indent="1" shrinkToFit="1"/>
    </xf>
    <xf numFmtId="179" fontId="22" fillId="2" borderId="80" xfId="0" applyNumberFormat="1" applyFont="1" applyFill="1" applyBorder="1" applyAlignment="1">
      <alignment horizontal="center" vertical="center" shrinkToFit="1"/>
    </xf>
    <xf numFmtId="179" fontId="22" fillId="2" borderId="81" xfId="0" applyNumberFormat="1" applyFont="1" applyFill="1" applyBorder="1" applyAlignment="1">
      <alignment horizontal="center" vertical="center" shrinkToFit="1"/>
    </xf>
    <xf numFmtId="49" fontId="14" fillId="0" borderId="80" xfId="0" applyNumberFormat="1" applyFont="1" applyBorder="1" applyAlignment="1">
      <alignment horizontal="distributed" vertical="center" indent="1" shrinkToFit="1"/>
    </xf>
    <xf numFmtId="49" fontId="14" fillId="0" borderId="81" xfId="0" applyNumberFormat="1" applyFont="1" applyBorder="1" applyAlignment="1">
      <alignment horizontal="distributed" vertical="center" indent="1" shrinkToFit="1"/>
    </xf>
    <xf numFmtId="49" fontId="14" fillId="0" borderId="99" xfId="0" applyNumberFormat="1" applyFont="1" applyBorder="1" applyAlignment="1">
      <alignment horizontal="distributed" vertical="center" indent="1" shrinkToFit="1"/>
    </xf>
    <xf numFmtId="49" fontId="22" fillId="0" borderId="80" xfId="0" applyNumberFormat="1" applyFont="1" applyBorder="1" applyAlignment="1">
      <alignment vertical="center" shrinkToFit="1"/>
    </xf>
    <xf numFmtId="49" fontId="22" fillId="0" borderId="81" xfId="0" applyNumberFormat="1" applyFont="1" applyBorder="1" applyAlignment="1">
      <alignment vertical="center" shrinkToFit="1"/>
    </xf>
    <xf numFmtId="49" fontId="22" fillId="0" borderId="191" xfId="0" applyNumberFormat="1" applyFont="1" applyBorder="1" applyAlignment="1">
      <alignment vertical="center" shrinkToFit="1"/>
    </xf>
    <xf numFmtId="49" fontId="14" fillId="12" borderId="3" xfId="0" applyNumberFormat="1" applyFont="1" applyFill="1" applyBorder="1" applyAlignment="1">
      <alignment horizontal="center" vertical="center" shrinkToFit="1"/>
    </xf>
    <xf numFmtId="49" fontId="14" fillId="12" borderId="4" xfId="0" applyNumberFormat="1" applyFont="1" applyFill="1" applyBorder="1" applyAlignment="1">
      <alignment horizontal="center" vertical="center" shrinkToFit="1"/>
    </xf>
    <xf numFmtId="49" fontId="14" fillId="12" borderId="6" xfId="0" applyNumberFormat="1" applyFont="1" applyFill="1" applyBorder="1" applyAlignment="1">
      <alignment horizontal="center" vertical="center" shrinkToFit="1"/>
    </xf>
    <xf numFmtId="49" fontId="14" fillId="12" borderId="7" xfId="0" applyNumberFormat="1" applyFont="1" applyFill="1" applyBorder="1" applyAlignment="1">
      <alignment horizontal="center" vertical="center" shrinkToFit="1"/>
    </xf>
    <xf numFmtId="49" fontId="14" fillId="12" borderId="10" xfId="0" applyNumberFormat="1" applyFont="1" applyFill="1" applyBorder="1" applyAlignment="1">
      <alignment horizontal="distributed" vertical="center" indent="1" shrinkToFit="1"/>
    </xf>
    <xf numFmtId="49" fontId="14" fillId="12" borderId="11" xfId="0" applyNumberFormat="1" applyFont="1" applyFill="1" applyBorder="1" applyAlignment="1">
      <alignment horizontal="distributed" vertical="center" indent="1" shrinkToFit="1"/>
    </xf>
    <xf numFmtId="179" fontId="17" fillId="2" borderId="10" xfId="0" applyNumberFormat="1" applyFont="1" applyFill="1" applyBorder="1" applyAlignment="1">
      <alignment horizontal="center" vertical="center" shrinkToFit="1"/>
    </xf>
    <xf numFmtId="179" fontId="17" fillId="2" borderId="11" xfId="0" applyNumberFormat="1" applyFont="1" applyFill="1" applyBorder="1" applyAlignment="1">
      <alignment horizontal="center" vertical="center" shrinkToFit="1"/>
    </xf>
    <xf numFmtId="49" fontId="14" fillId="0" borderId="101" xfId="0" applyNumberFormat="1" applyFont="1" applyBorder="1" applyAlignment="1">
      <alignment vertical="center" shrinkToFit="1"/>
    </xf>
    <xf numFmtId="49" fontId="14" fillId="12" borderId="100" xfId="0" applyNumberFormat="1" applyFont="1" applyFill="1" applyBorder="1" applyAlignment="1">
      <alignment horizontal="distributed" vertical="center" wrapText="1" indent="1" shrinkToFit="1"/>
    </xf>
    <xf numFmtId="49" fontId="14" fillId="12" borderId="101" xfId="0" applyNumberFormat="1" applyFont="1" applyFill="1" applyBorder="1" applyAlignment="1">
      <alignment horizontal="distributed" vertical="center" indent="1" shrinkToFit="1"/>
    </xf>
    <xf numFmtId="49" fontId="14" fillId="12" borderId="231" xfId="0" applyNumberFormat="1" applyFont="1" applyFill="1" applyBorder="1" applyAlignment="1">
      <alignment horizontal="distributed" vertical="center" indent="1" shrinkToFit="1"/>
    </xf>
    <xf numFmtId="49" fontId="14" fillId="12" borderId="232" xfId="0" applyNumberFormat="1" applyFont="1" applyFill="1" applyBorder="1" applyAlignment="1">
      <alignment horizontal="distributed" vertical="center" indent="1" shrinkToFit="1"/>
    </xf>
    <xf numFmtId="179" fontId="22" fillId="2" borderId="232" xfId="0" applyNumberFormat="1" applyFont="1" applyFill="1" applyBorder="1" applyAlignment="1">
      <alignment horizontal="left" vertical="center" indent="1" shrinkToFit="1"/>
    </xf>
    <xf numFmtId="179" fontId="22" fillId="2" borderId="101" xfId="0" applyNumberFormat="1" applyFont="1" applyFill="1" applyBorder="1" applyAlignment="1">
      <alignment horizontal="left" vertical="center" indent="1" shrinkToFit="1"/>
    </xf>
    <xf numFmtId="179" fontId="22" fillId="2" borderId="102" xfId="0" applyNumberFormat="1" applyFont="1" applyFill="1" applyBorder="1" applyAlignment="1">
      <alignment horizontal="left" vertical="center" indent="1" shrinkToFit="1"/>
    </xf>
    <xf numFmtId="49" fontId="14" fillId="0" borderId="82" xfId="0" applyNumberFormat="1" applyFont="1" applyBorder="1" applyAlignment="1">
      <alignment vertical="center" shrinkToFit="1"/>
    </xf>
    <xf numFmtId="49" fontId="14" fillId="0" borderId="0" xfId="0" applyNumberFormat="1" applyFont="1" applyAlignment="1">
      <alignment horizontal="distributed" wrapText="1" indent="1" shrinkToFit="1"/>
    </xf>
    <xf numFmtId="49" fontId="16" fillId="0" borderId="0" xfId="0" applyNumberFormat="1" applyFont="1" applyAlignment="1">
      <alignment horizontal="center" shrinkToFit="1"/>
    </xf>
    <xf numFmtId="179" fontId="22" fillId="0" borderId="0" xfId="0" applyNumberFormat="1" applyFont="1" applyAlignment="1">
      <alignment horizontal="center" vertical="center" shrinkToFit="1"/>
    </xf>
    <xf numFmtId="49" fontId="16" fillId="0" borderId="0" xfId="0" applyNumberFormat="1" applyFont="1" applyAlignment="1">
      <alignment horizontal="center" vertical="top" shrinkToFit="1"/>
    </xf>
    <xf numFmtId="49" fontId="14" fillId="0" borderId="0" xfId="0" applyNumberFormat="1" applyFont="1" applyAlignment="1">
      <alignment horizontal="distributed" vertical="top" wrapText="1" indent="1" shrinkToFit="1"/>
    </xf>
    <xf numFmtId="49" fontId="14" fillId="6" borderId="3" xfId="0" applyNumberFormat="1" applyFont="1" applyFill="1" applyBorder="1" applyAlignment="1" applyProtection="1">
      <alignment horizontal="center" vertical="center" shrinkToFit="1"/>
      <protection hidden="1"/>
    </xf>
    <xf numFmtId="49" fontId="14" fillId="6" borderId="4" xfId="0" applyNumberFormat="1" applyFont="1" applyFill="1" applyBorder="1" applyAlignment="1" applyProtection="1">
      <alignment horizontal="center" vertical="center" shrinkToFit="1"/>
      <protection hidden="1"/>
    </xf>
    <xf numFmtId="49" fontId="14" fillId="6" borderId="5" xfId="0" applyNumberFormat="1" applyFont="1" applyFill="1" applyBorder="1" applyAlignment="1" applyProtection="1">
      <alignment horizontal="center" vertical="center" shrinkToFit="1"/>
      <protection hidden="1"/>
    </xf>
    <xf numFmtId="179" fontId="22" fillId="2" borderId="13" xfId="0" applyNumberFormat="1" applyFont="1" applyFill="1" applyBorder="1" applyAlignment="1">
      <alignment horizontal="right" vertical="center" shrinkToFit="1"/>
    </xf>
    <xf numFmtId="179" fontId="22" fillId="2" borderId="0" xfId="0" applyNumberFormat="1" applyFont="1" applyFill="1" applyAlignment="1">
      <alignment horizontal="right" vertical="center" shrinkToFit="1"/>
    </xf>
    <xf numFmtId="179" fontId="22" fillId="2" borderId="0" xfId="0" applyNumberFormat="1" applyFont="1" applyFill="1" applyAlignment="1">
      <alignment horizontal="center" vertical="center" shrinkToFit="1"/>
    </xf>
    <xf numFmtId="179" fontId="22" fillId="2" borderId="4" xfId="0" applyNumberFormat="1" applyFont="1" applyFill="1" applyBorder="1" applyAlignment="1">
      <alignment horizontal="center" vertical="center" shrinkToFit="1"/>
    </xf>
    <xf numFmtId="179" fontId="22" fillId="2" borderId="90" xfId="0" applyNumberFormat="1" applyFont="1" applyFill="1" applyBorder="1" applyAlignment="1">
      <alignment horizontal="center" vertical="center" shrinkToFit="1"/>
    </xf>
    <xf numFmtId="49" fontId="14" fillId="6" borderId="6" xfId="0" applyNumberFormat="1" applyFont="1" applyFill="1" applyBorder="1" applyAlignment="1" applyProtection="1">
      <alignment horizontal="center" vertical="center" shrinkToFit="1"/>
      <protection hidden="1"/>
    </xf>
    <xf numFmtId="49" fontId="14" fillId="6" borderId="7" xfId="0" applyNumberFormat="1" applyFont="1" applyFill="1" applyBorder="1" applyAlignment="1" applyProtection="1">
      <alignment horizontal="center" vertical="center" shrinkToFit="1"/>
      <protection hidden="1"/>
    </xf>
    <xf numFmtId="49" fontId="14" fillId="6" borderId="8" xfId="0" applyNumberFormat="1" applyFont="1" applyFill="1" applyBorder="1" applyAlignment="1" applyProtection="1">
      <alignment horizontal="center" vertical="center" shrinkToFit="1"/>
      <protection hidden="1"/>
    </xf>
    <xf numFmtId="49" fontId="14" fillId="12" borderId="4" xfId="0" applyNumberFormat="1" applyFont="1" applyFill="1" applyBorder="1" applyAlignment="1">
      <alignment horizontal="distributed" vertical="center" indent="1" shrinkToFit="1"/>
    </xf>
    <xf numFmtId="49" fontId="14" fillId="12" borderId="5" xfId="0" applyNumberFormat="1" applyFont="1" applyFill="1" applyBorder="1" applyAlignment="1">
      <alignment horizontal="distributed" vertical="center" indent="1" shrinkToFit="1"/>
    </xf>
    <xf numFmtId="179" fontId="22" fillId="2" borderId="11" xfId="0" applyNumberFormat="1" applyFont="1" applyFill="1" applyBorder="1" applyAlignment="1">
      <alignment horizontal="center" vertical="center" shrinkToFit="1"/>
    </xf>
    <xf numFmtId="179" fontId="22" fillId="2" borderId="97" xfId="0" applyNumberFormat="1" applyFont="1" applyFill="1" applyBorder="1" applyAlignment="1">
      <alignment horizontal="center" vertical="center" shrinkToFit="1"/>
    </xf>
    <xf numFmtId="179" fontId="22" fillId="2" borderId="3" xfId="0" applyNumberFormat="1" applyFont="1" applyFill="1" applyBorder="1" applyAlignment="1">
      <alignment horizontal="center" vertical="center" shrinkToFit="1"/>
    </xf>
    <xf numFmtId="179" fontId="22" fillId="2" borderId="5" xfId="0" applyNumberFormat="1" applyFont="1" applyFill="1" applyBorder="1" applyAlignment="1">
      <alignment horizontal="center" vertical="center" shrinkToFit="1"/>
    </xf>
    <xf numFmtId="179" fontId="17" fillId="2" borderId="97" xfId="0" applyNumberFormat="1" applyFont="1" applyFill="1" applyBorder="1" applyAlignment="1">
      <alignment horizontal="center" vertical="center" shrinkToFit="1"/>
    </xf>
    <xf numFmtId="49" fontId="16" fillId="12" borderId="3" xfId="0" applyNumberFormat="1" applyFont="1" applyFill="1" applyBorder="1" applyAlignment="1">
      <alignment horizontal="center" shrinkToFit="1"/>
    </xf>
    <xf numFmtId="49" fontId="16" fillId="12" borderId="4" xfId="0" applyNumberFormat="1" applyFont="1" applyFill="1" applyBorder="1" applyAlignment="1">
      <alignment horizontal="center" shrinkToFit="1"/>
    </xf>
    <xf numFmtId="49" fontId="16" fillId="12" borderId="5" xfId="0" applyNumberFormat="1" applyFont="1" applyFill="1" applyBorder="1" applyAlignment="1">
      <alignment horizontal="center" shrinkToFit="1"/>
    </xf>
    <xf numFmtId="179" fontId="22" fillId="2" borderId="3" xfId="0" applyNumberFormat="1" applyFont="1" applyFill="1" applyBorder="1" applyAlignment="1">
      <alignment horizontal="right" vertical="center" shrinkToFit="1"/>
    </xf>
    <xf numFmtId="179" fontId="22" fillId="2" borderId="4" xfId="0" applyNumberFormat="1" applyFont="1" applyFill="1" applyBorder="1" applyAlignment="1">
      <alignment horizontal="right" vertical="center" shrinkToFit="1"/>
    </xf>
    <xf numFmtId="179" fontId="22" fillId="2" borderId="96" xfId="0" applyNumberFormat="1" applyFont="1" applyFill="1" applyBorder="1" applyAlignment="1">
      <alignment horizontal="right" vertical="center" shrinkToFit="1"/>
    </xf>
    <xf numFmtId="179" fontId="22" fillId="2" borderId="28" xfId="0" applyNumberFormat="1" applyFont="1" applyFill="1" applyBorder="1" applyAlignment="1">
      <alignment horizontal="right" vertical="center" shrinkToFit="1"/>
    </xf>
    <xf numFmtId="179" fontId="19" fillId="0" borderId="4" xfId="0" applyNumberFormat="1" applyFont="1" applyBorder="1" applyAlignment="1">
      <alignment vertical="center" shrinkToFit="1"/>
    </xf>
    <xf numFmtId="179" fontId="19" fillId="0" borderId="28" xfId="0" applyNumberFormat="1" applyFont="1" applyBorder="1" applyAlignment="1">
      <alignment vertical="center" shrinkToFit="1"/>
    </xf>
    <xf numFmtId="0" fontId="22" fillId="0" borderId="4" xfId="0" applyFont="1" applyBorder="1" applyAlignment="1">
      <alignment horizontal="right" vertical="center" shrinkToFit="1"/>
    </xf>
    <xf numFmtId="0" fontId="22" fillId="0" borderId="28" xfId="0" applyFont="1" applyBorder="1" applyAlignment="1">
      <alignment horizontal="right" vertical="center" shrinkToFit="1"/>
    </xf>
    <xf numFmtId="179" fontId="19" fillId="0" borderId="5" xfId="0" applyNumberFormat="1" applyFont="1" applyBorder="1" applyAlignment="1">
      <alignment vertical="center" shrinkToFit="1"/>
    </xf>
    <xf numFmtId="179" fontId="19" fillId="0" borderId="94" xfId="0" applyNumberFormat="1" applyFont="1" applyBorder="1" applyAlignment="1">
      <alignment vertical="center" shrinkToFit="1"/>
    </xf>
    <xf numFmtId="49" fontId="16" fillId="12" borderId="13" xfId="0" applyNumberFormat="1" applyFont="1" applyFill="1" applyBorder="1" applyAlignment="1">
      <alignment horizontal="center" shrinkToFit="1"/>
    </xf>
    <xf numFmtId="49" fontId="16" fillId="12" borderId="0" xfId="0" applyNumberFormat="1" applyFont="1" applyFill="1" applyAlignment="1">
      <alignment horizontal="center" shrinkToFit="1"/>
    </xf>
    <xf numFmtId="49" fontId="16" fillId="12" borderId="9" xfId="0" applyNumberFormat="1" applyFont="1" applyFill="1" applyBorder="1" applyAlignment="1">
      <alignment horizontal="center" shrinkToFit="1"/>
    </xf>
    <xf numFmtId="49" fontId="22" fillId="0" borderId="13" xfId="0" applyNumberFormat="1" applyFont="1" applyBorder="1" applyAlignment="1">
      <alignment horizontal="center" vertical="center" shrinkToFit="1"/>
    </xf>
    <xf numFmtId="49" fontId="22" fillId="0" borderId="88" xfId="0" applyNumberFormat="1" applyFont="1" applyBorder="1" applyAlignment="1">
      <alignment horizontal="center" vertical="center" shrinkToFit="1"/>
    </xf>
    <xf numFmtId="49" fontId="22" fillId="0" borderId="96" xfId="0" applyNumberFormat="1" applyFont="1" applyBorder="1" applyAlignment="1">
      <alignment horizontal="center" vertical="center" shrinkToFit="1"/>
    </xf>
    <xf numFmtId="49" fontId="22" fillId="0" borderId="28" xfId="0" applyNumberFormat="1" applyFont="1" applyBorder="1" applyAlignment="1">
      <alignment horizontal="center" vertical="center" shrinkToFit="1"/>
    </xf>
    <xf numFmtId="49" fontId="22" fillId="0" borderId="98" xfId="0" applyNumberFormat="1" applyFont="1" applyBorder="1" applyAlignment="1">
      <alignment horizontal="center" vertical="center" shrinkToFit="1"/>
    </xf>
    <xf numFmtId="49" fontId="16" fillId="12" borderId="96" xfId="0" applyNumberFormat="1" applyFont="1" applyFill="1" applyBorder="1" applyAlignment="1">
      <alignment horizontal="center" vertical="top" shrinkToFit="1"/>
    </xf>
    <xf numFmtId="49" fontId="16" fillId="12" borderId="28" xfId="0" applyNumberFormat="1" applyFont="1" applyFill="1" applyBorder="1" applyAlignment="1">
      <alignment horizontal="center" vertical="top" shrinkToFit="1"/>
    </xf>
    <xf numFmtId="49" fontId="16" fillId="12" borderId="94" xfId="0" applyNumberFormat="1" applyFont="1" applyFill="1" applyBorder="1" applyAlignment="1">
      <alignment horizontal="center" vertical="top" shrinkToFit="1"/>
    </xf>
    <xf numFmtId="49" fontId="14" fillId="12" borderId="265" xfId="0" applyNumberFormat="1" applyFont="1" applyFill="1" applyBorder="1" applyAlignment="1">
      <alignment horizontal="center" vertical="center" shrinkToFit="1"/>
    </xf>
    <xf numFmtId="49" fontId="14" fillId="12" borderId="66" xfId="0" applyNumberFormat="1" applyFont="1" applyFill="1" applyBorder="1" applyAlignment="1">
      <alignment horizontal="center" vertical="center" shrinkToFit="1"/>
    </xf>
    <xf numFmtId="49" fontId="14" fillId="12" borderId="273" xfId="0" applyNumberFormat="1" applyFont="1" applyFill="1" applyBorder="1" applyAlignment="1">
      <alignment horizontal="center" vertical="center" shrinkToFit="1"/>
    </xf>
    <xf numFmtId="179" fontId="23" fillId="2" borderId="265" xfId="0" applyNumberFormat="1" applyFont="1" applyFill="1" applyBorder="1" applyAlignment="1">
      <alignment horizontal="center" vertical="center" shrinkToFit="1"/>
    </xf>
    <xf numFmtId="179" fontId="23" fillId="2" borderId="66" xfId="0" applyNumberFormat="1" applyFont="1" applyFill="1" applyBorder="1" applyAlignment="1">
      <alignment horizontal="center" vertical="center" shrinkToFit="1"/>
    </xf>
    <xf numFmtId="179" fontId="23" fillId="2" borderId="273" xfId="0" applyNumberFormat="1" applyFont="1" applyFill="1" applyBorder="1" applyAlignment="1">
      <alignment horizontal="center" vertical="center" shrinkToFit="1"/>
    </xf>
    <xf numFmtId="49" fontId="14" fillId="12" borderId="265" xfId="0" applyNumberFormat="1" applyFont="1" applyFill="1" applyBorder="1" applyAlignment="1">
      <alignment horizontal="distributed" vertical="center" indent="1" shrinkToFit="1"/>
    </xf>
    <xf numFmtId="49" fontId="14" fillId="12" borderId="66" xfId="0" applyNumberFormat="1" applyFont="1" applyFill="1" applyBorder="1" applyAlignment="1">
      <alignment horizontal="distributed" vertical="center" indent="1" shrinkToFit="1"/>
    </xf>
    <xf numFmtId="49" fontId="14" fillId="12" borderId="273" xfId="0" applyNumberFormat="1" applyFont="1" applyFill="1" applyBorder="1" applyAlignment="1">
      <alignment horizontal="distributed" vertical="center" indent="1" shrinkToFit="1"/>
    </xf>
    <xf numFmtId="179" fontId="22" fillId="2" borderId="265" xfId="0" applyNumberFormat="1" applyFont="1" applyFill="1" applyBorder="1" applyAlignment="1">
      <alignment horizontal="center" vertical="center" shrinkToFit="1"/>
    </xf>
    <xf numFmtId="179" fontId="22" fillId="2" borderId="66" xfId="0" applyNumberFormat="1" applyFont="1" applyFill="1" applyBorder="1" applyAlignment="1">
      <alignment horizontal="center" vertical="center" shrinkToFit="1"/>
    </xf>
    <xf numFmtId="179" fontId="22" fillId="2" borderId="95" xfId="0" applyNumberFormat="1" applyFont="1" applyFill="1" applyBorder="1" applyAlignment="1">
      <alignment horizontal="center" vertical="center" shrinkToFit="1"/>
    </xf>
    <xf numFmtId="49" fontId="14" fillId="12" borderId="85" xfId="0" applyNumberFormat="1" applyFont="1" applyFill="1" applyBorder="1" applyAlignment="1">
      <alignment horizontal="distributed" vertical="center" indent="1" shrinkToFit="1"/>
    </xf>
    <xf numFmtId="179" fontId="22" fillId="0" borderId="80" xfId="0" applyNumberFormat="1" applyFont="1" applyBorder="1" applyAlignment="1">
      <alignment horizontal="left" vertical="center" indent="1" shrinkToFit="1"/>
    </xf>
    <xf numFmtId="179" fontId="22" fillId="0" borderId="81" xfId="0" applyNumberFormat="1" applyFont="1" applyBorder="1" applyAlignment="1">
      <alignment horizontal="left" vertical="center" indent="1" shrinkToFit="1"/>
    </xf>
    <xf numFmtId="179" fontId="22" fillId="0" borderId="191" xfId="0" applyNumberFormat="1" applyFont="1" applyBorder="1" applyAlignment="1">
      <alignment horizontal="left" vertical="center" indent="1" shrinkToFit="1"/>
    </xf>
    <xf numFmtId="49" fontId="14" fillId="12" borderId="21" xfId="0" applyNumberFormat="1" applyFont="1" applyFill="1" applyBorder="1" applyAlignment="1">
      <alignment horizontal="distributed" vertical="center" indent="1" shrinkToFit="1"/>
    </xf>
    <xf numFmtId="49" fontId="14" fillId="12" borderId="22" xfId="0" applyNumberFormat="1" applyFont="1" applyFill="1" applyBorder="1" applyAlignment="1">
      <alignment horizontal="distributed" vertical="center" indent="1" shrinkToFit="1"/>
    </xf>
    <xf numFmtId="49" fontId="14" fillId="12" borderId="47" xfId="0" applyNumberFormat="1" applyFont="1" applyFill="1" applyBorder="1" applyAlignment="1">
      <alignment horizontal="distributed" vertical="center" indent="1" shrinkToFit="1"/>
    </xf>
    <xf numFmtId="179" fontId="19" fillId="2" borderId="21" xfId="0" applyNumberFormat="1" applyFont="1" applyFill="1" applyBorder="1" applyAlignment="1">
      <alignment horizontal="left" vertical="center" indent="1" shrinkToFit="1"/>
    </xf>
    <xf numFmtId="179" fontId="19" fillId="2" borderId="22" xfId="0" applyNumberFormat="1" applyFont="1" applyFill="1" applyBorder="1" applyAlignment="1">
      <alignment horizontal="left" vertical="center" indent="1" shrinkToFit="1"/>
    </xf>
    <xf numFmtId="179" fontId="19" fillId="2" borderId="47" xfId="0" applyNumberFormat="1" applyFont="1" applyFill="1" applyBorder="1" applyAlignment="1">
      <alignment horizontal="left" vertical="center" indent="1" shrinkToFit="1"/>
    </xf>
    <xf numFmtId="49" fontId="14" fillId="12" borderId="3" xfId="0" applyNumberFormat="1" applyFont="1" applyFill="1" applyBorder="1" applyAlignment="1">
      <alignment horizontal="distributed" vertical="center" indent="1" shrinkToFit="1"/>
    </xf>
    <xf numFmtId="49" fontId="14" fillId="12" borderId="96" xfId="0" applyNumberFormat="1" applyFont="1" applyFill="1" applyBorder="1" applyAlignment="1">
      <alignment horizontal="distributed" vertical="center" indent="1" shrinkToFit="1"/>
    </xf>
    <xf numFmtId="49" fontId="14" fillId="12" borderId="83" xfId="0" applyNumberFormat="1" applyFont="1" applyFill="1" applyBorder="1" applyAlignment="1">
      <alignment horizontal="distributed" vertical="center" wrapText="1" indent="1" shrinkToFit="1"/>
    </xf>
    <xf numFmtId="49" fontId="23" fillId="0" borderId="85" xfId="0" applyNumberFormat="1" applyFont="1" applyBorder="1" applyAlignment="1">
      <alignment horizontal="center" vertical="center" shrinkToFit="1"/>
    </xf>
    <xf numFmtId="49" fontId="23" fillId="0" borderId="82" xfId="0" applyNumberFormat="1" applyFont="1" applyBorder="1" applyAlignment="1">
      <alignment horizontal="center" vertical="center" shrinkToFit="1"/>
    </xf>
    <xf numFmtId="49" fontId="23" fillId="0" borderId="84" xfId="0" applyNumberFormat="1" applyFont="1" applyBorder="1" applyAlignment="1">
      <alignment horizontal="center" vertical="center" shrinkToFit="1"/>
    </xf>
    <xf numFmtId="179" fontId="23" fillId="2" borderId="85" xfId="0" applyNumberFormat="1" applyFont="1" applyFill="1" applyBorder="1" applyAlignment="1">
      <alignment horizontal="center" vertical="center" shrinkToFit="1"/>
    </xf>
    <xf numFmtId="179" fontId="23" fillId="2" borderId="82" xfId="0" applyNumberFormat="1" applyFont="1" applyFill="1" applyBorder="1" applyAlignment="1">
      <alignment horizontal="center" vertical="center" shrinkToFit="1"/>
    </xf>
    <xf numFmtId="179" fontId="23" fillId="2" borderId="86" xfId="0" applyNumberFormat="1" applyFont="1" applyFill="1" applyBorder="1" applyAlignment="1">
      <alignment horizontal="center" vertical="center" shrinkToFit="1"/>
    </xf>
    <xf numFmtId="179" fontId="19" fillId="2" borderId="263" xfId="0" applyNumberFormat="1" applyFont="1" applyFill="1" applyBorder="1" applyAlignment="1">
      <alignment horizontal="left" vertical="center" indent="1" shrinkToFit="1"/>
    </xf>
    <xf numFmtId="49" fontId="14" fillId="12" borderId="13" xfId="0" applyNumberFormat="1" applyFont="1" applyFill="1" applyBorder="1" applyAlignment="1">
      <alignment horizontal="center" vertical="center" shrinkToFit="1"/>
    </xf>
    <xf numFmtId="49" fontId="14" fillId="12" borderId="0" xfId="0" applyNumberFormat="1" applyFont="1" applyFill="1" applyAlignment="1">
      <alignment horizontal="center" vertical="center" shrinkToFit="1"/>
    </xf>
    <xf numFmtId="49" fontId="14" fillId="12" borderId="9" xfId="0" applyNumberFormat="1" applyFont="1" applyFill="1" applyBorder="1" applyAlignment="1">
      <alignment horizontal="center" vertical="center" shrinkToFit="1"/>
    </xf>
    <xf numFmtId="179" fontId="22" fillId="2" borderId="96" xfId="0" applyNumberFormat="1" applyFont="1" applyFill="1" applyBorder="1" applyAlignment="1">
      <alignment horizontal="center" vertical="center" shrinkToFit="1"/>
    </xf>
    <xf numFmtId="179" fontId="22" fillId="2" borderId="28" xfId="0" applyNumberFormat="1" applyFont="1" applyFill="1" applyBorder="1" applyAlignment="1">
      <alignment horizontal="center" vertical="center" shrinkToFit="1"/>
    </xf>
    <xf numFmtId="179" fontId="22" fillId="2" borderId="98" xfId="0" applyNumberFormat="1" applyFont="1" applyFill="1" applyBorder="1" applyAlignment="1">
      <alignment horizontal="center" vertical="center" shrinkToFit="1"/>
    </xf>
    <xf numFmtId="179" fontId="23" fillId="2" borderId="200" xfId="0" applyNumberFormat="1" applyFont="1" applyFill="1" applyBorder="1" applyAlignment="1">
      <alignment horizontal="left" vertical="center" indent="1" shrinkToFit="1"/>
    </xf>
    <xf numFmtId="179" fontId="23" fillId="2" borderId="198" xfId="0" applyNumberFormat="1" applyFont="1" applyFill="1" applyBorder="1" applyAlignment="1">
      <alignment horizontal="left" vertical="center" indent="1" shrinkToFit="1"/>
    </xf>
    <xf numFmtId="179" fontId="23" fillId="2" borderId="199" xfId="0" applyNumberFormat="1" applyFont="1" applyFill="1" applyBorder="1" applyAlignment="1">
      <alignment horizontal="left" vertical="center" indent="1" shrinkToFit="1"/>
    </xf>
    <xf numFmtId="49" fontId="14" fillId="0" borderId="0" xfId="0" applyNumberFormat="1" applyFont="1" applyAlignment="1">
      <alignment horizontal="left" vertical="center" indent="2" shrinkToFit="1"/>
    </xf>
    <xf numFmtId="49" fontId="117" fillId="0" borderId="0" xfId="0" applyNumberFormat="1" applyFont="1" applyAlignment="1">
      <alignment vertical="center" shrinkToFit="1"/>
    </xf>
    <xf numFmtId="49" fontId="28" fillId="0" borderId="0" xfId="0" applyNumberFormat="1" applyFont="1" applyAlignment="1">
      <alignment horizontal="right" vertical="top" shrinkToFit="1"/>
    </xf>
    <xf numFmtId="49" fontId="16" fillId="0" borderId="0" xfId="0" applyNumberFormat="1" applyFont="1" applyAlignment="1">
      <alignment vertical="top" shrinkToFit="1"/>
    </xf>
    <xf numFmtId="49" fontId="116" fillId="0" borderId="0" xfId="0" applyNumberFormat="1" applyFont="1" applyAlignment="1">
      <alignment horizontal="center" vertical="center" shrinkToFit="1"/>
    </xf>
    <xf numFmtId="49" fontId="38" fillId="0" borderId="0" xfId="0" applyNumberFormat="1" applyFont="1" applyAlignment="1">
      <alignment horizontal="center" vertical="center" shrinkToFit="1"/>
    </xf>
    <xf numFmtId="49" fontId="118" fillId="12" borderId="6" xfId="0" applyNumberFormat="1" applyFont="1" applyFill="1" applyBorder="1" applyAlignment="1">
      <alignment horizontal="center" vertical="center" wrapText="1" shrinkToFit="1"/>
    </xf>
    <xf numFmtId="49" fontId="118" fillId="12" borderId="7" xfId="0" applyNumberFormat="1" applyFont="1" applyFill="1" applyBorder="1" applyAlignment="1">
      <alignment horizontal="center" vertical="center" shrinkToFit="1"/>
    </xf>
    <xf numFmtId="49" fontId="118" fillId="12" borderId="8" xfId="0" applyNumberFormat="1" applyFont="1" applyFill="1" applyBorder="1" applyAlignment="1">
      <alignment horizontal="center" vertical="center" shrinkToFit="1"/>
    </xf>
    <xf numFmtId="49" fontId="14" fillId="12" borderId="5" xfId="0" applyNumberFormat="1" applyFont="1" applyFill="1" applyBorder="1" applyAlignment="1">
      <alignment horizontal="center" vertical="center" shrinkToFit="1"/>
    </xf>
    <xf numFmtId="49" fontId="14" fillId="12" borderId="8" xfId="0" applyNumberFormat="1" applyFont="1" applyFill="1" applyBorder="1" applyAlignment="1">
      <alignment horizontal="center" vertical="center" shrinkToFit="1"/>
    </xf>
    <xf numFmtId="179" fontId="52" fillId="2" borderId="4" xfId="0" applyNumberFormat="1" applyFont="1" applyFill="1" applyBorder="1" applyAlignment="1">
      <alignment horizontal="left" vertical="center" shrinkToFit="1"/>
    </xf>
    <xf numFmtId="49" fontId="19" fillId="0" borderId="4" xfId="0" applyNumberFormat="1" applyFont="1" applyBorder="1" applyAlignment="1">
      <alignment vertical="center" shrinkToFit="1"/>
    </xf>
    <xf numFmtId="49" fontId="19" fillId="0" borderId="90" xfId="0" applyNumberFormat="1" applyFont="1" applyBorder="1" applyAlignment="1">
      <alignment vertical="center" shrinkToFit="1"/>
    </xf>
    <xf numFmtId="179" fontId="22" fillId="2" borderId="6" xfId="0" applyNumberFormat="1" applyFont="1" applyFill="1" applyBorder="1" applyAlignment="1">
      <alignment horizontal="left" vertical="center" indent="1" shrinkToFit="1"/>
    </xf>
    <xf numFmtId="179" fontId="22" fillId="2" borderId="7" xfId="0" applyNumberFormat="1" applyFont="1" applyFill="1" applyBorder="1" applyAlignment="1">
      <alignment horizontal="left" vertical="center" indent="1" shrinkToFit="1"/>
    </xf>
    <xf numFmtId="179" fontId="22" fillId="2" borderId="91" xfId="0" applyNumberFormat="1" applyFont="1" applyFill="1" applyBorder="1" applyAlignment="1">
      <alignment horizontal="left" vertical="center" indent="1" shrinkToFit="1"/>
    </xf>
    <xf numFmtId="49" fontId="14" fillId="12" borderId="12" xfId="0" applyNumberFormat="1" applyFont="1" applyFill="1" applyBorder="1" applyAlignment="1">
      <alignment horizontal="distributed" vertical="center" indent="1" shrinkToFit="1"/>
    </xf>
    <xf numFmtId="179" fontId="23" fillId="2" borderId="12" xfId="0" applyNumberFormat="1" applyFont="1" applyFill="1" applyBorder="1" applyAlignment="1">
      <alignment horizontal="center" vertical="center" shrinkToFit="1"/>
    </xf>
    <xf numFmtId="49" fontId="0" fillId="12" borderId="3" xfId="0" applyNumberFormat="1" applyFill="1" applyBorder="1" applyAlignment="1">
      <alignment vertical="center" textRotation="255" shrinkToFit="1"/>
    </xf>
    <xf numFmtId="49" fontId="0" fillId="12" borderId="5" xfId="0" applyNumberFormat="1" applyFill="1" applyBorder="1" applyAlignment="1">
      <alignment vertical="center" textRotation="255" shrinkToFit="1"/>
    </xf>
    <xf numFmtId="49" fontId="0" fillId="12" borderId="13" xfId="0" applyNumberFormat="1" applyFill="1" applyBorder="1" applyAlignment="1">
      <alignment vertical="center" textRotation="255" shrinkToFit="1"/>
    </xf>
    <xf numFmtId="49" fontId="0" fillId="12" borderId="9" xfId="0" applyNumberFormat="1" applyFill="1" applyBorder="1" applyAlignment="1">
      <alignment vertical="center" textRotation="255" shrinkToFit="1"/>
    </xf>
    <xf numFmtId="49" fontId="28" fillId="0" borderId="11" xfId="0" applyNumberFormat="1" applyFont="1" applyBorder="1" applyAlignment="1">
      <alignment vertical="center" shrinkToFit="1"/>
    </xf>
    <xf numFmtId="49" fontId="0" fillId="12" borderId="6" xfId="0" applyNumberFormat="1" applyFill="1" applyBorder="1" applyAlignment="1">
      <alignment vertical="center" textRotation="255" shrinkToFit="1"/>
    </xf>
    <xf numFmtId="49" fontId="0" fillId="12" borderId="8" xfId="0" applyNumberFormat="1" applyFill="1" applyBorder="1" applyAlignment="1">
      <alignment vertical="center" textRotation="255" shrinkToFit="1"/>
    </xf>
    <xf numFmtId="0" fontId="42" fillId="0" borderId="4" xfId="38" applyFont="1" applyBorder="1" applyAlignment="1">
      <alignment horizontal="distributed" vertical="distributed" wrapText="1"/>
    </xf>
    <xf numFmtId="0" fontId="42" fillId="0" borderId="7" xfId="38" applyFont="1" applyBorder="1" applyAlignment="1">
      <alignment horizontal="distributed" vertical="distributed" wrapText="1"/>
    </xf>
    <xf numFmtId="49" fontId="41" fillId="2" borderId="4" xfId="38" applyNumberFormat="1" applyFont="1" applyFill="1" applyBorder="1" applyAlignment="1">
      <alignment horizontal="left" vertical="center" shrinkToFit="1"/>
    </xf>
    <xf numFmtId="0" fontId="204" fillId="2" borderId="7" xfId="38" applyFont="1" applyFill="1" applyBorder="1" applyAlignment="1">
      <alignment horizontal="left" vertical="center" indent="1" shrinkToFit="1"/>
    </xf>
    <xf numFmtId="0" fontId="203" fillId="0" borderId="0" xfId="38" applyFont="1" applyAlignment="1">
      <alignment horizontal="center" vertical="center"/>
    </xf>
    <xf numFmtId="0" fontId="41" fillId="2" borderId="0" xfId="38" applyFont="1" applyFill="1" applyAlignment="1">
      <alignment horizontal="center" vertical="center" shrinkToFit="1"/>
    </xf>
    <xf numFmtId="0" fontId="42" fillId="0" borderId="83" xfId="38" applyFont="1" applyBorder="1" applyAlignment="1">
      <alignment horizontal="distributed" vertical="distributed" wrapText="1"/>
    </xf>
    <xf numFmtId="0" fontId="42" fillId="0" borderId="82" xfId="38" applyFont="1" applyBorder="1" applyAlignment="1">
      <alignment horizontal="distributed" vertical="distributed" wrapText="1"/>
    </xf>
    <xf numFmtId="0" fontId="42" fillId="0" borderId="84" xfId="38" applyFont="1" applyBorder="1" applyAlignment="1">
      <alignment horizontal="distributed" vertical="distributed" wrapText="1"/>
    </xf>
    <xf numFmtId="0" fontId="42" fillId="0" borderId="87" xfId="38" applyFont="1" applyBorder="1" applyAlignment="1">
      <alignment horizontal="distributed" vertical="distributed" wrapText="1"/>
    </xf>
    <xf numFmtId="0" fontId="42" fillId="0" borderId="8" xfId="38" applyFont="1" applyBorder="1" applyAlignment="1">
      <alignment horizontal="distributed" vertical="distributed" wrapText="1"/>
    </xf>
    <xf numFmtId="0" fontId="41" fillId="2" borderId="82" xfId="38" applyFont="1" applyFill="1" applyBorder="1" applyAlignment="1">
      <alignment horizontal="left" shrinkToFit="1"/>
    </xf>
    <xf numFmtId="0" fontId="204" fillId="2" borderId="6" xfId="38" applyFont="1" applyFill="1" applyBorder="1" applyAlignment="1">
      <alignment horizontal="left" vertical="center" indent="1" shrinkToFit="1"/>
    </xf>
    <xf numFmtId="0" fontId="204" fillId="2" borderId="91" xfId="38" applyFont="1" applyFill="1" applyBorder="1" applyAlignment="1">
      <alignment horizontal="left" vertical="center" indent="1" shrinkToFit="1"/>
    </xf>
    <xf numFmtId="0" fontId="42" fillId="0" borderId="194" xfId="38" applyFont="1" applyBorder="1" applyAlignment="1">
      <alignment horizontal="distributed" vertical="distributed" wrapText="1"/>
    </xf>
    <xf numFmtId="0" fontId="42" fillId="0" borderId="11" xfId="38" applyFont="1" applyBorder="1" applyAlignment="1">
      <alignment horizontal="distributed" vertical="distributed" wrapText="1"/>
    </xf>
    <xf numFmtId="0" fontId="42" fillId="0" borderId="12" xfId="38" applyFont="1" applyBorder="1" applyAlignment="1">
      <alignment horizontal="distributed" vertical="distributed" wrapText="1"/>
    </xf>
    <xf numFmtId="49" fontId="204" fillId="2" borderId="11" xfId="38" applyNumberFormat="1" applyFont="1" applyFill="1" applyBorder="1" applyAlignment="1">
      <alignment horizontal="left" vertical="center" indent="1" shrinkToFit="1"/>
    </xf>
    <xf numFmtId="0" fontId="204" fillId="2" borderId="11" xfId="38" applyFont="1" applyFill="1" applyBorder="1" applyAlignment="1">
      <alignment horizontal="left" vertical="center" indent="1" shrinkToFit="1"/>
    </xf>
    <xf numFmtId="0" fontId="42" fillId="0" borderId="189" xfId="38" applyFont="1" applyBorder="1" applyAlignment="1">
      <alignment horizontal="distributed" vertical="distributed" wrapText="1"/>
    </xf>
    <xf numFmtId="0" fontId="42" fillId="0" borderId="66" xfId="38" applyFont="1" applyBorder="1" applyAlignment="1">
      <alignment horizontal="distributed" vertical="distributed" wrapText="1"/>
    </xf>
    <xf numFmtId="0" fontId="42" fillId="0" borderId="273" xfId="38" applyFont="1" applyBorder="1" applyAlignment="1">
      <alignment horizontal="distributed" vertical="distributed" wrapText="1"/>
    </xf>
    <xf numFmtId="49" fontId="204" fillId="2" borderId="265" xfId="38" applyNumberFormat="1" applyFont="1" applyFill="1" applyBorder="1" applyAlignment="1">
      <alignment horizontal="center" vertical="center" shrinkToFit="1"/>
    </xf>
    <xf numFmtId="49" fontId="204" fillId="2" borderId="66" xfId="38" applyNumberFormat="1" applyFont="1" applyFill="1" applyBorder="1" applyAlignment="1">
      <alignment horizontal="center" vertical="center" shrinkToFit="1"/>
    </xf>
    <xf numFmtId="49" fontId="204" fillId="2" borderId="273" xfId="38" applyNumberFormat="1" applyFont="1" applyFill="1" applyBorder="1" applyAlignment="1">
      <alignment horizontal="center" vertical="center" shrinkToFit="1"/>
    </xf>
    <xf numFmtId="0" fontId="42" fillId="0" borderId="265" xfId="38" applyFont="1" applyBorder="1" applyAlignment="1">
      <alignment horizontal="distributed" vertical="center" shrinkToFit="1"/>
    </xf>
    <xf numFmtId="0" fontId="42" fillId="0" borderId="66" xfId="38" applyFont="1" applyBorder="1" applyAlignment="1">
      <alignment horizontal="distributed" vertical="center" shrinkToFit="1"/>
    </xf>
    <xf numFmtId="0" fontId="42" fillId="0" borderId="273" xfId="38" applyFont="1" applyBorder="1" applyAlignment="1">
      <alignment horizontal="distributed" vertical="center" shrinkToFit="1"/>
    </xf>
    <xf numFmtId="49" fontId="204" fillId="2" borderId="95" xfId="38" applyNumberFormat="1" applyFont="1" applyFill="1" applyBorder="1" applyAlignment="1">
      <alignment horizontal="center" vertical="center" shrinkToFit="1"/>
    </xf>
    <xf numFmtId="0" fontId="41" fillId="2" borderId="11" xfId="38" applyFont="1" applyFill="1" applyBorder="1" applyAlignment="1">
      <alignment horizontal="left" vertical="center" indent="1" shrinkToFit="1"/>
    </xf>
    <xf numFmtId="0" fontId="41" fillId="7" borderId="11" xfId="38" applyFont="1" applyFill="1" applyBorder="1" applyAlignment="1">
      <alignment horizontal="left" vertical="center"/>
    </xf>
    <xf numFmtId="0" fontId="42" fillId="0" borderId="10" xfId="38" applyFont="1" applyBorder="1" applyAlignment="1">
      <alignment horizontal="center" vertical="center"/>
    </xf>
    <xf numFmtId="0" fontId="42" fillId="0" borderId="11" xfId="38" applyFont="1" applyBorder="1" applyAlignment="1">
      <alignment horizontal="center" vertical="center"/>
    </xf>
    <xf numFmtId="0" fontId="42" fillId="0" borderId="12" xfId="38" applyFont="1" applyBorder="1" applyAlignment="1">
      <alignment horizontal="center" vertical="center"/>
    </xf>
    <xf numFmtId="0" fontId="42" fillId="0" borderId="4" xfId="38" applyFont="1" applyBorder="1" applyAlignment="1">
      <alignment horizontal="center" vertical="center"/>
    </xf>
    <xf numFmtId="0" fontId="42" fillId="0" borderId="10" xfId="38" applyFont="1" applyBorder="1" applyAlignment="1">
      <alignment horizontal="center" vertical="center" wrapText="1"/>
    </xf>
    <xf numFmtId="0" fontId="42" fillId="0" borderId="11" xfId="38" applyFont="1" applyBorder="1" applyAlignment="1">
      <alignment horizontal="center" vertical="center" wrapText="1"/>
    </xf>
    <xf numFmtId="0" fontId="42" fillId="0" borderId="12" xfId="38" applyFont="1" applyBorder="1" applyAlignment="1">
      <alignment horizontal="center" vertical="center" wrapText="1"/>
    </xf>
    <xf numFmtId="0" fontId="41" fillId="0" borderId="6" xfId="38" applyFont="1" applyBorder="1" applyAlignment="1">
      <alignment horizontal="center" vertical="center"/>
    </xf>
    <xf numFmtId="0" fontId="41" fillId="0" borderId="7" xfId="38" applyFont="1" applyBorder="1" applyAlignment="1">
      <alignment horizontal="center" vertical="center"/>
    </xf>
    <xf numFmtId="0" fontId="41" fillId="0" borderId="8" xfId="38" applyFont="1" applyBorder="1" applyAlignment="1">
      <alignment horizontal="center" vertical="center"/>
    </xf>
    <xf numFmtId="0" fontId="41" fillId="0" borderId="6" xfId="38" applyFont="1" applyBorder="1" applyAlignment="1">
      <alignment horizontal="distributed" vertical="distributed"/>
    </xf>
    <xf numFmtId="0" fontId="41" fillId="0" borderId="7" xfId="38" applyFont="1" applyBorder="1" applyAlignment="1">
      <alignment horizontal="distributed" vertical="distributed"/>
    </xf>
    <xf numFmtId="0" fontId="204" fillId="0" borderId="7" xfId="38" applyFont="1" applyBorder="1" applyAlignment="1">
      <alignment horizontal="center" vertical="center"/>
    </xf>
    <xf numFmtId="0" fontId="41" fillId="0" borderId="7" xfId="38" applyFont="1" applyBorder="1" applyAlignment="1">
      <alignment horizontal="distributed" vertical="distributed" wrapText="1" justifyLastLine="1"/>
    </xf>
    <xf numFmtId="0" fontId="204" fillId="0" borderId="8" xfId="38" applyFont="1" applyBorder="1" applyAlignment="1">
      <alignment horizontal="center" vertical="center"/>
    </xf>
  </cellXfs>
  <cellStyles count="39">
    <cellStyle name="ハイパーリンク" xfId="1" builtinId="8"/>
    <cellStyle name="ハイパーリンク 2" xfId="36" xr:uid="{B9D87CBE-A34A-4886-B557-00A297192122}"/>
    <cellStyle name="桁区切り" xfId="3" builtinId="6"/>
    <cellStyle name="通貨" xfId="9" builtinId="7"/>
    <cellStyle name="通貨 2" xfId="7" xr:uid="{00000000-0005-0000-0000-000003000000}"/>
    <cellStyle name="通貨 2 2" xfId="11" xr:uid="{00000000-0005-0000-0000-000004000000}"/>
    <cellStyle name="標準" xfId="0" builtinId="0"/>
    <cellStyle name="標準 2" xfId="2" xr:uid="{00000000-0005-0000-0000-000006000000}"/>
    <cellStyle name="標準 2 2" xfId="5" xr:uid="{00000000-0005-0000-0000-000007000000}"/>
    <cellStyle name="標準 2 2 2" xfId="10" xr:uid="{00000000-0005-0000-0000-000008000000}"/>
    <cellStyle name="標準 2 2 2 3" xfId="32" xr:uid="{5DD97507-B9C0-4BBC-A956-46F2F289F265}"/>
    <cellStyle name="標準 2 2 3" xfId="15" xr:uid="{00000000-0005-0000-0000-000009000000}"/>
    <cellStyle name="標準 2 3" xfId="13" xr:uid="{00000000-0005-0000-0000-00000A000000}"/>
    <cellStyle name="標準 2 3 2" xfId="17" xr:uid="{00000000-0005-0000-0000-00000B000000}"/>
    <cellStyle name="標準 2 3 3" xfId="24" xr:uid="{00000000-0005-0000-0000-00000C000000}"/>
    <cellStyle name="標準 2 3 4" xfId="27" xr:uid="{00000000-0005-0000-0000-00000D000000}"/>
    <cellStyle name="標準 2 3 5" xfId="31" xr:uid="{00000000-0005-0000-0000-00000E000000}"/>
    <cellStyle name="標準 2 3 6" xfId="34" xr:uid="{D69A429F-7B7C-4FD3-B4CC-B5DD02054FD2}"/>
    <cellStyle name="標準 2 4" xfId="14" xr:uid="{00000000-0005-0000-0000-00000F000000}"/>
    <cellStyle name="標準 2 4 2" xfId="20" xr:uid="{00000000-0005-0000-0000-000010000000}"/>
    <cellStyle name="標準 2 5" xfId="22" xr:uid="{00000000-0005-0000-0000-000011000000}"/>
    <cellStyle name="標準 2 6" xfId="29" xr:uid="{00000000-0005-0000-0000-000012000000}"/>
    <cellStyle name="標準 3" xfId="4" xr:uid="{00000000-0005-0000-0000-000013000000}"/>
    <cellStyle name="標準 3 2" xfId="6" xr:uid="{00000000-0005-0000-0000-000014000000}"/>
    <cellStyle name="標準 3 3" xfId="8" xr:uid="{00000000-0005-0000-0000-000015000000}"/>
    <cellStyle name="標準 3 4" xfId="12" xr:uid="{00000000-0005-0000-0000-000016000000}"/>
    <cellStyle name="標準 3 4 2" xfId="16" xr:uid="{00000000-0005-0000-0000-000017000000}"/>
    <cellStyle name="標準 3 4 3" xfId="23" xr:uid="{00000000-0005-0000-0000-000018000000}"/>
    <cellStyle name="標準 3 4 3 2" xfId="37" xr:uid="{69167AC2-2120-4B3E-A1DC-38A45AC7350A}"/>
    <cellStyle name="標準 3 4 4" xfId="26" xr:uid="{00000000-0005-0000-0000-000019000000}"/>
    <cellStyle name="標準 3 4 5" xfId="30" xr:uid="{00000000-0005-0000-0000-00001A000000}"/>
    <cellStyle name="標準 3 5" xfId="21" xr:uid="{00000000-0005-0000-0000-00001B000000}"/>
    <cellStyle name="標準 3 5 2" xfId="35" xr:uid="{7FE2151B-C3BD-439E-B3D2-650FD8EA70AA}"/>
    <cellStyle name="標準 3 6" xfId="25" xr:uid="{00000000-0005-0000-0000-00001C000000}"/>
    <cellStyle name="標準 3 7" xfId="28" xr:uid="{00000000-0005-0000-0000-00001D000000}"/>
    <cellStyle name="標準 4" xfId="18" xr:uid="{00000000-0005-0000-0000-00001E000000}"/>
    <cellStyle name="標準 5" xfId="19" xr:uid="{00000000-0005-0000-0000-00001F000000}"/>
    <cellStyle name="標準 6" xfId="33" xr:uid="{447F92C0-EB83-4737-9E67-6A301AD1EFE2}"/>
    <cellStyle name="標準 7" xfId="38" xr:uid="{1EB5E478-5E6F-41CA-BC99-664C5941A37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FFFF99"/>
      <color rgb="FFCCFFCC"/>
      <color rgb="FFF2DCDB"/>
      <color rgb="FFEDEBDF"/>
      <color rgb="FFF8EDEC"/>
      <color rgb="FFFF99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9733;&#20837;&#21147;&#30011;&#38754;!A1"/><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9733;&#20837;&#21147;&#30011;&#38754;!A1"/><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editAs="oneCell">
    <xdr:from>
      <xdr:col>18</xdr:col>
      <xdr:colOff>161925</xdr:colOff>
      <xdr:row>24</xdr:row>
      <xdr:rowOff>19050</xdr:rowOff>
    </xdr:from>
    <xdr:to>
      <xdr:col>20</xdr:col>
      <xdr:colOff>0</xdr:colOff>
      <xdr:row>26</xdr:row>
      <xdr:rowOff>0</xdr:rowOff>
    </xdr:to>
    <xdr:pic>
      <xdr:nvPicPr>
        <xdr:cNvPr id="2" name="Picture 3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87630</xdr:colOff>
      <xdr:row>22</xdr:row>
      <xdr:rowOff>80010</xdr:rowOff>
    </xdr:from>
    <xdr:to>
      <xdr:col>39</xdr:col>
      <xdr:colOff>80011</xdr:colOff>
      <xdr:row>24</xdr:row>
      <xdr:rowOff>72345</xdr:rowOff>
    </xdr:to>
    <xdr:sp macro="" textlink="">
      <xdr:nvSpPr>
        <xdr:cNvPr id="3" name="Rectangle 107">
          <a:extLst>
            <a:ext uri="{FF2B5EF4-FFF2-40B4-BE49-F238E27FC236}">
              <a16:creationId xmlns:a16="http://schemas.microsoft.com/office/drawing/2014/main" id="{00000000-0008-0000-0000-000003000000}"/>
            </a:ext>
          </a:extLst>
        </xdr:cNvPr>
        <xdr:cNvSpPr>
          <a:spLocks noChangeArrowheads="1"/>
        </xdr:cNvSpPr>
      </xdr:nvSpPr>
      <xdr:spPr bwMode="auto">
        <a:xfrm>
          <a:off x="6183630" y="4377690"/>
          <a:ext cx="1333501" cy="373335"/>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23</xdr:row>
      <xdr:rowOff>126033</xdr:rowOff>
    </xdr:from>
    <xdr:ext cx="476665" cy="331167"/>
    <xdr:sp macro="" textlink="">
      <xdr:nvSpPr>
        <xdr:cNvPr id="4" name="左矢印 3">
          <a:extLst>
            <a:ext uri="{FF2B5EF4-FFF2-40B4-BE49-F238E27FC236}">
              <a16:creationId xmlns:a16="http://schemas.microsoft.com/office/drawing/2014/main" id="{00000000-0008-0000-0000-000004000000}"/>
            </a:ext>
          </a:extLst>
        </xdr:cNvPr>
        <xdr:cNvSpPr/>
      </xdr:nvSpPr>
      <xdr:spPr bwMode="auto">
        <a:xfrm>
          <a:off x="3838160" y="7269783"/>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24</xdr:row>
      <xdr:rowOff>19050</xdr:rowOff>
    </xdr:from>
    <xdr:to>
      <xdr:col>38</xdr:col>
      <xdr:colOff>38100</xdr:colOff>
      <xdr:row>26</xdr:row>
      <xdr:rowOff>0</xdr:rowOff>
    </xdr:to>
    <xdr:pic>
      <xdr:nvPicPr>
        <xdr:cNvPr id="5" name="Picture 3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39</xdr:row>
      <xdr:rowOff>0</xdr:rowOff>
    </xdr:from>
    <xdr:to>
      <xdr:col>9</xdr:col>
      <xdr:colOff>0</xdr:colOff>
      <xdr:row>40</xdr:row>
      <xdr:rowOff>169500</xdr:rowOff>
    </xdr:to>
    <xdr:sp macro="" textlink="">
      <xdr:nvSpPr>
        <xdr:cNvPr id="20" name="右矢印 19">
          <a:extLst>
            <a:ext uri="{FF2B5EF4-FFF2-40B4-BE49-F238E27FC236}">
              <a16:creationId xmlns:a16="http://schemas.microsoft.com/office/drawing/2014/main" id="{00000000-0008-0000-0000-000014000000}"/>
            </a:ext>
          </a:extLst>
        </xdr:cNvPr>
        <xdr:cNvSpPr/>
      </xdr:nvSpPr>
      <xdr:spPr bwMode="auto">
        <a:xfrm>
          <a:off x="1354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39</xdr:row>
      <xdr:rowOff>0</xdr:rowOff>
    </xdr:from>
    <xdr:to>
      <xdr:col>18</xdr:col>
      <xdr:colOff>0</xdr:colOff>
      <xdr:row>40</xdr:row>
      <xdr:rowOff>169500</xdr:rowOff>
    </xdr:to>
    <xdr:sp macro="" textlink="">
      <xdr:nvSpPr>
        <xdr:cNvPr id="25" name="右矢印 24">
          <a:extLst>
            <a:ext uri="{FF2B5EF4-FFF2-40B4-BE49-F238E27FC236}">
              <a16:creationId xmlns:a16="http://schemas.microsoft.com/office/drawing/2014/main" id="{00000000-0008-0000-0000-000019000000}"/>
            </a:ext>
          </a:extLst>
        </xdr:cNvPr>
        <xdr:cNvSpPr/>
      </xdr:nvSpPr>
      <xdr:spPr bwMode="auto">
        <a:xfrm>
          <a:off x="3069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39</xdr:row>
      <xdr:rowOff>0</xdr:rowOff>
    </xdr:from>
    <xdr:to>
      <xdr:col>26</xdr:col>
      <xdr:colOff>0</xdr:colOff>
      <xdr:row>40</xdr:row>
      <xdr:rowOff>169500</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bwMode="auto">
        <a:xfrm>
          <a:off x="4593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39</xdr:row>
      <xdr:rowOff>0</xdr:rowOff>
    </xdr:from>
    <xdr:to>
      <xdr:col>37</xdr:col>
      <xdr:colOff>0</xdr:colOff>
      <xdr:row>40</xdr:row>
      <xdr:rowOff>169500</xdr:rowOff>
    </xdr:to>
    <xdr:sp macro="" textlink="">
      <xdr:nvSpPr>
        <xdr:cNvPr id="29" name="右矢印 28">
          <a:extLst>
            <a:ext uri="{FF2B5EF4-FFF2-40B4-BE49-F238E27FC236}">
              <a16:creationId xmlns:a16="http://schemas.microsoft.com/office/drawing/2014/main" id="{00000000-0008-0000-0000-00001D000000}"/>
            </a:ext>
          </a:extLst>
        </xdr:cNvPr>
        <xdr:cNvSpPr/>
      </xdr:nvSpPr>
      <xdr:spPr bwMode="auto">
        <a:xfrm>
          <a:off x="6688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editAs="oneCell">
    <xdr:from>
      <xdr:col>7</xdr:col>
      <xdr:colOff>0</xdr:colOff>
      <xdr:row>0</xdr:row>
      <xdr:rowOff>38100</xdr:rowOff>
    </xdr:from>
    <xdr:to>
      <xdr:col>8</xdr:col>
      <xdr:colOff>148740</xdr:colOff>
      <xdr:row>0</xdr:row>
      <xdr:rowOff>377340</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0" y="38100"/>
          <a:ext cx="324000" cy="324000"/>
        </a:xfrm>
        <a:prstGeom prst="rect">
          <a:avLst/>
        </a:prstGeom>
      </xdr:spPr>
    </xdr:pic>
    <xdr:clientData/>
  </xdr:twoCellAnchor>
  <xdr:twoCellAnchor editAs="oneCell">
    <xdr:from>
      <xdr:col>7</xdr:col>
      <xdr:colOff>9525</xdr:colOff>
      <xdr:row>0</xdr:row>
      <xdr:rowOff>38100</xdr:rowOff>
    </xdr:from>
    <xdr:to>
      <xdr:col>9</xdr:col>
      <xdr:colOff>0</xdr:colOff>
      <xdr:row>1</xdr:row>
      <xdr:rowOff>3081</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3025" y="38100"/>
          <a:ext cx="371475" cy="3459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476250</xdr:rowOff>
    </xdr:from>
    <xdr:ext cx="1333500" cy="76200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7953375"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50</xdr:col>
      <xdr:colOff>0</xdr:colOff>
      <xdr:row>2</xdr:row>
      <xdr:rowOff>57150</xdr:rowOff>
    </xdr:from>
    <xdr:ext cx="2571750" cy="70485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4857750" y="1009650"/>
          <a:ext cx="2571750"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n-lt"/>
              <a:ea typeface="+mn-ea"/>
              <a:cs typeface="+mn-cs"/>
            </a:rPr>
            <a:t>↓専任の宅地建物取引士（１人目）の</a:t>
          </a:r>
          <a:endParaRPr lang="ja-JP" altLang="ja-JP" sz="1050">
            <a:solidFill>
              <a:srgbClr val="FF0000"/>
            </a:solidFill>
            <a:effectLst/>
          </a:endParaRPr>
        </a:p>
        <a:p>
          <a:pPr algn="ctr"/>
          <a:r>
            <a:rPr kumimoji="1" lang="ja-JP" altLang="ja-JP" sz="1050" b="0">
              <a:solidFill>
                <a:srgbClr val="FF0000"/>
              </a:solidFill>
              <a:effectLst/>
              <a:latin typeface="+mn-lt"/>
              <a:ea typeface="+mn-ea"/>
              <a:cs typeface="+mn-cs"/>
            </a:rPr>
            <a:t>　　略歴が反映します</a:t>
          </a:r>
          <a:endParaRPr lang="ja-JP" altLang="ja-JP" sz="1050">
            <a:solidFill>
              <a:srgbClr val="FF0000"/>
            </a:solidFill>
            <a:effectLst/>
          </a:endParaRPr>
        </a:p>
      </xdr:txBody>
    </xdr:sp>
    <xdr:clientData fPrintsWithSheet="0"/>
  </xdr:oneCellAnchor>
  <xdr:oneCellAnchor>
    <xdr:from>
      <xdr:col>82</xdr:col>
      <xdr:colOff>0</xdr:colOff>
      <xdr:row>5</xdr:row>
      <xdr:rowOff>0</xdr:rowOff>
    </xdr:from>
    <xdr:ext cx="1333499" cy="388696"/>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7953375" y="15240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05-2</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953375"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82</xdr:col>
      <xdr:colOff>0</xdr:colOff>
      <xdr:row>8</xdr:row>
      <xdr:rowOff>0</xdr:rowOff>
    </xdr:from>
    <xdr:ext cx="1333499" cy="431144"/>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06</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85</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noChangeArrowheads="1"/>
        </xdr:cNvSpPr>
      </xdr:nvSpPr>
      <xdr:spPr bwMode="auto">
        <a:xfrm>
          <a:off x="80391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78</xdr:col>
      <xdr:colOff>0</xdr:colOff>
      <xdr:row>5</xdr:row>
      <xdr:rowOff>66675</xdr:rowOff>
    </xdr:from>
    <xdr:ext cx="1333500" cy="76200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7924800" y="9239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78</xdr:col>
      <xdr:colOff>0</xdr:colOff>
      <xdr:row>11</xdr:row>
      <xdr:rowOff>35581</xdr:rowOff>
    </xdr:from>
    <xdr:ext cx="1333499" cy="431144"/>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7924800" y="21120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07</a:t>
          </a:r>
          <a:endParaRPr kumimoji="1" lang="ja-JP" altLang="en-US" sz="1600">
            <a:latin typeface="Meiryo UI" panose="020B0604030504040204" pitchFamily="50" charset="-128"/>
            <a:ea typeface="Meiryo UI" panose="020B0604030504040204" pitchFamily="50" charset="-128"/>
          </a:endParaRPr>
        </a:p>
      </xdr:txBody>
    </xdr:sp>
    <xdr:clientData fPrintsWithSheet="0"/>
  </xdr:oneCellAnchor>
  <xdr:twoCellAnchor editAs="oneCell">
    <xdr:from>
      <xdr:col>78</xdr:col>
      <xdr:colOff>0</xdr:colOff>
      <xdr:row>1</xdr:row>
      <xdr:rowOff>259125</xdr:rowOff>
    </xdr:from>
    <xdr:to>
      <xdr:col>85</xdr:col>
      <xdr:colOff>1</xdr:colOff>
      <xdr:row>4</xdr:row>
      <xdr:rowOff>47625</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B00-000008000000}"/>
            </a:ext>
          </a:extLst>
        </xdr:cNvPr>
        <xdr:cNvSpPr>
          <a:spLocks noChangeArrowheads="1"/>
        </xdr:cNvSpPr>
      </xdr:nvSpPr>
      <xdr:spPr bwMode="auto">
        <a:xfrm>
          <a:off x="7924800" y="449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その他入力に戻る</a:t>
          </a:r>
          <a:endParaRPr lang="ja-JP" altLang="en-US">
            <a:solidFill>
              <a:schemeClr val="bg1"/>
            </a:solidFill>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45</xdr:col>
      <xdr:colOff>0</xdr:colOff>
      <xdr:row>0</xdr:row>
      <xdr:rowOff>0</xdr:rowOff>
    </xdr:from>
    <xdr:to>
      <xdr:col>52</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C00-000002000000}"/>
            </a:ext>
          </a:extLst>
        </xdr:cNvPr>
        <xdr:cNvSpPr>
          <a:spLocks noChangeArrowheads="1"/>
        </xdr:cNvSpPr>
      </xdr:nvSpPr>
      <xdr:spPr bwMode="auto">
        <a:xfrm>
          <a:off x="786765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45</xdr:col>
      <xdr:colOff>0</xdr:colOff>
      <xdr:row>5</xdr:row>
      <xdr:rowOff>0</xdr:rowOff>
    </xdr:from>
    <xdr:ext cx="1333500" cy="76200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786765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45</xdr:col>
      <xdr:colOff>0</xdr:colOff>
      <xdr:row>11</xdr:row>
      <xdr:rowOff>45106</xdr:rowOff>
    </xdr:from>
    <xdr:ext cx="1333499" cy="431144"/>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867650" y="195010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08</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0</xdr:col>
      <xdr:colOff>1</xdr:colOff>
      <xdr:row>7</xdr:row>
      <xdr:rowOff>0</xdr:rowOff>
    </xdr:from>
    <xdr:to>
      <xdr:col>5</xdr:col>
      <xdr:colOff>1</xdr:colOff>
      <xdr:row>10</xdr:row>
      <xdr:rowOff>177102</xdr:rowOff>
    </xdr:to>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 y="13335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7</xdr:row>
      <xdr:rowOff>0</xdr:rowOff>
    </xdr:from>
    <xdr:to>
      <xdr:col>6</xdr:col>
      <xdr:colOff>0</xdr:colOff>
      <xdr:row>7</xdr:row>
      <xdr:rowOff>0</xdr:rowOff>
    </xdr:to>
    <xdr:cxnSp macro="">
      <xdr:nvCxnSpPr>
        <xdr:cNvPr id="16" name="直線矢印コネクタ 15">
          <a:extLst>
            <a:ext uri="{FF2B5EF4-FFF2-40B4-BE49-F238E27FC236}">
              <a16:creationId xmlns:a16="http://schemas.microsoft.com/office/drawing/2014/main" id="{00000000-0008-0000-0C00-000010000000}"/>
            </a:ext>
          </a:extLst>
        </xdr:cNvPr>
        <xdr:cNvCxnSpPr/>
      </xdr:nvCxnSpPr>
      <xdr:spPr bwMode="auto">
        <a:xfrm>
          <a:off x="952500" y="1333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18</xdr:row>
      <xdr:rowOff>87294</xdr:rowOff>
    </xdr:from>
    <xdr:to>
      <xdr:col>5</xdr:col>
      <xdr:colOff>0</xdr:colOff>
      <xdr:row>27</xdr:row>
      <xdr:rowOff>95250</xdr:rowOff>
    </xdr:to>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0" y="2944794"/>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20</xdr:row>
      <xdr:rowOff>0</xdr:rowOff>
    </xdr:from>
    <xdr:to>
      <xdr:col>5</xdr:col>
      <xdr:colOff>190499</xdr:colOff>
      <xdr:row>20</xdr:row>
      <xdr:rowOff>0</xdr:rowOff>
    </xdr:to>
    <xdr:cxnSp macro="">
      <xdr:nvCxnSpPr>
        <xdr:cNvPr id="18" name="直線矢印コネクタ 17">
          <a:extLst>
            <a:ext uri="{FF2B5EF4-FFF2-40B4-BE49-F238E27FC236}">
              <a16:creationId xmlns:a16="http://schemas.microsoft.com/office/drawing/2014/main" id="{00000000-0008-0000-0C00-000012000000}"/>
            </a:ext>
          </a:extLst>
        </xdr:cNvPr>
        <xdr:cNvCxnSpPr/>
      </xdr:nvCxnSpPr>
      <xdr:spPr bwMode="auto">
        <a:xfrm>
          <a:off x="952499" y="3048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22</xdr:row>
      <xdr:rowOff>186522</xdr:rowOff>
    </xdr:from>
    <xdr:to>
      <xdr:col>8</xdr:col>
      <xdr:colOff>0</xdr:colOff>
      <xdr:row>23</xdr:row>
      <xdr:rowOff>0</xdr:rowOff>
    </xdr:to>
    <xdr:cxnSp macro="">
      <xdr:nvCxnSpPr>
        <xdr:cNvPr id="19" name="直線矢印コネクタ 18">
          <a:extLst>
            <a:ext uri="{FF2B5EF4-FFF2-40B4-BE49-F238E27FC236}">
              <a16:creationId xmlns:a16="http://schemas.microsoft.com/office/drawing/2014/main" id="{00000000-0008-0000-0C00-000013000000}"/>
            </a:ext>
          </a:extLst>
        </xdr:cNvPr>
        <xdr:cNvCxnSpPr/>
      </xdr:nvCxnSpPr>
      <xdr:spPr bwMode="auto">
        <a:xfrm flipV="1">
          <a:off x="952500" y="3615522"/>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31</xdr:row>
      <xdr:rowOff>0</xdr:rowOff>
    </xdr:from>
    <xdr:to>
      <xdr:col>5</xdr:col>
      <xdr:colOff>1</xdr:colOff>
      <xdr:row>34</xdr:row>
      <xdr:rowOff>81852</xdr:rowOff>
    </xdr:to>
    <xdr:sp macro="" textlink="">
      <xdr:nvSpPr>
        <xdr:cNvPr id="20" name="テキスト ボックス 19">
          <a:extLst>
            <a:ext uri="{FF2B5EF4-FFF2-40B4-BE49-F238E27FC236}">
              <a16:creationId xmlns:a16="http://schemas.microsoft.com/office/drawing/2014/main" id="{00000000-0008-0000-0C00-000014000000}"/>
            </a:ext>
          </a:extLst>
        </xdr:cNvPr>
        <xdr:cNvSpPr txBox="1"/>
      </xdr:nvSpPr>
      <xdr:spPr>
        <a:xfrm>
          <a:off x="1" y="466725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31</xdr:row>
      <xdr:rowOff>0</xdr:rowOff>
    </xdr:from>
    <xdr:to>
      <xdr:col>6</xdr:col>
      <xdr:colOff>0</xdr:colOff>
      <xdr:row>31</xdr:row>
      <xdr:rowOff>0</xdr:rowOff>
    </xdr:to>
    <xdr:cxnSp macro="">
      <xdr:nvCxnSpPr>
        <xdr:cNvPr id="21" name="直線矢印コネクタ 20">
          <a:extLst>
            <a:ext uri="{FF2B5EF4-FFF2-40B4-BE49-F238E27FC236}">
              <a16:creationId xmlns:a16="http://schemas.microsoft.com/office/drawing/2014/main" id="{00000000-0008-0000-0C00-000015000000}"/>
            </a:ext>
          </a:extLst>
        </xdr:cNvPr>
        <xdr:cNvCxnSpPr/>
      </xdr:nvCxnSpPr>
      <xdr:spPr bwMode="auto">
        <a:xfrm>
          <a:off x="952500" y="46672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42</xdr:row>
      <xdr:rowOff>0</xdr:rowOff>
    </xdr:from>
    <xdr:to>
      <xdr:col>5</xdr:col>
      <xdr:colOff>0</xdr:colOff>
      <xdr:row>49</xdr:row>
      <xdr:rowOff>103206</xdr:rowOff>
    </xdr:to>
    <xdr:sp macro="" textlink="">
      <xdr:nvSpPr>
        <xdr:cNvPr id="22" name="テキスト ボックス 21">
          <a:extLst>
            <a:ext uri="{FF2B5EF4-FFF2-40B4-BE49-F238E27FC236}">
              <a16:creationId xmlns:a16="http://schemas.microsoft.com/office/drawing/2014/main" id="{00000000-0008-0000-0C00-000016000000}"/>
            </a:ext>
          </a:extLst>
        </xdr:cNvPr>
        <xdr:cNvSpPr txBox="1"/>
      </xdr:nvSpPr>
      <xdr:spPr>
        <a:xfrm>
          <a:off x="0" y="619125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43</xdr:row>
      <xdr:rowOff>95250</xdr:rowOff>
    </xdr:from>
    <xdr:to>
      <xdr:col>5</xdr:col>
      <xdr:colOff>190499</xdr:colOff>
      <xdr:row>43</xdr:row>
      <xdr:rowOff>95250</xdr:rowOff>
    </xdr:to>
    <xdr:cxnSp macro="">
      <xdr:nvCxnSpPr>
        <xdr:cNvPr id="23" name="直線矢印コネクタ 22">
          <a:extLst>
            <a:ext uri="{FF2B5EF4-FFF2-40B4-BE49-F238E27FC236}">
              <a16:creationId xmlns:a16="http://schemas.microsoft.com/office/drawing/2014/main" id="{00000000-0008-0000-0C00-000017000000}"/>
            </a:ext>
          </a:extLst>
        </xdr:cNvPr>
        <xdr:cNvCxnSpPr/>
      </xdr:nvCxnSpPr>
      <xdr:spPr bwMode="auto">
        <a:xfrm>
          <a:off x="952499" y="63817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47</xdr:row>
      <xdr:rowOff>0</xdr:rowOff>
    </xdr:from>
    <xdr:to>
      <xdr:col>8</xdr:col>
      <xdr:colOff>0</xdr:colOff>
      <xdr:row>47</xdr:row>
      <xdr:rowOff>3978</xdr:rowOff>
    </xdr:to>
    <xdr:cxnSp macro="">
      <xdr:nvCxnSpPr>
        <xdr:cNvPr id="24" name="直線矢印コネクタ 23">
          <a:extLst>
            <a:ext uri="{FF2B5EF4-FFF2-40B4-BE49-F238E27FC236}">
              <a16:creationId xmlns:a16="http://schemas.microsoft.com/office/drawing/2014/main" id="{00000000-0008-0000-0C00-000018000000}"/>
            </a:ext>
          </a:extLst>
        </xdr:cNvPr>
        <xdr:cNvCxnSpPr/>
      </xdr:nvCxnSpPr>
      <xdr:spPr bwMode="auto">
        <a:xfrm flipV="1">
          <a:off x="952500" y="695325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53</xdr:row>
      <xdr:rowOff>0</xdr:rowOff>
    </xdr:from>
    <xdr:to>
      <xdr:col>5</xdr:col>
      <xdr:colOff>1</xdr:colOff>
      <xdr:row>56</xdr:row>
      <xdr:rowOff>177102</xdr:rowOff>
    </xdr:to>
    <xdr:sp macro="" textlink="">
      <xdr:nvSpPr>
        <xdr:cNvPr id="25" name="テキスト ボックス 24">
          <a:extLst>
            <a:ext uri="{FF2B5EF4-FFF2-40B4-BE49-F238E27FC236}">
              <a16:creationId xmlns:a16="http://schemas.microsoft.com/office/drawing/2014/main" id="{00000000-0008-0000-0C00-000019000000}"/>
            </a:ext>
          </a:extLst>
        </xdr:cNvPr>
        <xdr:cNvSpPr txBox="1"/>
      </xdr:nvSpPr>
      <xdr:spPr>
        <a:xfrm>
          <a:off x="1" y="80010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53</xdr:row>
      <xdr:rowOff>0</xdr:rowOff>
    </xdr:from>
    <xdr:to>
      <xdr:col>6</xdr:col>
      <xdr:colOff>0</xdr:colOff>
      <xdr:row>53</xdr:row>
      <xdr:rowOff>0</xdr:rowOff>
    </xdr:to>
    <xdr:cxnSp macro="">
      <xdr:nvCxnSpPr>
        <xdr:cNvPr id="26" name="直線矢印コネクタ 25">
          <a:extLst>
            <a:ext uri="{FF2B5EF4-FFF2-40B4-BE49-F238E27FC236}">
              <a16:creationId xmlns:a16="http://schemas.microsoft.com/office/drawing/2014/main" id="{00000000-0008-0000-0C00-00001A000000}"/>
            </a:ext>
          </a:extLst>
        </xdr:cNvPr>
        <xdr:cNvCxnSpPr/>
      </xdr:nvCxnSpPr>
      <xdr:spPr bwMode="auto">
        <a:xfrm>
          <a:off x="952500" y="8001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64</xdr:row>
      <xdr:rowOff>0</xdr:rowOff>
    </xdr:from>
    <xdr:to>
      <xdr:col>5</xdr:col>
      <xdr:colOff>0</xdr:colOff>
      <xdr:row>72</xdr:row>
      <xdr:rowOff>7956</xdr:rowOff>
    </xdr:to>
    <xdr:sp macro="" textlink="">
      <xdr:nvSpPr>
        <xdr:cNvPr id="27" name="テキスト ボックス 26">
          <a:extLst>
            <a:ext uri="{FF2B5EF4-FFF2-40B4-BE49-F238E27FC236}">
              <a16:creationId xmlns:a16="http://schemas.microsoft.com/office/drawing/2014/main" id="{00000000-0008-0000-0C00-00001B000000}"/>
            </a:ext>
          </a:extLst>
        </xdr:cNvPr>
        <xdr:cNvSpPr txBox="1"/>
      </xdr:nvSpPr>
      <xdr:spPr>
        <a:xfrm>
          <a:off x="0" y="952500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66</xdr:row>
      <xdr:rowOff>0</xdr:rowOff>
    </xdr:from>
    <xdr:to>
      <xdr:col>5</xdr:col>
      <xdr:colOff>190499</xdr:colOff>
      <xdr:row>66</xdr:row>
      <xdr:rowOff>0</xdr:rowOff>
    </xdr:to>
    <xdr:cxnSp macro="">
      <xdr:nvCxnSpPr>
        <xdr:cNvPr id="28" name="直線矢印コネクタ 27">
          <a:extLst>
            <a:ext uri="{FF2B5EF4-FFF2-40B4-BE49-F238E27FC236}">
              <a16:creationId xmlns:a16="http://schemas.microsoft.com/office/drawing/2014/main" id="{00000000-0008-0000-0C00-00001C000000}"/>
            </a:ext>
          </a:extLst>
        </xdr:cNvPr>
        <xdr:cNvCxnSpPr/>
      </xdr:nvCxnSpPr>
      <xdr:spPr bwMode="auto">
        <a:xfrm>
          <a:off x="952499" y="9715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69</xdr:row>
      <xdr:rowOff>0</xdr:rowOff>
    </xdr:from>
    <xdr:to>
      <xdr:col>8</xdr:col>
      <xdr:colOff>0</xdr:colOff>
      <xdr:row>69</xdr:row>
      <xdr:rowOff>3978</xdr:rowOff>
    </xdr:to>
    <xdr:cxnSp macro="">
      <xdr:nvCxnSpPr>
        <xdr:cNvPr id="29" name="直線矢印コネクタ 28">
          <a:extLst>
            <a:ext uri="{FF2B5EF4-FFF2-40B4-BE49-F238E27FC236}">
              <a16:creationId xmlns:a16="http://schemas.microsoft.com/office/drawing/2014/main" id="{00000000-0008-0000-0C00-00001D000000}"/>
            </a:ext>
          </a:extLst>
        </xdr:cNvPr>
        <xdr:cNvCxnSpPr/>
      </xdr:nvCxnSpPr>
      <xdr:spPr bwMode="auto">
        <a:xfrm flipV="1">
          <a:off x="952500" y="1028700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oneCell">
    <xdr:from>
      <xdr:col>45</xdr:col>
      <xdr:colOff>0</xdr:colOff>
      <xdr:row>2</xdr:row>
      <xdr:rowOff>47625</xdr:rowOff>
    </xdr:from>
    <xdr:to>
      <xdr:col>52</xdr:col>
      <xdr:colOff>1</xdr:colOff>
      <xdr:row>4</xdr:row>
      <xdr:rowOff>26625</xdr:rowOff>
    </xdr:to>
    <xdr:sp macro="" textlink="">
      <xdr:nvSpPr>
        <xdr:cNvPr id="30" name="Rectangle 107">
          <a:hlinkClick xmlns:r="http://schemas.openxmlformats.org/officeDocument/2006/relationships" r:id="rId2"/>
          <a:extLst>
            <a:ext uri="{FF2B5EF4-FFF2-40B4-BE49-F238E27FC236}">
              <a16:creationId xmlns:a16="http://schemas.microsoft.com/office/drawing/2014/main" id="{00000000-0008-0000-0C00-00001E000000}"/>
            </a:ext>
          </a:extLst>
        </xdr:cNvPr>
        <xdr:cNvSpPr>
          <a:spLocks noChangeArrowheads="1"/>
        </xdr:cNvSpPr>
      </xdr:nvSpPr>
      <xdr:spPr bwMode="auto">
        <a:xfrm>
          <a:off x="786765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その他入力に戻る</a:t>
          </a:r>
          <a:endParaRPr lang="ja-JP" altLang="en-US">
            <a:solidFill>
              <a:schemeClr val="bg1"/>
            </a:solidFill>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xdr:col>
      <xdr:colOff>98534</xdr:colOff>
      <xdr:row>23</xdr:row>
      <xdr:rowOff>0</xdr:rowOff>
    </xdr:from>
    <xdr:to>
      <xdr:col>12</xdr:col>
      <xdr:colOff>0</xdr:colOff>
      <xdr:row>25</xdr:row>
      <xdr:rowOff>0</xdr:rowOff>
    </xdr:to>
    <xdr:cxnSp macro="">
      <xdr:nvCxnSpPr>
        <xdr:cNvPr id="2" name="直線コネクタ 1">
          <a:extLst>
            <a:ext uri="{FF2B5EF4-FFF2-40B4-BE49-F238E27FC236}">
              <a16:creationId xmlns:a16="http://schemas.microsoft.com/office/drawing/2014/main" id="{00000000-0008-0000-0D00-000002000000}"/>
            </a:ext>
          </a:extLst>
        </xdr:cNvPr>
        <xdr:cNvCxnSpPr/>
      </xdr:nvCxnSpPr>
      <xdr:spPr>
        <a:xfrm>
          <a:off x="479534" y="4352925"/>
          <a:ext cx="758716"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82</xdr:col>
      <xdr:colOff>0</xdr:colOff>
      <xdr:row>0</xdr:row>
      <xdr:rowOff>0</xdr:rowOff>
    </xdr:from>
    <xdr:to>
      <xdr:col>89</xdr:col>
      <xdr:colOff>0</xdr:colOff>
      <xdr:row>1</xdr:row>
      <xdr:rowOff>169500</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00000000-0008-0000-0D00-000003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9525</xdr:colOff>
      <xdr:row>2</xdr:row>
      <xdr:rowOff>95250</xdr:rowOff>
    </xdr:from>
    <xdr:ext cx="1333500" cy="76200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9629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82</xdr:col>
      <xdr:colOff>0</xdr:colOff>
      <xdr:row>9</xdr:row>
      <xdr:rowOff>0</xdr:rowOff>
    </xdr:from>
    <xdr:ext cx="1333499" cy="431144"/>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048625"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09</a:t>
          </a:r>
          <a:endParaRPr kumimoji="1" lang="ja-JP" altLang="en-US" sz="1600">
            <a:latin typeface="Meiryo UI" panose="020B0604030504040204" pitchFamily="50" charset="-128"/>
            <a:ea typeface="Meiryo UI" panose="020B0604030504040204" pitchFamily="50" charset="-128"/>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xdr:twoCellAnchor editAs="oneCell">
    <xdr:from>
      <xdr:col>75</xdr:col>
      <xdr:colOff>190499</xdr:colOff>
      <xdr:row>0</xdr:row>
      <xdr:rowOff>0</xdr:rowOff>
    </xdr:from>
    <xdr:to>
      <xdr:col>83</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E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76</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0391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76</xdr:col>
      <xdr:colOff>0</xdr:colOff>
      <xdr:row>6</xdr:row>
      <xdr:rowOff>0</xdr:rowOff>
    </xdr:from>
    <xdr:ext cx="1333499" cy="431144"/>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039100" y="1504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10</a:t>
          </a:r>
          <a:endParaRPr kumimoji="1" lang="ja-JP" altLang="en-US" sz="1600">
            <a:latin typeface="Meiryo UI" panose="020B0604030504040204" pitchFamily="50" charset="-128"/>
            <a:ea typeface="Meiryo UI" panose="020B0604030504040204" pitchFamily="50" charset="-128"/>
          </a:endParaRPr>
        </a:p>
      </xdr:txBody>
    </xdr:sp>
    <xdr:clientData fPrintsWithSheet="0"/>
  </xdr:oneCellAnchor>
  <xdr:twoCellAnchor editAs="absolute">
    <xdr:from>
      <xdr:col>4</xdr:col>
      <xdr:colOff>0</xdr:colOff>
      <xdr:row>4</xdr:row>
      <xdr:rowOff>0</xdr:rowOff>
    </xdr:from>
    <xdr:to>
      <xdr:col>17</xdr:col>
      <xdr:colOff>0</xdr:colOff>
      <xdr:row>8</xdr:row>
      <xdr:rowOff>0</xdr:rowOff>
    </xdr:to>
    <xdr:cxnSp macro="">
      <xdr:nvCxnSpPr>
        <xdr:cNvPr id="8" name="直線コネクタ 7">
          <a:extLst>
            <a:ext uri="{FF2B5EF4-FFF2-40B4-BE49-F238E27FC236}">
              <a16:creationId xmlns:a16="http://schemas.microsoft.com/office/drawing/2014/main" id="{00000000-0008-0000-0E00-000008000000}"/>
            </a:ext>
          </a:extLst>
        </xdr:cNvPr>
        <xdr:cNvCxnSpPr/>
      </xdr:nvCxnSpPr>
      <xdr:spPr bwMode="auto">
        <a:xfrm>
          <a:off x="381000" y="1028700"/>
          <a:ext cx="1800225" cy="952500"/>
        </a:xfrm>
        <a:prstGeom prst="line">
          <a:avLst/>
        </a:prstGeom>
        <a:solidFill>
          <a:srgbClr val="FFFFFF"/>
        </a:solidFill>
        <a:ln w="6350" cap="flat" cmpd="sng" algn="ctr">
          <a:solidFill>
            <a:schemeClr val="tx1"/>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485775</xdr:rowOff>
    </xdr:from>
    <xdr:ext cx="1333500" cy="76200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001000" y="4857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42</xdr:col>
      <xdr:colOff>0</xdr:colOff>
      <xdr:row>6</xdr:row>
      <xdr:rowOff>0</xdr:rowOff>
    </xdr:from>
    <xdr:to>
      <xdr:col>48</xdr:col>
      <xdr:colOff>190499</xdr:colOff>
      <xdr:row>8</xdr:row>
      <xdr:rowOff>50144</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800100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11</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81</xdr:col>
      <xdr:colOff>190499</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0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476250</xdr:rowOff>
    </xdr:from>
    <xdr:ext cx="1333500" cy="76200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94385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xdr:from>
      <xdr:col>30</xdr:col>
      <xdr:colOff>0</xdr:colOff>
      <xdr:row>38</xdr:row>
      <xdr:rowOff>3284</xdr:rowOff>
    </xdr:from>
    <xdr:to>
      <xdr:col>31</xdr:col>
      <xdr:colOff>3284</xdr:colOff>
      <xdr:row>45</xdr:row>
      <xdr:rowOff>3284</xdr:rowOff>
    </xdr:to>
    <xdr:sp macro="" textlink="">
      <xdr:nvSpPr>
        <xdr:cNvPr id="5" name="左大かっこ 4">
          <a:extLst>
            <a:ext uri="{FF2B5EF4-FFF2-40B4-BE49-F238E27FC236}">
              <a16:creationId xmlns:a16="http://schemas.microsoft.com/office/drawing/2014/main" id="{00000000-0008-0000-1000-000005000000}"/>
            </a:ext>
          </a:extLst>
        </xdr:cNvPr>
        <xdr:cNvSpPr/>
      </xdr:nvSpPr>
      <xdr:spPr bwMode="auto">
        <a:xfrm>
          <a:off x="2952750" y="7718534"/>
          <a:ext cx="98534" cy="1143000"/>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68</xdr:col>
      <xdr:colOff>1</xdr:colOff>
      <xdr:row>37</xdr:row>
      <xdr:rowOff>289034</xdr:rowOff>
    </xdr:from>
    <xdr:to>
      <xdr:col>69</xdr:col>
      <xdr:colOff>0</xdr:colOff>
      <xdr:row>44</xdr:row>
      <xdr:rowOff>98534</xdr:rowOff>
    </xdr:to>
    <xdr:sp macro="" textlink="">
      <xdr:nvSpPr>
        <xdr:cNvPr id="6" name="左大かっこ 5">
          <a:extLst>
            <a:ext uri="{FF2B5EF4-FFF2-40B4-BE49-F238E27FC236}">
              <a16:creationId xmlns:a16="http://schemas.microsoft.com/office/drawing/2014/main" id="{00000000-0008-0000-1000-000006000000}"/>
            </a:ext>
          </a:extLst>
        </xdr:cNvPr>
        <xdr:cNvSpPr/>
      </xdr:nvSpPr>
      <xdr:spPr bwMode="auto">
        <a:xfrm flipH="1">
          <a:off x="6572251" y="7718534"/>
          <a:ext cx="95249" cy="1143000"/>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44</xdr:col>
      <xdr:colOff>0</xdr:colOff>
      <xdr:row>41</xdr:row>
      <xdr:rowOff>0</xdr:rowOff>
    </xdr:from>
    <xdr:to>
      <xdr:col>65</xdr:col>
      <xdr:colOff>95249</xdr:colOff>
      <xdr:row>42</xdr:row>
      <xdr:rowOff>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4191000" y="8191500"/>
          <a:ext cx="2095499"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twoCellAnchor editAs="absolute">
    <xdr:from>
      <xdr:col>44</xdr:col>
      <xdr:colOff>0</xdr:colOff>
      <xdr:row>43</xdr:row>
      <xdr:rowOff>0</xdr:rowOff>
    </xdr:from>
    <xdr:to>
      <xdr:col>65</xdr:col>
      <xdr:colOff>95249</xdr:colOff>
      <xdr:row>44</xdr:row>
      <xdr:rowOff>0</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4191000" y="8572500"/>
          <a:ext cx="2095499"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oneCellAnchor>
    <xdr:from>
      <xdr:col>82</xdr:col>
      <xdr:colOff>0</xdr:colOff>
      <xdr:row>7</xdr:row>
      <xdr:rowOff>0</xdr:rowOff>
    </xdr:from>
    <xdr:ext cx="1333499" cy="431144"/>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8039100"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12</a:t>
          </a:r>
          <a:endParaRPr kumimoji="1" lang="ja-JP" altLang="en-US" sz="1600">
            <a:latin typeface="Meiryo UI" panose="020B0604030504040204" pitchFamily="50" charset="-128"/>
            <a:ea typeface="Meiryo UI" panose="020B0604030504040204" pitchFamily="50" charset="-128"/>
          </a:endParaRP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7953375"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82</xdr:col>
      <xdr:colOff>0</xdr:colOff>
      <xdr:row>8</xdr:row>
      <xdr:rowOff>0</xdr:rowOff>
    </xdr:from>
    <xdr:ext cx="1333499" cy="431144"/>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13</a:t>
          </a:r>
          <a:endParaRPr kumimoji="1" lang="ja-JP" altLang="en-US" sz="1600">
            <a:latin typeface="Meiryo UI" panose="020B0604030504040204" pitchFamily="50" charset="-128"/>
            <a:ea typeface="Meiryo UI" panose="020B0604030504040204" pitchFamily="50" charset="-128"/>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40</xdr:col>
      <xdr:colOff>190499</xdr:colOff>
      <xdr:row>0</xdr:row>
      <xdr:rowOff>0</xdr:rowOff>
    </xdr:from>
    <xdr:ext cx="1333501" cy="360000"/>
    <xdr:sp macro="" textlink="">
      <xdr:nvSpPr>
        <xdr:cNvPr id="3" name="Rectangle 107">
          <a:hlinkClick xmlns:r="http://schemas.openxmlformats.org/officeDocument/2006/relationships" r:id="rId1"/>
          <a:extLst>
            <a:ext uri="{FF2B5EF4-FFF2-40B4-BE49-F238E27FC236}">
              <a16:creationId xmlns:a16="http://schemas.microsoft.com/office/drawing/2014/main" id="{00000000-0008-0000-1200-000003000000}"/>
            </a:ext>
          </a:extLst>
        </xdr:cNvPr>
        <xdr:cNvSpPr>
          <a:spLocks noChangeArrowheads="1"/>
        </xdr:cNvSpPr>
      </xdr:nvSpPr>
      <xdr:spPr bwMode="auto">
        <a:xfrm>
          <a:off x="78676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oneCellAnchor>
    <xdr:from>
      <xdr:col>41</xdr:col>
      <xdr:colOff>0</xdr:colOff>
      <xdr:row>2</xdr:row>
      <xdr:rowOff>95250</xdr:rowOff>
    </xdr:from>
    <xdr:ext cx="1333500" cy="762000"/>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786765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41</xdr:col>
      <xdr:colOff>1</xdr:colOff>
      <xdr:row>29</xdr:row>
      <xdr:rowOff>26056</xdr:rowOff>
    </xdr:from>
    <xdr:ext cx="1333499" cy="431144"/>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7867651" y="553150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14</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xdr:from>
      <xdr:col>59</xdr:col>
      <xdr:colOff>85725</xdr:colOff>
      <xdr:row>0</xdr:row>
      <xdr:rowOff>57659</xdr:rowOff>
    </xdr:from>
    <xdr:to>
      <xdr:col>61</xdr:col>
      <xdr:colOff>85725</xdr:colOff>
      <xdr:row>6</xdr:row>
      <xdr:rowOff>133350</xdr:rowOff>
    </xdr:to>
    <xdr:grpSp>
      <xdr:nvGrpSpPr>
        <xdr:cNvPr id="8" name="グループ化 7">
          <a:extLst>
            <a:ext uri="{FF2B5EF4-FFF2-40B4-BE49-F238E27FC236}">
              <a16:creationId xmlns:a16="http://schemas.microsoft.com/office/drawing/2014/main" id="{00000000-0008-0000-1200-000008000000}"/>
            </a:ext>
          </a:extLst>
        </xdr:cNvPr>
        <xdr:cNvGrpSpPr/>
      </xdr:nvGrpSpPr>
      <xdr:grpSpPr>
        <a:xfrm>
          <a:off x="11382375" y="57659"/>
          <a:ext cx="381000" cy="1199641"/>
          <a:chOff x="6477000" y="1257809"/>
          <a:chExt cx="381000" cy="1199641"/>
        </a:xfrm>
        <a:noFill/>
      </xdr:grpSpPr>
      <xdr:grpSp>
        <xdr:nvGrpSpPr>
          <xdr:cNvPr id="9" name="Group 1">
            <a:extLst>
              <a:ext uri="{FF2B5EF4-FFF2-40B4-BE49-F238E27FC236}">
                <a16:creationId xmlns:a16="http://schemas.microsoft.com/office/drawing/2014/main" id="{00000000-0008-0000-1200-000009000000}"/>
              </a:ext>
            </a:extLst>
          </xdr:cNvPr>
          <xdr:cNvGrpSpPr>
            <a:grpSpLocks/>
          </xdr:cNvGrpSpPr>
        </xdr:nvGrpSpPr>
        <xdr:grpSpPr bwMode="auto">
          <a:xfrm>
            <a:off x="6543675" y="1600200"/>
            <a:ext cx="257175" cy="857250"/>
            <a:chOff x="4107" y="3345"/>
            <a:chExt cx="400" cy="1350"/>
          </a:xfrm>
          <a:grpFill/>
        </xdr:grpSpPr>
        <xdr:sp macro="" textlink="">
          <xdr:nvSpPr>
            <xdr:cNvPr id="11" name="Freeform 2">
              <a:extLst>
                <a:ext uri="{FF2B5EF4-FFF2-40B4-BE49-F238E27FC236}">
                  <a16:creationId xmlns:a16="http://schemas.microsoft.com/office/drawing/2014/main" id="{00000000-0008-0000-1200-00000B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2" name="Line 3">
              <a:extLst>
                <a:ext uri="{FF2B5EF4-FFF2-40B4-BE49-F238E27FC236}">
                  <a16:creationId xmlns:a16="http://schemas.microsoft.com/office/drawing/2014/main" id="{00000000-0008-0000-1200-00000C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twoCellAnchor editAs="oneCell">
    <xdr:from>
      <xdr:col>50</xdr:col>
      <xdr:colOff>0</xdr:colOff>
      <xdr:row>1</xdr:row>
      <xdr:rowOff>0</xdr:rowOff>
    </xdr:from>
    <xdr:to>
      <xdr:col>53</xdr:col>
      <xdr:colOff>148500</xdr:colOff>
      <xdr:row>4</xdr:row>
      <xdr:rowOff>149935</xdr:rowOff>
    </xdr:to>
    <xdr:pic>
      <xdr:nvPicPr>
        <xdr:cNvPr id="13" name="図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clrChange>
            <a:clrFrom>
              <a:srgbClr val="F0F0F0"/>
            </a:clrFrom>
            <a:clrTo>
              <a:srgbClr val="F0F0F0">
                <a:alpha val="0"/>
              </a:srgbClr>
            </a:clrTo>
          </a:clrChange>
        </a:blip>
        <a:stretch>
          <a:fillRect/>
        </a:stretch>
      </xdr:blipFill>
      <xdr:spPr>
        <a:xfrm>
          <a:off x="9582150" y="190500"/>
          <a:ext cx="720000" cy="711910"/>
        </a:xfrm>
        <a:prstGeom prst="rect">
          <a:avLst/>
        </a:prstGeom>
      </xdr:spPr>
    </xdr:pic>
    <xdr:clientData/>
  </xdr:twoCellAnchor>
  <xdr:twoCellAnchor editAs="oneCell">
    <xdr:from>
      <xdr:col>54</xdr:col>
      <xdr:colOff>120851</xdr:colOff>
      <xdr:row>1</xdr:row>
      <xdr:rowOff>21921</xdr:rowOff>
    </xdr:from>
    <xdr:to>
      <xdr:col>58</xdr:col>
      <xdr:colOff>78851</xdr:colOff>
      <xdr:row>5</xdr:row>
      <xdr:rowOff>11175</xdr:rowOff>
    </xdr:to>
    <xdr:pic>
      <xdr:nvPicPr>
        <xdr:cNvPr id="14" name="図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clrChange>
            <a:clrFrom>
              <a:srgbClr val="EEEEEE"/>
            </a:clrFrom>
            <a:clrTo>
              <a:srgbClr val="EEEEEE">
                <a:alpha val="0"/>
              </a:srgbClr>
            </a:clrTo>
          </a:clrChange>
        </a:blip>
        <a:stretch>
          <a:fillRect/>
        </a:stretch>
      </xdr:blipFill>
      <xdr:spPr>
        <a:xfrm>
          <a:off x="10465001" y="212421"/>
          <a:ext cx="720000" cy="732204"/>
        </a:xfrm>
        <a:prstGeom prst="rect">
          <a:avLst/>
        </a:prstGeom>
      </xdr:spPr>
    </xdr:pic>
    <xdr:clientData/>
  </xdr:twoCellAnchor>
  <xdr:twoCellAnchor editAs="oneCell">
    <xdr:from>
      <xdr:col>41</xdr:col>
      <xdr:colOff>28576</xdr:colOff>
      <xdr:row>21</xdr:row>
      <xdr:rowOff>19051</xdr:rowOff>
    </xdr:from>
    <xdr:to>
      <xdr:col>42</xdr:col>
      <xdr:colOff>162076</xdr:colOff>
      <xdr:row>22</xdr:row>
      <xdr:rowOff>152551</xdr:rowOff>
    </xdr:to>
    <xdr:pic>
      <xdr:nvPicPr>
        <xdr:cNvPr id="18" name="図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6" y="4000501"/>
          <a:ext cx="324000" cy="32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81</xdr:row>
      <xdr:rowOff>0</xdr:rowOff>
    </xdr:from>
    <xdr:to>
      <xdr:col>42</xdr:col>
      <xdr:colOff>0</xdr:colOff>
      <xdr:row>101</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131</xdr:row>
      <xdr:rowOff>0</xdr:rowOff>
    </xdr:from>
    <xdr:to>
      <xdr:col>42</xdr:col>
      <xdr:colOff>0</xdr:colOff>
      <xdr:row>151</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bwMode="auto">
        <a:xfrm>
          <a:off x="7515225" y="18059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7</xdr:col>
      <xdr:colOff>9525</xdr:colOff>
      <xdr:row>0</xdr:row>
      <xdr:rowOff>38100</xdr:rowOff>
    </xdr:from>
    <xdr:to>
      <xdr:col>9</xdr:col>
      <xdr:colOff>0</xdr:colOff>
      <xdr:row>1</xdr:row>
      <xdr:rowOff>3081</xdr:rowOff>
    </xdr:to>
    <xdr:pic>
      <xdr:nvPicPr>
        <xdr:cNvPr id="5" name="図 4">
          <a:extLst>
            <a:ext uri="{FF2B5EF4-FFF2-40B4-BE49-F238E27FC236}">
              <a16:creationId xmlns:a16="http://schemas.microsoft.com/office/drawing/2014/main" id="{2AF4B096-3D02-4ADC-B977-731156C92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0" y="38100"/>
          <a:ext cx="371475" cy="3459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3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0010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16</xdr:row>
      <xdr:rowOff>19050</xdr:rowOff>
    </xdr:from>
    <xdr:ext cx="1333499" cy="388696"/>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15-1</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0010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16</xdr:row>
      <xdr:rowOff>19050</xdr:rowOff>
    </xdr:from>
    <xdr:ext cx="1333499" cy="388696"/>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15-2</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0010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15-3</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6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80010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15-4</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7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80010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15-5</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039100" y="47625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20</xdr:col>
      <xdr:colOff>28575</xdr:colOff>
      <xdr:row>36</xdr:row>
      <xdr:rowOff>0</xdr:rowOff>
    </xdr:from>
    <xdr:to>
      <xdr:col>41</xdr:col>
      <xdr:colOff>28575</xdr:colOff>
      <xdr:row>38</xdr:row>
      <xdr:rowOff>155942</xdr:rowOff>
    </xdr:to>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57625" y="8601075"/>
          <a:ext cx="4019550" cy="53694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紹介者（行政書士を含む）がいる場合、（法人の）会社名／</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氏名／郵便番号／住所／電話番号を直接入力</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14</xdr:col>
      <xdr:colOff>28575</xdr:colOff>
      <xdr:row>37</xdr:row>
      <xdr:rowOff>85725</xdr:rowOff>
    </xdr:from>
    <xdr:to>
      <xdr:col>20</xdr:col>
      <xdr:colOff>28575</xdr:colOff>
      <xdr:row>39</xdr:row>
      <xdr:rowOff>7754</xdr:rowOff>
    </xdr:to>
    <xdr:cxnSp macro="">
      <xdr:nvCxnSpPr>
        <xdr:cNvPr id="5" name="カギ線コネクタ 6">
          <a:extLst>
            <a:ext uri="{FF2B5EF4-FFF2-40B4-BE49-F238E27FC236}">
              <a16:creationId xmlns:a16="http://schemas.microsoft.com/office/drawing/2014/main" id="{00000000-0008-0000-1800-000005000000}"/>
            </a:ext>
          </a:extLst>
        </xdr:cNvPr>
        <xdr:cNvCxnSpPr/>
      </xdr:nvCxnSpPr>
      <xdr:spPr bwMode="auto">
        <a:xfrm rot="10800000" flipV="1">
          <a:off x="2714625" y="8877300"/>
          <a:ext cx="1143000" cy="398279"/>
        </a:xfrm>
        <a:prstGeom prst="bentConnector3">
          <a:avLst>
            <a:gd name="adj1" fmla="val 100000"/>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039100" y="47625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2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A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180975</xdr:rowOff>
    </xdr:from>
    <xdr:ext cx="1333500" cy="7620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３部提出</a:t>
          </a:r>
        </a:p>
      </xdr:txBody>
    </xdr:sp>
    <xdr:clientData fPrintsWithSheet="0"/>
  </xdr:oneCellAnchor>
  <xdr:oneCellAnchor>
    <xdr:from>
      <xdr:col>38</xdr:col>
      <xdr:colOff>9525</xdr:colOff>
      <xdr:row>33</xdr:row>
      <xdr:rowOff>9525</xdr:rowOff>
    </xdr:from>
    <xdr:ext cx="2105025" cy="466725"/>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7267575" y="7781925"/>
          <a:ext cx="2105025"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←印刷後、該当するいずれか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oneCellAnchor>
    <xdr:from>
      <xdr:col>38</xdr:col>
      <xdr:colOff>18184</xdr:colOff>
      <xdr:row>31</xdr:row>
      <xdr:rowOff>61480</xdr:rowOff>
    </xdr:from>
    <xdr:ext cx="2096366" cy="466725"/>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7276234" y="7310005"/>
          <a:ext cx="2096366"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←印刷後、有無のどちらか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twoCellAnchor editAs="oneCell">
    <xdr:from>
      <xdr:col>117</xdr:col>
      <xdr:colOff>1</xdr:colOff>
      <xdr:row>0</xdr:row>
      <xdr:rowOff>0</xdr:rowOff>
    </xdr:from>
    <xdr:to>
      <xdr:col>124</xdr:col>
      <xdr:colOff>1</xdr:colOff>
      <xdr:row>1</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11239501"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49</xdr:row>
      <xdr:rowOff>103156</xdr:rowOff>
    </xdr:from>
    <xdr:to>
      <xdr:col>115</xdr:col>
      <xdr:colOff>80758</xdr:colOff>
      <xdr:row>50</xdr:row>
      <xdr:rowOff>0</xdr:rowOff>
    </xdr:to>
    <xdr:cxnSp macro="">
      <xdr:nvCxnSpPr>
        <xdr:cNvPr id="3" name="直線コネクタ 2">
          <a:extLst>
            <a:ext uri="{FF2B5EF4-FFF2-40B4-BE49-F238E27FC236}">
              <a16:creationId xmlns:a16="http://schemas.microsoft.com/office/drawing/2014/main" id="{00000000-0008-0000-1C00-000003000000}"/>
            </a:ext>
          </a:extLst>
        </xdr:cNvPr>
        <xdr:cNvCxnSpPr/>
      </xdr:nvCxnSpPr>
      <xdr:spPr>
        <a:xfrm flipH="1">
          <a:off x="0" y="7856506"/>
          <a:ext cx="11034508" cy="58769"/>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116</xdr:col>
      <xdr:colOff>9527</xdr:colOff>
      <xdr:row>48</xdr:row>
      <xdr:rowOff>132519</xdr:rowOff>
    </xdr:from>
    <xdr:to>
      <xdr:col>124</xdr:col>
      <xdr:colOff>0</xdr:colOff>
      <xdr:row>50</xdr:row>
      <xdr:rowOff>55811</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11058527" y="7691905"/>
          <a:ext cx="1514473" cy="278315"/>
          <a:chOff x="7962902" y="11125708"/>
          <a:chExt cx="1446787" cy="275717"/>
        </a:xfrm>
      </xdr:grpSpPr>
      <xdr:cxnSp macro="">
        <xdr:nvCxnSpPr>
          <xdr:cNvPr id="5" name="直線矢印コネクタ 4">
            <a:extLst>
              <a:ext uri="{FF2B5EF4-FFF2-40B4-BE49-F238E27FC236}">
                <a16:creationId xmlns:a16="http://schemas.microsoft.com/office/drawing/2014/main" id="{00000000-0008-0000-1C00-000005000000}"/>
              </a:ext>
            </a:extLst>
          </xdr:cNvPr>
          <xdr:cNvCxnSpPr>
            <a:stCxn id="6" idx="3"/>
          </xdr:cNvCxnSpPr>
        </xdr:nvCxnSpPr>
        <xdr:spPr>
          <a:xfrm flipH="1">
            <a:off x="7962902" y="11263567"/>
            <a:ext cx="1446787" cy="14036"/>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8505825" y="11125708"/>
            <a:ext cx="903864"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116</xdr:col>
      <xdr:colOff>181841</xdr:colOff>
      <xdr:row>3</xdr:row>
      <xdr:rowOff>0</xdr:rowOff>
    </xdr:from>
    <xdr:ext cx="1333500" cy="3714750"/>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1230841" y="609600"/>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用紙：横</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短辺とじ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57</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82867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41</xdr:col>
      <xdr:colOff>0</xdr:colOff>
      <xdr:row>7</xdr:row>
      <xdr:rowOff>0</xdr:rowOff>
    </xdr:from>
    <xdr:to>
      <xdr:col>43</xdr:col>
      <xdr:colOff>0</xdr:colOff>
      <xdr:row>14</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bwMode="auto">
        <a:xfrm>
          <a:off x="7905750" y="13335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22</xdr:row>
      <xdr:rowOff>0</xdr:rowOff>
    </xdr:from>
    <xdr:to>
      <xdr:col>43</xdr:col>
      <xdr:colOff>0</xdr:colOff>
      <xdr:row>78</xdr:row>
      <xdr:rowOff>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bwMode="auto">
        <a:xfrm>
          <a:off x="7905750" y="28575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34</xdr:col>
      <xdr:colOff>91167</xdr:colOff>
      <xdr:row>1</xdr:row>
      <xdr:rowOff>24666</xdr:rowOff>
    </xdr:from>
    <xdr:to>
      <xdr:col>36</xdr:col>
      <xdr:colOff>198428</xdr:colOff>
      <xdr:row>2</xdr:row>
      <xdr:rowOff>133273</xdr:rowOff>
    </xdr:to>
    <xdr:pic>
      <xdr:nvPicPr>
        <xdr:cNvPr id="2" name="図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167541"/>
          <a:ext cx="507311" cy="251482"/>
        </a:xfrm>
        <a:prstGeom prst="rect">
          <a:avLst/>
        </a:prstGeom>
      </xdr:spPr>
    </xdr:pic>
    <xdr:clientData/>
  </xdr:twoCellAnchor>
  <xdr:twoCellAnchor>
    <xdr:from>
      <xdr:col>29</xdr:col>
      <xdr:colOff>170624</xdr:colOff>
      <xdr:row>78</xdr:row>
      <xdr:rowOff>260902</xdr:rowOff>
    </xdr:from>
    <xdr:to>
      <xdr:col>30</xdr:col>
      <xdr:colOff>152400</xdr:colOff>
      <xdr:row>80</xdr:row>
      <xdr:rowOff>0</xdr:rowOff>
    </xdr:to>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74</xdr:row>
      <xdr:rowOff>114300</xdr:rowOff>
    </xdr:from>
    <xdr:to>
      <xdr:col>2</xdr:col>
      <xdr:colOff>161925</xdr:colOff>
      <xdr:row>75</xdr:row>
      <xdr:rowOff>38100</xdr:rowOff>
    </xdr:to>
    <xdr:sp macro="" textlink="">
      <xdr:nvSpPr>
        <xdr:cNvPr id="5" name="矢印: 右 4">
          <a:extLst>
            <a:ext uri="{FF2B5EF4-FFF2-40B4-BE49-F238E27FC236}">
              <a16:creationId xmlns:a16="http://schemas.microsoft.com/office/drawing/2014/main" id="{00000000-0008-0000-1D00-000005000000}"/>
            </a:ext>
          </a:extLst>
        </xdr:cNvPr>
        <xdr:cNvSpPr/>
      </xdr:nvSpPr>
      <xdr:spPr>
        <a:xfrm>
          <a:off x="323850" y="112299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80</xdr:row>
      <xdr:rowOff>38100</xdr:rowOff>
    </xdr:from>
    <xdr:to>
      <xdr:col>2</xdr:col>
      <xdr:colOff>161925</xdr:colOff>
      <xdr:row>80</xdr:row>
      <xdr:rowOff>114300</xdr:rowOff>
    </xdr:to>
    <xdr:sp macro="" textlink="">
      <xdr:nvSpPr>
        <xdr:cNvPr id="6" name="矢印: 右 5">
          <a:extLst>
            <a:ext uri="{FF2B5EF4-FFF2-40B4-BE49-F238E27FC236}">
              <a16:creationId xmlns:a16="http://schemas.microsoft.com/office/drawing/2014/main" id="{00000000-0008-0000-1D00-000006000000}"/>
            </a:ext>
          </a:extLst>
        </xdr:cNvPr>
        <xdr:cNvSpPr/>
      </xdr:nvSpPr>
      <xdr:spPr>
        <a:xfrm>
          <a:off x="323850" y="122110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72</xdr:row>
      <xdr:rowOff>0</xdr:rowOff>
    </xdr:from>
    <xdr:to>
      <xdr:col>2</xdr:col>
      <xdr:colOff>76200</xdr:colOff>
      <xdr:row>82</xdr:row>
      <xdr:rowOff>9525</xdr:rowOff>
    </xdr:to>
    <xdr:sp macro="" textlink="">
      <xdr:nvSpPr>
        <xdr:cNvPr id="7" name="正方形/長方形 6">
          <a:extLst>
            <a:ext uri="{FF2B5EF4-FFF2-40B4-BE49-F238E27FC236}">
              <a16:creationId xmlns:a16="http://schemas.microsoft.com/office/drawing/2014/main" id="{00000000-0008-0000-1D00-000007000000}"/>
            </a:ext>
          </a:extLst>
        </xdr:cNvPr>
        <xdr:cNvSpPr/>
      </xdr:nvSpPr>
      <xdr:spPr>
        <a:xfrm>
          <a:off x="114301" y="108108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72</xdr:row>
      <xdr:rowOff>133350</xdr:rowOff>
    </xdr:from>
    <xdr:to>
      <xdr:col>2</xdr:col>
      <xdr:colOff>142875</xdr:colOff>
      <xdr:row>82</xdr:row>
      <xdr:rowOff>142875</xdr:rowOff>
    </xdr:to>
    <xdr:sp macro="" textlink="">
      <xdr:nvSpPr>
        <xdr:cNvPr id="8" name="正方形/長方形 7">
          <a:extLst>
            <a:ext uri="{FF2B5EF4-FFF2-40B4-BE49-F238E27FC236}">
              <a16:creationId xmlns:a16="http://schemas.microsoft.com/office/drawing/2014/main" id="{00000000-0008-0000-1D00-000008000000}"/>
            </a:ext>
          </a:extLst>
        </xdr:cNvPr>
        <xdr:cNvSpPr/>
      </xdr:nvSpPr>
      <xdr:spPr>
        <a:xfrm>
          <a:off x="133350" y="109442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absolute">
    <xdr:from>
      <xdr:col>48</xdr:col>
      <xdr:colOff>9525</xdr:colOff>
      <xdr:row>0</xdr:row>
      <xdr:rowOff>0</xdr:rowOff>
    </xdr:from>
    <xdr:to>
      <xdr:col>55</xdr:col>
      <xdr:colOff>9525</xdr:colOff>
      <xdr:row>2</xdr:row>
      <xdr:rowOff>74250</xdr:rowOff>
    </xdr:to>
    <xdr:sp macro="" textlink="">
      <xdr:nvSpPr>
        <xdr:cNvPr id="9" name="Rectangle 107">
          <a:hlinkClick xmlns:r="http://schemas.openxmlformats.org/officeDocument/2006/relationships" r:id="rId2"/>
          <a:extLst>
            <a:ext uri="{FF2B5EF4-FFF2-40B4-BE49-F238E27FC236}">
              <a16:creationId xmlns:a16="http://schemas.microsoft.com/office/drawing/2014/main" id="{00000000-0008-0000-1D00-000009000000}"/>
            </a:ext>
          </a:extLst>
        </xdr:cNvPr>
        <xdr:cNvSpPr>
          <a:spLocks noChangeArrowheads="1"/>
        </xdr:cNvSpPr>
      </xdr:nvSpPr>
      <xdr:spPr bwMode="auto">
        <a:xfrm>
          <a:off x="94392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48</xdr:col>
      <xdr:colOff>0</xdr:colOff>
      <xdr:row>4</xdr:row>
      <xdr:rowOff>0</xdr:rowOff>
    </xdr:from>
    <xdr:ext cx="3429000" cy="666750"/>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9429750" y="657225"/>
          <a:ext cx="3429000" cy="66675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他</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部を控えとして保管のこと</a:t>
          </a:r>
        </a:p>
      </xdr:txBody>
    </xdr:sp>
    <xdr:clientData fPrintsWithSheet="0"/>
  </xdr:oneCellAnchor>
  <xdr:twoCellAnchor editAs="oneCell">
    <xdr:from>
      <xdr:col>48</xdr:col>
      <xdr:colOff>28576</xdr:colOff>
      <xdr:row>13</xdr:row>
      <xdr:rowOff>104625</xdr:rowOff>
    </xdr:from>
    <xdr:to>
      <xdr:col>49</xdr:col>
      <xdr:colOff>162076</xdr:colOff>
      <xdr:row>16</xdr:row>
      <xdr:rowOff>0</xdr:rowOff>
    </xdr:to>
    <xdr:pic>
      <xdr:nvPicPr>
        <xdr:cNvPr id="11" name="図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58326" y="2000100"/>
          <a:ext cx="324000" cy="324000"/>
        </a:xfrm>
        <a:prstGeom prst="rect">
          <a:avLst/>
        </a:prstGeom>
      </xdr:spPr>
    </xdr:pic>
    <xdr:clientData/>
  </xdr:twoCellAnchor>
  <xdr:twoCellAnchor>
    <xdr:from>
      <xdr:col>29</xdr:col>
      <xdr:colOff>170624</xdr:colOff>
      <xdr:row>78</xdr:row>
      <xdr:rowOff>260902</xdr:rowOff>
    </xdr:from>
    <xdr:to>
      <xdr:col>30</xdr:col>
      <xdr:colOff>152400</xdr:colOff>
      <xdr:row>80</xdr:row>
      <xdr:rowOff>0</xdr:rowOff>
    </xdr:to>
    <xdr:sp macro="" textlink="">
      <xdr:nvSpPr>
        <xdr:cNvPr id="12" name="テキスト ボックス 11">
          <a:extLst>
            <a:ext uri="{FF2B5EF4-FFF2-40B4-BE49-F238E27FC236}">
              <a16:creationId xmlns:a16="http://schemas.microsoft.com/office/drawing/2014/main" id="{00000000-0008-0000-1D00-00000C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29</xdr:col>
      <xdr:colOff>170624</xdr:colOff>
      <xdr:row>78</xdr:row>
      <xdr:rowOff>260902</xdr:rowOff>
    </xdr:from>
    <xdr:to>
      <xdr:col>30</xdr:col>
      <xdr:colOff>152400</xdr:colOff>
      <xdr:row>80</xdr:row>
      <xdr:rowOff>0</xdr:rowOff>
    </xdr:to>
    <xdr:sp macro="" textlink="">
      <xdr:nvSpPr>
        <xdr:cNvPr id="14" name="テキスト ボックス 13">
          <a:extLst>
            <a:ext uri="{FF2B5EF4-FFF2-40B4-BE49-F238E27FC236}">
              <a16:creationId xmlns:a16="http://schemas.microsoft.com/office/drawing/2014/main" id="{00000000-0008-0000-1D00-00000E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29</xdr:col>
      <xdr:colOff>170624</xdr:colOff>
      <xdr:row>78</xdr:row>
      <xdr:rowOff>260902</xdr:rowOff>
    </xdr:from>
    <xdr:to>
      <xdr:col>30</xdr:col>
      <xdr:colOff>152400</xdr:colOff>
      <xdr:row>80</xdr:row>
      <xdr:rowOff>0</xdr:rowOff>
    </xdr:to>
    <xdr:sp macro="" textlink="">
      <xdr:nvSpPr>
        <xdr:cNvPr id="15" name="テキスト ボックス 14">
          <a:extLst>
            <a:ext uri="{FF2B5EF4-FFF2-40B4-BE49-F238E27FC236}">
              <a16:creationId xmlns:a16="http://schemas.microsoft.com/office/drawing/2014/main" id="{00000000-0008-0000-1D00-00000F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42</xdr:col>
      <xdr:colOff>68745</xdr:colOff>
      <xdr:row>73</xdr:row>
      <xdr:rowOff>61706</xdr:rowOff>
    </xdr:from>
    <xdr:to>
      <xdr:col>43</xdr:col>
      <xdr:colOff>120096</xdr:colOff>
      <xdr:row>74</xdr:row>
      <xdr:rowOff>66675</xdr:rowOff>
    </xdr:to>
    <xdr:sp macro="" textlink="">
      <xdr:nvSpPr>
        <xdr:cNvPr id="16" name="右矢印 6">
          <a:extLst>
            <a:ext uri="{FF2B5EF4-FFF2-40B4-BE49-F238E27FC236}">
              <a16:creationId xmlns:a16="http://schemas.microsoft.com/office/drawing/2014/main" id="{00000000-0008-0000-1D00-000010000000}"/>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039100" y="47625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28575</xdr:rowOff>
    </xdr:from>
    <xdr:to>
      <xdr:col>39</xdr:col>
      <xdr:colOff>190499</xdr:colOff>
      <xdr:row>3</xdr:row>
      <xdr:rowOff>180975</xdr:rowOff>
    </xdr:to>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209550" y="28575"/>
          <a:ext cx="7429499" cy="7239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800" b="0">
              <a:solidFill>
                <a:srgbClr val="FF0000"/>
              </a:solidFill>
              <a:latin typeface="+mn-ea"/>
              <a:ea typeface="+mn-ea"/>
            </a:rPr>
            <a:t>入会金の </a:t>
          </a:r>
          <a:r>
            <a:rPr kumimoji="1" lang="ja-JP" altLang="en-US" sz="2000" b="1" u="sng">
              <a:solidFill>
                <a:srgbClr val="FF0000"/>
              </a:solidFill>
              <a:latin typeface="+mn-ea"/>
              <a:ea typeface="+mn-ea"/>
            </a:rPr>
            <a:t>一括納付</a:t>
          </a:r>
          <a:r>
            <a:rPr kumimoji="1" lang="ja-JP" altLang="en-US" sz="2000" b="1" u="none">
              <a:solidFill>
                <a:srgbClr val="FF0000"/>
              </a:solidFill>
              <a:latin typeface="+mn-ea"/>
              <a:ea typeface="+mn-ea"/>
            </a:rPr>
            <a:t> </a:t>
          </a:r>
          <a:r>
            <a:rPr kumimoji="1" lang="ja-JP" altLang="en-US" sz="1800" b="0">
              <a:solidFill>
                <a:srgbClr val="FF0000"/>
              </a:solidFill>
              <a:latin typeface="+mn-ea"/>
              <a:ea typeface="+mn-ea"/>
            </a:rPr>
            <a:t>を行う場合は、この「入会申込書」を使用。</a:t>
          </a:r>
          <a:endParaRPr kumimoji="1" lang="en-US" altLang="ja-JP" sz="18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入会金を分割納付で支払う場合はこの用紙の印刷は不要。</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80391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0</xdr:rowOff>
    </xdr:from>
    <xdr:to>
      <xdr:col>40</xdr:col>
      <xdr:colOff>0</xdr:colOff>
      <xdr:row>3</xdr:row>
      <xdr:rowOff>161925</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209550" y="0"/>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800" b="0">
              <a:solidFill>
                <a:srgbClr val="FF0000"/>
              </a:solidFill>
              <a:latin typeface="+mn-ea"/>
              <a:ea typeface="+mn-ea"/>
            </a:rPr>
            <a:t>入会金の </a:t>
          </a:r>
          <a:r>
            <a:rPr kumimoji="1" lang="ja-JP" altLang="en-US" sz="2000" b="1" u="sng">
              <a:solidFill>
                <a:srgbClr val="FF0000"/>
              </a:solidFill>
              <a:latin typeface="+mn-ea"/>
              <a:ea typeface="+mn-ea"/>
            </a:rPr>
            <a:t>分割納付</a:t>
          </a:r>
          <a:r>
            <a:rPr kumimoji="1" lang="ja-JP" altLang="en-US" sz="2000" b="1" u="none">
              <a:solidFill>
                <a:srgbClr val="FF0000"/>
              </a:solidFill>
              <a:latin typeface="+mn-ea"/>
              <a:ea typeface="+mn-ea"/>
            </a:rPr>
            <a:t> </a:t>
          </a:r>
          <a:r>
            <a:rPr kumimoji="1" lang="ja-JP" altLang="en-US" sz="1800" b="0">
              <a:solidFill>
                <a:srgbClr val="FF0000"/>
              </a:solidFill>
              <a:latin typeface="+mn-ea"/>
              <a:ea typeface="+mn-ea"/>
            </a:rPr>
            <a:t>を行う場合は、この「入会申込書」を使用。</a:t>
          </a:r>
          <a:endParaRPr kumimoji="1" lang="en-US" altLang="ja-JP" sz="18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入会金を一括で支払う場合はこの用紙の印刷は不要。</a:t>
          </a:r>
        </a:p>
      </xdr:txBody>
    </xdr:sp>
    <xdr:clientData fPrintsWithSheet="0"/>
  </xdr:twoCellAnchor>
  <xdr:twoCellAnchor editAs="absolute">
    <xdr:from>
      <xdr:col>15</xdr:col>
      <xdr:colOff>0</xdr:colOff>
      <xdr:row>22</xdr:row>
      <xdr:rowOff>161925</xdr:rowOff>
    </xdr:from>
    <xdr:to>
      <xdr:col>42</xdr:col>
      <xdr:colOff>0</xdr:colOff>
      <xdr:row>22</xdr:row>
      <xdr:rowOff>161925</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bwMode="auto">
        <a:xfrm flipH="1">
          <a:off x="2876550" y="5095875"/>
          <a:ext cx="516255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0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95250</xdr:rowOff>
    </xdr:from>
    <xdr:ext cx="1333500" cy="762000"/>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8039100" y="47625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48</xdr:row>
      <xdr:rowOff>0</xdr:rowOff>
    </xdr:from>
    <xdr:to>
      <xdr:col>40</xdr:col>
      <xdr:colOff>152400</xdr:colOff>
      <xdr:row>48</xdr:row>
      <xdr:rowOff>0</xdr:rowOff>
    </xdr:to>
    <xdr:cxnSp macro="">
      <xdr:nvCxnSpPr>
        <xdr:cNvPr id="3" name="直線コネクタ 2">
          <a:extLst>
            <a:ext uri="{FF2B5EF4-FFF2-40B4-BE49-F238E27FC236}">
              <a16:creationId xmlns:a16="http://schemas.microsoft.com/office/drawing/2014/main" id="{00000000-0008-0000-2100-000003000000}"/>
            </a:ext>
          </a:extLst>
        </xdr:cNvPr>
        <xdr:cNvCxnSpPr/>
      </xdr:nvCxnSpPr>
      <xdr:spPr>
        <a:xfrm flipH="1">
          <a:off x="0" y="11449050"/>
          <a:ext cx="7791450" cy="0"/>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41</xdr:col>
      <xdr:colOff>0</xdr:colOff>
      <xdr:row>47</xdr:row>
      <xdr:rowOff>228600</xdr:rowOff>
    </xdr:from>
    <xdr:to>
      <xdr:col>49</xdr:col>
      <xdr:colOff>180973</xdr:colOff>
      <xdr:row>48</xdr:row>
      <xdr:rowOff>113792</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7848600" y="11287125"/>
          <a:ext cx="1704973" cy="275717"/>
          <a:chOff x="7962902" y="11125708"/>
          <a:chExt cx="1628773" cy="275717"/>
        </a:xfrm>
      </xdr:grpSpPr>
      <xdr:cxnSp macro="">
        <xdr:nvCxnSpPr>
          <xdr:cNvPr id="5" name="直線矢印コネクタ 4">
            <a:extLst>
              <a:ext uri="{FF2B5EF4-FFF2-40B4-BE49-F238E27FC236}">
                <a16:creationId xmlns:a16="http://schemas.microsoft.com/office/drawing/2014/main" id="{00000000-0008-0000-2100-000005000000}"/>
              </a:ext>
            </a:extLst>
          </xdr:cNvPr>
          <xdr:cNvCxnSpPr>
            <a:stCxn id="6" idx="3"/>
          </xdr:cNvCxnSpPr>
        </xdr:nvCxnSpPr>
        <xdr:spPr>
          <a:xfrm flipH="1">
            <a:off x="7962902" y="11263567"/>
            <a:ext cx="1628773" cy="14034"/>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8505825" y="11125708"/>
            <a:ext cx="1085850"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42</xdr:col>
      <xdr:colOff>0</xdr:colOff>
      <xdr:row>3</xdr:row>
      <xdr:rowOff>0</xdr:rowOff>
    </xdr:from>
    <xdr:ext cx="1333500" cy="3714750"/>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8039100" y="571500"/>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用紙：縦</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長辺とじ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85725</xdr:rowOff>
        </xdr:from>
        <xdr:to>
          <xdr:col>4</xdr:col>
          <xdr:colOff>295275</xdr:colOff>
          <xdr:row>24</xdr:row>
          <xdr:rowOff>304800</xdr:rowOff>
        </xdr:to>
        <xdr:sp macro="" textlink="">
          <xdr:nvSpPr>
            <xdr:cNvPr id="222209" name="Check Box 1" hidden="1">
              <a:extLst>
                <a:ext uri="{63B3BB69-23CF-44E3-9099-C40C66FF867C}">
                  <a14:compatExt spid="_x0000_s222209"/>
                </a:ext>
                <a:ext uri="{FF2B5EF4-FFF2-40B4-BE49-F238E27FC236}">
                  <a16:creationId xmlns:a16="http://schemas.microsoft.com/office/drawing/2014/main" id="{00000000-0008-0000-2200-0000016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24</xdr:row>
          <xdr:rowOff>104775</xdr:rowOff>
        </xdr:from>
        <xdr:to>
          <xdr:col>5</xdr:col>
          <xdr:colOff>466725</xdr:colOff>
          <xdr:row>24</xdr:row>
          <xdr:rowOff>295275</xdr:rowOff>
        </xdr:to>
        <xdr:sp macro="" textlink="">
          <xdr:nvSpPr>
            <xdr:cNvPr id="222210" name="Check Box 2" hidden="1">
              <a:extLst>
                <a:ext uri="{63B3BB69-23CF-44E3-9099-C40C66FF867C}">
                  <a14:compatExt spid="_x0000_s222210"/>
                </a:ext>
                <a:ext uri="{FF2B5EF4-FFF2-40B4-BE49-F238E27FC236}">
                  <a16:creationId xmlns:a16="http://schemas.microsoft.com/office/drawing/2014/main" id="{00000000-0008-0000-2200-0000026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104775</xdr:rowOff>
        </xdr:from>
        <xdr:to>
          <xdr:col>9</xdr:col>
          <xdr:colOff>76200</xdr:colOff>
          <xdr:row>24</xdr:row>
          <xdr:rowOff>295275</xdr:rowOff>
        </xdr:to>
        <xdr:sp macro="" textlink="">
          <xdr:nvSpPr>
            <xdr:cNvPr id="222211" name="Check Box 3" hidden="1">
              <a:extLst>
                <a:ext uri="{63B3BB69-23CF-44E3-9099-C40C66FF867C}">
                  <a14:compatExt spid="_x0000_s222211"/>
                </a:ext>
                <a:ext uri="{FF2B5EF4-FFF2-40B4-BE49-F238E27FC236}">
                  <a16:creationId xmlns:a16="http://schemas.microsoft.com/office/drawing/2014/main" id="{00000000-0008-0000-2200-0000036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104775</xdr:rowOff>
        </xdr:from>
        <xdr:to>
          <xdr:col>5</xdr:col>
          <xdr:colOff>466725</xdr:colOff>
          <xdr:row>19</xdr:row>
          <xdr:rowOff>295275</xdr:rowOff>
        </xdr:to>
        <xdr:sp macro="" textlink="">
          <xdr:nvSpPr>
            <xdr:cNvPr id="222212" name="Check Box 4" hidden="1">
              <a:extLst>
                <a:ext uri="{63B3BB69-23CF-44E3-9099-C40C66FF867C}">
                  <a14:compatExt spid="_x0000_s222212"/>
                </a:ext>
                <a:ext uri="{FF2B5EF4-FFF2-40B4-BE49-F238E27FC236}">
                  <a16:creationId xmlns:a16="http://schemas.microsoft.com/office/drawing/2014/main" id="{00000000-0008-0000-2200-0000046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76200</xdr:rowOff>
        </xdr:from>
        <xdr:to>
          <xdr:col>4</xdr:col>
          <xdr:colOff>333375</xdr:colOff>
          <xdr:row>19</xdr:row>
          <xdr:rowOff>314325</xdr:rowOff>
        </xdr:to>
        <xdr:sp macro="" textlink="">
          <xdr:nvSpPr>
            <xdr:cNvPr id="222213" name="Check Box 5" hidden="1">
              <a:extLst>
                <a:ext uri="{63B3BB69-23CF-44E3-9099-C40C66FF867C}">
                  <a14:compatExt spid="_x0000_s222213"/>
                </a:ext>
                <a:ext uri="{FF2B5EF4-FFF2-40B4-BE49-F238E27FC236}">
                  <a16:creationId xmlns:a16="http://schemas.microsoft.com/office/drawing/2014/main" id="{00000000-0008-0000-2200-0000056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142875</xdr:colOff>
      <xdr:row>0</xdr:row>
      <xdr:rowOff>0</xdr:rowOff>
    </xdr:from>
    <xdr:to>
      <xdr:col>19</xdr:col>
      <xdr:colOff>161925</xdr:colOff>
      <xdr:row>1</xdr:row>
      <xdr:rowOff>112350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200-000002000000}"/>
            </a:ext>
          </a:extLst>
        </xdr:cNvPr>
        <xdr:cNvSpPr>
          <a:spLocks noChangeArrowheads="1"/>
        </xdr:cNvSpPr>
      </xdr:nvSpPr>
      <xdr:spPr bwMode="auto">
        <a:xfrm>
          <a:off x="64960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17</xdr:col>
      <xdr:colOff>152400</xdr:colOff>
      <xdr:row>3</xdr:row>
      <xdr:rowOff>133350</xdr:rowOff>
    </xdr:from>
    <xdr:ext cx="1333500" cy="95250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6505575" y="1047750"/>
          <a:ext cx="1333500"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23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2</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83</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8048625"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略歴書</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記入例</a:t>
          </a:r>
          <a:endParaRPr kumimoji="1" lang="en-US" altLang="ja-JP" sz="1800" b="1">
            <a:solidFill>
              <a:srgbClr val="FF0000"/>
            </a:solidFill>
            <a:latin typeface="+mn-ea"/>
            <a:ea typeface="+mn-ea"/>
          </a:endParaRPr>
        </a:p>
      </xdr:txBody>
    </xdr:sp>
    <xdr:clientData fPrintsWithSheet="0"/>
  </xdr:oneCellAnchor>
  <xdr:twoCellAnchor editAs="absolute">
    <xdr:from>
      <xdr:col>12</xdr:col>
      <xdr:colOff>1</xdr:colOff>
      <xdr:row>2</xdr:row>
      <xdr:rowOff>1</xdr:rowOff>
    </xdr:from>
    <xdr:to>
      <xdr:col>15</xdr:col>
      <xdr:colOff>1</xdr:colOff>
      <xdr:row>9</xdr:row>
      <xdr:rowOff>0</xdr:rowOff>
    </xdr:to>
    <xdr:cxnSp macro="">
      <xdr:nvCxnSpPr>
        <xdr:cNvPr id="4" name="カギ線コネクタ 3">
          <a:extLst>
            <a:ext uri="{FF2B5EF4-FFF2-40B4-BE49-F238E27FC236}">
              <a16:creationId xmlns:a16="http://schemas.microsoft.com/office/drawing/2014/main" id="{00000000-0008-0000-0300-000004000000}"/>
            </a:ext>
          </a:extLst>
        </xdr:cNvPr>
        <xdr:cNvCxnSpPr/>
      </xdr:nvCxnSpPr>
      <xdr:spPr bwMode="auto">
        <a:xfrm rot="5400000">
          <a:off x="666751" y="762001"/>
          <a:ext cx="1238249" cy="285750"/>
        </a:xfrm>
        <a:prstGeom prst="bentConnector3">
          <a:avLst>
            <a:gd name="adj1" fmla="val 0"/>
          </a:avLst>
        </a:prstGeom>
        <a:solidFill>
          <a:srgbClr val="FFFFFF"/>
        </a:solidFill>
        <a:ln w="28575" cap="flat" cmpd="sng" algn="ctr">
          <a:solidFill>
            <a:srgbClr val="FF0000"/>
          </a:solidFill>
          <a:prstDash val="solid"/>
          <a:round/>
          <a:headEnd type="none" w="med" len="med"/>
          <a:tailEnd type="oval" w="med" len="med"/>
        </a:ln>
        <a:effectLst/>
      </xdr:spPr>
    </xdr:cxnSp>
    <xdr:clientData/>
  </xdr:twoCellAnchor>
  <xdr:twoCellAnchor editAs="absolute">
    <xdr:from>
      <xdr:col>45</xdr:col>
      <xdr:colOff>9525</xdr:colOff>
      <xdr:row>6</xdr:row>
      <xdr:rowOff>2</xdr:rowOff>
    </xdr:from>
    <xdr:to>
      <xdr:col>58</xdr:col>
      <xdr:colOff>0</xdr:colOff>
      <xdr:row>17</xdr:row>
      <xdr:rowOff>152404</xdr:rowOff>
    </xdr:to>
    <xdr:cxnSp macro="">
      <xdr:nvCxnSpPr>
        <xdr:cNvPr id="5" name="カギ線コネクタ 4">
          <a:extLst>
            <a:ext uri="{FF2B5EF4-FFF2-40B4-BE49-F238E27FC236}">
              <a16:creationId xmlns:a16="http://schemas.microsoft.com/office/drawing/2014/main" id="{00000000-0008-0000-0300-000005000000}"/>
            </a:ext>
          </a:extLst>
        </xdr:cNvPr>
        <xdr:cNvCxnSpPr/>
      </xdr:nvCxnSpPr>
      <xdr:spPr bwMode="auto">
        <a:xfrm rot="5400000">
          <a:off x="3833812" y="1509715"/>
          <a:ext cx="2152652" cy="1228725"/>
        </a:xfrm>
        <a:prstGeom prst="bentConnector3">
          <a:avLst>
            <a:gd name="adj1" fmla="val -1327"/>
          </a:avLst>
        </a:prstGeom>
        <a:solidFill>
          <a:srgbClr val="FFFFFF"/>
        </a:solidFill>
        <a:ln w="28575" cap="flat" cmpd="sng" algn="ctr">
          <a:solidFill>
            <a:srgbClr val="FF0000"/>
          </a:solidFill>
          <a:prstDash val="solid"/>
          <a:round/>
          <a:headEnd type="none" w="med" len="med"/>
          <a:tailEnd type="oval" w="med" len="med"/>
        </a:ln>
        <a:effectLst/>
      </xdr:spPr>
    </xdr:cxnSp>
    <xdr:clientData/>
  </xdr:twoCellAnchor>
  <xdr:twoCellAnchor editAs="absolute">
    <xdr:from>
      <xdr:col>20</xdr:col>
      <xdr:colOff>0</xdr:colOff>
      <xdr:row>7</xdr:row>
      <xdr:rowOff>0</xdr:rowOff>
    </xdr:from>
    <xdr:to>
      <xdr:col>20</xdr:col>
      <xdr:colOff>1</xdr:colOff>
      <xdr:row>9</xdr:row>
      <xdr:rowOff>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bwMode="auto">
        <a:xfrm flipH="1">
          <a:off x="1905000" y="1238250"/>
          <a:ext cx="1" cy="285750"/>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twoCellAnchor editAs="absolute">
    <xdr:from>
      <xdr:col>15</xdr:col>
      <xdr:colOff>0</xdr:colOff>
      <xdr:row>19</xdr:row>
      <xdr:rowOff>114299</xdr:rowOff>
    </xdr:from>
    <xdr:to>
      <xdr:col>18</xdr:col>
      <xdr:colOff>0</xdr:colOff>
      <xdr:row>19</xdr:row>
      <xdr:rowOff>114300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bwMode="auto">
        <a:xfrm>
          <a:off x="1428750" y="3695699"/>
          <a:ext cx="285750" cy="1"/>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twoCellAnchor editAs="absolute">
    <xdr:from>
      <xdr:col>62</xdr:col>
      <xdr:colOff>0</xdr:colOff>
      <xdr:row>19</xdr:row>
      <xdr:rowOff>0</xdr:rowOff>
    </xdr:from>
    <xdr:to>
      <xdr:col>74</xdr:col>
      <xdr:colOff>0</xdr:colOff>
      <xdr:row>19</xdr:row>
      <xdr:rowOff>0</xdr:rowOff>
    </xdr:to>
    <xdr:cxnSp macro="">
      <xdr:nvCxnSpPr>
        <xdr:cNvPr id="8" name="直線矢印コネクタ 7">
          <a:extLst>
            <a:ext uri="{FF2B5EF4-FFF2-40B4-BE49-F238E27FC236}">
              <a16:creationId xmlns:a16="http://schemas.microsoft.com/office/drawing/2014/main" id="{00000000-0008-0000-0300-000008000000}"/>
            </a:ext>
          </a:extLst>
        </xdr:cNvPr>
        <xdr:cNvCxnSpPr/>
      </xdr:nvCxnSpPr>
      <xdr:spPr bwMode="auto">
        <a:xfrm flipH="1">
          <a:off x="5905500" y="3581400"/>
          <a:ext cx="1143000" cy="0"/>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twoCellAnchor editAs="absolute">
    <xdr:from>
      <xdr:col>70</xdr:col>
      <xdr:colOff>0</xdr:colOff>
      <xdr:row>15</xdr:row>
      <xdr:rowOff>82824</xdr:rowOff>
    </xdr:from>
    <xdr:to>
      <xdr:col>74</xdr:col>
      <xdr:colOff>1</xdr:colOff>
      <xdr:row>15</xdr:row>
      <xdr:rowOff>82824</xdr:rowOff>
    </xdr:to>
    <xdr:cxnSp macro="">
      <xdr:nvCxnSpPr>
        <xdr:cNvPr id="10" name="直線矢印コネクタ 9">
          <a:extLst>
            <a:ext uri="{FF2B5EF4-FFF2-40B4-BE49-F238E27FC236}">
              <a16:creationId xmlns:a16="http://schemas.microsoft.com/office/drawing/2014/main" id="{00000000-0008-0000-0300-00000A000000}"/>
            </a:ext>
          </a:extLst>
        </xdr:cNvPr>
        <xdr:cNvCxnSpPr/>
      </xdr:nvCxnSpPr>
      <xdr:spPr bwMode="auto">
        <a:xfrm flipH="1">
          <a:off x="6667500" y="2749824"/>
          <a:ext cx="381001" cy="0"/>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8048624"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68</xdr:col>
      <xdr:colOff>0</xdr:colOff>
      <xdr:row>1</xdr:row>
      <xdr:rowOff>104775</xdr:rowOff>
    </xdr:from>
    <xdr:ext cx="1333500" cy="76200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7934325" y="4857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68</xdr:col>
      <xdr:colOff>0</xdr:colOff>
      <xdr:row>7</xdr:row>
      <xdr:rowOff>0</xdr:rowOff>
    </xdr:from>
    <xdr:ext cx="1333499" cy="431144"/>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048625"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01</a:t>
          </a:r>
          <a:endParaRPr kumimoji="1" lang="ja-JP" altLang="en-US" sz="1600">
            <a:latin typeface="Meiryo UI" panose="020B0604030504040204" pitchFamily="50" charset="-128"/>
            <a:ea typeface="Meiryo UI" panose="020B0604030504040204" pitchFamily="50" charset="-128"/>
          </a:endParaRPr>
        </a:p>
      </xdr:txBody>
    </xdr:sp>
    <xdr:clientData fPrintsWithSheet="0"/>
  </xdr:oneCellAnchor>
</xdr:wsDr>
</file>

<file path=xl/drawings/drawing6.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5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3</xdr:row>
      <xdr:rowOff>285750</xdr:rowOff>
    </xdr:from>
    <xdr:ext cx="1333500" cy="76200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8039100" y="904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8</xdr:row>
      <xdr:rowOff>47625</xdr:rowOff>
    </xdr:from>
    <xdr:to>
      <xdr:col>75</xdr:col>
      <xdr:colOff>190499</xdr:colOff>
      <xdr:row>10</xdr:row>
      <xdr:rowOff>107294</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8039100" y="18002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10" name="Rectangle 107">
          <a:hlinkClick xmlns:r="http://schemas.openxmlformats.org/officeDocument/2006/relationships" r:id="rId2"/>
          <a:extLst>
            <a:ext uri="{FF2B5EF4-FFF2-40B4-BE49-F238E27FC236}">
              <a16:creationId xmlns:a16="http://schemas.microsoft.com/office/drawing/2014/main" id="{00000000-0008-0000-0500-00000A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その他入力に戻る</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6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68</xdr:col>
      <xdr:colOff>0</xdr:colOff>
      <xdr:row>4</xdr:row>
      <xdr:rowOff>0</xdr:rowOff>
    </xdr:from>
    <xdr:ext cx="1333500" cy="76200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794385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68</xdr:col>
      <xdr:colOff>0</xdr:colOff>
      <xdr:row>8</xdr:row>
      <xdr:rowOff>152400</xdr:rowOff>
    </xdr:from>
    <xdr:ext cx="1333499" cy="431144"/>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7943850" y="1905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03</a:t>
          </a:r>
          <a:endParaRPr kumimoji="1" lang="ja-JP" altLang="en-US" sz="1600">
            <a:latin typeface="Meiryo UI" panose="020B0604030504040204" pitchFamily="50" charset="-128"/>
            <a:ea typeface="Meiryo UI" panose="020B0604030504040204" pitchFamily="50" charset="-128"/>
          </a:endParaRPr>
        </a:p>
      </xdr:txBody>
    </xdr:sp>
    <xdr:clientData fPrintsWithSheet="0"/>
  </xdr:oneCellAnchor>
  <xdr:twoCellAnchor editAs="oneCell">
    <xdr:from>
      <xdr:col>68</xdr:col>
      <xdr:colOff>0</xdr:colOff>
      <xdr:row>2</xdr:row>
      <xdr:rowOff>0</xdr:rowOff>
    </xdr:from>
    <xdr:to>
      <xdr:col>75</xdr:col>
      <xdr:colOff>1</xdr:colOff>
      <xdr:row>3</xdr:row>
      <xdr:rowOff>169500</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000000-0008-0000-0600-000007000000}"/>
            </a:ext>
          </a:extLst>
        </xdr:cNvPr>
        <xdr:cNvSpPr>
          <a:spLocks noChangeArrowheads="1"/>
        </xdr:cNvSpPr>
      </xdr:nvSpPr>
      <xdr:spPr bwMode="auto">
        <a:xfrm>
          <a:off x="794385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その他入力に戻る</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50</xdr:col>
      <xdr:colOff>0</xdr:colOff>
      <xdr:row>1</xdr:row>
      <xdr:rowOff>169500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0700-000005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43</xdr:col>
      <xdr:colOff>0</xdr:colOff>
      <xdr:row>2</xdr:row>
      <xdr:rowOff>142875</xdr:rowOff>
    </xdr:from>
    <xdr:ext cx="1333500" cy="76200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039100" y="523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43</xdr:col>
      <xdr:colOff>0</xdr:colOff>
      <xdr:row>8</xdr:row>
      <xdr:rowOff>0</xdr:rowOff>
    </xdr:from>
    <xdr:ext cx="1333499" cy="431144"/>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03910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04</a:t>
          </a:r>
          <a:endParaRPr kumimoji="1" lang="ja-JP" altLang="en-US" sz="1600">
            <a:latin typeface="Meiryo UI" panose="020B0604030504040204" pitchFamily="50" charset="-128"/>
            <a:ea typeface="Meiryo UI" panose="020B0604030504040204" pitchFamily="50"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8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476250</xdr:rowOff>
    </xdr:from>
    <xdr:ext cx="1333500" cy="76200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7953375"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50</xdr:col>
      <xdr:colOff>0</xdr:colOff>
      <xdr:row>4</xdr:row>
      <xdr:rowOff>0</xdr:rowOff>
    </xdr:from>
    <xdr:ext cx="2571750" cy="38100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485775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rPr>
            <a:t>↓代表者の略歴が反映します</a:t>
          </a:r>
        </a:p>
      </xdr:txBody>
    </xdr:sp>
    <xdr:clientData fPrintsWithSheet="0"/>
  </xdr:oneCellAnchor>
  <xdr:oneCellAnchor>
    <xdr:from>
      <xdr:col>82</xdr:col>
      <xdr:colOff>0</xdr:colOff>
      <xdr:row>5</xdr:row>
      <xdr:rowOff>0</xdr:rowOff>
    </xdr:from>
    <xdr:ext cx="1333499" cy="388696"/>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7953375" y="15240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05-1</a:t>
          </a:r>
          <a:endParaRPr kumimoji="1" lang="ja-JP" altLang="en-US" sz="1400">
            <a:latin typeface="Meiryo UI" panose="020B0604030504040204" pitchFamily="50" charset="-128"/>
            <a:ea typeface="Meiryo UI" panose="020B0604030504040204" pitchFamily="50" charset="-128"/>
          </a:endParaRPr>
        </a:p>
      </xdr:txBody>
    </xdr:sp>
    <xdr:clientData fPrint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35.xml"/><Relationship Id="rId1" Type="http://schemas.openxmlformats.org/officeDocument/2006/relationships/printerSettings" Target="../printerSettings/printerSettings3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V50"/>
  <sheetViews>
    <sheetView showGridLines="0" showRowColHeaders="0" tabSelected="1" workbookViewId="0">
      <selection sqref="A1:AO1"/>
    </sheetView>
  </sheetViews>
  <sheetFormatPr defaultColWidth="0" defaultRowHeight="15" customHeight="1" zeroHeight="1"/>
  <cols>
    <col min="1" max="41" width="2.5" style="1" customWidth="1"/>
    <col min="42" max="48" width="0" style="1" hidden="1" customWidth="1"/>
    <col min="49" max="16384" width="9" style="1" hidden="1"/>
  </cols>
  <sheetData>
    <row r="1" spans="1:41" ht="30" customHeight="1">
      <c r="A1" s="580" t="s">
        <v>4320</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row>
    <row r="2" spans="1:41" ht="30" customHeight="1">
      <c r="A2" s="581" t="s">
        <v>1638</v>
      </c>
      <c r="B2" s="581"/>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row>
    <row r="3" spans="1:41" ht="7.5" customHeight="1"/>
    <row r="4" spans="1:41" ht="15" customHeight="1">
      <c r="A4" s="709"/>
      <c r="B4" s="709"/>
      <c r="C4" s="709"/>
      <c r="D4" s="709"/>
      <c r="E4" s="709"/>
      <c r="F4" s="709"/>
      <c r="G4" s="709"/>
      <c r="H4" s="709"/>
      <c r="I4" s="709"/>
      <c r="J4" s="709"/>
      <c r="K4" s="709"/>
      <c r="L4" s="710"/>
      <c r="M4" s="615" t="s">
        <v>697</v>
      </c>
      <c r="N4" s="616"/>
      <c r="O4" s="616"/>
      <c r="P4" s="616"/>
      <c r="Q4" s="616"/>
      <c r="R4" s="616"/>
      <c r="S4" s="616"/>
      <c r="T4" s="616"/>
      <c r="U4" s="616"/>
      <c r="V4" s="616"/>
      <c r="W4" s="616"/>
      <c r="X4" s="616"/>
      <c r="Y4" s="616"/>
      <c r="Z4" s="616"/>
      <c r="AA4" s="616"/>
      <c r="AB4" s="616"/>
      <c r="AC4" s="617"/>
      <c r="AD4" s="707"/>
      <c r="AE4" s="708"/>
      <c r="AF4" s="708"/>
      <c r="AG4" s="708"/>
      <c r="AH4" s="708"/>
      <c r="AI4" s="708"/>
      <c r="AJ4" s="708"/>
      <c r="AK4" s="708"/>
      <c r="AL4" s="708"/>
      <c r="AM4" s="708"/>
      <c r="AN4" s="708"/>
    </row>
    <row r="5" spans="1:41" ht="15" customHeight="1" thickBot="1">
      <c r="A5" s="709"/>
      <c r="B5" s="709"/>
      <c r="C5" s="709"/>
      <c r="D5" s="709"/>
      <c r="E5" s="709"/>
      <c r="F5" s="709"/>
      <c r="G5" s="709"/>
      <c r="H5" s="709"/>
      <c r="I5" s="709"/>
      <c r="J5" s="709"/>
      <c r="K5" s="709"/>
      <c r="L5" s="710"/>
      <c r="M5" s="618"/>
      <c r="N5" s="619"/>
      <c r="O5" s="619"/>
      <c r="P5" s="619"/>
      <c r="Q5" s="619"/>
      <c r="R5" s="619"/>
      <c r="S5" s="619"/>
      <c r="T5" s="619"/>
      <c r="U5" s="619"/>
      <c r="V5" s="619"/>
      <c r="W5" s="619"/>
      <c r="X5" s="619"/>
      <c r="Y5" s="619"/>
      <c r="Z5" s="619"/>
      <c r="AA5" s="619"/>
      <c r="AB5" s="619"/>
      <c r="AC5" s="620"/>
      <c r="AD5" s="707"/>
      <c r="AE5" s="708"/>
      <c r="AF5" s="708"/>
      <c r="AG5" s="708"/>
      <c r="AH5" s="708"/>
      <c r="AI5" s="708"/>
      <c r="AJ5" s="708"/>
      <c r="AK5" s="708"/>
      <c r="AL5" s="708"/>
      <c r="AM5" s="708"/>
      <c r="AN5" s="708"/>
    </row>
    <row r="6" spans="1:41" ht="7.5" customHeight="1" thickTop="1"/>
    <row r="7" spans="1:41" ht="15" customHeight="1">
      <c r="B7" s="621" t="s">
        <v>667</v>
      </c>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row>
    <row r="8" spans="1:41" ht="15" customHeight="1">
      <c r="B8" s="623" t="s">
        <v>668</v>
      </c>
      <c r="C8" s="624"/>
      <c r="D8" s="624"/>
      <c r="E8" s="624"/>
      <c r="F8" s="624"/>
      <c r="G8" s="624"/>
      <c r="H8" s="624"/>
      <c r="I8" s="624"/>
      <c r="J8" s="624"/>
      <c r="K8" s="625" t="s">
        <v>669</v>
      </c>
      <c r="L8" s="624"/>
      <c r="M8" s="624"/>
      <c r="N8" s="624"/>
      <c r="O8" s="624"/>
      <c r="P8" s="626"/>
      <c r="Q8" s="624" t="s">
        <v>670</v>
      </c>
      <c r="R8" s="624"/>
      <c r="S8" s="624"/>
      <c r="T8" s="624"/>
      <c r="U8" s="624"/>
      <c r="V8" s="624"/>
      <c r="W8" s="624"/>
      <c r="X8" s="624"/>
      <c r="Y8" s="624"/>
      <c r="Z8" s="624"/>
      <c r="AA8" s="624"/>
      <c r="AB8" s="624"/>
      <c r="AC8" s="624"/>
      <c r="AD8" s="624"/>
      <c r="AE8" s="624"/>
      <c r="AF8" s="624"/>
      <c r="AG8" s="624"/>
      <c r="AH8" s="624"/>
      <c r="AI8" s="624"/>
      <c r="AJ8" s="624"/>
      <c r="AK8" s="624"/>
      <c r="AL8" s="624"/>
      <c r="AM8" s="624"/>
      <c r="AN8" s="627"/>
    </row>
    <row r="9" spans="1:41" ht="15" customHeight="1">
      <c r="B9" s="582" t="s">
        <v>671</v>
      </c>
      <c r="C9" s="583"/>
      <c r="D9" s="584"/>
      <c r="E9" s="591"/>
      <c r="F9" s="592"/>
      <c r="G9" s="592"/>
      <c r="H9" s="592"/>
      <c r="I9" s="592"/>
      <c r="J9" s="593"/>
      <c r="K9" s="594" t="s">
        <v>672</v>
      </c>
      <c r="L9" s="595"/>
      <c r="M9" s="595"/>
      <c r="N9" s="595"/>
      <c r="O9" s="595"/>
      <c r="P9" s="596"/>
      <c r="Q9" s="603" t="s">
        <v>673</v>
      </c>
      <c r="R9" s="604"/>
      <c r="S9" s="604"/>
      <c r="T9" s="604"/>
      <c r="U9" s="604"/>
      <c r="V9" s="604"/>
      <c r="W9" s="604"/>
      <c r="X9" s="604"/>
      <c r="Y9" s="604"/>
      <c r="Z9" s="604"/>
      <c r="AA9" s="604"/>
      <c r="AB9" s="604"/>
      <c r="AC9" s="604"/>
      <c r="AD9" s="604"/>
      <c r="AE9" s="604"/>
      <c r="AF9" s="604"/>
      <c r="AG9" s="604"/>
      <c r="AH9" s="604"/>
      <c r="AI9" s="604"/>
      <c r="AJ9" s="604"/>
      <c r="AK9" s="604"/>
      <c r="AL9" s="604"/>
      <c r="AM9" s="604"/>
      <c r="AN9" s="605"/>
    </row>
    <row r="10" spans="1:41" ht="15" customHeight="1">
      <c r="B10" s="585"/>
      <c r="C10" s="586"/>
      <c r="D10" s="587"/>
      <c r="E10" s="42"/>
      <c r="F10" s="612"/>
      <c r="G10" s="613"/>
      <c r="H10" s="613"/>
      <c r="I10" s="614"/>
      <c r="J10" s="406"/>
      <c r="K10" s="597"/>
      <c r="L10" s="598"/>
      <c r="M10" s="598"/>
      <c r="N10" s="598"/>
      <c r="O10" s="598"/>
      <c r="P10" s="599"/>
      <c r="Q10" s="606"/>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8"/>
    </row>
    <row r="11" spans="1:41" ht="15" customHeight="1">
      <c r="B11" s="588"/>
      <c r="C11" s="589"/>
      <c r="D11" s="590"/>
      <c r="E11" s="609"/>
      <c r="F11" s="610"/>
      <c r="G11" s="610"/>
      <c r="H11" s="610"/>
      <c r="I11" s="610"/>
      <c r="J11" s="611"/>
      <c r="K11" s="600"/>
      <c r="L11" s="601"/>
      <c r="M11" s="601"/>
      <c r="N11" s="601"/>
      <c r="O11" s="601"/>
      <c r="P11" s="602"/>
      <c r="Q11" s="609"/>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1" ht="15" customHeight="1">
      <c r="B12" s="644" t="s">
        <v>674</v>
      </c>
      <c r="C12" s="645"/>
      <c r="D12" s="646"/>
      <c r="E12" s="640"/>
      <c r="F12" s="604"/>
      <c r="G12" s="604"/>
      <c r="H12" s="604"/>
      <c r="I12" s="604"/>
      <c r="J12" s="605"/>
      <c r="K12" s="653" t="s">
        <v>675</v>
      </c>
      <c r="L12" s="595"/>
      <c r="M12" s="595"/>
      <c r="N12" s="595"/>
      <c r="O12" s="595"/>
      <c r="P12" s="596"/>
      <c r="Q12" s="603" t="s">
        <v>676</v>
      </c>
      <c r="R12" s="604"/>
      <c r="S12" s="604"/>
      <c r="T12" s="604"/>
      <c r="U12" s="604"/>
      <c r="V12" s="604"/>
      <c r="W12" s="604"/>
      <c r="X12" s="604"/>
      <c r="Y12" s="604"/>
      <c r="Z12" s="604"/>
      <c r="AA12" s="604"/>
      <c r="AB12" s="604"/>
      <c r="AC12" s="604"/>
      <c r="AD12" s="604"/>
      <c r="AE12" s="604"/>
      <c r="AF12" s="604"/>
      <c r="AG12" s="604"/>
      <c r="AH12" s="604"/>
      <c r="AI12" s="604"/>
      <c r="AJ12" s="604"/>
      <c r="AK12" s="604"/>
      <c r="AL12" s="604"/>
      <c r="AM12" s="604"/>
      <c r="AN12" s="605"/>
    </row>
    <row r="13" spans="1:41" ht="15" customHeight="1">
      <c r="B13" s="647"/>
      <c r="C13" s="648"/>
      <c r="D13" s="649"/>
      <c r="E13" s="42"/>
      <c r="F13" s="628"/>
      <c r="G13" s="629"/>
      <c r="H13" s="629"/>
      <c r="I13" s="630"/>
      <c r="J13" s="406"/>
      <c r="K13" s="597"/>
      <c r="L13" s="598"/>
      <c r="M13" s="598"/>
      <c r="N13" s="598"/>
      <c r="O13" s="598"/>
      <c r="P13" s="599"/>
      <c r="Q13" s="606"/>
      <c r="R13" s="607"/>
      <c r="S13" s="607"/>
      <c r="T13" s="607"/>
      <c r="U13" s="607"/>
      <c r="V13" s="607"/>
      <c r="W13" s="607"/>
      <c r="X13" s="607"/>
      <c r="Y13" s="607"/>
      <c r="Z13" s="607"/>
      <c r="AA13" s="607"/>
      <c r="AB13" s="607"/>
      <c r="AC13" s="607"/>
      <c r="AD13" s="607"/>
      <c r="AE13" s="607"/>
      <c r="AF13" s="607"/>
      <c r="AG13" s="607"/>
      <c r="AH13" s="607"/>
      <c r="AI13" s="607"/>
      <c r="AJ13" s="607"/>
      <c r="AK13" s="607"/>
      <c r="AL13" s="607"/>
      <c r="AM13" s="607"/>
      <c r="AN13" s="608"/>
    </row>
    <row r="14" spans="1:41" ht="15" customHeight="1">
      <c r="B14" s="650"/>
      <c r="C14" s="651"/>
      <c r="D14" s="652"/>
      <c r="E14" s="609"/>
      <c r="F14" s="610"/>
      <c r="G14" s="610"/>
      <c r="H14" s="610"/>
      <c r="I14" s="610"/>
      <c r="J14" s="611"/>
      <c r="K14" s="600"/>
      <c r="L14" s="601"/>
      <c r="M14" s="601"/>
      <c r="N14" s="601"/>
      <c r="O14" s="601"/>
      <c r="P14" s="602"/>
      <c r="Q14" s="609"/>
      <c r="R14" s="610"/>
      <c r="S14" s="610"/>
      <c r="T14" s="610"/>
      <c r="U14" s="610"/>
      <c r="V14" s="610"/>
      <c r="W14" s="610"/>
      <c r="X14" s="610"/>
      <c r="Y14" s="610"/>
      <c r="Z14" s="610"/>
      <c r="AA14" s="610"/>
      <c r="AB14" s="610"/>
      <c r="AC14" s="610"/>
      <c r="AD14" s="610"/>
      <c r="AE14" s="610"/>
      <c r="AF14" s="610"/>
      <c r="AG14" s="610"/>
      <c r="AH14" s="610"/>
      <c r="AI14" s="610"/>
      <c r="AJ14" s="610"/>
      <c r="AK14" s="610"/>
      <c r="AL14" s="610"/>
      <c r="AM14" s="610"/>
      <c r="AN14" s="611"/>
    </row>
    <row r="15" spans="1:41" ht="15" customHeight="1">
      <c r="B15" s="631" t="s">
        <v>677</v>
      </c>
      <c r="C15" s="632"/>
      <c r="D15" s="633"/>
      <c r="E15" s="640"/>
      <c r="F15" s="604"/>
      <c r="G15" s="604"/>
      <c r="H15" s="604"/>
      <c r="I15" s="604"/>
      <c r="J15" s="605"/>
      <c r="K15" s="594" t="s">
        <v>678</v>
      </c>
      <c r="L15" s="595"/>
      <c r="M15" s="595"/>
      <c r="N15" s="595"/>
      <c r="O15" s="595"/>
      <c r="P15" s="596"/>
      <c r="Q15" s="603" t="s">
        <v>1817</v>
      </c>
      <c r="R15" s="604"/>
      <c r="S15" s="604"/>
      <c r="T15" s="604"/>
      <c r="U15" s="604"/>
      <c r="V15" s="604"/>
      <c r="W15" s="604"/>
      <c r="X15" s="604"/>
      <c r="Y15" s="604"/>
      <c r="Z15" s="604"/>
      <c r="AA15" s="604"/>
      <c r="AB15" s="604"/>
      <c r="AC15" s="604"/>
      <c r="AD15" s="604"/>
      <c r="AE15" s="604"/>
      <c r="AF15" s="604"/>
      <c r="AG15" s="604"/>
      <c r="AH15" s="604"/>
      <c r="AI15" s="604"/>
      <c r="AJ15" s="604"/>
      <c r="AK15" s="604"/>
      <c r="AL15" s="604"/>
      <c r="AM15" s="604"/>
      <c r="AN15" s="605"/>
    </row>
    <row r="16" spans="1:41" ht="15" customHeight="1">
      <c r="B16" s="634"/>
      <c r="C16" s="635"/>
      <c r="D16" s="636"/>
      <c r="E16" s="42"/>
      <c r="F16" s="641"/>
      <c r="G16" s="642"/>
      <c r="H16" s="642"/>
      <c r="I16" s="643"/>
      <c r="J16" s="406"/>
      <c r="K16" s="597"/>
      <c r="L16" s="598"/>
      <c r="M16" s="598"/>
      <c r="N16" s="598"/>
      <c r="O16" s="598"/>
      <c r="P16" s="599"/>
      <c r="Q16" s="606"/>
      <c r="R16" s="607"/>
      <c r="S16" s="607"/>
      <c r="T16" s="607"/>
      <c r="U16" s="607"/>
      <c r="V16" s="607"/>
      <c r="W16" s="607"/>
      <c r="X16" s="607"/>
      <c r="Y16" s="607"/>
      <c r="Z16" s="607"/>
      <c r="AA16" s="607"/>
      <c r="AB16" s="607"/>
      <c r="AC16" s="607"/>
      <c r="AD16" s="607"/>
      <c r="AE16" s="607"/>
      <c r="AF16" s="607"/>
      <c r="AG16" s="607"/>
      <c r="AH16" s="607"/>
      <c r="AI16" s="607"/>
      <c r="AJ16" s="607"/>
      <c r="AK16" s="607"/>
      <c r="AL16" s="607"/>
      <c r="AM16" s="607"/>
      <c r="AN16" s="608"/>
    </row>
    <row r="17" spans="2:43" ht="15" customHeight="1">
      <c r="B17" s="637"/>
      <c r="C17" s="638"/>
      <c r="D17" s="639"/>
      <c r="E17" s="609"/>
      <c r="F17" s="610"/>
      <c r="G17" s="610"/>
      <c r="H17" s="610"/>
      <c r="I17" s="610"/>
      <c r="J17" s="611"/>
      <c r="K17" s="600"/>
      <c r="L17" s="601"/>
      <c r="M17" s="601"/>
      <c r="N17" s="601"/>
      <c r="O17" s="601"/>
      <c r="P17" s="602"/>
      <c r="Q17" s="609"/>
      <c r="R17" s="610"/>
      <c r="S17" s="610"/>
      <c r="T17" s="610"/>
      <c r="U17" s="610"/>
      <c r="V17" s="610"/>
      <c r="W17" s="610"/>
      <c r="X17" s="610"/>
      <c r="Y17" s="610"/>
      <c r="Z17" s="610"/>
      <c r="AA17" s="610"/>
      <c r="AB17" s="610"/>
      <c r="AC17" s="610"/>
      <c r="AD17" s="610"/>
      <c r="AE17" s="610"/>
      <c r="AF17" s="610"/>
      <c r="AG17" s="610"/>
      <c r="AH17" s="610"/>
      <c r="AI17" s="610"/>
      <c r="AJ17" s="610"/>
      <c r="AK17" s="610"/>
      <c r="AL17" s="610"/>
      <c r="AM17" s="610"/>
      <c r="AN17" s="611"/>
    </row>
    <row r="18" spans="2:43" ht="15" customHeight="1"/>
    <row r="19" spans="2:43" ht="15" customHeight="1"/>
    <row r="20" spans="2:43" ht="15" customHeight="1">
      <c r="B20" s="621" t="s">
        <v>679</v>
      </c>
      <c r="C20" s="622"/>
      <c r="D20" s="622"/>
      <c r="E20" s="622"/>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41"/>
      <c r="AP20" s="41"/>
      <c r="AQ20" s="41"/>
    </row>
    <row r="21" spans="2:43" ht="15" customHeight="1">
      <c r="B21" s="654" t="s">
        <v>1871</v>
      </c>
      <c r="C21" s="654"/>
      <c r="D21" s="654"/>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42"/>
      <c r="AP21" s="42"/>
      <c r="AQ21" s="42"/>
    </row>
    <row r="22" spans="2:43" ht="7.5" customHeight="1">
      <c r="B22" s="655" t="s">
        <v>680</v>
      </c>
      <c r="C22" s="656"/>
      <c r="D22" s="656"/>
      <c r="E22" s="656"/>
      <c r="F22" s="656"/>
      <c r="G22" s="657"/>
      <c r="H22" s="407"/>
      <c r="I22" s="407"/>
      <c r="J22" s="407"/>
      <c r="K22" s="407"/>
      <c r="L22" s="407"/>
      <c r="M22" s="407"/>
      <c r="N22" s="407"/>
      <c r="O22" s="407"/>
      <c r="P22" s="407"/>
      <c r="Q22" s="407"/>
      <c r="R22" s="407"/>
      <c r="S22" s="407"/>
      <c r="T22" s="407"/>
      <c r="U22" s="407"/>
      <c r="V22" s="407"/>
      <c r="W22" s="407"/>
      <c r="X22" s="407"/>
      <c r="Y22" s="408"/>
      <c r="Z22" s="631" t="s">
        <v>1812</v>
      </c>
      <c r="AA22" s="672"/>
      <c r="AB22" s="672"/>
      <c r="AC22" s="672"/>
      <c r="AD22" s="672"/>
      <c r="AE22" s="672"/>
      <c r="AF22" s="673"/>
      <c r="AG22" s="409"/>
      <c r="AH22" s="409"/>
      <c r="AI22" s="409"/>
      <c r="AJ22" s="409"/>
      <c r="AK22" s="409"/>
      <c r="AL22" s="409"/>
      <c r="AM22" s="409"/>
      <c r="AN22" s="410"/>
      <c r="AO22" s="42"/>
      <c r="AP22" s="42"/>
    </row>
    <row r="23" spans="2:43" ht="15" customHeight="1">
      <c r="B23" s="658"/>
      <c r="C23" s="659"/>
      <c r="D23" s="659"/>
      <c r="E23" s="659"/>
      <c r="F23" s="659"/>
      <c r="G23" s="660"/>
      <c r="H23" s="411"/>
      <c r="I23" s="664" t="s">
        <v>67</v>
      </c>
      <c r="J23" s="665"/>
      <c r="K23" s="664" t="s">
        <v>68</v>
      </c>
      <c r="L23" s="666"/>
      <c r="M23" s="666"/>
      <c r="N23" s="666"/>
      <c r="O23" s="666"/>
      <c r="P23" s="666"/>
      <c r="Q23" s="666"/>
      <c r="R23" s="666"/>
      <c r="S23" s="666"/>
      <c r="T23" s="666"/>
      <c r="U23" s="666"/>
      <c r="V23" s="666"/>
      <c r="W23" s="666"/>
      <c r="X23" s="665"/>
      <c r="Y23" s="412"/>
      <c r="Z23" s="674"/>
      <c r="AA23" s="675"/>
      <c r="AB23" s="675"/>
      <c r="AC23" s="675"/>
      <c r="AD23" s="675"/>
      <c r="AE23" s="675"/>
      <c r="AF23" s="676"/>
      <c r="AG23" s="413"/>
      <c r="AH23" s="413"/>
      <c r="AI23" s="413"/>
      <c r="AJ23" s="413"/>
      <c r="AK23" s="413"/>
      <c r="AL23" s="413"/>
      <c r="AM23" s="413"/>
      <c r="AN23" s="414"/>
      <c r="AO23" s="42"/>
      <c r="AP23" s="42"/>
    </row>
    <row r="24" spans="2:43" ht="15" customHeight="1">
      <c r="B24" s="658"/>
      <c r="C24" s="659"/>
      <c r="D24" s="659"/>
      <c r="E24" s="659"/>
      <c r="F24" s="659"/>
      <c r="G24" s="660"/>
      <c r="H24" s="411"/>
      <c r="I24" s="667">
        <v>1</v>
      </c>
      <c r="J24" s="668"/>
      <c r="K24" s="669" t="s">
        <v>987</v>
      </c>
      <c r="L24" s="670"/>
      <c r="M24" s="670"/>
      <c r="N24" s="670"/>
      <c r="O24" s="670"/>
      <c r="P24" s="670"/>
      <c r="Q24" s="670"/>
      <c r="R24" s="670"/>
      <c r="S24" s="670"/>
      <c r="T24" s="670"/>
      <c r="U24" s="670"/>
      <c r="V24" s="670"/>
      <c r="W24" s="670"/>
      <c r="X24" s="671"/>
      <c r="Y24" s="412"/>
      <c r="Z24" s="674"/>
      <c r="AA24" s="675"/>
      <c r="AB24" s="675"/>
      <c r="AC24" s="675"/>
      <c r="AD24" s="675"/>
      <c r="AE24" s="675"/>
      <c r="AF24" s="676"/>
      <c r="AG24" s="413"/>
      <c r="AH24" s="413"/>
      <c r="AI24" s="413"/>
      <c r="AJ24" s="413"/>
      <c r="AK24" s="413"/>
      <c r="AL24" s="413"/>
      <c r="AM24" s="413"/>
      <c r="AN24" s="414"/>
      <c r="AO24" s="42"/>
      <c r="AP24" s="42"/>
    </row>
    <row r="25" spans="2:43" ht="15" customHeight="1">
      <c r="B25" s="658"/>
      <c r="C25" s="659"/>
      <c r="D25" s="659"/>
      <c r="E25" s="659"/>
      <c r="F25" s="659"/>
      <c r="G25" s="660"/>
      <c r="H25" s="411"/>
      <c r="I25" s="667">
        <v>2</v>
      </c>
      <c r="J25" s="668"/>
      <c r="K25" s="669" t="s">
        <v>988</v>
      </c>
      <c r="L25" s="670"/>
      <c r="M25" s="670"/>
      <c r="N25" s="670"/>
      <c r="O25" s="670"/>
      <c r="P25" s="670"/>
      <c r="Q25" s="670"/>
      <c r="R25" s="670"/>
      <c r="S25" s="670"/>
      <c r="T25" s="670"/>
      <c r="U25" s="670"/>
      <c r="V25" s="670"/>
      <c r="W25" s="670"/>
      <c r="X25" s="671"/>
      <c r="Y25" s="412"/>
      <c r="Z25" s="674"/>
      <c r="AA25" s="675"/>
      <c r="AB25" s="675"/>
      <c r="AC25" s="675"/>
      <c r="AD25" s="675"/>
      <c r="AE25" s="675"/>
      <c r="AF25" s="676"/>
      <c r="AG25" s="413"/>
      <c r="AH25" s="413"/>
      <c r="AI25" s="413"/>
      <c r="AJ25" s="413"/>
      <c r="AK25" s="413"/>
      <c r="AL25" s="413"/>
      <c r="AM25" s="413"/>
      <c r="AN25" s="414"/>
      <c r="AO25" s="42"/>
      <c r="AP25" s="42"/>
    </row>
    <row r="26" spans="2:43" ht="7.5" customHeight="1">
      <c r="B26" s="661"/>
      <c r="C26" s="662"/>
      <c r="D26" s="662"/>
      <c r="E26" s="662"/>
      <c r="F26" s="662"/>
      <c r="G26" s="663"/>
      <c r="H26" s="415"/>
      <c r="I26" s="401"/>
      <c r="J26" s="401"/>
      <c r="K26" s="401"/>
      <c r="L26" s="401"/>
      <c r="M26" s="401"/>
      <c r="N26" s="401"/>
      <c r="O26" s="401"/>
      <c r="P26" s="401"/>
      <c r="Q26" s="401"/>
      <c r="R26" s="401"/>
      <c r="S26" s="401"/>
      <c r="T26" s="401"/>
      <c r="U26" s="401"/>
      <c r="V26" s="401"/>
      <c r="W26" s="401"/>
      <c r="X26" s="401"/>
      <c r="Y26" s="416"/>
      <c r="Z26" s="677"/>
      <c r="AA26" s="678"/>
      <c r="AB26" s="678"/>
      <c r="AC26" s="678"/>
      <c r="AD26" s="678"/>
      <c r="AE26" s="678"/>
      <c r="AF26" s="679"/>
      <c r="AG26" s="417"/>
      <c r="AH26" s="417"/>
      <c r="AI26" s="417"/>
      <c r="AJ26" s="417"/>
      <c r="AK26" s="417"/>
      <c r="AL26" s="417"/>
      <c r="AM26" s="417"/>
      <c r="AN26" s="418"/>
      <c r="AO26" s="42"/>
      <c r="AP26" s="42"/>
    </row>
    <row r="27" spans="2:43" ht="15" customHeight="1">
      <c r="AO27" s="42"/>
      <c r="AP27" s="42"/>
      <c r="AQ27" s="42"/>
    </row>
    <row r="28" spans="2:43" ht="15" hidden="1" customHeight="1">
      <c r="B28" s="607" t="s">
        <v>681</v>
      </c>
      <c r="C28" s="607"/>
      <c r="D28" s="607"/>
      <c r="E28" s="607"/>
      <c r="F28" s="607"/>
      <c r="G28" s="607"/>
      <c r="H28" s="607"/>
      <c r="I28" s="607"/>
      <c r="J28" s="607"/>
      <c r="K28" s="607"/>
      <c r="L28" s="607"/>
      <c r="M28" s="607"/>
      <c r="N28" s="607"/>
      <c r="O28" s="607"/>
      <c r="P28" s="607"/>
      <c r="Q28" s="607"/>
      <c r="R28" s="607"/>
      <c r="S28" s="607"/>
      <c r="T28" s="607"/>
      <c r="U28" s="607"/>
      <c r="V28" s="607"/>
      <c r="W28" s="607"/>
      <c r="X28" s="607"/>
      <c r="Y28" s="607"/>
      <c r="Z28" s="607"/>
      <c r="AA28" s="607"/>
      <c r="AB28" s="607"/>
      <c r="AC28" s="607"/>
      <c r="AD28" s="607"/>
      <c r="AE28" s="607"/>
      <c r="AF28" s="607"/>
      <c r="AG28" s="607"/>
      <c r="AH28" s="607"/>
      <c r="AI28" s="607"/>
      <c r="AJ28" s="607"/>
      <c r="AK28" s="607"/>
      <c r="AL28" s="607"/>
      <c r="AM28" s="607"/>
      <c r="AN28" s="607"/>
      <c r="AO28" s="42"/>
      <c r="AP28" s="42"/>
      <c r="AQ28" s="42"/>
    </row>
    <row r="29" spans="2:43" ht="15" hidden="1" customHeight="1">
      <c r="B29" s="687" t="s">
        <v>682</v>
      </c>
      <c r="C29" s="688"/>
      <c r="D29" s="688"/>
      <c r="E29" s="688"/>
      <c r="F29" s="688"/>
      <c r="G29" s="688"/>
      <c r="H29" s="688"/>
      <c r="I29" s="688"/>
      <c r="J29" s="689"/>
      <c r="K29" s="687" t="s">
        <v>683</v>
      </c>
      <c r="L29" s="688"/>
      <c r="M29" s="688"/>
      <c r="N29" s="688"/>
      <c r="O29" s="688"/>
      <c r="P29" s="688"/>
      <c r="Q29" s="688"/>
      <c r="R29" s="688"/>
      <c r="S29" s="688"/>
      <c r="T29" s="688"/>
      <c r="U29" s="688"/>
      <c r="V29" s="688"/>
      <c r="W29" s="688"/>
      <c r="X29" s="688"/>
      <c r="Y29" s="688"/>
      <c r="Z29" s="687" t="s">
        <v>684</v>
      </c>
      <c r="AA29" s="688"/>
      <c r="AB29" s="688"/>
      <c r="AC29" s="688"/>
      <c r="AD29" s="688"/>
      <c r="AE29" s="688"/>
      <c r="AF29" s="688"/>
      <c r="AG29" s="688"/>
      <c r="AH29" s="688"/>
      <c r="AI29" s="688"/>
      <c r="AJ29" s="688"/>
      <c r="AK29" s="688"/>
      <c r="AL29" s="688"/>
      <c r="AM29" s="688"/>
      <c r="AN29" s="689"/>
      <c r="AO29" s="42"/>
      <c r="AP29" s="42"/>
      <c r="AQ29" s="42"/>
    </row>
    <row r="30" spans="2:43" ht="7.5" hidden="1" customHeight="1">
      <c r="B30" s="690" t="s">
        <v>685</v>
      </c>
      <c r="C30" s="691"/>
      <c r="D30" s="691"/>
      <c r="E30" s="691"/>
      <c r="F30" s="691"/>
      <c r="G30" s="691"/>
      <c r="H30" s="691"/>
      <c r="I30" s="691"/>
      <c r="J30" s="692"/>
      <c r="K30" s="419"/>
      <c r="L30" s="420"/>
      <c r="M30" s="420"/>
      <c r="N30" s="420"/>
      <c r="O30" s="420"/>
      <c r="P30" s="420"/>
      <c r="Q30" s="420"/>
      <c r="R30" s="420"/>
      <c r="S30" s="420"/>
      <c r="T30" s="420"/>
      <c r="U30" s="420"/>
      <c r="V30" s="420"/>
      <c r="W30" s="420"/>
      <c r="X30" s="420"/>
      <c r="Y30" s="420"/>
      <c r="Z30" s="419"/>
      <c r="AA30" s="420"/>
      <c r="AB30" s="420"/>
      <c r="AC30" s="420"/>
      <c r="AD30" s="420"/>
      <c r="AE30" s="420"/>
      <c r="AF30" s="420"/>
      <c r="AG30" s="420"/>
      <c r="AH30" s="420"/>
      <c r="AI30" s="420"/>
      <c r="AJ30" s="420"/>
      <c r="AK30" s="420"/>
      <c r="AL30" s="420"/>
      <c r="AM30" s="420"/>
      <c r="AN30" s="421"/>
      <c r="AO30" s="42"/>
      <c r="AP30" s="42"/>
      <c r="AQ30" s="42"/>
    </row>
    <row r="31" spans="2:43" ht="26.25" hidden="1" customHeight="1" thickBot="1">
      <c r="B31" s="693"/>
      <c r="C31" s="694"/>
      <c r="D31" s="694"/>
      <c r="E31" s="694"/>
      <c r="F31" s="694"/>
      <c r="G31" s="694"/>
      <c r="H31" s="694"/>
      <c r="I31" s="694"/>
      <c r="J31" s="695"/>
      <c r="K31" s="422"/>
      <c r="L31" s="42"/>
      <c r="M31" s="42"/>
      <c r="N31" s="42"/>
      <c r="O31" s="699" t="s">
        <v>686</v>
      </c>
      <c r="P31" s="700"/>
      <c r="Q31" s="42" t="s">
        <v>687</v>
      </c>
      <c r="R31" s="701" t="s">
        <v>688</v>
      </c>
      <c r="S31" s="702"/>
      <c r="T31" s="700"/>
      <c r="U31" s="42"/>
      <c r="V31" s="42"/>
      <c r="W31" s="42"/>
      <c r="X31" s="42"/>
      <c r="Y31" s="42"/>
      <c r="Z31" s="422"/>
      <c r="AA31" s="42"/>
      <c r="AB31" s="42"/>
      <c r="AC31" s="42"/>
      <c r="AD31" s="42"/>
      <c r="AE31" s="699" t="s">
        <v>686</v>
      </c>
      <c r="AF31" s="700"/>
      <c r="AG31" s="42" t="s">
        <v>687</v>
      </c>
      <c r="AH31" s="701" t="s">
        <v>689</v>
      </c>
      <c r="AI31" s="702"/>
      <c r="AJ31" s="700"/>
      <c r="AK31" s="42"/>
      <c r="AL31" s="42"/>
      <c r="AM31" s="42"/>
      <c r="AN31" s="406"/>
      <c r="AO31" s="42"/>
      <c r="AP31" s="42"/>
      <c r="AQ31" s="42"/>
    </row>
    <row r="32" spans="2:43" ht="7.5" hidden="1" customHeight="1" thickTop="1">
      <c r="B32" s="696"/>
      <c r="C32" s="697"/>
      <c r="D32" s="697"/>
      <c r="E32" s="697"/>
      <c r="F32" s="697"/>
      <c r="G32" s="697"/>
      <c r="H32" s="697"/>
      <c r="I32" s="697"/>
      <c r="J32" s="698"/>
      <c r="K32" s="423"/>
      <c r="L32" s="424"/>
      <c r="M32" s="424"/>
      <c r="N32" s="424"/>
      <c r="O32" s="424"/>
      <c r="P32" s="424"/>
      <c r="Q32" s="424"/>
      <c r="R32" s="424"/>
      <c r="S32" s="424"/>
      <c r="T32" s="424"/>
      <c r="U32" s="424"/>
      <c r="V32" s="424"/>
      <c r="W32" s="424"/>
      <c r="X32" s="424"/>
      <c r="Y32" s="424"/>
      <c r="Z32" s="423"/>
      <c r="AA32" s="424"/>
      <c r="AB32" s="424"/>
      <c r="AC32" s="424"/>
      <c r="AD32" s="424"/>
      <c r="AE32" s="424"/>
      <c r="AF32" s="424"/>
      <c r="AG32" s="424"/>
      <c r="AH32" s="424"/>
      <c r="AI32" s="424"/>
      <c r="AJ32" s="424"/>
      <c r="AK32" s="424"/>
      <c r="AL32" s="424"/>
      <c r="AM32" s="424"/>
      <c r="AN32" s="425"/>
      <c r="AO32" s="42"/>
      <c r="AP32" s="42"/>
      <c r="AQ32" s="42"/>
    </row>
    <row r="33" spans="1:43" ht="7.5" hidden="1" customHeight="1">
      <c r="B33" s="690" t="s">
        <v>690</v>
      </c>
      <c r="C33" s="691"/>
      <c r="D33" s="691"/>
      <c r="E33" s="691"/>
      <c r="F33" s="691"/>
      <c r="G33" s="691"/>
      <c r="H33" s="691"/>
      <c r="I33" s="691"/>
      <c r="J33" s="692"/>
      <c r="K33" s="419"/>
      <c r="L33" s="420"/>
      <c r="M33" s="420"/>
      <c r="N33" s="420"/>
      <c r="O33" s="420"/>
      <c r="P33" s="420"/>
      <c r="Q33" s="420"/>
      <c r="R33" s="420"/>
      <c r="S33" s="420"/>
      <c r="T33" s="420"/>
      <c r="U33" s="420"/>
      <c r="V33" s="420"/>
      <c r="W33" s="420"/>
      <c r="X33" s="420"/>
      <c r="Y33" s="421"/>
      <c r="Z33" s="422"/>
      <c r="AA33" s="42"/>
      <c r="AB33" s="42"/>
      <c r="AC33" s="42"/>
      <c r="AD33" s="420"/>
      <c r="AE33" s="420"/>
      <c r="AF33" s="420"/>
      <c r="AG33" s="420"/>
      <c r="AH33" s="420"/>
      <c r="AI33" s="420"/>
      <c r="AJ33" s="420"/>
      <c r="AK33" s="420"/>
      <c r="AL33" s="420"/>
      <c r="AM33" s="420"/>
      <c r="AN33" s="406"/>
      <c r="AO33" s="42"/>
      <c r="AP33" s="42"/>
      <c r="AQ33" s="42"/>
    </row>
    <row r="34" spans="1:43" ht="26.25" hidden="1" customHeight="1" thickBot="1">
      <c r="B34" s="693"/>
      <c r="C34" s="694"/>
      <c r="D34" s="694"/>
      <c r="E34" s="694"/>
      <c r="F34" s="694"/>
      <c r="G34" s="694"/>
      <c r="H34" s="694"/>
      <c r="I34" s="694"/>
      <c r="J34" s="695"/>
      <c r="K34" s="422"/>
      <c r="L34" s="42"/>
      <c r="M34" s="42"/>
      <c r="N34" s="699" t="s">
        <v>686</v>
      </c>
      <c r="O34" s="700"/>
      <c r="P34" s="42" t="s">
        <v>687</v>
      </c>
      <c r="Q34" s="699" t="s">
        <v>691</v>
      </c>
      <c r="R34" s="700"/>
      <c r="S34" s="42" t="s">
        <v>687</v>
      </c>
      <c r="T34" s="701" t="s">
        <v>688</v>
      </c>
      <c r="U34" s="702"/>
      <c r="V34" s="700"/>
      <c r="W34" s="426"/>
      <c r="X34" s="42"/>
      <c r="Y34" s="406"/>
      <c r="Z34" s="422"/>
      <c r="AA34" s="42"/>
      <c r="AB34" s="42"/>
      <c r="AC34" s="699" t="s">
        <v>686</v>
      </c>
      <c r="AD34" s="700"/>
      <c r="AE34" s="42" t="s">
        <v>687</v>
      </c>
      <c r="AF34" s="699" t="s">
        <v>691</v>
      </c>
      <c r="AG34" s="700"/>
      <c r="AH34" s="42" t="s">
        <v>687</v>
      </c>
      <c r="AI34" s="701" t="s">
        <v>689</v>
      </c>
      <c r="AJ34" s="702"/>
      <c r="AK34" s="700"/>
      <c r="AL34" s="426"/>
      <c r="AM34" s="42"/>
      <c r="AN34" s="406"/>
      <c r="AO34" s="42"/>
      <c r="AP34" s="42"/>
      <c r="AQ34" s="42"/>
    </row>
    <row r="35" spans="1:43" ht="7.5" hidden="1" customHeight="1" thickTop="1">
      <c r="B35" s="696"/>
      <c r="C35" s="697"/>
      <c r="D35" s="697"/>
      <c r="E35" s="697"/>
      <c r="F35" s="697"/>
      <c r="G35" s="697"/>
      <c r="H35" s="697"/>
      <c r="I35" s="697"/>
      <c r="J35" s="698"/>
      <c r="K35" s="423"/>
      <c r="L35" s="424"/>
      <c r="M35" s="424"/>
      <c r="N35" s="424"/>
      <c r="O35" s="424"/>
      <c r="P35" s="424"/>
      <c r="Q35" s="424"/>
      <c r="R35" s="424"/>
      <c r="S35" s="424"/>
      <c r="T35" s="424"/>
      <c r="U35" s="424"/>
      <c r="V35" s="424"/>
      <c r="W35" s="424"/>
      <c r="X35" s="424"/>
      <c r="Y35" s="425"/>
      <c r="Z35" s="423"/>
      <c r="AA35" s="424"/>
      <c r="AB35" s="424"/>
      <c r="AC35" s="424"/>
      <c r="AD35" s="424"/>
      <c r="AE35" s="424"/>
      <c r="AF35" s="424"/>
      <c r="AG35" s="424"/>
      <c r="AH35" s="424"/>
      <c r="AI35" s="424"/>
      <c r="AJ35" s="424"/>
      <c r="AK35" s="424"/>
      <c r="AL35" s="424"/>
      <c r="AM35" s="424"/>
      <c r="AN35" s="425"/>
      <c r="AO35" s="42"/>
      <c r="AP35" s="42"/>
      <c r="AQ35" s="42"/>
    </row>
    <row r="37" spans="1:43" ht="15" customHeight="1">
      <c r="B37" s="621" t="s">
        <v>692</v>
      </c>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row>
    <row r="38" spans="1:43" ht="15" customHeight="1">
      <c r="B38" s="721" t="s">
        <v>693</v>
      </c>
      <c r="C38" s="721"/>
      <c r="D38" s="721"/>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row>
    <row r="39" spans="1:43" ht="7.5" customHeight="1"/>
    <row r="40" spans="1:43" ht="15" customHeight="1">
      <c r="B40" s="722" t="s">
        <v>867</v>
      </c>
      <c r="C40" s="723"/>
      <c r="D40" s="723"/>
      <c r="E40" s="723"/>
      <c r="F40" s="723"/>
      <c r="G40" s="724"/>
      <c r="J40" s="722" t="s">
        <v>694</v>
      </c>
      <c r="K40" s="723"/>
      <c r="L40" s="723"/>
      <c r="M40" s="723"/>
      <c r="N40" s="723"/>
      <c r="O40" s="723"/>
      <c r="P40" s="724"/>
      <c r="S40" s="715" t="s">
        <v>865</v>
      </c>
      <c r="T40" s="716"/>
      <c r="U40" s="716"/>
      <c r="V40" s="716"/>
      <c r="W40" s="716"/>
      <c r="X40" s="717"/>
      <c r="AA40" s="728" t="s">
        <v>695</v>
      </c>
      <c r="AB40" s="729"/>
      <c r="AC40" s="729"/>
      <c r="AD40" s="729"/>
      <c r="AE40" s="729"/>
      <c r="AF40" s="729"/>
      <c r="AG40" s="729"/>
      <c r="AH40" s="729"/>
      <c r="AI40" s="730"/>
      <c r="AL40" s="734" t="s">
        <v>866</v>
      </c>
      <c r="AM40" s="735"/>
      <c r="AN40" s="736"/>
    </row>
    <row r="41" spans="1:43" ht="15" customHeight="1">
      <c r="B41" s="725"/>
      <c r="C41" s="726"/>
      <c r="D41" s="726"/>
      <c r="E41" s="726"/>
      <c r="F41" s="726"/>
      <c r="G41" s="727"/>
      <c r="J41" s="725"/>
      <c r="K41" s="726"/>
      <c r="L41" s="726"/>
      <c r="M41" s="726"/>
      <c r="N41" s="726"/>
      <c r="O41" s="726"/>
      <c r="P41" s="727"/>
      <c r="S41" s="718"/>
      <c r="T41" s="719"/>
      <c r="U41" s="719"/>
      <c r="V41" s="719"/>
      <c r="W41" s="719"/>
      <c r="X41" s="720"/>
      <c r="AA41" s="731" t="s">
        <v>696</v>
      </c>
      <c r="AB41" s="732"/>
      <c r="AC41" s="732"/>
      <c r="AD41" s="732"/>
      <c r="AE41" s="732"/>
      <c r="AF41" s="732"/>
      <c r="AG41" s="732"/>
      <c r="AH41" s="732"/>
      <c r="AI41" s="733"/>
      <c r="AL41" s="737"/>
      <c r="AM41" s="738"/>
      <c r="AN41" s="739"/>
    </row>
    <row r="42" spans="1:43" ht="7.5" customHeight="1" thickBot="1"/>
    <row r="43" spans="1:43" ht="15" customHeight="1" thickTop="1">
      <c r="B43" s="681" t="s">
        <v>893</v>
      </c>
      <c r="C43" s="682"/>
      <c r="D43" s="682"/>
      <c r="E43" s="682"/>
      <c r="F43" s="682"/>
      <c r="G43" s="682"/>
      <c r="H43" s="703" t="s">
        <v>1813</v>
      </c>
      <c r="I43" s="703"/>
      <c r="J43" s="703"/>
      <c r="K43" s="703"/>
      <c r="L43" s="703"/>
      <c r="M43" s="703"/>
      <c r="N43" s="703"/>
      <c r="O43" s="703"/>
      <c r="P43" s="703"/>
      <c r="Q43" s="703"/>
      <c r="R43" s="703"/>
      <c r="S43" s="703"/>
      <c r="T43" s="703"/>
      <c r="U43" s="703"/>
      <c r="V43" s="703"/>
      <c r="W43" s="703"/>
      <c r="X43" s="703"/>
      <c r="Y43" s="703"/>
      <c r="Z43" s="703"/>
      <c r="AA43" s="703"/>
      <c r="AB43" s="703"/>
      <c r="AC43" s="703"/>
      <c r="AD43" s="703"/>
      <c r="AE43" s="703"/>
      <c r="AF43" s="703"/>
      <c r="AG43" s="703"/>
      <c r="AH43" s="703"/>
      <c r="AI43" s="703"/>
      <c r="AJ43" s="703"/>
      <c r="AK43" s="703"/>
      <c r="AL43" s="703"/>
      <c r="AM43" s="703"/>
      <c r="AN43" s="704"/>
    </row>
    <row r="44" spans="1:43" ht="7.5" customHeight="1">
      <c r="B44" s="683"/>
      <c r="C44" s="684"/>
      <c r="D44" s="684"/>
      <c r="E44" s="684"/>
      <c r="F44" s="684"/>
      <c r="G44" s="684"/>
      <c r="H44" s="705"/>
      <c r="I44" s="705"/>
      <c r="J44" s="705"/>
      <c r="K44" s="705"/>
      <c r="L44" s="705"/>
      <c r="M44" s="705"/>
      <c r="N44" s="705"/>
      <c r="O44" s="705"/>
      <c r="P44" s="705"/>
      <c r="Q44" s="705"/>
      <c r="R44" s="705"/>
      <c r="S44" s="705"/>
      <c r="T44" s="705"/>
      <c r="U44" s="705"/>
      <c r="V44" s="705"/>
      <c r="W44" s="705"/>
      <c r="X44" s="705"/>
      <c r="Y44" s="705"/>
      <c r="Z44" s="705"/>
      <c r="AA44" s="705"/>
      <c r="AB44" s="705"/>
      <c r="AC44" s="705"/>
      <c r="AD44" s="705"/>
      <c r="AE44" s="705"/>
      <c r="AF44" s="705"/>
      <c r="AG44" s="705"/>
      <c r="AH44" s="705"/>
      <c r="AI44" s="705"/>
      <c r="AJ44" s="705"/>
      <c r="AK44" s="705"/>
      <c r="AL44" s="705"/>
      <c r="AM44" s="705"/>
      <c r="AN44" s="706"/>
    </row>
    <row r="45" spans="1:43" ht="7.5" customHeight="1">
      <c r="B45" s="683"/>
      <c r="C45" s="684"/>
      <c r="D45" s="684"/>
      <c r="E45" s="684"/>
      <c r="F45" s="684"/>
      <c r="G45" s="684"/>
      <c r="H45" s="711" t="s">
        <v>1814</v>
      </c>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2"/>
    </row>
    <row r="46" spans="1:43" ht="15" customHeight="1" thickBot="1">
      <c r="B46" s="685"/>
      <c r="C46" s="686"/>
      <c r="D46" s="686"/>
      <c r="E46" s="686"/>
      <c r="F46" s="686"/>
      <c r="G46" s="686"/>
      <c r="H46" s="713"/>
      <c r="I46" s="713"/>
      <c r="J46" s="713"/>
      <c r="K46" s="713"/>
      <c r="L46" s="713"/>
      <c r="M46" s="713"/>
      <c r="N46" s="713"/>
      <c r="O46" s="713"/>
      <c r="P46" s="713"/>
      <c r="Q46" s="713"/>
      <c r="R46" s="713"/>
      <c r="S46" s="713"/>
      <c r="T46" s="713"/>
      <c r="U46" s="713"/>
      <c r="V46" s="713"/>
      <c r="W46" s="713"/>
      <c r="X46" s="713"/>
      <c r="Y46" s="713"/>
      <c r="Z46" s="713"/>
      <c r="AA46" s="713"/>
      <c r="AB46" s="713"/>
      <c r="AC46" s="713"/>
      <c r="AD46" s="713"/>
      <c r="AE46" s="713"/>
      <c r="AF46" s="713"/>
      <c r="AG46" s="713"/>
      <c r="AH46" s="713"/>
      <c r="AI46" s="713"/>
      <c r="AJ46" s="713"/>
      <c r="AK46" s="713"/>
      <c r="AL46" s="713"/>
      <c r="AM46" s="713"/>
      <c r="AN46" s="714"/>
    </row>
    <row r="47" spans="1:43" ht="7.5" customHeight="1" thickTop="1"/>
    <row r="48" spans="1:43" ht="15" customHeight="1">
      <c r="A48" s="680"/>
      <c r="B48" s="680"/>
      <c r="C48" s="680"/>
      <c r="D48" s="680"/>
      <c r="E48" s="680"/>
      <c r="F48" s="680"/>
      <c r="G48" s="680"/>
      <c r="H48" s="680"/>
      <c r="I48" s="680"/>
      <c r="J48" s="680"/>
      <c r="K48" s="680"/>
      <c r="L48" s="680"/>
      <c r="M48" s="615" t="s">
        <v>697</v>
      </c>
      <c r="N48" s="616"/>
      <c r="O48" s="616"/>
      <c r="P48" s="616"/>
      <c r="Q48" s="616"/>
      <c r="R48" s="616"/>
      <c r="S48" s="616"/>
      <c r="T48" s="616"/>
      <c r="U48" s="616"/>
      <c r="V48" s="616"/>
      <c r="W48" s="616"/>
      <c r="X48" s="616"/>
      <c r="Y48" s="616"/>
      <c r="Z48" s="616"/>
      <c r="AA48" s="616"/>
      <c r="AB48" s="616"/>
      <c r="AC48" s="617"/>
      <c r="AD48" s="707"/>
      <c r="AE48" s="708"/>
      <c r="AF48" s="708"/>
      <c r="AG48" s="708"/>
      <c r="AH48" s="708"/>
      <c r="AI48" s="708"/>
      <c r="AJ48" s="708"/>
      <c r="AK48" s="708"/>
      <c r="AL48" s="708"/>
      <c r="AM48" s="708"/>
      <c r="AN48" s="708"/>
      <c r="AO48" s="36"/>
    </row>
    <row r="49" spans="1:41" ht="15" customHeight="1" thickBot="1">
      <c r="A49" s="680"/>
      <c r="B49" s="680"/>
      <c r="C49" s="680"/>
      <c r="D49" s="680"/>
      <c r="E49" s="680"/>
      <c r="F49" s="680"/>
      <c r="G49" s="680"/>
      <c r="H49" s="680"/>
      <c r="I49" s="680"/>
      <c r="J49" s="680"/>
      <c r="K49" s="680"/>
      <c r="L49" s="680"/>
      <c r="M49" s="618"/>
      <c r="N49" s="619"/>
      <c r="O49" s="619"/>
      <c r="P49" s="619"/>
      <c r="Q49" s="619"/>
      <c r="R49" s="619"/>
      <c r="S49" s="619"/>
      <c r="T49" s="619"/>
      <c r="U49" s="619"/>
      <c r="V49" s="619"/>
      <c r="W49" s="619"/>
      <c r="X49" s="619"/>
      <c r="Y49" s="619"/>
      <c r="Z49" s="619"/>
      <c r="AA49" s="619"/>
      <c r="AB49" s="619"/>
      <c r="AC49" s="620"/>
      <c r="AD49" s="707"/>
      <c r="AE49" s="708"/>
      <c r="AF49" s="708"/>
      <c r="AG49" s="708"/>
      <c r="AH49" s="708"/>
      <c r="AI49" s="708"/>
      <c r="AJ49" s="708"/>
      <c r="AK49" s="708"/>
      <c r="AL49" s="708"/>
      <c r="AM49" s="708"/>
      <c r="AN49" s="708"/>
      <c r="AO49" s="36"/>
    </row>
    <row r="50" spans="1:41" ht="7.5" customHeight="1" thickTop="1"/>
  </sheetData>
  <sheetProtection algorithmName="SHA-512" hashValue="r1YgIYo8fR8Tvkeyvwevc5fhCN71LBKLXo47asO+fZTdgnlOqLZ2VTCFLLydB1HmQcDGuMdFdAT8jp+wTojsGw==" saltValue="lomWEFyR4hi/2Mn3VS9m7g==" spinCount="100000" sheet="1" objects="1" scenarios="1"/>
  <mergeCells count="67">
    <mergeCell ref="AD48:AN49"/>
    <mergeCell ref="AD4:AN5"/>
    <mergeCell ref="A4:L5"/>
    <mergeCell ref="H45:AN46"/>
    <mergeCell ref="Q34:R34"/>
    <mergeCell ref="T34:V34"/>
    <mergeCell ref="AC34:AD34"/>
    <mergeCell ref="AF34:AG34"/>
    <mergeCell ref="S40:X41"/>
    <mergeCell ref="B37:AN37"/>
    <mergeCell ref="B38:AN38"/>
    <mergeCell ref="B40:G41"/>
    <mergeCell ref="J40:P41"/>
    <mergeCell ref="AA40:AI40"/>
    <mergeCell ref="AA41:AI41"/>
    <mergeCell ref="AL40:AN41"/>
    <mergeCell ref="A48:L49"/>
    <mergeCell ref="M48:AC49"/>
    <mergeCell ref="B43:G46"/>
    <mergeCell ref="B28:AN28"/>
    <mergeCell ref="B29:J29"/>
    <mergeCell ref="K29:Y29"/>
    <mergeCell ref="Z29:AN29"/>
    <mergeCell ref="B30:J32"/>
    <mergeCell ref="O31:P31"/>
    <mergeCell ref="R31:T31"/>
    <mergeCell ref="AE31:AF31"/>
    <mergeCell ref="AH31:AJ31"/>
    <mergeCell ref="B33:J35"/>
    <mergeCell ref="N34:O34"/>
    <mergeCell ref="AI34:AK34"/>
    <mergeCell ref="H43:AN44"/>
    <mergeCell ref="B20:AN20"/>
    <mergeCell ref="B21:AN21"/>
    <mergeCell ref="B22:G26"/>
    <mergeCell ref="I23:J23"/>
    <mergeCell ref="K23:X23"/>
    <mergeCell ref="I24:J24"/>
    <mergeCell ref="K24:X24"/>
    <mergeCell ref="I25:J25"/>
    <mergeCell ref="K25:X25"/>
    <mergeCell ref="Z22:AF26"/>
    <mergeCell ref="Q12:AN14"/>
    <mergeCell ref="F13:I13"/>
    <mergeCell ref="E14:J14"/>
    <mergeCell ref="B15:D17"/>
    <mergeCell ref="E15:J15"/>
    <mergeCell ref="K15:P17"/>
    <mergeCell ref="Q15:AN17"/>
    <mergeCell ref="F16:I16"/>
    <mergeCell ref="E17:J17"/>
    <mergeCell ref="B12:D14"/>
    <mergeCell ref="E12:J12"/>
    <mergeCell ref="K12:P14"/>
    <mergeCell ref="A1:AO1"/>
    <mergeCell ref="A2:AO2"/>
    <mergeCell ref="B9:D11"/>
    <mergeCell ref="E9:J9"/>
    <mergeCell ref="K9:P11"/>
    <mergeCell ref="Q9:AN11"/>
    <mergeCell ref="F10:I10"/>
    <mergeCell ref="E11:J11"/>
    <mergeCell ref="M4:AC5"/>
    <mergeCell ref="B7:AN7"/>
    <mergeCell ref="B8:J8"/>
    <mergeCell ref="K8:P8"/>
    <mergeCell ref="Q8:AN8"/>
  </mergeCells>
  <phoneticPr fontId="15"/>
  <dataValidations count="2">
    <dataValidation imeMode="hiragana" allowBlank="1" showInputMessage="1" showErrorMessage="1" sqref="I26:X26 AX29:XFD35 B28 B29:AR35 B37:B40 C42:Q42 Z42:AN42 B47:L47 AO27:XFD28 AN22:XFD26 BL7:XFD17 AP1:XFD6 B36:AN36 M47:M48 H40:H41 B42:B44 A48 AC39:AN39 C39:L39 J40 Q39:R39 AA40:AA41 AJ40:AJ41 N47:Q47 S40 Z47:AO47 M4 B50:AO50 A3:AO3 A6:AO6 C19:AN19 AP52:XFD52 Z22 A51:XFD51 A53:XFD1048576 Q40:Q41 Y40:Y41 Y39:Z39 A7:A39 AO7:BK21 BL18:BN21 CG18:XFD21 AP36:XFD50 B7:AN18 AO36:AO42 H43 AD4 AO4:AO5 B19:B22 AD48 AO48:AO49 A4" xr:uid="{00000000-0002-0000-0000-000000000000}"/>
    <dataValidation imeMode="hiragana" allowBlank="1" showInputMessage="1" sqref="I23:I25 K23 A1:A2" xr:uid="{00000000-0002-0000-0000-000001000000}"/>
  </dataValidations>
  <hyperlinks>
    <hyperlink ref="M4:AC5" location="★入力画面!A1" display="スタート　（入力を開始する）" xr:uid="{00000000-0004-0000-0000-000000000000}"/>
    <hyperlink ref="M48:AC49" location="★入力画面!A1" display="スタート　（入力を開始する）" xr:uid="{00000000-0004-0000-0000-000001000000}"/>
  </hyperlinks>
  <printOptions horizontalCentered="1"/>
  <pageMargins left="0" right="0" top="0" bottom="0" header="0.51181102362204722" footer="0"/>
  <pageSetup paperSize="9" orientation="portrait" r:id="rId1"/>
  <headerFooter alignWithMargins="0">
    <oddFooter xml:space="preserve">&amp;R（公社）東京都宅地建物取引業協会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pageSetUpPr autoPageBreaks="0" fitToPage="1"/>
  </sheetPr>
  <dimension ref="A1:CO49"/>
  <sheetViews>
    <sheetView showGridLines="0" showRowColHeaders="0" workbookViewId="0">
      <selection activeCell="BT43" sqref="BT43:BU43"/>
    </sheetView>
  </sheetViews>
  <sheetFormatPr defaultColWidth="0" defaultRowHeight="15" customHeight="1" zeroHeight="1"/>
  <cols>
    <col min="1" max="66" width="1.25" style="103" customWidth="1"/>
    <col min="67" max="76" width="1.25" style="10" customWidth="1"/>
    <col min="77" max="80" width="1.25" style="103" customWidth="1"/>
    <col min="81" max="81" width="1.875" style="103" customWidth="1"/>
    <col min="82" max="82" width="2.5" style="103" customWidth="1"/>
    <col min="83" max="90" width="2.5" style="1" customWidth="1"/>
    <col min="91" max="93" width="0" style="103" hidden="1" customWidth="1"/>
    <col min="94" max="16384" width="2.5" style="103" hidden="1"/>
  </cols>
  <sheetData>
    <row r="1" spans="1:90" ht="60" customHeight="1">
      <c r="A1" s="2009"/>
      <c r="B1" s="2009"/>
      <c r="C1" s="2009"/>
      <c r="D1" s="2009"/>
      <c r="E1" s="2010"/>
      <c r="F1" s="2010"/>
      <c r="G1" s="2010"/>
      <c r="H1" s="2010"/>
      <c r="I1" s="2010"/>
      <c r="J1" s="2010"/>
      <c r="K1" s="2010"/>
      <c r="L1" s="2010"/>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0"/>
      <c r="AN1" s="2010"/>
      <c r="AO1" s="2010"/>
      <c r="AP1" s="2010"/>
      <c r="AQ1" s="2010"/>
      <c r="AR1" s="2010"/>
      <c r="AS1" s="2010"/>
      <c r="AT1" s="2010"/>
      <c r="AU1" s="2010"/>
      <c r="AV1" s="2010"/>
      <c r="AW1" s="2010"/>
      <c r="AX1" s="2010"/>
      <c r="AY1" s="2010"/>
      <c r="AZ1" s="2010"/>
      <c r="BA1" s="2010"/>
      <c r="BB1" s="2010"/>
      <c r="BC1" s="2010"/>
      <c r="BD1" s="2010"/>
      <c r="BE1" s="2010"/>
      <c r="BF1" s="2010"/>
      <c r="BG1" s="2010"/>
      <c r="BH1" s="2010"/>
      <c r="BI1" s="2010"/>
      <c r="BJ1" s="2010"/>
      <c r="BK1" s="2010"/>
      <c r="BL1" s="2010"/>
      <c r="BM1" s="2010"/>
      <c r="BN1" s="2010"/>
      <c r="BO1" s="2010"/>
      <c r="BP1" s="2010"/>
      <c r="BQ1" s="2010"/>
      <c r="BR1" s="2010"/>
      <c r="BS1" s="2010"/>
      <c r="BT1" s="2010"/>
      <c r="BU1" s="2010"/>
      <c r="BV1" s="2010"/>
      <c r="BW1" s="2010"/>
      <c r="BX1" s="2010"/>
      <c r="BY1" s="2010"/>
      <c r="BZ1" s="2010"/>
      <c r="CA1" s="2010"/>
      <c r="CB1" s="2010"/>
      <c r="CC1" s="2010"/>
      <c r="CD1" s="102"/>
      <c r="CE1" s="102"/>
      <c r="CF1" s="102"/>
      <c r="CG1" s="102"/>
      <c r="CH1" s="102"/>
      <c r="CI1" s="102"/>
      <c r="CJ1" s="102"/>
      <c r="CK1" s="102"/>
      <c r="CL1" s="102"/>
    </row>
    <row r="2" spans="1:90" ht="15" customHeight="1">
      <c r="A2" s="2009"/>
      <c r="B2" s="2009"/>
      <c r="C2" s="2009"/>
      <c r="D2" s="2009"/>
      <c r="E2" s="2094" t="s">
        <v>1452</v>
      </c>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2094"/>
      <c r="AO2" s="2094"/>
      <c r="AP2" s="2094"/>
      <c r="AQ2" s="2094"/>
      <c r="AR2" s="2094"/>
      <c r="AS2" s="2094"/>
      <c r="AT2" s="2094"/>
      <c r="AU2" s="2094"/>
      <c r="AV2" s="2094"/>
      <c r="AW2" s="2094"/>
      <c r="AX2" s="2094"/>
      <c r="AY2" s="2094"/>
      <c r="AZ2" s="2094"/>
      <c r="BA2" s="2094"/>
      <c r="BB2" s="2094"/>
      <c r="BC2" s="2094"/>
      <c r="BD2" s="2094"/>
      <c r="BE2" s="2094"/>
      <c r="BF2" s="2094"/>
      <c r="BG2" s="2094"/>
      <c r="BH2" s="2094"/>
      <c r="BI2" s="2094"/>
      <c r="BJ2" s="2094"/>
      <c r="BK2" s="2094"/>
      <c r="BL2" s="2094"/>
      <c r="BM2" s="2094"/>
      <c r="BN2" s="2094"/>
      <c r="BO2" s="2094"/>
      <c r="BP2" s="2094"/>
      <c r="BQ2" s="2094"/>
      <c r="BR2" s="2094"/>
      <c r="BS2" s="2094"/>
      <c r="BT2" s="2094"/>
      <c r="BU2" s="2094"/>
      <c r="BV2" s="2094"/>
      <c r="BW2" s="2094"/>
      <c r="BX2" s="2094"/>
      <c r="BY2" s="2094"/>
      <c r="BZ2" s="2010"/>
      <c r="CA2" s="2010"/>
      <c r="CB2" s="2010"/>
      <c r="CC2" s="2010"/>
      <c r="CD2" s="102"/>
      <c r="CE2" s="102"/>
      <c r="CF2" s="102"/>
      <c r="CG2" s="102"/>
      <c r="CH2" s="102"/>
      <c r="CI2" s="102"/>
      <c r="CJ2" s="102"/>
      <c r="CK2" s="102"/>
      <c r="CL2" s="102"/>
    </row>
    <row r="3" spans="1:90" s="105" customFormat="1" ht="15" customHeight="1">
      <c r="A3" s="2009"/>
      <c r="B3" s="2009"/>
      <c r="C3" s="2009"/>
      <c r="D3" s="2009"/>
      <c r="E3" s="2010"/>
      <c r="F3" s="2010"/>
      <c r="G3" s="2010"/>
      <c r="H3" s="2010"/>
      <c r="I3" s="2010"/>
      <c r="J3" s="2010"/>
      <c r="K3" s="2010"/>
      <c r="L3" s="2010"/>
      <c r="M3" s="2010"/>
      <c r="N3" s="2010"/>
      <c r="O3" s="2010"/>
      <c r="P3" s="2010"/>
      <c r="Q3" s="2010"/>
      <c r="R3" s="2010"/>
      <c r="S3" s="2010"/>
      <c r="T3" s="2010"/>
      <c r="U3" s="2010"/>
      <c r="V3" s="2010"/>
      <c r="W3" s="2010"/>
      <c r="X3" s="2010"/>
      <c r="Y3" s="2010"/>
      <c r="Z3" s="2010"/>
      <c r="AA3" s="2010"/>
      <c r="AB3" s="2010"/>
      <c r="AC3" s="2010"/>
      <c r="AD3" s="2012" t="s">
        <v>285</v>
      </c>
      <c r="AE3" s="2012"/>
      <c r="AF3" s="2012"/>
      <c r="AG3" s="2012"/>
      <c r="AH3" s="2012"/>
      <c r="AI3" s="2012"/>
      <c r="AJ3" s="2012"/>
      <c r="AK3" s="2012"/>
      <c r="AL3" s="2012"/>
      <c r="AM3" s="2012"/>
      <c r="AN3" s="2012"/>
      <c r="AO3" s="2012"/>
      <c r="AP3" s="2012"/>
      <c r="AQ3" s="2012"/>
      <c r="AR3" s="2012"/>
      <c r="AS3" s="2012"/>
      <c r="AT3" s="2012"/>
      <c r="AU3" s="2012"/>
      <c r="AV3" s="2012"/>
      <c r="AW3" s="2012"/>
      <c r="AX3" s="2012"/>
      <c r="AY3" s="2010"/>
      <c r="AZ3" s="2010"/>
      <c r="BA3" s="2010"/>
      <c r="BB3" s="2010"/>
      <c r="BC3" s="2010"/>
      <c r="BD3" s="2010"/>
      <c r="BE3" s="2010"/>
      <c r="BF3" s="2010"/>
      <c r="BG3" s="2010"/>
      <c r="BH3" s="2010"/>
      <c r="BI3" s="2010"/>
      <c r="BJ3" s="2010"/>
      <c r="BK3" s="2010"/>
      <c r="BL3" s="2010"/>
      <c r="BM3" s="2010"/>
      <c r="BN3" s="2010"/>
      <c r="BO3" s="2010"/>
      <c r="BP3" s="2010"/>
      <c r="BQ3" s="2010"/>
      <c r="BR3" s="2010"/>
      <c r="BS3" s="2010"/>
      <c r="BT3" s="2010"/>
      <c r="BU3" s="2010"/>
      <c r="BV3" s="2010"/>
      <c r="BW3" s="2010"/>
      <c r="BX3" s="2010"/>
      <c r="BY3" s="2010"/>
      <c r="BZ3" s="2010"/>
      <c r="CA3" s="2010"/>
      <c r="CB3" s="2010"/>
      <c r="CC3" s="2010"/>
      <c r="CD3" s="102"/>
      <c r="CE3" s="102"/>
      <c r="CF3" s="102"/>
      <c r="CG3" s="102"/>
      <c r="CH3" s="102"/>
      <c r="CI3" s="102"/>
      <c r="CJ3" s="102"/>
      <c r="CK3" s="102"/>
      <c r="CL3" s="102"/>
    </row>
    <row r="4" spans="1:90" ht="15" customHeight="1">
      <c r="A4" s="2009"/>
      <c r="B4" s="2009"/>
      <c r="C4" s="2009"/>
      <c r="D4" s="2009"/>
      <c r="E4" s="2010"/>
      <c r="F4" s="2010"/>
      <c r="G4" s="2010"/>
      <c r="H4" s="2010"/>
      <c r="I4" s="2010"/>
      <c r="J4" s="2010"/>
      <c r="K4" s="2010"/>
      <c r="L4" s="2010"/>
      <c r="M4" s="2010"/>
      <c r="N4" s="2010"/>
      <c r="O4" s="2010"/>
      <c r="P4" s="2010"/>
      <c r="Q4" s="2010"/>
      <c r="R4" s="2010"/>
      <c r="S4" s="2010"/>
      <c r="T4" s="2010"/>
      <c r="U4" s="2010"/>
      <c r="V4" s="2010"/>
      <c r="W4" s="2010"/>
      <c r="X4" s="2010"/>
      <c r="Y4" s="2010"/>
      <c r="Z4" s="2010"/>
      <c r="AA4" s="2010"/>
      <c r="AB4" s="2010"/>
      <c r="AC4" s="2010"/>
      <c r="AD4" s="2012"/>
      <c r="AE4" s="2012"/>
      <c r="AF4" s="2012"/>
      <c r="AG4" s="2012"/>
      <c r="AH4" s="2012"/>
      <c r="AI4" s="2012"/>
      <c r="AJ4" s="2012"/>
      <c r="AK4" s="2012"/>
      <c r="AL4" s="2012"/>
      <c r="AM4" s="2012"/>
      <c r="AN4" s="2012"/>
      <c r="AO4" s="2012"/>
      <c r="AP4" s="2012"/>
      <c r="AQ4" s="2012"/>
      <c r="AR4" s="2012"/>
      <c r="AS4" s="2012"/>
      <c r="AT4" s="2012"/>
      <c r="AU4" s="2012"/>
      <c r="AV4" s="2012"/>
      <c r="AW4" s="2012"/>
      <c r="AX4" s="2012"/>
      <c r="AY4" s="2010"/>
      <c r="AZ4" s="2010"/>
      <c r="BA4" s="2010"/>
      <c r="BB4" s="2010"/>
      <c r="BC4" s="2010"/>
      <c r="BD4" s="2010"/>
      <c r="BE4" s="2010"/>
      <c r="BF4" s="2010"/>
      <c r="BG4" s="2010"/>
      <c r="BH4" s="2010"/>
      <c r="BI4" s="2010"/>
      <c r="BJ4" s="2010"/>
      <c r="BK4" s="2010"/>
      <c r="BL4" s="2010"/>
      <c r="BM4" s="2010"/>
      <c r="BN4" s="2010"/>
      <c r="BO4" s="2010"/>
      <c r="BP4" s="2010"/>
      <c r="BQ4" s="2010"/>
      <c r="BR4" s="2010"/>
      <c r="BS4" s="2010"/>
      <c r="BT4" s="2010"/>
      <c r="BU4" s="2010"/>
      <c r="BV4" s="2010"/>
      <c r="BW4" s="2010"/>
      <c r="BX4" s="2010"/>
      <c r="BY4" s="2010"/>
      <c r="BZ4" s="2010"/>
      <c r="CA4" s="2010"/>
      <c r="CB4" s="2010"/>
      <c r="CC4" s="2010"/>
      <c r="CD4" s="102"/>
      <c r="CE4" s="102"/>
      <c r="CF4" s="102"/>
      <c r="CG4" s="102"/>
      <c r="CH4" s="102"/>
      <c r="CI4" s="102"/>
      <c r="CJ4" s="102"/>
      <c r="CK4" s="102"/>
      <c r="CL4" s="102"/>
    </row>
    <row r="5" spans="1:90" ht="15" customHeight="1">
      <c r="A5" s="2009"/>
      <c r="B5" s="2009"/>
      <c r="C5" s="2009"/>
      <c r="D5" s="2009"/>
      <c r="E5" s="2010"/>
      <c r="F5" s="2010"/>
      <c r="G5" s="2010"/>
      <c r="H5" s="2010"/>
      <c r="I5" s="2010"/>
      <c r="J5" s="2010"/>
      <c r="K5" s="2010"/>
      <c r="L5" s="2010"/>
      <c r="M5" s="2010"/>
      <c r="N5" s="2010"/>
      <c r="O5" s="2010"/>
      <c r="P5" s="2010"/>
      <c r="Q5" s="2010"/>
      <c r="R5" s="2010"/>
      <c r="S5" s="2010"/>
      <c r="T5" s="2010"/>
      <c r="U5" s="2010"/>
      <c r="V5" s="2010"/>
      <c r="W5" s="2010"/>
      <c r="X5" s="2010"/>
      <c r="Y5" s="2010"/>
      <c r="Z5" s="2010"/>
      <c r="AA5" s="2010"/>
      <c r="AB5" s="2010"/>
      <c r="AC5" s="2010"/>
      <c r="AD5" s="2013" t="s">
        <v>958</v>
      </c>
      <c r="AE5" s="2013"/>
      <c r="AF5" s="2013"/>
      <c r="AG5" s="2013"/>
      <c r="AH5" s="2013"/>
      <c r="AI5" s="2013"/>
      <c r="AJ5" s="2013"/>
      <c r="AK5" s="2013"/>
      <c r="AL5" s="2013"/>
      <c r="AM5" s="2013"/>
      <c r="AN5" s="2013"/>
      <c r="AO5" s="2013"/>
      <c r="AP5" s="2013"/>
      <c r="AQ5" s="2013"/>
      <c r="AR5" s="2013"/>
      <c r="AS5" s="2013"/>
      <c r="AT5" s="2013"/>
      <c r="AU5" s="2013"/>
      <c r="AV5" s="2013"/>
      <c r="AW5" s="2013"/>
      <c r="AX5" s="2013"/>
      <c r="AY5" s="2010"/>
      <c r="AZ5" s="2010"/>
      <c r="BA5" s="2010"/>
      <c r="BB5" s="2010"/>
      <c r="BC5" s="2010"/>
      <c r="BD5" s="2010"/>
      <c r="BE5" s="2010"/>
      <c r="BF5" s="2010"/>
      <c r="BG5" s="2010"/>
      <c r="BH5" s="2010"/>
      <c r="BI5" s="2010"/>
      <c r="BJ5" s="2010"/>
      <c r="BK5" s="2010"/>
      <c r="BL5" s="2010"/>
      <c r="BM5" s="2010"/>
      <c r="BN5" s="2010"/>
      <c r="BO5" s="2010"/>
      <c r="BP5" s="2010"/>
      <c r="BQ5" s="2010"/>
      <c r="BR5" s="2010"/>
      <c r="BS5" s="2010"/>
      <c r="BT5" s="2010"/>
      <c r="BU5" s="2010"/>
      <c r="BV5" s="2010"/>
      <c r="BW5" s="2010"/>
      <c r="BX5" s="2010"/>
      <c r="BY5" s="2010"/>
      <c r="BZ5" s="2010"/>
      <c r="CA5" s="2010"/>
      <c r="CB5" s="2010"/>
      <c r="CC5" s="2010"/>
      <c r="CD5" s="102"/>
      <c r="CE5" s="102"/>
      <c r="CF5" s="102"/>
      <c r="CG5" s="102"/>
      <c r="CH5" s="102"/>
      <c r="CI5" s="102"/>
      <c r="CJ5" s="102"/>
      <c r="CK5" s="102"/>
      <c r="CL5" s="102"/>
    </row>
    <row r="6" spans="1:90" ht="15" customHeight="1">
      <c r="A6" s="2009"/>
      <c r="B6" s="2009"/>
      <c r="C6" s="2009"/>
      <c r="D6" s="2009"/>
      <c r="E6" s="2010"/>
      <c r="F6" s="2010"/>
      <c r="G6" s="2010"/>
      <c r="H6" s="2010"/>
      <c r="I6" s="2010"/>
      <c r="J6" s="2010"/>
      <c r="K6" s="2010"/>
      <c r="L6" s="2010"/>
      <c r="M6" s="2010"/>
      <c r="N6" s="2010"/>
      <c r="O6" s="2010"/>
      <c r="P6" s="2010"/>
      <c r="Q6" s="2010"/>
      <c r="R6" s="2010"/>
      <c r="S6" s="2010"/>
      <c r="T6" s="2010"/>
      <c r="U6" s="2010"/>
      <c r="V6" s="2010"/>
      <c r="W6" s="2010"/>
      <c r="X6" s="2010"/>
      <c r="Y6" s="2010"/>
      <c r="Z6" s="2010"/>
      <c r="AA6" s="2010"/>
      <c r="AB6" s="2010"/>
      <c r="AC6" s="2010"/>
      <c r="AD6" s="2013"/>
      <c r="AE6" s="2013"/>
      <c r="AF6" s="2013"/>
      <c r="AG6" s="2013"/>
      <c r="AH6" s="2013"/>
      <c r="AI6" s="2013"/>
      <c r="AJ6" s="2013"/>
      <c r="AK6" s="2013"/>
      <c r="AL6" s="2013"/>
      <c r="AM6" s="2013"/>
      <c r="AN6" s="2013"/>
      <c r="AO6" s="2013"/>
      <c r="AP6" s="2013"/>
      <c r="AQ6" s="2013"/>
      <c r="AR6" s="2013"/>
      <c r="AS6" s="2013"/>
      <c r="AT6" s="2013"/>
      <c r="AU6" s="2013"/>
      <c r="AV6" s="2013"/>
      <c r="AW6" s="2013"/>
      <c r="AX6" s="2013"/>
      <c r="AY6" s="2010"/>
      <c r="AZ6" s="2010"/>
      <c r="BA6" s="2010"/>
      <c r="BB6" s="2010"/>
      <c r="BC6" s="2010"/>
      <c r="BD6" s="2010"/>
      <c r="BE6" s="2010"/>
      <c r="BF6" s="2010"/>
      <c r="BG6" s="2010"/>
      <c r="BH6" s="2010"/>
      <c r="BI6" s="2010"/>
      <c r="BJ6" s="2010"/>
      <c r="BK6" s="2010"/>
      <c r="BL6" s="2010"/>
      <c r="BM6" s="2010"/>
      <c r="BN6" s="2010"/>
      <c r="BO6" s="2010"/>
      <c r="BP6" s="2010"/>
      <c r="BQ6" s="2010"/>
      <c r="BR6" s="2010"/>
      <c r="BS6" s="2010"/>
      <c r="BT6" s="2010"/>
      <c r="BU6" s="2010"/>
      <c r="BV6" s="2010"/>
      <c r="BW6" s="2010"/>
      <c r="BX6" s="2010"/>
      <c r="BY6" s="2010"/>
      <c r="BZ6" s="2010"/>
      <c r="CA6" s="2010"/>
      <c r="CB6" s="2010"/>
      <c r="CC6" s="2010"/>
      <c r="CD6" s="102"/>
      <c r="CE6" s="102"/>
      <c r="CF6" s="102"/>
      <c r="CG6" s="102"/>
      <c r="CH6" s="102"/>
      <c r="CI6" s="102"/>
      <c r="CJ6" s="102"/>
      <c r="CK6" s="102"/>
      <c r="CL6" s="102"/>
    </row>
    <row r="7" spans="1:90" ht="7.5" customHeight="1">
      <c r="A7" s="2009"/>
      <c r="B7" s="2009"/>
      <c r="C7" s="2009"/>
      <c r="D7" s="2009"/>
      <c r="E7" s="2020"/>
      <c r="F7" s="2020"/>
      <c r="G7" s="2020"/>
      <c r="H7" s="2020"/>
      <c r="I7" s="2020"/>
      <c r="J7" s="2020"/>
      <c r="K7" s="2020"/>
      <c r="L7" s="2020"/>
      <c r="M7" s="2020"/>
      <c r="N7" s="2020"/>
      <c r="O7" s="2020"/>
      <c r="P7" s="2020"/>
      <c r="Q7" s="2020"/>
      <c r="R7" s="2020"/>
      <c r="S7" s="2020"/>
      <c r="T7" s="2020"/>
      <c r="U7" s="2020"/>
      <c r="V7" s="2020"/>
      <c r="W7" s="2020"/>
      <c r="X7" s="2020"/>
      <c r="Y7" s="2020"/>
      <c r="Z7" s="2020"/>
      <c r="AA7" s="2020"/>
      <c r="AB7" s="2020"/>
      <c r="AC7" s="2020"/>
      <c r="AD7" s="2020"/>
      <c r="AE7" s="2020"/>
      <c r="AF7" s="2020"/>
      <c r="AG7" s="2020"/>
      <c r="AH7" s="2020"/>
      <c r="AI7" s="2020"/>
      <c r="AJ7" s="2020"/>
      <c r="AK7" s="2020"/>
      <c r="AL7" s="2020"/>
      <c r="AM7" s="2020"/>
      <c r="AN7" s="2020"/>
      <c r="AO7" s="2020"/>
      <c r="AP7" s="2020"/>
      <c r="AQ7" s="2020"/>
      <c r="AR7" s="2020"/>
      <c r="AS7" s="2020"/>
      <c r="AT7" s="2020"/>
      <c r="AU7" s="2020"/>
      <c r="AV7" s="2020"/>
      <c r="AW7" s="2020"/>
      <c r="AX7" s="2020"/>
      <c r="AY7" s="2020"/>
      <c r="AZ7" s="2020"/>
      <c r="BA7" s="2020"/>
      <c r="BB7" s="2020"/>
      <c r="BC7" s="2020"/>
      <c r="BD7" s="2020"/>
      <c r="BE7" s="2020"/>
      <c r="BF7" s="2020"/>
      <c r="BG7" s="2020"/>
      <c r="BH7" s="2020"/>
      <c r="BI7" s="2020"/>
      <c r="BJ7" s="2020"/>
      <c r="BK7" s="2020"/>
      <c r="BL7" s="2020"/>
      <c r="BM7" s="2020"/>
      <c r="BN7" s="2020"/>
      <c r="BO7" s="2020"/>
      <c r="BP7" s="2020"/>
      <c r="BQ7" s="2020"/>
      <c r="BR7" s="2020"/>
      <c r="BS7" s="2020"/>
      <c r="BT7" s="2020"/>
      <c r="BU7" s="2020"/>
      <c r="BV7" s="2020"/>
      <c r="BW7" s="2020"/>
      <c r="BX7" s="2020"/>
      <c r="BY7" s="2020"/>
      <c r="BZ7" s="2010"/>
      <c r="CA7" s="2010"/>
      <c r="CB7" s="2010"/>
      <c r="CC7" s="2010"/>
      <c r="CD7" s="102"/>
      <c r="CE7" s="102"/>
      <c r="CF7" s="102"/>
      <c r="CG7" s="102"/>
      <c r="CH7" s="102"/>
      <c r="CI7" s="102"/>
      <c r="CJ7" s="102"/>
      <c r="CK7" s="102"/>
      <c r="CL7" s="102"/>
    </row>
    <row r="8" spans="1:90" s="105" customFormat="1" ht="15" customHeight="1">
      <c r="A8" s="2009"/>
      <c r="B8" s="2009"/>
      <c r="C8" s="2009"/>
      <c r="D8" s="2009"/>
      <c r="E8" s="2020"/>
      <c r="F8" s="2021"/>
      <c r="G8" s="2023" t="s">
        <v>245</v>
      </c>
      <c r="H8" s="2023"/>
      <c r="I8" s="2023"/>
      <c r="J8" s="2023"/>
      <c r="K8" s="2023"/>
      <c r="L8" s="2023"/>
      <c r="M8" s="2023"/>
      <c r="N8" s="2023"/>
      <c r="O8" s="2026"/>
      <c r="P8" s="2029">
        <f>★入力画面!$M$124</f>
        <v>0</v>
      </c>
      <c r="Q8" s="2030"/>
      <c r="R8" s="2030"/>
      <c r="S8" s="2030"/>
      <c r="T8" s="2030"/>
      <c r="U8" s="2030"/>
      <c r="V8" s="2030"/>
      <c r="W8" s="2030"/>
      <c r="X8" s="2030"/>
      <c r="Y8" s="2030"/>
      <c r="Z8" s="2030"/>
      <c r="AA8" s="2030"/>
      <c r="AB8" s="2030"/>
      <c r="AC8" s="2030"/>
      <c r="AD8" s="2030"/>
      <c r="AE8" s="2030"/>
      <c r="AF8" s="2030"/>
      <c r="AG8" s="2030"/>
      <c r="AH8" s="2030"/>
      <c r="AI8" s="2030"/>
      <c r="AJ8" s="2030"/>
      <c r="AK8" s="2030"/>
      <c r="AL8" s="2030"/>
      <c r="AM8" s="2030"/>
      <c r="AN8" s="2030"/>
      <c r="AO8" s="2030"/>
      <c r="AP8" s="2030"/>
      <c r="AQ8" s="2030"/>
      <c r="AR8" s="2030"/>
      <c r="AS8" s="2030"/>
      <c r="AT8" s="2030"/>
      <c r="AU8" s="2030"/>
      <c r="AV8" s="2030"/>
      <c r="AW8" s="2030"/>
      <c r="AX8" s="2030"/>
      <c r="AY8" s="2030"/>
      <c r="AZ8" s="2030"/>
      <c r="BA8" s="2030"/>
      <c r="BB8" s="2030"/>
      <c r="BC8" s="2030"/>
      <c r="BD8" s="2030"/>
      <c r="BE8" s="2030"/>
      <c r="BF8" s="2030"/>
      <c r="BG8" s="2030"/>
      <c r="BH8" s="2030"/>
      <c r="BI8" s="2030"/>
      <c r="BJ8" s="2030"/>
      <c r="BK8" s="2030"/>
      <c r="BL8" s="2030"/>
      <c r="BM8" s="2030"/>
      <c r="BN8" s="2030"/>
      <c r="BO8" s="2030"/>
      <c r="BP8" s="2030"/>
      <c r="BQ8" s="2030"/>
      <c r="BR8" s="2030"/>
      <c r="BS8" s="2030"/>
      <c r="BT8" s="2030"/>
      <c r="BU8" s="2030"/>
      <c r="BV8" s="2030"/>
      <c r="BW8" s="2030"/>
      <c r="BX8" s="2030"/>
      <c r="BY8" s="2031"/>
      <c r="BZ8" s="2010"/>
      <c r="CA8" s="2010"/>
      <c r="CB8" s="2010"/>
      <c r="CC8" s="2010"/>
      <c r="CD8" s="102"/>
      <c r="CE8" s="102"/>
      <c r="CF8" s="102"/>
      <c r="CG8" s="102"/>
      <c r="CH8" s="102"/>
      <c r="CI8" s="102"/>
      <c r="CJ8" s="102"/>
      <c r="CK8" s="102"/>
      <c r="CL8" s="102"/>
    </row>
    <row r="9" spans="1:90" s="105" customFormat="1" ht="15" customHeight="1">
      <c r="A9" s="2009"/>
      <c r="B9" s="2009"/>
      <c r="C9" s="2009"/>
      <c r="D9" s="2009"/>
      <c r="E9" s="2020"/>
      <c r="F9" s="1890"/>
      <c r="G9" s="2024"/>
      <c r="H9" s="2024"/>
      <c r="I9" s="2024"/>
      <c r="J9" s="2024"/>
      <c r="K9" s="2024"/>
      <c r="L9" s="2024"/>
      <c r="M9" s="2024"/>
      <c r="N9" s="2024"/>
      <c r="O9" s="2027"/>
      <c r="P9" s="2032"/>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2033"/>
      <c r="AN9" s="2033"/>
      <c r="AO9" s="2033"/>
      <c r="AP9" s="2033"/>
      <c r="AQ9" s="2033"/>
      <c r="AR9" s="2033"/>
      <c r="AS9" s="2033"/>
      <c r="AT9" s="2033"/>
      <c r="AU9" s="2033"/>
      <c r="AV9" s="2033"/>
      <c r="AW9" s="2033"/>
      <c r="AX9" s="2033"/>
      <c r="AY9" s="2033"/>
      <c r="AZ9" s="2033"/>
      <c r="BA9" s="2033"/>
      <c r="BB9" s="2033"/>
      <c r="BC9" s="2033"/>
      <c r="BD9" s="2033"/>
      <c r="BE9" s="2033"/>
      <c r="BF9" s="2033"/>
      <c r="BG9" s="2033"/>
      <c r="BH9" s="2033"/>
      <c r="BI9" s="2033"/>
      <c r="BJ9" s="2033"/>
      <c r="BK9" s="2033"/>
      <c r="BL9" s="2033"/>
      <c r="BM9" s="2033"/>
      <c r="BN9" s="2033"/>
      <c r="BO9" s="2033"/>
      <c r="BP9" s="2033"/>
      <c r="BQ9" s="2033"/>
      <c r="BR9" s="2033"/>
      <c r="BS9" s="2033"/>
      <c r="BT9" s="2033"/>
      <c r="BU9" s="2033"/>
      <c r="BV9" s="2033"/>
      <c r="BW9" s="2033"/>
      <c r="BX9" s="2033"/>
      <c r="BY9" s="2034"/>
      <c r="BZ9" s="2010"/>
      <c r="CA9" s="2010"/>
      <c r="CB9" s="2010"/>
      <c r="CC9" s="2010"/>
      <c r="CD9" s="102"/>
      <c r="CE9" s="102"/>
      <c r="CF9" s="102"/>
      <c r="CG9" s="102"/>
      <c r="CH9" s="102"/>
      <c r="CI9" s="102"/>
      <c r="CJ9" s="102"/>
      <c r="CK9" s="102"/>
      <c r="CL9" s="102"/>
    </row>
    <row r="10" spans="1:90" s="105" customFormat="1" ht="15" customHeight="1">
      <c r="A10" s="2009"/>
      <c r="B10" s="2009"/>
      <c r="C10" s="2009"/>
      <c r="D10" s="2009"/>
      <c r="E10" s="2020"/>
      <c r="F10" s="2022"/>
      <c r="G10" s="2025"/>
      <c r="H10" s="2025"/>
      <c r="I10" s="2025"/>
      <c r="J10" s="2025"/>
      <c r="K10" s="2025"/>
      <c r="L10" s="2025"/>
      <c r="M10" s="2025"/>
      <c r="N10" s="2025"/>
      <c r="O10" s="2028"/>
      <c r="P10" s="2035"/>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2036"/>
      <c r="AO10" s="2036"/>
      <c r="AP10" s="2036"/>
      <c r="AQ10" s="2036"/>
      <c r="AR10" s="2036"/>
      <c r="AS10" s="2015" t="s">
        <v>85</v>
      </c>
      <c r="AT10" s="2015"/>
      <c r="AU10" s="2015"/>
      <c r="AV10" s="2015"/>
      <c r="AW10" s="2015"/>
      <c r="AX10" s="2015"/>
      <c r="AY10" s="2015"/>
      <c r="AZ10" s="2036" t="s">
        <v>80</v>
      </c>
      <c r="BA10" s="2036"/>
      <c r="BB10" s="2014">
        <f>IF(★入力画面!$M$125="",★入力画面!$M$126,★入力画面!$M$125)</f>
        <v>0</v>
      </c>
      <c r="BC10" s="2014"/>
      <c r="BD10" s="2014"/>
      <c r="BE10" s="2014"/>
      <c r="BF10" s="2014"/>
      <c r="BG10" s="2015" t="s">
        <v>1003</v>
      </c>
      <c r="BH10" s="2015"/>
      <c r="BI10" s="2014">
        <f>IF(★入力画面!$P$125="",★入力画面!$P$126,★入力画面!$P$125)</f>
        <v>0</v>
      </c>
      <c r="BJ10" s="2014"/>
      <c r="BK10" s="2014"/>
      <c r="BL10" s="2014"/>
      <c r="BM10" s="2014"/>
      <c r="BN10" s="2014"/>
      <c r="BO10" s="2016" t="s">
        <v>1004</v>
      </c>
      <c r="BP10" s="2016"/>
      <c r="BQ10" s="2017">
        <f>IF(★入力画面!$T$125="",★入力画面!$T$126,★入力画面!$T$125)</f>
        <v>0</v>
      </c>
      <c r="BR10" s="2017"/>
      <c r="BS10" s="2017"/>
      <c r="BT10" s="2017"/>
      <c r="BU10" s="2017"/>
      <c r="BV10" s="2017"/>
      <c r="BW10" s="2017"/>
      <c r="BX10" s="2018"/>
      <c r="BY10" s="2019"/>
      <c r="BZ10" s="2010"/>
      <c r="CA10" s="2010"/>
      <c r="CB10" s="2010"/>
      <c r="CC10" s="2010"/>
      <c r="CD10" s="102"/>
      <c r="CE10" s="102"/>
      <c r="CF10" s="102"/>
      <c r="CG10" s="102"/>
      <c r="CH10" s="102"/>
      <c r="CI10" s="102"/>
      <c r="CJ10" s="102"/>
      <c r="CK10" s="102"/>
      <c r="CL10" s="102"/>
    </row>
    <row r="11" spans="1:90" s="105" customFormat="1" ht="15" customHeight="1">
      <c r="A11" s="2009"/>
      <c r="B11" s="2009"/>
      <c r="C11" s="2009"/>
      <c r="D11" s="2009"/>
      <c r="E11" s="2020"/>
      <c r="F11" s="2021"/>
      <c r="G11" s="2057" t="s">
        <v>286</v>
      </c>
      <c r="H11" s="2057"/>
      <c r="I11" s="2057"/>
      <c r="J11" s="2057"/>
      <c r="K11" s="2057"/>
      <c r="L11" s="2057"/>
      <c r="M11" s="2057"/>
      <c r="N11" s="2057"/>
      <c r="O11" s="2026"/>
      <c r="P11" s="2029">
        <f>★入力画面!$M$115</f>
        <v>0</v>
      </c>
      <c r="Q11" s="2030"/>
      <c r="R11" s="2030"/>
      <c r="S11" s="2030"/>
      <c r="T11" s="2030"/>
      <c r="U11" s="2030"/>
      <c r="V11" s="2030"/>
      <c r="W11" s="2030"/>
      <c r="X11" s="2030"/>
      <c r="Y11" s="2030"/>
      <c r="Z11" s="2030"/>
      <c r="AA11" s="2030"/>
      <c r="AB11" s="2030"/>
      <c r="AC11" s="2030"/>
      <c r="AD11" s="2030"/>
      <c r="AE11" s="2030"/>
      <c r="AF11" s="2030"/>
      <c r="AG11" s="2030"/>
      <c r="AH11" s="2030"/>
      <c r="AI11" s="2030"/>
      <c r="AJ11" s="2030"/>
      <c r="AK11" s="2030"/>
      <c r="AL11" s="2030"/>
      <c r="AM11" s="2030"/>
      <c r="AN11" s="2030"/>
      <c r="AO11" s="2030"/>
      <c r="AP11" s="2030"/>
      <c r="AQ11" s="2030"/>
      <c r="AR11" s="2031"/>
      <c r="AS11" s="2058"/>
      <c r="AT11" s="2061" t="s">
        <v>113</v>
      </c>
      <c r="AU11" s="2061"/>
      <c r="AV11" s="2061"/>
      <c r="AW11" s="2061"/>
      <c r="AX11" s="2061"/>
      <c r="AY11" s="2061"/>
      <c r="AZ11" s="2061"/>
      <c r="BA11" s="2061"/>
      <c r="BB11" s="2037"/>
      <c r="BC11" s="2040" t="str">
        <f>★入力画面!$BL$122</f>
        <v/>
      </c>
      <c r="BD11" s="2041"/>
      <c r="BE11" s="2041"/>
      <c r="BF11" s="2041"/>
      <c r="BG11" s="2041"/>
      <c r="BH11" s="2041"/>
      <c r="BI11" s="2041"/>
      <c r="BJ11" s="2041"/>
      <c r="BK11" s="2041"/>
      <c r="BL11" s="2041"/>
      <c r="BM11" s="2041"/>
      <c r="BN11" s="2041"/>
      <c r="BO11" s="2041"/>
      <c r="BP11" s="2041"/>
      <c r="BQ11" s="2041"/>
      <c r="BR11" s="2041"/>
      <c r="BS11" s="2041"/>
      <c r="BT11" s="2041"/>
      <c r="BU11" s="2041"/>
      <c r="BV11" s="2041"/>
      <c r="BW11" s="2041"/>
      <c r="BX11" s="2045"/>
      <c r="BY11" s="2046"/>
      <c r="BZ11" s="2010"/>
      <c r="CA11" s="2010"/>
      <c r="CB11" s="2010"/>
      <c r="CC11" s="2010"/>
      <c r="CD11" s="102"/>
      <c r="CE11" s="102"/>
      <c r="CF11" s="102"/>
      <c r="CG11" s="102"/>
      <c r="CH11" s="102"/>
      <c r="CI11" s="102"/>
      <c r="CJ11" s="102"/>
      <c r="CK11" s="102"/>
      <c r="CL11" s="102"/>
    </row>
    <row r="12" spans="1:90" s="105" customFormat="1" ht="15" customHeight="1">
      <c r="A12" s="2009"/>
      <c r="B12" s="2009"/>
      <c r="C12" s="2009"/>
      <c r="D12" s="2009"/>
      <c r="E12" s="2020"/>
      <c r="F12" s="1890"/>
      <c r="G12" s="2024" t="s">
        <v>83</v>
      </c>
      <c r="H12" s="2024"/>
      <c r="I12" s="2024"/>
      <c r="J12" s="2024"/>
      <c r="K12" s="2024"/>
      <c r="L12" s="2024"/>
      <c r="M12" s="2024"/>
      <c r="N12" s="2024"/>
      <c r="O12" s="2027"/>
      <c r="P12" s="2032">
        <f>★入力画面!$M$117</f>
        <v>0</v>
      </c>
      <c r="Q12" s="2033"/>
      <c r="R12" s="2033"/>
      <c r="S12" s="2033"/>
      <c r="T12" s="2033"/>
      <c r="U12" s="2033"/>
      <c r="V12" s="2033"/>
      <c r="W12" s="2033"/>
      <c r="X12" s="2033"/>
      <c r="Y12" s="2033"/>
      <c r="Z12" s="2033"/>
      <c r="AA12" s="2033"/>
      <c r="AB12" s="2033"/>
      <c r="AC12" s="2033"/>
      <c r="AD12" s="2033"/>
      <c r="AE12" s="2033"/>
      <c r="AF12" s="2033"/>
      <c r="AG12" s="2033"/>
      <c r="AH12" s="2033"/>
      <c r="AI12" s="2033"/>
      <c r="AJ12" s="2033"/>
      <c r="AK12" s="2033"/>
      <c r="AL12" s="2033"/>
      <c r="AM12" s="2033"/>
      <c r="AN12" s="2033"/>
      <c r="AO12" s="2033"/>
      <c r="AP12" s="2033"/>
      <c r="AQ12" s="2033"/>
      <c r="AR12" s="2034"/>
      <c r="AS12" s="2059"/>
      <c r="AT12" s="2062"/>
      <c r="AU12" s="2062"/>
      <c r="AV12" s="2062"/>
      <c r="AW12" s="2062"/>
      <c r="AX12" s="2062"/>
      <c r="AY12" s="2062"/>
      <c r="AZ12" s="2062"/>
      <c r="BA12" s="2062"/>
      <c r="BB12" s="2038"/>
      <c r="BC12" s="2042"/>
      <c r="BD12" s="2043"/>
      <c r="BE12" s="2043"/>
      <c r="BF12" s="2043"/>
      <c r="BG12" s="2043"/>
      <c r="BH12" s="2043"/>
      <c r="BI12" s="2043"/>
      <c r="BJ12" s="2043"/>
      <c r="BK12" s="2043"/>
      <c r="BL12" s="2043"/>
      <c r="BM12" s="2043"/>
      <c r="BN12" s="2043"/>
      <c r="BO12" s="2043"/>
      <c r="BP12" s="2043"/>
      <c r="BQ12" s="2043"/>
      <c r="BR12" s="2043"/>
      <c r="BS12" s="2043"/>
      <c r="BT12" s="2043"/>
      <c r="BU12" s="2043"/>
      <c r="BV12" s="2043"/>
      <c r="BW12" s="2043"/>
      <c r="BX12" s="2047"/>
      <c r="BY12" s="2048"/>
      <c r="BZ12" s="2010"/>
      <c r="CA12" s="2010"/>
      <c r="CB12" s="2010"/>
      <c r="CC12" s="2010"/>
      <c r="CD12" s="102"/>
      <c r="CE12" s="102"/>
      <c r="CF12" s="102"/>
      <c r="CG12" s="102"/>
      <c r="CH12" s="102"/>
      <c r="CI12" s="102"/>
      <c r="CJ12" s="102"/>
      <c r="CK12" s="102"/>
      <c r="CL12" s="102"/>
    </row>
    <row r="13" spans="1:90" s="105" customFormat="1" ht="15" customHeight="1">
      <c r="A13" s="2009"/>
      <c r="B13" s="2009"/>
      <c r="C13" s="2009"/>
      <c r="D13" s="2009"/>
      <c r="E13" s="2020"/>
      <c r="F13" s="2022"/>
      <c r="G13" s="2025"/>
      <c r="H13" s="2025"/>
      <c r="I13" s="2025"/>
      <c r="J13" s="2025"/>
      <c r="K13" s="2025"/>
      <c r="L13" s="2025"/>
      <c r="M13" s="2025"/>
      <c r="N13" s="2025"/>
      <c r="O13" s="2028"/>
      <c r="P13" s="2051"/>
      <c r="Q13" s="2052"/>
      <c r="R13" s="2052"/>
      <c r="S13" s="2052"/>
      <c r="T13" s="2052"/>
      <c r="U13" s="2052"/>
      <c r="V13" s="2052"/>
      <c r="W13" s="2052"/>
      <c r="X13" s="2052"/>
      <c r="Y13" s="2052"/>
      <c r="Z13" s="2052"/>
      <c r="AA13" s="2052"/>
      <c r="AB13" s="2052"/>
      <c r="AC13" s="2052"/>
      <c r="AD13" s="2052"/>
      <c r="AE13" s="2052"/>
      <c r="AF13" s="2052"/>
      <c r="AG13" s="2052"/>
      <c r="AH13" s="2052"/>
      <c r="AI13" s="2052"/>
      <c r="AJ13" s="2052"/>
      <c r="AK13" s="2052"/>
      <c r="AL13" s="2052"/>
      <c r="AM13" s="2052"/>
      <c r="AN13" s="2052"/>
      <c r="AO13" s="2052"/>
      <c r="AP13" s="2052"/>
      <c r="AQ13" s="2052"/>
      <c r="AR13" s="2053"/>
      <c r="AS13" s="2060"/>
      <c r="AT13" s="2063"/>
      <c r="AU13" s="2063"/>
      <c r="AV13" s="2063"/>
      <c r="AW13" s="2063"/>
      <c r="AX13" s="2063"/>
      <c r="AY13" s="2063"/>
      <c r="AZ13" s="2063"/>
      <c r="BA13" s="2063"/>
      <c r="BB13" s="2039"/>
      <c r="BC13" s="204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49"/>
      <c r="BY13" s="2050"/>
      <c r="BZ13" s="2010"/>
      <c r="CA13" s="2010"/>
      <c r="CB13" s="2010"/>
      <c r="CC13" s="2010"/>
      <c r="CD13" s="102"/>
      <c r="CE13" s="102"/>
      <c r="CF13" s="102"/>
      <c r="CG13" s="102"/>
      <c r="CH13" s="102"/>
      <c r="CI13" s="102"/>
      <c r="CJ13" s="102"/>
      <c r="CK13" s="102"/>
      <c r="CL13" s="102"/>
    </row>
    <row r="14" spans="1:90" s="105" customFormat="1" ht="15" customHeight="1">
      <c r="A14" s="2009"/>
      <c r="B14" s="2009"/>
      <c r="C14" s="2009"/>
      <c r="D14" s="2009"/>
      <c r="E14" s="2020"/>
      <c r="F14" s="2021"/>
      <c r="G14" s="2023" t="s">
        <v>287</v>
      </c>
      <c r="H14" s="2023"/>
      <c r="I14" s="2023"/>
      <c r="J14" s="2023"/>
      <c r="K14" s="2023"/>
      <c r="L14" s="2023"/>
      <c r="M14" s="2023"/>
      <c r="N14" s="2023"/>
      <c r="O14" s="2026"/>
      <c r="P14" s="2085" t="s">
        <v>837</v>
      </c>
      <c r="Q14" s="2086"/>
      <c r="R14" s="2086"/>
      <c r="S14" s="2086"/>
      <c r="T14" s="2086"/>
      <c r="U14" s="2086"/>
      <c r="V14" s="2086"/>
      <c r="W14" s="2086"/>
      <c r="X14" s="2086"/>
      <c r="Y14" s="2086"/>
      <c r="Z14" s="2086"/>
      <c r="AA14" s="2086"/>
      <c r="AB14" s="2086"/>
      <c r="AC14" s="2086"/>
      <c r="AD14" s="2086"/>
      <c r="AE14" s="2086"/>
      <c r="AF14" s="2086"/>
      <c r="AG14" s="2086"/>
      <c r="AH14" s="2086"/>
      <c r="AI14" s="2086"/>
      <c r="AJ14" s="2086"/>
      <c r="AK14" s="2086"/>
      <c r="AL14" s="2086"/>
      <c r="AM14" s="2086"/>
      <c r="AN14" s="2086"/>
      <c r="AO14" s="2086"/>
      <c r="AP14" s="2086"/>
      <c r="AQ14" s="2086"/>
      <c r="AR14" s="2087"/>
      <c r="AS14" s="2058"/>
      <c r="AT14" s="2061" t="s">
        <v>111</v>
      </c>
      <c r="AU14" s="2061"/>
      <c r="AV14" s="2061"/>
      <c r="AW14" s="2061"/>
      <c r="AX14" s="2061"/>
      <c r="AY14" s="2061"/>
      <c r="AZ14" s="2061"/>
      <c r="BA14" s="2061"/>
      <c r="BB14" s="2037"/>
      <c r="BC14" s="2040" t="str">
        <f>★入力画面!$BP$120</f>
        <v/>
      </c>
      <c r="BD14" s="2041"/>
      <c r="BE14" s="2041"/>
      <c r="BF14" s="2041"/>
      <c r="BG14" s="2041"/>
      <c r="BH14" s="2041"/>
      <c r="BI14" s="2041"/>
      <c r="BJ14" s="2041"/>
      <c r="BK14" s="2041"/>
      <c r="BL14" s="2041"/>
      <c r="BM14" s="2041"/>
      <c r="BN14" s="2041"/>
      <c r="BO14" s="2041"/>
      <c r="BP14" s="2041"/>
      <c r="BQ14" s="2041"/>
      <c r="BR14" s="2041"/>
      <c r="BS14" s="2041"/>
      <c r="BT14" s="2041"/>
      <c r="BU14" s="2041"/>
      <c r="BV14" s="2041"/>
      <c r="BW14" s="2041"/>
      <c r="BX14" s="2041"/>
      <c r="BY14" s="2054"/>
      <c r="BZ14" s="2010"/>
      <c r="CA14" s="2010"/>
      <c r="CB14" s="2010"/>
      <c r="CC14" s="2010"/>
      <c r="CD14" s="102"/>
      <c r="CE14" s="102"/>
      <c r="CF14" s="102"/>
      <c r="CG14" s="102"/>
      <c r="CH14" s="102"/>
      <c r="CI14" s="102"/>
      <c r="CJ14" s="102"/>
      <c r="CK14" s="102"/>
      <c r="CL14" s="102"/>
    </row>
    <row r="15" spans="1:90" s="105" customFormat="1" ht="15" customHeight="1">
      <c r="A15" s="2009"/>
      <c r="B15" s="2009"/>
      <c r="C15" s="2009"/>
      <c r="D15" s="2009"/>
      <c r="E15" s="2020"/>
      <c r="F15" s="1890"/>
      <c r="G15" s="2024"/>
      <c r="H15" s="2024"/>
      <c r="I15" s="2024"/>
      <c r="J15" s="2024"/>
      <c r="K15" s="2024"/>
      <c r="L15" s="2024"/>
      <c r="M15" s="2024"/>
      <c r="N15" s="2024"/>
      <c r="O15" s="2027"/>
      <c r="P15" s="2088"/>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90"/>
      <c r="AS15" s="2059"/>
      <c r="AT15" s="2062"/>
      <c r="AU15" s="2062"/>
      <c r="AV15" s="2062"/>
      <c r="AW15" s="2062"/>
      <c r="AX15" s="2062"/>
      <c r="AY15" s="2062"/>
      <c r="AZ15" s="2062"/>
      <c r="BA15" s="2062"/>
      <c r="BB15" s="2038"/>
      <c r="BC15" s="2042"/>
      <c r="BD15" s="2043"/>
      <c r="BE15" s="2043"/>
      <c r="BF15" s="2043"/>
      <c r="BG15" s="2043"/>
      <c r="BH15" s="2043"/>
      <c r="BI15" s="2043"/>
      <c r="BJ15" s="2043"/>
      <c r="BK15" s="2043"/>
      <c r="BL15" s="2043"/>
      <c r="BM15" s="2043"/>
      <c r="BN15" s="2043"/>
      <c r="BO15" s="2043"/>
      <c r="BP15" s="2043"/>
      <c r="BQ15" s="2043"/>
      <c r="BR15" s="2043"/>
      <c r="BS15" s="2043"/>
      <c r="BT15" s="2043"/>
      <c r="BU15" s="2043"/>
      <c r="BV15" s="2043"/>
      <c r="BW15" s="2043"/>
      <c r="BX15" s="2043"/>
      <c r="BY15" s="2055"/>
      <c r="BZ15" s="2010"/>
      <c r="CA15" s="2010"/>
      <c r="CB15" s="2010"/>
      <c r="CC15" s="2010"/>
      <c r="CD15" s="102"/>
      <c r="CE15" s="102"/>
      <c r="CF15" s="102"/>
      <c r="CG15" s="102"/>
      <c r="CH15" s="102"/>
      <c r="CI15" s="102"/>
      <c r="CJ15" s="102"/>
      <c r="CK15" s="102"/>
      <c r="CL15" s="102"/>
    </row>
    <row r="16" spans="1:90" s="105" customFormat="1" ht="15" customHeight="1">
      <c r="A16" s="2009"/>
      <c r="B16" s="2009"/>
      <c r="C16" s="2009"/>
      <c r="D16" s="2009"/>
      <c r="E16" s="2020"/>
      <c r="F16" s="2022"/>
      <c r="G16" s="2025"/>
      <c r="H16" s="2025"/>
      <c r="I16" s="2025"/>
      <c r="J16" s="2025"/>
      <c r="K16" s="2025"/>
      <c r="L16" s="2025"/>
      <c r="M16" s="2025"/>
      <c r="N16" s="2025"/>
      <c r="O16" s="2028"/>
      <c r="P16" s="2091"/>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3"/>
      <c r="AS16" s="2060"/>
      <c r="AT16" s="2063"/>
      <c r="AU16" s="2063"/>
      <c r="AV16" s="2063"/>
      <c r="AW16" s="2063"/>
      <c r="AX16" s="2063"/>
      <c r="AY16" s="2063"/>
      <c r="AZ16" s="2063"/>
      <c r="BA16" s="2063"/>
      <c r="BB16" s="2039"/>
      <c r="BC16" s="204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56"/>
      <c r="BZ16" s="2010"/>
      <c r="CA16" s="2010"/>
      <c r="CB16" s="2010"/>
      <c r="CC16" s="2010"/>
      <c r="CD16" s="102"/>
      <c r="CE16" s="102"/>
      <c r="CF16" s="102"/>
      <c r="CG16" s="102"/>
      <c r="CH16" s="102"/>
      <c r="CI16" s="102"/>
      <c r="CJ16" s="102"/>
      <c r="CK16" s="102"/>
      <c r="CL16" s="102"/>
    </row>
    <row r="17" spans="1:90" s="105" customFormat="1" ht="22.5" customHeight="1">
      <c r="A17" s="2009"/>
      <c r="B17" s="2009"/>
      <c r="C17" s="2009"/>
      <c r="D17" s="2009"/>
      <c r="E17" s="2020"/>
      <c r="F17" s="2021"/>
      <c r="G17" s="2023" t="s">
        <v>288</v>
      </c>
      <c r="H17" s="2023"/>
      <c r="I17" s="2023"/>
      <c r="J17" s="2023"/>
      <c r="K17" s="2023"/>
      <c r="L17" s="2023"/>
      <c r="M17" s="2023"/>
      <c r="N17" s="2023"/>
      <c r="O17" s="2026"/>
      <c r="P17" s="2064" t="s">
        <v>289</v>
      </c>
      <c r="Q17" s="2065"/>
      <c r="R17" s="2065"/>
      <c r="S17" s="2065"/>
      <c r="T17" s="2065"/>
      <c r="U17" s="2065"/>
      <c r="V17" s="2065"/>
      <c r="W17" s="2065"/>
      <c r="X17" s="2065"/>
      <c r="Y17" s="2065"/>
      <c r="Z17" s="2065"/>
      <c r="AA17" s="2065"/>
      <c r="AB17" s="2065"/>
      <c r="AC17" s="2065"/>
      <c r="AD17" s="2065"/>
      <c r="AE17" s="2065"/>
      <c r="AF17" s="2065"/>
      <c r="AG17" s="2066"/>
      <c r="AH17" s="2067" t="s">
        <v>1836</v>
      </c>
      <c r="AI17" s="2068"/>
      <c r="AJ17" s="2068"/>
      <c r="AK17" s="2068"/>
      <c r="AL17" s="2068"/>
      <c r="AM17" s="2068"/>
      <c r="AN17" s="2068"/>
      <c r="AO17" s="2068"/>
      <c r="AP17" s="2068"/>
      <c r="AQ17" s="2068"/>
      <c r="AR17" s="2068"/>
      <c r="AS17" s="2068"/>
      <c r="AT17" s="2068"/>
      <c r="AU17" s="2068"/>
      <c r="AV17" s="2068"/>
      <c r="AW17" s="2068"/>
      <c r="AX17" s="2068"/>
      <c r="AY17" s="2068"/>
      <c r="AZ17" s="2068"/>
      <c r="BA17" s="2068"/>
      <c r="BB17" s="2068"/>
      <c r="BC17" s="2068"/>
      <c r="BD17" s="2068"/>
      <c r="BE17" s="2068"/>
      <c r="BF17" s="2068"/>
      <c r="BG17" s="2068"/>
      <c r="BH17" s="2068"/>
      <c r="BI17" s="2068"/>
      <c r="BJ17" s="2068"/>
      <c r="BK17" s="2068"/>
      <c r="BL17" s="2068"/>
      <c r="BM17" s="2068"/>
      <c r="BN17" s="2068"/>
      <c r="BO17" s="2068"/>
      <c r="BP17" s="2068"/>
      <c r="BQ17" s="2068"/>
      <c r="BR17" s="2068"/>
      <c r="BS17" s="2068"/>
      <c r="BT17" s="2068"/>
      <c r="BU17" s="2068"/>
      <c r="BV17" s="2068"/>
      <c r="BW17" s="2068"/>
      <c r="BX17" s="2068"/>
      <c r="BY17" s="2069"/>
      <c r="BZ17" s="2010"/>
      <c r="CA17" s="2010"/>
      <c r="CB17" s="2010"/>
      <c r="CC17" s="2010"/>
      <c r="CD17" s="102"/>
      <c r="CE17" s="102"/>
      <c r="CF17" s="102"/>
      <c r="CG17" s="102"/>
      <c r="CH17" s="102"/>
      <c r="CI17" s="102"/>
      <c r="CJ17" s="102"/>
      <c r="CK17" s="102"/>
      <c r="CL17" s="102"/>
    </row>
    <row r="18" spans="1:90" s="105" customFormat="1" ht="22.5" customHeight="1">
      <c r="A18" s="2009"/>
      <c r="B18" s="2009"/>
      <c r="C18" s="2009"/>
      <c r="D18" s="2009"/>
      <c r="E18" s="2020"/>
      <c r="F18" s="1890"/>
      <c r="G18" s="2024"/>
      <c r="H18" s="2024"/>
      <c r="I18" s="2024"/>
      <c r="J18" s="2024"/>
      <c r="K18" s="2024"/>
      <c r="L18" s="2024"/>
      <c r="M18" s="2024"/>
      <c r="N18" s="2024"/>
      <c r="O18" s="2027"/>
      <c r="P18" s="2058" t="s">
        <v>291</v>
      </c>
      <c r="Q18" s="2070"/>
      <c r="R18" s="2071" t="str">
        <f>★入力画面!$BL$132</f>
        <v/>
      </c>
      <c r="S18" s="2071"/>
      <c r="T18" s="2071"/>
      <c r="U18" s="2071"/>
      <c r="V18" s="2071"/>
      <c r="W18" s="2071"/>
      <c r="X18" s="2071"/>
      <c r="Y18" s="2071"/>
      <c r="Z18" s="2071"/>
      <c r="AA18" s="2071"/>
      <c r="AB18" s="2071"/>
      <c r="AC18" s="2071"/>
      <c r="AD18" s="2071"/>
      <c r="AE18" s="2071"/>
      <c r="AF18" s="2071"/>
      <c r="AG18" s="2072"/>
      <c r="AH18" s="2073">
        <f>★入力画面!$Y$132</f>
        <v>0</v>
      </c>
      <c r="AI18" s="2074"/>
      <c r="AJ18" s="2074"/>
      <c r="AK18" s="2074"/>
      <c r="AL18" s="2074"/>
      <c r="AM18" s="2074"/>
      <c r="AN18" s="2074"/>
      <c r="AO18" s="2074"/>
      <c r="AP18" s="2074"/>
      <c r="AQ18" s="2074"/>
      <c r="AR18" s="2074"/>
      <c r="AS18" s="2074"/>
      <c r="AT18" s="2074"/>
      <c r="AU18" s="2074"/>
      <c r="AV18" s="2074"/>
      <c r="AW18" s="2074"/>
      <c r="AX18" s="2074"/>
      <c r="AY18" s="2074"/>
      <c r="AZ18" s="2074"/>
      <c r="BA18" s="2074"/>
      <c r="BB18" s="2074"/>
      <c r="BC18" s="2074"/>
      <c r="BD18" s="2074"/>
      <c r="BE18" s="2074"/>
      <c r="BF18" s="2074"/>
      <c r="BG18" s="2074"/>
      <c r="BH18" s="2074"/>
      <c r="BI18" s="2074"/>
      <c r="BJ18" s="2074"/>
      <c r="BK18" s="2074"/>
      <c r="BL18" s="2074"/>
      <c r="BM18" s="2074"/>
      <c r="BN18" s="2074"/>
      <c r="BO18" s="2074"/>
      <c r="BP18" s="2074"/>
      <c r="BQ18" s="2074"/>
      <c r="BR18" s="2074"/>
      <c r="BS18" s="2074"/>
      <c r="BT18" s="2074"/>
      <c r="BU18" s="2074"/>
      <c r="BV18" s="2074"/>
      <c r="BW18" s="2074"/>
      <c r="BX18" s="2074"/>
      <c r="BY18" s="2075"/>
      <c r="BZ18" s="2010"/>
      <c r="CA18" s="2010"/>
      <c r="CB18" s="2010"/>
      <c r="CC18" s="2010"/>
      <c r="CD18" s="102"/>
      <c r="CE18" s="102"/>
      <c r="CF18" s="102"/>
      <c r="CG18" s="102"/>
      <c r="CH18" s="102"/>
      <c r="CI18" s="102"/>
      <c r="CJ18" s="102"/>
      <c r="CK18" s="102"/>
      <c r="CL18" s="102"/>
    </row>
    <row r="19" spans="1:90" s="105" customFormat="1" ht="22.5" customHeight="1">
      <c r="A19" s="2009"/>
      <c r="B19" s="2009"/>
      <c r="C19" s="2009"/>
      <c r="D19" s="2009"/>
      <c r="E19" s="2020"/>
      <c r="F19" s="1890"/>
      <c r="G19" s="2024"/>
      <c r="H19" s="2024"/>
      <c r="I19" s="2024"/>
      <c r="J19" s="2024"/>
      <c r="K19" s="2024"/>
      <c r="L19" s="2024"/>
      <c r="M19" s="2024"/>
      <c r="N19" s="2024"/>
      <c r="O19" s="2027"/>
      <c r="P19" s="2060" t="s">
        <v>292</v>
      </c>
      <c r="Q19" s="2015"/>
      <c r="R19" s="2079" t="str">
        <f>★入力画面!$BL$133</f>
        <v/>
      </c>
      <c r="S19" s="2079"/>
      <c r="T19" s="2079"/>
      <c r="U19" s="2079"/>
      <c r="V19" s="2079"/>
      <c r="W19" s="2079"/>
      <c r="X19" s="2079"/>
      <c r="Y19" s="2079"/>
      <c r="Z19" s="2079"/>
      <c r="AA19" s="2079"/>
      <c r="AB19" s="2079"/>
      <c r="AC19" s="2079"/>
      <c r="AD19" s="2079"/>
      <c r="AE19" s="2079"/>
      <c r="AF19" s="2079"/>
      <c r="AG19" s="2080"/>
      <c r="AH19" s="2076"/>
      <c r="AI19" s="2077"/>
      <c r="AJ19" s="2077"/>
      <c r="AK19" s="2077"/>
      <c r="AL19" s="2077"/>
      <c r="AM19" s="2077"/>
      <c r="AN19" s="2077"/>
      <c r="AO19" s="2077"/>
      <c r="AP19" s="2077"/>
      <c r="AQ19" s="2077"/>
      <c r="AR19" s="2077"/>
      <c r="AS19" s="2077"/>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8"/>
      <c r="BZ19" s="2010"/>
      <c r="CA19" s="2010"/>
      <c r="CB19" s="2010"/>
      <c r="CC19" s="2010"/>
      <c r="CD19" s="102"/>
      <c r="CE19" s="102"/>
      <c r="CF19" s="102"/>
      <c r="CG19" s="102"/>
      <c r="CH19" s="102"/>
      <c r="CI19" s="102"/>
      <c r="CJ19" s="102"/>
      <c r="CK19" s="102"/>
      <c r="CL19" s="102"/>
    </row>
    <row r="20" spans="1:90" s="105" customFormat="1" ht="22.5" customHeight="1">
      <c r="A20" s="2009"/>
      <c r="B20" s="2009"/>
      <c r="C20" s="2009"/>
      <c r="D20" s="2009"/>
      <c r="E20" s="2020"/>
      <c r="F20" s="1890"/>
      <c r="G20" s="2024"/>
      <c r="H20" s="2024"/>
      <c r="I20" s="2024"/>
      <c r="J20" s="2024"/>
      <c r="K20" s="2024"/>
      <c r="L20" s="2024"/>
      <c r="M20" s="2024"/>
      <c r="N20" s="2024"/>
      <c r="O20" s="2027"/>
      <c r="P20" s="2058" t="s">
        <v>291</v>
      </c>
      <c r="Q20" s="2070"/>
      <c r="R20" s="2071" t="str">
        <f>★入力画面!$BL$134</f>
        <v/>
      </c>
      <c r="S20" s="2071"/>
      <c r="T20" s="2071"/>
      <c r="U20" s="2071"/>
      <c r="V20" s="2071"/>
      <c r="W20" s="2071"/>
      <c r="X20" s="2071"/>
      <c r="Y20" s="2071"/>
      <c r="Z20" s="2071"/>
      <c r="AA20" s="2071"/>
      <c r="AB20" s="2071"/>
      <c r="AC20" s="2071"/>
      <c r="AD20" s="2071"/>
      <c r="AE20" s="2071"/>
      <c r="AF20" s="2071"/>
      <c r="AG20" s="2072"/>
      <c r="AH20" s="2073">
        <f>★入力画面!$Y$134</f>
        <v>0</v>
      </c>
      <c r="AI20" s="2074"/>
      <c r="AJ20" s="2074"/>
      <c r="AK20" s="2074"/>
      <c r="AL20" s="2074"/>
      <c r="AM20" s="2074"/>
      <c r="AN20" s="2074"/>
      <c r="AO20" s="2074"/>
      <c r="AP20" s="2074"/>
      <c r="AQ20" s="2074"/>
      <c r="AR20" s="2074"/>
      <c r="AS20" s="2074"/>
      <c r="AT20" s="2074"/>
      <c r="AU20" s="2074"/>
      <c r="AV20" s="2074"/>
      <c r="AW20" s="2074"/>
      <c r="AX20" s="2074"/>
      <c r="AY20" s="2074"/>
      <c r="AZ20" s="2074"/>
      <c r="BA20" s="2074"/>
      <c r="BB20" s="2074"/>
      <c r="BC20" s="2074"/>
      <c r="BD20" s="2074"/>
      <c r="BE20" s="2074"/>
      <c r="BF20" s="2074"/>
      <c r="BG20" s="2074"/>
      <c r="BH20" s="2074"/>
      <c r="BI20" s="2074"/>
      <c r="BJ20" s="2074"/>
      <c r="BK20" s="2074"/>
      <c r="BL20" s="2074"/>
      <c r="BM20" s="2074"/>
      <c r="BN20" s="2074"/>
      <c r="BO20" s="2074"/>
      <c r="BP20" s="2074"/>
      <c r="BQ20" s="2074"/>
      <c r="BR20" s="2074"/>
      <c r="BS20" s="2074"/>
      <c r="BT20" s="2074"/>
      <c r="BU20" s="2074"/>
      <c r="BV20" s="2074"/>
      <c r="BW20" s="2074"/>
      <c r="BX20" s="2074"/>
      <c r="BY20" s="2075"/>
      <c r="BZ20" s="2010"/>
      <c r="CA20" s="2010"/>
      <c r="CB20" s="2010"/>
      <c r="CC20" s="2010"/>
      <c r="CD20" s="102"/>
      <c r="CE20" s="102"/>
      <c r="CF20" s="102"/>
      <c r="CG20" s="102"/>
      <c r="CH20" s="102"/>
      <c r="CI20" s="102"/>
      <c r="CJ20" s="102"/>
      <c r="CK20" s="102"/>
      <c r="CL20" s="102"/>
    </row>
    <row r="21" spans="1:90" s="105" customFormat="1" ht="22.5" customHeight="1">
      <c r="A21" s="2009"/>
      <c r="B21" s="2009"/>
      <c r="C21" s="2009"/>
      <c r="D21" s="2009"/>
      <c r="E21" s="2020"/>
      <c r="F21" s="1890"/>
      <c r="G21" s="2024"/>
      <c r="H21" s="2024"/>
      <c r="I21" s="2024"/>
      <c r="J21" s="2024"/>
      <c r="K21" s="2024"/>
      <c r="L21" s="2024"/>
      <c r="M21" s="2024"/>
      <c r="N21" s="2024"/>
      <c r="O21" s="2027"/>
      <c r="P21" s="2060" t="s">
        <v>292</v>
      </c>
      <c r="Q21" s="2015"/>
      <c r="R21" s="2079" t="str">
        <f>★入力画面!$BL$135</f>
        <v/>
      </c>
      <c r="S21" s="2079"/>
      <c r="T21" s="2079"/>
      <c r="U21" s="2079"/>
      <c r="V21" s="2079"/>
      <c r="W21" s="2079"/>
      <c r="X21" s="2079"/>
      <c r="Y21" s="2079"/>
      <c r="Z21" s="2079"/>
      <c r="AA21" s="2079"/>
      <c r="AB21" s="2079"/>
      <c r="AC21" s="2079"/>
      <c r="AD21" s="2079"/>
      <c r="AE21" s="2079"/>
      <c r="AF21" s="2079"/>
      <c r="AG21" s="2080"/>
      <c r="AH21" s="2076"/>
      <c r="AI21" s="2077"/>
      <c r="AJ21" s="2077"/>
      <c r="AK21" s="2077"/>
      <c r="AL21" s="2077"/>
      <c r="AM21" s="2077"/>
      <c r="AN21" s="2077"/>
      <c r="AO21" s="2077"/>
      <c r="AP21" s="2077"/>
      <c r="AQ21" s="2077"/>
      <c r="AR21" s="2077"/>
      <c r="AS21" s="2077"/>
      <c r="AT21" s="2077"/>
      <c r="AU21" s="2077"/>
      <c r="AV21" s="2077"/>
      <c r="AW21" s="2077"/>
      <c r="AX21" s="2077"/>
      <c r="AY21" s="2077"/>
      <c r="AZ21" s="2077"/>
      <c r="BA21" s="2077"/>
      <c r="BB21" s="2077"/>
      <c r="BC21" s="2077"/>
      <c r="BD21" s="2077"/>
      <c r="BE21" s="2077"/>
      <c r="BF21" s="2077"/>
      <c r="BG21" s="2077"/>
      <c r="BH21" s="2077"/>
      <c r="BI21" s="2077"/>
      <c r="BJ21" s="2077"/>
      <c r="BK21" s="2077"/>
      <c r="BL21" s="2077"/>
      <c r="BM21" s="2077"/>
      <c r="BN21" s="2077"/>
      <c r="BO21" s="2077"/>
      <c r="BP21" s="2077"/>
      <c r="BQ21" s="2077"/>
      <c r="BR21" s="2077"/>
      <c r="BS21" s="2077"/>
      <c r="BT21" s="2077"/>
      <c r="BU21" s="2077"/>
      <c r="BV21" s="2077"/>
      <c r="BW21" s="2077"/>
      <c r="BX21" s="2077"/>
      <c r="BY21" s="2078"/>
      <c r="BZ21" s="2010"/>
      <c r="CA21" s="2010"/>
      <c r="CB21" s="2010"/>
      <c r="CC21" s="2010"/>
      <c r="CD21" s="102"/>
      <c r="CE21" s="102"/>
      <c r="CF21" s="102"/>
      <c r="CG21" s="102"/>
      <c r="CH21" s="102"/>
      <c r="CI21" s="102"/>
      <c r="CJ21" s="102"/>
      <c r="CK21" s="102"/>
      <c r="CL21" s="102"/>
    </row>
    <row r="22" spans="1:90" s="105" customFormat="1" ht="22.5" customHeight="1">
      <c r="A22" s="2009"/>
      <c r="B22" s="2009"/>
      <c r="C22" s="2009"/>
      <c r="D22" s="2009"/>
      <c r="E22" s="2020"/>
      <c r="F22" s="1890"/>
      <c r="G22" s="2024"/>
      <c r="H22" s="2024"/>
      <c r="I22" s="2024"/>
      <c r="J22" s="2024"/>
      <c r="K22" s="2024"/>
      <c r="L22" s="2024"/>
      <c r="M22" s="2024"/>
      <c r="N22" s="2024"/>
      <c r="O22" s="2027"/>
      <c r="P22" s="2058" t="s">
        <v>291</v>
      </c>
      <c r="Q22" s="2070"/>
      <c r="R22" s="2071" t="str">
        <f>★入力画面!$BL$136</f>
        <v/>
      </c>
      <c r="S22" s="2071"/>
      <c r="T22" s="2071"/>
      <c r="U22" s="2071"/>
      <c r="V22" s="2071"/>
      <c r="W22" s="2071"/>
      <c r="X22" s="2071"/>
      <c r="Y22" s="2071"/>
      <c r="Z22" s="2071"/>
      <c r="AA22" s="2071"/>
      <c r="AB22" s="2071"/>
      <c r="AC22" s="2071"/>
      <c r="AD22" s="2071"/>
      <c r="AE22" s="2071"/>
      <c r="AF22" s="2071"/>
      <c r="AG22" s="2072"/>
      <c r="AH22" s="2073">
        <f>★入力画面!$Y$136</f>
        <v>0</v>
      </c>
      <c r="AI22" s="2074"/>
      <c r="AJ22" s="2074"/>
      <c r="AK22" s="2074"/>
      <c r="AL22" s="2074"/>
      <c r="AM22" s="2074"/>
      <c r="AN22" s="2074"/>
      <c r="AO22" s="2074"/>
      <c r="AP22" s="2074"/>
      <c r="AQ22" s="2074"/>
      <c r="AR22" s="2074"/>
      <c r="AS22" s="2074"/>
      <c r="AT22" s="2074"/>
      <c r="AU22" s="2074"/>
      <c r="AV22" s="2074"/>
      <c r="AW22" s="2074"/>
      <c r="AX22" s="2074"/>
      <c r="AY22" s="2074"/>
      <c r="AZ22" s="2074"/>
      <c r="BA22" s="2074"/>
      <c r="BB22" s="2074"/>
      <c r="BC22" s="2074"/>
      <c r="BD22" s="2074"/>
      <c r="BE22" s="2074"/>
      <c r="BF22" s="2074"/>
      <c r="BG22" s="2074"/>
      <c r="BH22" s="2074"/>
      <c r="BI22" s="2074"/>
      <c r="BJ22" s="2074"/>
      <c r="BK22" s="2074"/>
      <c r="BL22" s="2074"/>
      <c r="BM22" s="2074"/>
      <c r="BN22" s="2074"/>
      <c r="BO22" s="2074"/>
      <c r="BP22" s="2074"/>
      <c r="BQ22" s="2074"/>
      <c r="BR22" s="2074"/>
      <c r="BS22" s="2074"/>
      <c r="BT22" s="2074"/>
      <c r="BU22" s="2074"/>
      <c r="BV22" s="2074"/>
      <c r="BW22" s="2074"/>
      <c r="BX22" s="2074"/>
      <c r="BY22" s="2075"/>
      <c r="BZ22" s="2010"/>
      <c r="CA22" s="2010"/>
      <c r="CB22" s="2010"/>
      <c r="CC22" s="2010"/>
      <c r="CD22" s="102"/>
      <c r="CE22" s="102"/>
      <c r="CF22" s="102"/>
      <c r="CG22" s="102"/>
      <c r="CH22" s="102"/>
      <c r="CI22" s="102"/>
      <c r="CJ22" s="102"/>
      <c r="CK22" s="102"/>
      <c r="CL22" s="102"/>
    </row>
    <row r="23" spans="1:90" s="105" customFormat="1" ht="22.5" customHeight="1">
      <c r="A23" s="2009"/>
      <c r="B23" s="2009"/>
      <c r="C23" s="2009"/>
      <c r="D23" s="2009"/>
      <c r="E23" s="2020"/>
      <c r="F23" s="1890"/>
      <c r="G23" s="2024"/>
      <c r="H23" s="2024"/>
      <c r="I23" s="2024"/>
      <c r="J23" s="2024"/>
      <c r="K23" s="2024"/>
      <c r="L23" s="2024"/>
      <c r="M23" s="2024"/>
      <c r="N23" s="2024"/>
      <c r="O23" s="2027"/>
      <c r="P23" s="2060" t="s">
        <v>292</v>
      </c>
      <c r="Q23" s="2015"/>
      <c r="R23" s="2079" t="str">
        <f>★入力画面!$BL$137</f>
        <v/>
      </c>
      <c r="S23" s="2079"/>
      <c r="T23" s="2079"/>
      <c r="U23" s="2079"/>
      <c r="V23" s="2079"/>
      <c r="W23" s="2079"/>
      <c r="X23" s="2079"/>
      <c r="Y23" s="2079"/>
      <c r="Z23" s="2079"/>
      <c r="AA23" s="2079"/>
      <c r="AB23" s="2079"/>
      <c r="AC23" s="2079"/>
      <c r="AD23" s="2079"/>
      <c r="AE23" s="2079"/>
      <c r="AF23" s="2079"/>
      <c r="AG23" s="2080"/>
      <c r="AH23" s="2076"/>
      <c r="AI23" s="2077"/>
      <c r="AJ23" s="2077"/>
      <c r="AK23" s="2077"/>
      <c r="AL23" s="2077"/>
      <c r="AM23" s="2077"/>
      <c r="AN23" s="2077"/>
      <c r="AO23" s="2077"/>
      <c r="AP23" s="2077"/>
      <c r="AQ23" s="2077"/>
      <c r="AR23" s="2077"/>
      <c r="AS23" s="207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8"/>
      <c r="BZ23" s="2010"/>
      <c r="CA23" s="2010"/>
      <c r="CB23" s="2010"/>
      <c r="CC23" s="2010"/>
      <c r="CD23" s="102"/>
      <c r="CE23" s="102"/>
      <c r="CF23" s="102"/>
      <c r="CG23" s="102"/>
      <c r="CH23" s="102"/>
      <c r="CI23" s="102"/>
      <c r="CJ23" s="102"/>
      <c r="CK23" s="102"/>
      <c r="CL23" s="102"/>
    </row>
    <row r="24" spans="1:90" s="105" customFormat="1" ht="22.5" customHeight="1">
      <c r="A24" s="2009"/>
      <c r="B24" s="2009"/>
      <c r="C24" s="2009"/>
      <c r="D24" s="2009"/>
      <c r="E24" s="2020"/>
      <c r="F24" s="1890"/>
      <c r="G24" s="2024"/>
      <c r="H24" s="2024"/>
      <c r="I24" s="2024"/>
      <c r="J24" s="2024"/>
      <c r="K24" s="2024"/>
      <c r="L24" s="2024"/>
      <c r="M24" s="2024"/>
      <c r="N24" s="2024"/>
      <c r="O24" s="2027"/>
      <c r="P24" s="2058" t="s">
        <v>291</v>
      </c>
      <c r="Q24" s="2070"/>
      <c r="R24" s="2071" t="str">
        <f>★入力画面!$BL$138</f>
        <v/>
      </c>
      <c r="S24" s="2071"/>
      <c r="T24" s="2071"/>
      <c r="U24" s="2071"/>
      <c r="V24" s="2071"/>
      <c r="W24" s="2071"/>
      <c r="X24" s="2071"/>
      <c r="Y24" s="2071"/>
      <c r="Z24" s="2071"/>
      <c r="AA24" s="2071"/>
      <c r="AB24" s="2071"/>
      <c r="AC24" s="2071"/>
      <c r="AD24" s="2071"/>
      <c r="AE24" s="2071"/>
      <c r="AF24" s="2071"/>
      <c r="AG24" s="2072"/>
      <c r="AH24" s="2073">
        <f>★入力画面!$Y$138</f>
        <v>0</v>
      </c>
      <c r="AI24" s="2074"/>
      <c r="AJ24" s="2074"/>
      <c r="AK24" s="2074"/>
      <c r="AL24" s="2074"/>
      <c r="AM24" s="2074"/>
      <c r="AN24" s="2074"/>
      <c r="AO24" s="2074"/>
      <c r="AP24" s="2074"/>
      <c r="AQ24" s="2074"/>
      <c r="AR24" s="2074"/>
      <c r="AS24" s="2074"/>
      <c r="AT24" s="2074"/>
      <c r="AU24" s="2074"/>
      <c r="AV24" s="2074"/>
      <c r="AW24" s="2074"/>
      <c r="AX24" s="2074"/>
      <c r="AY24" s="2074"/>
      <c r="AZ24" s="2074"/>
      <c r="BA24" s="2074"/>
      <c r="BB24" s="2074"/>
      <c r="BC24" s="2074"/>
      <c r="BD24" s="2074"/>
      <c r="BE24" s="2074"/>
      <c r="BF24" s="2074"/>
      <c r="BG24" s="2074"/>
      <c r="BH24" s="2074"/>
      <c r="BI24" s="2074"/>
      <c r="BJ24" s="2074"/>
      <c r="BK24" s="2074"/>
      <c r="BL24" s="2074"/>
      <c r="BM24" s="2074"/>
      <c r="BN24" s="2074"/>
      <c r="BO24" s="2074"/>
      <c r="BP24" s="2074"/>
      <c r="BQ24" s="2074"/>
      <c r="BR24" s="2074"/>
      <c r="BS24" s="2074"/>
      <c r="BT24" s="2074"/>
      <c r="BU24" s="2074"/>
      <c r="BV24" s="2074"/>
      <c r="BW24" s="2074"/>
      <c r="BX24" s="2074"/>
      <c r="BY24" s="2075"/>
      <c r="BZ24" s="2010"/>
      <c r="CA24" s="2010"/>
      <c r="CB24" s="2010"/>
      <c r="CC24" s="2010"/>
      <c r="CD24" s="102"/>
      <c r="CE24" s="102"/>
      <c r="CF24" s="102"/>
      <c r="CG24" s="102"/>
      <c r="CH24" s="102"/>
      <c r="CI24" s="102"/>
      <c r="CJ24" s="102"/>
      <c r="CK24" s="102"/>
      <c r="CL24" s="102"/>
    </row>
    <row r="25" spans="1:90" s="105" customFormat="1" ht="22.5" customHeight="1">
      <c r="A25" s="2009"/>
      <c r="B25" s="2009"/>
      <c r="C25" s="2009"/>
      <c r="D25" s="2009"/>
      <c r="E25" s="2020"/>
      <c r="F25" s="1890"/>
      <c r="G25" s="2024"/>
      <c r="H25" s="2024"/>
      <c r="I25" s="2024"/>
      <c r="J25" s="2024"/>
      <c r="K25" s="2024"/>
      <c r="L25" s="2024"/>
      <c r="M25" s="2024"/>
      <c r="N25" s="2024"/>
      <c r="O25" s="2027"/>
      <c r="P25" s="2060" t="s">
        <v>292</v>
      </c>
      <c r="Q25" s="2015"/>
      <c r="R25" s="2079" t="str">
        <f>★入力画面!$BL$139</f>
        <v/>
      </c>
      <c r="S25" s="2079"/>
      <c r="T25" s="2079"/>
      <c r="U25" s="2079"/>
      <c r="V25" s="2079"/>
      <c r="W25" s="2079"/>
      <c r="X25" s="2079"/>
      <c r="Y25" s="2079"/>
      <c r="Z25" s="2079"/>
      <c r="AA25" s="2079"/>
      <c r="AB25" s="2079"/>
      <c r="AC25" s="2079"/>
      <c r="AD25" s="2079"/>
      <c r="AE25" s="2079"/>
      <c r="AF25" s="2079"/>
      <c r="AG25" s="2080"/>
      <c r="AH25" s="2076"/>
      <c r="AI25" s="2077"/>
      <c r="AJ25" s="2077"/>
      <c r="AK25" s="2077"/>
      <c r="AL25" s="2077"/>
      <c r="AM25" s="2077"/>
      <c r="AN25" s="2077"/>
      <c r="AO25" s="2077"/>
      <c r="AP25" s="2077"/>
      <c r="AQ25" s="2077"/>
      <c r="AR25" s="2077"/>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8"/>
      <c r="BZ25" s="2010"/>
      <c r="CA25" s="2010"/>
      <c r="CB25" s="2010"/>
      <c r="CC25" s="2010"/>
      <c r="CD25" s="102"/>
      <c r="CE25" s="102"/>
      <c r="CF25" s="102"/>
      <c r="CG25" s="102"/>
      <c r="CH25" s="102"/>
      <c r="CI25" s="102"/>
      <c r="CJ25" s="102"/>
      <c r="CK25" s="102"/>
      <c r="CL25" s="102"/>
    </row>
    <row r="26" spans="1:90" s="105" customFormat="1" ht="22.5" customHeight="1">
      <c r="A26" s="2009"/>
      <c r="B26" s="2009"/>
      <c r="C26" s="2009"/>
      <c r="D26" s="2009"/>
      <c r="E26" s="2020"/>
      <c r="F26" s="1890"/>
      <c r="G26" s="2024"/>
      <c r="H26" s="2024"/>
      <c r="I26" s="2024"/>
      <c r="J26" s="2024"/>
      <c r="K26" s="2024"/>
      <c r="L26" s="2024"/>
      <c r="M26" s="2024"/>
      <c r="N26" s="2024"/>
      <c r="O26" s="2027"/>
      <c r="P26" s="2058" t="s">
        <v>291</v>
      </c>
      <c r="Q26" s="2070"/>
      <c r="R26" s="2071" t="str">
        <f>★入力画面!$BL$140</f>
        <v/>
      </c>
      <c r="S26" s="2071"/>
      <c r="T26" s="2071"/>
      <c r="U26" s="2071"/>
      <c r="V26" s="2071"/>
      <c r="W26" s="2071"/>
      <c r="X26" s="2071"/>
      <c r="Y26" s="2071"/>
      <c r="Z26" s="2071"/>
      <c r="AA26" s="2071"/>
      <c r="AB26" s="2071"/>
      <c r="AC26" s="2071"/>
      <c r="AD26" s="2071"/>
      <c r="AE26" s="2071"/>
      <c r="AF26" s="2071"/>
      <c r="AG26" s="2072"/>
      <c r="AH26" s="2073">
        <f>★入力画面!$Y$140</f>
        <v>0</v>
      </c>
      <c r="AI26" s="2074"/>
      <c r="AJ26" s="2074"/>
      <c r="AK26" s="2074"/>
      <c r="AL26" s="2074"/>
      <c r="AM26" s="2074"/>
      <c r="AN26" s="2074"/>
      <c r="AO26" s="2074"/>
      <c r="AP26" s="2074"/>
      <c r="AQ26" s="2074"/>
      <c r="AR26" s="2074"/>
      <c r="AS26" s="2074"/>
      <c r="AT26" s="2074"/>
      <c r="AU26" s="2074"/>
      <c r="AV26" s="2074"/>
      <c r="AW26" s="2074"/>
      <c r="AX26" s="2074"/>
      <c r="AY26" s="2074"/>
      <c r="AZ26" s="2074"/>
      <c r="BA26" s="2074"/>
      <c r="BB26" s="2074"/>
      <c r="BC26" s="2074"/>
      <c r="BD26" s="2074"/>
      <c r="BE26" s="2074"/>
      <c r="BF26" s="2074"/>
      <c r="BG26" s="2074"/>
      <c r="BH26" s="2074"/>
      <c r="BI26" s="2074"/>
      <c r="BJ26" s="2074"/>
      <c r="BK26" s="2074"/>
      <c r="BL26" s="2074"/>
      <c r="BM26" s="2074"/>
      <c r="BN26" s="2074"/>
      <c r="BO26" s="2074"/>
      <c r="BP26" s="2074"/>
      <c r="BQ26" s="2074"/>
      <c r="BR26" s="2074"/>
      <c r="BS26" s="2074"/>
      <c r="BT26" s="2074"/>
      <c r="BU26" s="2074"/>
      <c r="BV26" s="2074"/>
      <c r="BW26" s="2074"/>
      <c r="BX26" s="2074"/>
      <c r="BY26" s="2075"/>
      <c r="BZ26" s="2010"/>
      <c r="CA26" s="2010"/>
      <c r="CB26" s="2010"/>
      <c r="CC26" s="2010"/>
      <c r="CD26" s="102"/>
      <c r="CE26" s="102"/>
      <c r="CF26" s="102"/>
      <c r="CG26" s="102"/>
      <c r="CH26" s="102"/>
      <c r="CI26" s="102"/>
      <c r="CJ26" s="102"/>
      <c r="CK26" s="102"/>
      <c r="CL26" s="102"/>
    </row>
    <row r="27" spans="1:90" s="105" customFormat="1" ht="22.5" customHeight="1">
      <c r="A27" s="2009"/>
      <c r="B27" s="2009"/>
      <c r="C27" s="2009"/>
      <c r="D27" s="2009"/>
      <c r="E27" s="2020"/>
      <c r="F27" s="1890"/>
      <c r="G27" s="2024"/>
      <c r="H27" s="2024"/>
      <c r="I27" s="2024"/>
      <c r="J27" s="2024"/>
      <c r="K27" s="2024"/>
      <c r="L27" s="2024"/>
      <c r="M27" s="2024"/>
      <c r="N27" s="2024"/>
      <c r="O27" s="2027"/>
      <c r="P27" s="2060" t="s">
        <v>292</v>
      </c>
      <c r="Q27" s="2015"/>
      <c r="R27" s="2079" t="str">
        <f>★入力画面!$BL$141</f>
        <v/>
      </c>
      <c r="S27" s="2079"/>
      <c r="T27" s="2079"/>
      <c r="U27" s="2079"/>
      <c r="V27" s="2079"/>
      <c r="W27" s="2079"/>
      <c r="X27" s="2079"/>
      <c r="Y27" s="2079"/>
      <c r="Z27" s="2079"/>
      <c r="AA27" s="2079"/>
      <c r="AB27" s="2079"/>
      <c r="AC27" s="2079"/>
      <c r="AD27" s="2079"/>
      <c r="AE27" s="2079"/>
      <c r="AF27" s="2079"/>
      <c r="AG27" s="2080"/>
      <c r="AH27" s="2076"/>
      <c r="AI27" s="2077"/>
      <c r="AJ27" s="2077"/>
      <c r="AK27" s="2077"/>
      <c r="AL27" s="2077"/>
      <c r="AM27" s="2077"/>
      <c r="AN27" s="2077"/>
      <c r="AO27" s="2077"/>
      <c r="AP27" s="2077"/>
      <c r="AQ27" s="2077"/>
      <c r="AR27" s="2077"/>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c r="BP27" s="2077"/>
      <c r="BQ27" s="2077"/>
      <c r="BR27" s="2077"/>
      <c r="BS27" s="2077"/>
      <c r="BT27" s="2077"/>
      <c r="BU27" s="2077"/>
      <c r="BV27" s="2077"/>
      <c r="BW27" s="2077"/>
      <c r="BX27" s="2077"/>
      <c r="BY27" s="2078"/>
      <c r="BZ27" s="2010"/>
      <c r="CA27" s="2010"/>
      <c r="CB27" s="2010"/>
      <c r="CC27" s="2010"/>
      <c r="CD27" s="102"/>
      <c r="CE27" s="102"/>
      <c r="CF27" s="102"/>
      <c r="CG27" s="102"/>
      <c r="CH27" s="102"/>
      <c r="CI27" s="102"/>
      <c r="CJ27" s="102"/>
      <c r="CK27" s="102"/>
      <c r="CL27" s="102"/>
    </row>
    <row r="28" spans="1:90" s="105" customFormat="1" ht="22.5" customHeight="1">
      <c r="A28" s="2009"/>
      <c r="B28" s="2009"/>
      <c r="C28" s="2009"/>
      <c r="D28" s="2009"/>
      <c r="E28" s="2020"/>
      <c r="F28" s="1890"/>
      <c r="G28" s="2024"/>
      <c r="H28" s="2024"/>
      <c r="I28" s="2024"/>
      <c r="J28" s="2024"/>
      <c r="K28" s="2024"/>
      <c r="L28" s="2024"/>
      <c r="M28" s="2024"/>
      <c r="N28" s="2024"/>
      <c r="O28" s="2027"/>
      <c r="P28" s="2058" t="s">
        <v>291</v>
      </c>
      <c r="Q28" s="2070"/>
      <c r="R28" s="2071" t="str">
        <f>★入力画面!$BL$142</f>
        <v/>
      </c>
      <c r="S28" s="2071"/>
      <c r="T28" s="2071"/>
      <c r="U28" s="2071"/>
      <c r="V28" s="2071"/>
      <c r="W28" s="2071"/>
      <c r="X28" s="2071"/>
      <c r="Y28" s="2071"/>
      <c r="Z28" s="2071"/>
      <c r="AA28" s="2071"/>
      <c r="AB28" s="2071"/>
      <c r="AC28" s="2071"/>
      <c r="AD28" s="2071"/>
      <c r="AE28" s="2071"/>
      <c r="AF28" s="2071"/>
      <c r="AG28" s="2072"/>
      <c r="AH28" s="2073">
        <f>★入力画面!$Y$142</f>
        <v>0</v>
      </c>
      <c r="AI28" s="2074"/>
      <c r="AJ28" s="2074"/>
      <c r="AK28" s="2074"/>
      <c r="AL28" s="2074"/>
      <c r="AM28" s="2074"/>
      <c r="AN28" s="2074"/>
      <c r="AO28" s="2074"/>
      <c r="AP28" s="2074"/>
      <c r="AQ28" s="2074"/>
      <c r="AR28" s="2074"/>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c r="BP28" s="2074"/>
      <c r="BQ28" s="2074"/>
      <c r="BR28" s="2074"/>
      <c r="BS28" s="2074"/>
      <c r="BT28" s="2074"/>
      <c r="BU28" s="2074"/>
      <c r="BV28" s="2074"/>
      <c r="BW28" s="2074"/>
      <c r="BX28" s="2074"/>
      <c r="BY28" s="2075"/>
      <c r="BZ28" s="2010"/>
      <c r="CA28" s="2010"/>
      <c r="CB28" s="2010"/>
      <c r="CC28" s="2010"/>
      <c r="CD28" s="102"/>
      <c r="CE28" s="102"/>
      <c r="CF28" s="102"/>
      <c r="CG28" s="102"/>
      <c r="CH28" s="102"/>
      <c r="CI28" s="102"/>
      <c r="CJ28" s="102"/>
      <c r="CK28" s="102"/>
      <c r="CL28" s="102"/>
    </row>
    <row r="29" spans="1:90" s="105" customFormat="1" ht="22.5" customHeight="1">
      <c r="A29" s="2009"/>
      <c r="B29" s="2009"/>
      <c r="C29" s="2009"/>
      <c r="D29" s="2009"/>
      <c r="E29" s="2020"/>
      <c r="F29" s="1890"/>
      <c r="G29" s="2024"/>
      <c r="H29" s="2024"/>
      <c r="I29" s="2024"/>
      <c r="J29" s="2024"/>
      <c r="K29" s="2024"/>
      <c r="L29" s="2024"/>
      <c r="M29" s="2024"/>
      <c r="N29" s="2024"/>
      <c r="O29" s="2027"/>
      <c r="P29" s="2060" t="s">
        <v>292</v>
      </c>
      <c r="Q29" s="2015"/>
      <c r="R29" s="2079" t="str">
        <f>★入力画面!$BL$143</f>
        <v/>
      </c>
      <c r="S29" s="2079"/>
      <c r="T29" s="2079"/>
      <c r="U29" s="2079"/>
      <c r="V29" s="2079"/>
      <c r="W29" s="2079"/>
      <c r="X29" s="2079"/>
      <c r="Y29" s="2079"/>
      <c r="Z29" s="2079"/>
      <c r="AA29" s="2079"/>
      <c r="AB29" s="2079"/>
      <c r="AC29" s="2079"/>
      <c r="AD29" s="2079"/>
      <c r="AE29" s="2079"/>
      <c r="AF29" s="2079"/>
      <c r="AG29" s="2080"/>
      <c r="AH29" s="2076"/>
      <c r="AI29" s="2077"/>
      <c r="AJ29" s="2077"/>
      <c r="AK29" s="2077"/>
      <c r="AL29" s="2077"/>
      <c r="AM29" s="2077"/>
      <c r="AN29" s="2077"/>
      <c r="AO29" s="2077"/>
      <c r="AP29" s="2077"/>
      <c r="AQ29" s="2077"/>
      <c r="AR29" s="2077"/>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c r="BP29" s="2077"/>
      <c r="BQ29" s="2077"/>
      <c r="BR29" s="2077"/>
      <c r="BS29" s="2077"/>
      <c r="BT29" s="2077"/>
      <c r="BU29" s="2077"/>
      <c r="BV29" s="2077"/>
      <c r="BW29" s="2077"/>
      <c r="BX29" s="2077"/>
      <c r="BY29" s="2078"/>
      <c r="BZ29" s="2010"/>
      <c r="CA29" s="2010"/>
      <c r="CB29" s="2010"/>
      <c r="CC29" s="2010"/>
      <c r="CD29" s="102"/>
      <c r="CE29" s="102"/>
      <c r="CF29" s="102"/>
      <c r="CG29" s="102"/>
      <c r="CH29" s="102"/>
      <c r="CI29" s="102"/>
      <c r="CJ29" s="102"/>
      <c r="CK29" s="102"/>
      <c r="CL29" s="102"/>
    </row>
    <row r="30" spans="1:90" s="105" customFormat="1" ht="22.5" customHeight="1">
      <c r="A30" s="2009"/>
      <c r="B30" s="2009"/>
      <c r="C30" s="2009"/>
      <c r="D30" s="2009"/>
      <c r="E30" s="2020"/>
      <c r="F30" s="1890"/>
      <c r="G30" s="2024"/>
      <c r="H30" s="2024"/>
      <c r="I30" s="2024"/>
      <c r="J30" s="2024"/>
      <c r="K30" s="2024"/>
      <c r="L30" s="2024"/>
      <c r="M30" s="2024"/>
      <c r="N30" s="2024"/>
      <c r="O30" s="2027"/>
      <c r="P30" s="2058" t="s">
        <v>291</v>
      </c>
      <c r="Q30" s="2070"/>
      <c r="R30" s="2071" t="str">
        <f>★入力画面!$BL$144</f>
        <v/>
      </c>
      <c r="S30" s="2071"/>
      <c r="T30" s="2071"/>
      <c r="U30" s="2071"/>
      <c r="V30" s="2071"/>
      <c r="W30" s="2071"/>
      <c r="X30" s="2071"/>
      <c r="Y30" s="2071"/>
      <c r="Z30" s="2071"/>
      <c r="AA30" s="2071"/>
      <c r="AB30" s="2071"/>
      <c r="AC30" s="2071"/>
      <c r="AD30" s="2071"/>
      <c r="AE30" s="2071"/>
      <c r="AF30" s="2071"/>
      <c r="AG30" s="2072"/>
      <c r="AH30" s="2073">
        <f>★入力画面!$Y$144</f>
        <v>0</v>
      </c>
      <c r="AI30" s="2074"/>
      <c r="AJ30" s="2074"/>
      <c r="AK30" s="2074"/>
      <c r="AL30" s="2074"/>
      <c r="AM30" s="2074"/>
      <c r="AN30" s="2074"/>
      <c r="AO30" s="2074"/>
      <c r="AP30" s="2074"/>
      <c r="AQ30" s="2074"/>
      <c r="AR30" s="2074"/>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c r="BP30" s="2074"/>
      <c r="BQ30" s="2074"/>
      <c r="BR30" s="2074"/>
      <c r="BS30" s="2074"/>
      <c r="BT30" s="2074"/>
      <c r="BU30" s="2074"/>
      <c r="BV30" s="2074"/>
      <c r="BW30" s="2074"/>
      <c r="BX30" s="2074"/>
      <c r="BY30" s="2075"/>
      <c r="BZ30" s="2010"/>
      <c r="CA30" s="2010"/>
      <c r="CB30" s="2010"/>
      <c r="CC30" s="2010"/>
      <c r="CD30" s="102"/>
      <c r="CE30" s="102"/>
      <c r="CF30" s="102"/>
      <c r="CG30" s="102"/>
      <c r="CH30" s="102"/>
      <c r="CI30" s="102"/>
      <c r="CJ30" s="102"/>
      <c r="CK30" s="102"/>
      <c r="CL30" s="102"/>
    </row>
    <row r="31" spans="1:90" s="105" customFormat="1" ht="22.5" customHeight="1">
      <c r="A31" s="2009"/>
      <c r="B31" s="2009"/>
      <c r="C31" s="2009"/>
      <c r="D31" s="2009"/>
      <c r="E31" s="2020"/>
      <c r="F31" s="1890"/>
      <c r="G31" s="2024"/>
      <c r="H31" s="2024"/>
      <c r="I31" s="2024"/>
      <c r="J31" s="2024"/>
      <c r="K31" s="2024"/>
      <c r="L31" s="2024"/>
      <c r="M31" s="2024"/>
      <c r="N31" s="2024"/>
      <c r="O31" s="2027"/>
      <c r="P31" s="2060" t="s">
        <v>292</v>
      </c>
      <c r="Q31" s="2015"/>
      <c r="R31" s="2079" t="str">
        <f>★入力画面!$BL$145</f>
        <v/>
      </c>
      <c r="S31" s="2079"/>
      <c r="T31" s="2079"/>
      <c r="U31" s="2079"/>
      <c r="V31" s="2079"/>
      <c r="W31" s="2079"/>
      <c r="X31" s="2079"/>
      <c r="Y31" s="2079"/>
      <c r="Z31" s="2079"/>
      <c r="AA31" s="2079"/>
      <c r="AB31" s="2079"/>
      <c r="AC31" s="2079"/>
      <c r="AD31" s="2079"/>
      <c r="AE31" s="2079"/>
      <c r="AF31" s="2079"/>
      <c r="AG31" s="2080"/>
      <c r="AH31" s="2076"/>
      <c r="AI31" s="2077"/>
      <c r="AJ31" s="2077"/>
      <c r="AK31" s="2077"/>
      <c r="AL31" s="2077"/>
      <c r="AM31" s="2077"/>
      <c r="AN31" s="2077"/>
      <c r="AO31" s="2077"/>
      <c r="AP31" s="2077"/>
      <c r="AQ31" s="2077"/>
      <c r="AR31" s="2077"/>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c r="BP31" s="2077"/>
      <c r="BQ31" s="2077"/>
      <c r="BR31" s="2077"/>
      <c r="BS31" s="2077"/>
      <c r="BT31" s="2077"/>
      <c r="BU31" s="2077"/>
      <c r="BV31" s="2077"/>
      <c r="BW31" s="2077"/>
      <c r="BX31" s="2077"/>
      <c r="BY31" s="2078"/>
      <c r="BZ31" s="2010"/>
      <c r="CA31" s="2010"/>
      <c r="CB31" s="2010"/>
      <c r="CC31" s="2010"/>
      <c r="CD31" s="102"/>
      <c r="CE31" s="102"/>
      <c r="CF31" s="102"/>
      <c r="CG31" s="102"/>
      <c r="CH31" s="102"/>
      <c r="CI31" s="102"/>
      <c r="CJ31" s="102"/>
      <c r="CK31" s="102"/>
      <c r="CL31" s="102"/>
    </row>
    <row r="32" spans="1:90" s="105" customFormat="1" ht="22.5" customHeight="1">
      <c r="A32" s="2009"/>
      <c r="B32" s="2009"/>
      <c r="C32" s="2009"/>
      <c r="D32" s="2009"/>
      <c r="E32" s="2020"/>
      <c r="F32" s="1890"/>
      <c r="G32" s="2024"/>
      <c r="H32" s="2024"/>
      <c r="I32" s="2024"/>
      <c r="J32" s="2024"/>
      <c r="K32" s="2024"/>
      <c r="L32" s="2024"/>
      <c r="M32" s="2024"/>
      <c r="N32" s="2024"/>
      <c r="O32" s="2027"/>
      <c r="P32" s="2058" t="s">
        <v>291</v>
      </c>
      <c r="Q32" s="2070"/>
      <c r="R32" s="2071" t="str">
        <f>★入力画面!$BL$146</f>
        <v/>
      </c>
      <c r="S32" s="2071"/>
      <c r="T32" s="2071"/>
      <c r="U32" s="2071"/>
      <c r="V32" s="2071"/>
      <c r="W32" s="2071"/>
      <c r="X32" s="2071"/>
      <c r="Y32" s="2071"/>
      <c r="Z32" s="2071"/>
      <c r="AA32" s="2071"/>
      <c r="AB32" s="2071"/>
      <c r="AC32" s="2071"/>
      <c r="AD32" s="2071"/>
      <c r="AE32" s="2071"/>
      <c r="AF32" s="2071"/>
      <c r="AG32" s="2072"/>
      <c r="AH32" s="2073">
        <f>★入力画面!$Y$146</f>
        <v>0</v>
      </c>
      <c r="AI32" s="2074"/>
      <c r="AJ32" s="2074"/>
      <c r="AK32" s="2074"/>
      <c r="AL32" s="2074"/>
      <c r="AM32" s="2074"/>
      <c r="AN32" s="2074"/>
      <c r="AO32" s="2074"/>
      <c r="AP32" s="2074"/>
      <c r="AQ32" s="2074"/>
      <c r="AR32" s="2074"/>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c r="BP32" s="2074"/>
      <c r="BQ32" s="2074"/>
      <c r="BR32" s="2074"/>
      <c r="BS32" s="2074"/>
      <c r="BT32" s="2074"/>
      <c r="BU32" s="2074"/>
      <c r="BV32" s="2074"/>
      <c r="BW32" s="2074"/>
      <c r="BX32" s="2074"/>
      <c r="BY32" s="2075"/>
      <c r="BZ32" s="2010"/>
      <c r="CA32" s="2010"/>
      <c r="CB32" s="2010"/>
      <c r="CC32" s="2010"/>
      <c r="CD32" s="102"/>
      <c r="CE32" s="102"/>
      <c r="CF32" s="102"/>
      <c r="CG32" s="102"/>
      <c r="CH32" s="102"/>
      <c r="CI32" s="102"/>
      <c r="CJ32" s="102"/>
      <c r="CK32" s="102"/>
      <c r="CL32" s="102"/>
    </row>
    <row r="33" spans="1:90" s="105" customFormat="1" ht="22.5" customHeight="1">
      <c r="A33" s="2009"/>
      <c r="B33" s="2009"/>
      <c r="C33" s="2009"/>
      <c r="D33" s="2009"/>
      <c r="E33" s="2020"/>
      <c r="F33" s="1890"/>
      <c r="G33" s="2024"/>
      <c r="H33" s="2024"/>
      <c r="I33" s="2024"/>
      <c r="J33" s="2024"/>
      <c r="K33" s="2024"/>
      <c r="L33" s="2024"/>
      <c r="M33" s="2024"/>
      <c r="N33" s="2024"/>
      <c r="O33" s="2027"/>
      <c r="P33" s="2060" t="s">
        <v>292</v>
      </c>
      <c r="Q33" s="2015"/>
      <c r="R33" s="2079" t="str">
        <f>★入力画面!$BL$147</f>
        <v/>
      </c>
      <c r="S33" s="2079"/>
      <c r="T33" s="2079"/>
      <c r="U33" s="2079"/>
      <c r="V33" s="2079"/>
      <c r="W33" s="2079"/>
      <c r="X33" s="2079"/>
      <c r="Y33" s="2079"/>
      <c r="Z33" s="2079"/>
      <c r="AA33" s="2079"/>
      <c r="AB33" s="2079"/>
      <c r="AC33" s="2079"/>
      <c r="AD33" s="2079"/>
      <c r="AE33" s="2079"/>
      <c r="AF33" s="2079"/>
      <c r="AG33" s="2080"/>
      <c r="AH33" s="2076"/>
      <c r="AI33" s="2077"/>
      <c r="AJ33" s="2077"/>
      <c r="AK33" s="2077"/>
      <c r="AL33" s="2077"/>
      <c r="AM33" s="2077"/>
      <c r="AN33" s="2077"/>
      <c r="AO33" s="2077"/>
      <c r="AP33" s="2077"/>
      <c r="AQ33" s="2077"/>
      <c r="AR33" s="2077"/>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c r="BP33" s="2077"/>
      <c r="BQ33" s="2077"/>
      <c r="BR33" s="2077"/>
      <c r="BS33" s="2077"/>
      <c r="BT33" s="2077"/>
      <c r="BU33" s="2077"/>
      <c r="BV33" s="2077"/>
      <c r="BW33" s="2077"/>
      <c r="BX33" s="2077"/>
      <c r="BY33" s="2078"/>
      <c r="BZ33" s="2010"/>
      <c r="CA33" s="2010"/>
      <c r="CB33" s="2010"/>
      <c r="CC33" s="2010"/>
      <c r="CD33" s="102"/>
      <c r="CE33" s="102"/>
      <c r="CF33" s="102"/>
      <c r="CG33" s="102"/>
      <c r="CH33" s="102"/>
      <c r="CI33" s="102"/>
      <c r="CJ33" s="102"/>
      <c r="CK33" s="102"/>
      <c r="CL33" s="102"/>
    </row>
    <row r="34" spans="1:90" s="105" customFormat="1" ht="22.5" customHeight="1">
      <c r="A34" s="2009"/>
      <c r="B34" s="2009"/>
      <c r="C34" s="2009"/>
      <c r="D34" s="2009"/>
      <c r="E34" s="2020"/>
      <c r="F34" s="1890"/>
      <c r="G34" s="2024"/>
      <c r="H34" s="2024"/>
      <c r="I34" s="2024"/>
      <c r="J34" s="2024"/>
      <c r="K34" s="2024"/>
      <c r="L34" s="2024"/>
      <c r="M34" s="2024"/>
      <c r="N34" s="2024"/>
      <c r="O34" s="2027"/>
      <c r="P34" s="2058" t="s">
        <v>291</v>
      </c>
      <c r="Q34" s="2070"/>
      <c r="R34" s="2071" t="str">
        <f>★入力画面!$BL$148</f>
        <v/>
      </c>
      <c r="S34" s="2071"/>
      <c r="T34" s="2071"/>
      <c r="U34" s="2071"/>
      <c r="V34" s="2071"/>
      <c r="W34" s="2071"/>
      <c r="X34" s="2071"/>
      <c r="Y34" s="2071"/>
      <c r="Z34" s="2071"/>
      <c r="AA34" s="2071"/>
      <c r="AB34" s="2071"/>
      <c r="AC34" s="2071"/>
      <c r="AD34" s="2071"/>
      <c r="AE34" s="2071"/>
      <c r="AF34" s="2071"/>
      <c r="AG34" s="2072"/>
      <c r="AH34" s="2073">
        <f>★入力画面!$Y$148</f>
        <v>0</v>
      </c>
      <c r="AI34" s="2074"/>
      <c r="AJ34" s="2074"/>
      <c r="AK34" s="2074"/>
      <c r="AL34" s="2074"/>
      <c r="AM34" s="2074"/>
      <c r="AN34" s="2074"/>
      <c r="AO34" s="2074"/>
      <c r="AP34" s="2074"/>
      <c r="AQ34" s="2074"/>
      <c r="AR34" s="2074"/>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c r="BP34" s="2074"/>
      <c r="BQ34" s="2074"/>
      <c r="BR34" s="2074"/>
      <c r="BS34" s="2074"/>
      <c r="BT34" s="2074"/>
      <c r="BU34" s="2074"/>
      <c r="BV34" s="2074"/>
      <c r="BW34" s="2074"/>
      <c r="BX34" s="2074"/>
      <c r="BY34" s="2075"/>
      <c r="BZ34" s="2010"/>
      <c r="CA34" s="2010"/>
      <c r="CB34" s="2010"/>
      <c r="CC34" s="2010"/>
      <c r="CD34" s="102"/>
      <c r="CE34" s="102"/>
      <c r="CF34" s="102"/>
      <c r="CG34" s="102"/>
      <c r="CH34" s="102"/>
      <c r="CI34" s="102"/>
      <c r="CJ34" s="102"/>
      <c r="CK34" s="102"/>
      <c r="CL34" s="102"/>
    </row>
    <row r="35" spans="1:90" s="105" customFormat="1" ht="22.5" customHeight="1">
      <c r="A35" s="2009"/>
      <c r="B35" s="2009"/>
      <c r="C35" s="2009"/>
      <c r="D35" s="2009"/>
      <c r="E35" s="2020"/>
      <c r="F35" s="1890"/>
      <c r="G35" s="2024"/>
      <c r="H35" s="2024"/>
      <c r="I35" s="2024"/>
      <c r="J35" s="2024"/>
      <c r="K35" s="2024"/>
      <c r="L35" s="2024"/>
      <c r="M35" s="2024"/>
      <c r="N35" s="2024"/>
      <c r="O35" s="2027"/>
      <c r="P35" s="2060" t="s">
        <v>292</v>
      </c>
      <c r="Q35" s="2015"/>
      <c r="R35" s="2079" t="str">
        <f>★入力画面!$BL$149</f>
        <v/>
      </c>
      <c r="S35" s="2079"/>
      <c r="T35" s="2079"/>
      <c r="U35" s="2079"/>
      <c r="V35" s="2079"/>
      <c r="W35" s="2079"/>
      <c r="X35" s="2079"/>
      <c r="Y35" s="2079"/>
      <c r="Z35" s="2079"/>
      <c r="AA35" s="2079"/>
      <c r="AB35" s="2079"/>
      <c r="AC35" s="2079"/>
      <c r="AD35" s="2079"/>
      <c r="AE35" s="2079"/>
      <c r="AF35" s="2079"/>
      <c r="AG35" s="2080"/>
      <c r="AH35" s="2076"/>
      <c r="AI35" s="2077"/>
      <c r="AJ35" s="2077"/>
      <c r="AK35" s="2077"/>
      <c r="AL35" s="2077"/>
      <c r="AM35" s="2077"/>
      <c r="AN35" s="2077"/>
      <c r="AO35" s="2077"/>
      <c r="AP35" s="2077"/>
      <c r="AQ35" s="2077"/>
      <c r="AR35" s="2077"/>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c r="BP35" s="2077"/>
      <c r="BQ35" s="2077"/>
      <c r="BR35" s="2077"/>
      <c r="BS35" s="2077"/>
      <c r="BT35" s="2077"/>
      <c r="BU35" s="2077"/>
      <c r="BV35" s="2077"/>
      <c r="BW35" s="2077"/>
      <c r="BX35" s="2077"/>
      <c r="BY35" s="2078"/>
      <c r="BZ35" s="2010"/>
      <c r="CA35" s="2010"/>
      <c r="CB35" s="2010"/>
      <c r="CC35" s="2010"/>
      <c r="CD35" s="102"/>
      <c r="CE35" s="102"/>
      <c r="CF35" s="102"/>
      <c r="CG35" s="102"/>
      <c r="CH35" s="102"/>
      <c r="CI35" s="102"/>
      <c r="CJ35" s="102"/>
      <c r="CK35" s="102"/>
      <c r="CL35" s="102"/>
    </row>
    <row r="36" spans="1:90" s="105" customFormat="1" ht="22.5" customHeight="1">
      <c r="A36" s="2009"/>
      <c r="B36" s="2009"/>
      <c r="C36" s="2009"/>
      <c r="D36" s="2009"/>
      <c r="E36" s="2020"/>
      <c r="F36" s="1890"/>
      <c r="G36" s="2024"/>
      <c r="H36" s="2024"/>
      <c r="I36" s="2024"/>
      <c r="J36" s="2024"/>
      <c r="K36" s="2024"/>
      <c r="L36" s="2024"/>
      <c r="M36" s="2024"/>
      <c r="N36" s="2024"/>
      <c r="O36" s="2027"/>
      <c r="P36" s="2058" t="s">
        <v>291</v>
      </c>
      <c r="Q36" s="2070"/>
      <c r="R36" s="2071" t="str">
        <f>★入力画面!$BL$150</f>
        <v/>
      </c>
      <c r="S36" s="2071"/>
      <c r="T36" s="2071"/>
      <c r="U36" s="2071"/>
      <c r="V36" s="2071"/>
      <c r="W36" s="2071"/>
      <c r="X36" s="2071"/>
      <c r="Y36" s="2071"/>
      <c r="Z36" s="2071"/>
      <c r="AA36" s="2071"/>
      <c r="AB36" s="2071"/>
      <c r="AC36" s="2071"/>
      <c r="AD36" s="2071"/>
      <c r="AE36" s="2071"/>
      <c r="AF36" s="2071"/>
      <c r="AG36" s="2072"/>
      <c r="AH36" s="2073">
        <f>★入力画面!$Y$150</f>
        <v>0</v>
      </c>
      <c r="AI36" s="2074"/>
      <c r="AJ36" s="2074"/>
      <c r="AK36" s="2074"/>
      <c r="AL36" s="2074"/>
      <c r="AM36" s="2074"/>
      <c r="AN36" s="2074"/>
      <c r="AO36" s="2074"/>
      <c r="AP36" s="2074"/>
      <c r="AQ36" s="2074"/>
      <c r="AR36" s="2074"/>
      <c r="AS36" s="2074"/>
      <c r="AT36" s="2074"/>
      <c r="AU36" s="2074"/>
      <c r="AV36" s="2074"/>
      <c r="AW36" s="2074"/>
      <c r="AX36" s="2074"/>
      <c r="AY36" s="2074"/>
      <c r="AZ36" s="2074"/>
      <c r="BA36" s="2074"/>
      <c r="BB36" s="2074"/>
      <c r="BC36" s="2074"/>
      <c r="BD36" s="2074"/>
      <c r="BE36" s="2074"/>
      <c r="BF36" s="2074"/>
      <c r="BG36" s="2074"/>
      <c r="BH36" s="2074"/>
      <c r="BI36" s="2074"/>
      <c r="BJ36" s="2074"/>
      <c r="BK36" s="2074"/>
      <c r="BL36" s="2074"/>
      <c r="BM36" s="2074"/>
      <c r="BN36" s="2074"/>
      <c r="BO36" s="2074"/>
      <c r="BP36" s="2074"/>
      <c r="BQ36" s="2074"/>
      <c r="BR36" s="2074"/>
      <c r="BS36" s="2074"/>
      <c r="BT36" s="2074"/>
      <c r="BU36" s="2074"/>
      <c r="BV36" s="2074"/>
      <c r="BW36" s="2074"/>
      <c r="BX36" s="2074"/>
      <c r="BY36" s="2075"/>
      <c r="BZ36" s="2010"/>
      <c r="CA36" s="2010"/>
      <c r="CB36" s="2010"/>
      <c r="CC36" s="2010"/>
      <c r="CD36" s="102"/>
      <c r="CE36" s="102"/>
      <c r="CF36" s="102"/>
      <c r="CG36" s="102"/>
      <c r="CH36" s="102"/>
      <c r="CI36" s="102"/>
      <c r="CJ36" s="102"/>
      <c r="CK36" s="102"/>
      <c r="CL36" s="102"/>
    </row>
    <row r="37" spans="1:90" s="105" customFormat="1" ht="22.5" customHeight="1">
      <c r="A37" s="2009"/>
      <c r="B37" s="2009"/>
      <c r="C37" s="2009"/>
      <c r="D37" s="2009"/>
      <c r="E37" s="2020"/>
      <c r="F37" s="2022"/>
      <c r="G37" s="2025"/>
      <c r="H37" s="2025"/>
      <c r="I37" s="2025"/>
      <c r="J37" s="2025"/>
      <c r="K37" s="2025"/>
      <c r="L37" s="2025"/>
      <c r="M37" s="2025"/>
      <c r="N37" s="2025"/>
      <c r="O37" s="2028"/>
      <c r="P37" s="2060" t="s">
        <v>292</v>
      </c>
      <c r="Q37" s="2015"/>
      <c r="R37" s="2079" t="str">
        <f>★入力画面!$BL$151</f>
        <v/>
      </c>
      <c r="S37" s="2079"/>
      <c r="T37" s="2079"/>
      <c r="U37" s="2079"/>
      <c r="V37" s="2079"/>
      <c r="W37" s="2079"/>
      <c r="X37" s="2079"/>
      <c r="Y37" s="2079"/>
      <c r="Z37" s="2079"/>
      <c r="AA37" s="2079"/>
      <c r="AB37" s="2079"/>
      <c r="AC37" s="2079"/>
      <c r="AD37" s="2079"/>
      <c r="AE37" s="2079"/>
      <c r="AF37" s="2079"/>
      <c r="AG37" s="2080"/>
      <c r="AH37" s="2076"/>
      <c r="AI37" s="2077"/>
      <c r="AJ37" s="2077"/>
      <c r="AK37" s="2077"/>
      <c r="AL37" s="2077"/>
      <c r="AM37" s="2077"/>
      <c r="AN37" s="2077"/>
      <c r="AO37" s="2077"/>
      <c r="AP37" s="2077"/>
      <c r="AQ37" s="2077"/>
      <c r="AR37" s="2077"/>
      <c r="AS37" s="2077"/>
      <c r="AT37" s="2077"/>
      <c r="AU37" s="2077"/>
      <c r="AV37" s="2077"/>
      <c r="AW37" s="2077"/>
      <c r="AX37" s="2077"/>
      <c r="AY37" s="2077"/>
      <c r="AZ37" s="2077"/>
      <c r="BA37" s="2077"/>
      <c r="BB37" s="2077"/>
      <c r="BC37" s="2077"/>
      <c r="BD37" s="2077"/>
      <c r="BE37" s="2077"/>
      <c r="BF37" s="2077"/>
      <c r="BG37" s="2077"/>
      <c r="BH37" s="2077"/>
      <c r="BI37" s="2077"/>
      <c r="BJ37" s="2077"/>
      <c r="BK37" s="2077"/>
      <c r="BL37" s="2077"/>
      <c r="BM37" s="2077"/>
      <c r="BN37" s="2077"/>
      <c r="BO37" s="2077"/>
      <c r="BP37" s="2077"/>
      <c r="BQ37" s="2077"/>
      <c r="BR37" s="2077"/>
      <c r="BS37" s="2077"/>
      <c r="BT37" s="2077"/>
      <c r="BU37" s="2077"/>
      <c r="BV37" s="2077"/>
      <c r="BW37" s="2077"/>
      <c r="BX37" s="2077"/>
      <c r="BY37" s="2078"/>
      <c r="BZ37" s="2010"/>
      <c r="CA37" s="2010"/>
      <c r="CB37" s="2010"/>
      <c r="CC37" s="2010"/>
      <c r="CD37" s="102"/>
      <c r="CE37" s="102"/>
      <c r="CF37" s="102"/>
      <c r="CG37" s="102"/>
      <c r="CH37" s="102"/>
      <c r="CI37" s="102"/>
      <c r="CJ37" s="102"/>
      <c r="CK37" s="102"/>
      <c r="CL37" s="102"/>
    </row>
    <row r="38" spans="1:90" s="105" customFormat="1" ht="15" customHeight="1">
      <c r="A38" s="2009"/>
      <c r="B38" s="2009"/>
      <c r="C38" s="2009"/>
      <c r="D38" s="2009"/>
      <c r="E38" s="2020"/>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c r="AS38" s="2082"/>
      <c r="AT38" s="2082"/>
      <c r="AU38" s="2082"/>
      <c r="AV38" s="2082"/>
      <c r="AW38" s="2082"/>
      <c r="AX38" s="2082"/>
      <c r="AY38" s="2082"/>
      <c r="AZ38" s="2082"/>
      <c r="BA38" s="2082"/>
      <c r="BB38" s="2082"/>
      <c r="BC38" s="2082"/>
      <c r="BD38" s="2082"/>
      <c r="BE38" s="2082"/>
      <c r="BF38" s="2082"/>
      <c r="BG38" s="2082"/>
      <c r="BH38" s="2082"/>
      <c r="BI38" s="2082"/>
      <c r="BJ38" s="2082"/>
      <c r="BK38" s="2082"/>
      <c r="BL38" s="2082"/>
      <c r="BM38" s="2082"/>
      <c r="BN38" s="2082"/>
      <c r="BO38" s="2082"/>
      <c r="BP38" s="2082"/>
      <c r="BQ38" s="2082"/>
      <c r="BR38" s="2082"/>
      <c r="BS38" s="2082"/>
      <c r="BT38" s="2082"/>
      <c r="BU38" s="2082"/>
      <c r="BV38" s="2082"/>
      <c r="BW38" s="2082"/>
      <c r="BX38" s="2082"/>
      <c r="BY38" s="2082"/>
      <c r="BZ38" s="2010"/>
      <c r="CA38" s="2010"/>
      <c r="CB38" s="2010"/>
      <c r="CC38" s="2010"/>
      <c r="CD38" s="102"/>
      <c r="CE38" s="102"/>
      <c r="CF38" s="102"/>
      <c r="CG38" s="102"/>
      <c r="CH38" s="102"/>
      <c r="CI38" s="102"/>
      <c r="CJ38" s="102"/>
      <c r="CK38" s="102"/>
      <c r="CL38" s="102"/>
    </row>
    <row r="39" spans="1:90" s="105" customFormat="1" ht="15" customHeight="1">
      <c r="A39" s="2009"/>
      <c r="B39" s="2009"/>
      <c r="C39" s="2009"/>
      <c r="D39" s="2009"/>
      <c r="E39" s="2020"/>
      <c r="F39" s="2083" t="s">
        <v>293</v>
      </c>
      <c r="G39" s="2083"/>
      <c r="H39" s="2083"/>
      <c r="I39" s="2083"/>
      <c r="J39" s="2083"/>
      <c r="K39" s="2083"/>
      <c r="L39" s="2083"/>
      <c r="M39" s="2083"/>
      <c r="N39" s="2083"/>
      <c r="O39" s="2083"/>
      <c r="P39" s="2083"/>
      <c r="Q39" s="2083"/>
      <c r="R39" s="2083"/>
      <c r="S39" s="2083"/>
      <c r="T39" s="2083"/>
      <c r="U39" s="2083"/>
      <c r="V39" s="2083"/>
      <c r="W39" s="2083"/>
      <c r="X39" s="2083"/>
      <c r="Y39" s="2083"/>
      <c r="Z39" s="2083"/>
      <c r="AA39" s="2083"/>
      <c r="AB39" s="2083"/>
      <c r="AC39" s="2083"/>
      <c r="AD39" s="2083"/>
      <c r="AE39" s="2083"/>
      <c r="AF39" s="2083"/>
      <c r="AG39" s="2083"/>
      <c r="AH39" s="2083"/>
      <c r="AI39" s="2083"/>
      <c r="AJ39" s="2083"/>
      <c r="AK39" s="2083"/>
      <c r="AL39" s="2083"/>
      <c r="AM39" s="2083"/>
      <c r="AN39" s="2083"/>
      <c r="AO39" s="2083"/>
      <c r="AP39" s="2083"/>
      <c r="AQ39" s="2083"/>
      <c r="AR39" s="2083"/>
      <c r="AS39" s="2083"/>
      <c r="AT39" s="2083"/>
      <c r="AU39" s="2083"/>
      <c r="AV39" s="2083"/>
      <c r="AW39" s="2083"/>
      <c r="AX39" s="2083"/>
      <c r="AY39" s="2083"/>
      <c r="AZ39" s="2083"/>
      <c r="BA39" s="2083"/>
      <c r="BB39" s="2083"/>
      <c r="BC39" s="2083"/>
      <c r="BD39" s="2083"/>
      <c r="BE39" s="2083"/>
      <c r="BF39" s="2083"/>
      <c r="BG39" s="2083"/>
      <c r="BH39" s="2083"/>
      <c r="BI39" s="2083"/>
      <c r="BJ39" s="2083"/>
      <c r="BK39" s="2083"/>
      <c r="BL39" s="2083"/>
      <c r="BM39" s="2083"/>
      <c r="BN39" s="2083"/>
      <c r="BO39" s="2083"/>
      <c r="BP39" s="2083"/>
      <c r="BQ39" s="2083"/>
      <c r="BR39" s="2083"/>
      <c r="BS39" s="2083"/>
      <c r="BT39" s="2083"/>
      <c r="BU39" s="2083"/>
      <c r="BV39" s="2083"/>
      <c r="BW39" s="2083"/>
      <c r="BX39" s="2083"/>
      <c r="BY39" s="2083"/>
      <c r="BZ39" s="2010"/>
      <c r="CA39" s="2010"/>
      <c r="CB39" s="2010"/>
      <c r="CC39" s="2010"/>
      <c r="CD39" s="102"/>
      <c r="CE39" s="102"/>
      <c r="CF39" s="102"/>
      <c r="CG39" s="102"/>
      <c r="CH39" s="102"/>
      <c r="CI39" s="102"/>
      <c r="CJ39" s="102"/>
      <c r="CK39" s="102"/>
      <c r="CL39" s="102"/>
    </row>
    <row r="40" spans="1:90" s="105" customFormat="1" ht="15" customHeight="1">
      <c r="A40" s="2009"/>
      <c r="B40" s="2009"/>
      <c r="C40" s="2009"/>
      <c r="D40" s="2009"/>
      <c r="E40" s="2020"/>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c r="AN40" s="1891"/>
      <c r="AO40" s="1891"/>
      <c r="AP40" s="1891"/>
      <c r="AQ40" s="1891"/>
      <c r="AR40" s="1891"/>
      <c r="AS40" s="1891"/>
      <c r="AT40" s="1891"/>
      <c r="AU40" s="1891"/>
      <c r="AV40" s="1891"/>
      <c r="AW40" s="1891"/>
      <c r="AX40" s="1891"/>
      <c r="AY40" s="1891"/>
      <c r="AZ40" s="1891"/>
      <c r="BA40" s="1891"/>
      <c r="BB40" s="1891"/>
      <c r="BC40" s="1891"/>
      <c r="BD40" s="1891"/>
      <c r="BE40" s="1891"/>
      <c r="BF40" s="1891"/>
      <c r="BG40" s="1891"/>
      <c r="BH40" s="1891"/>
      <c r="BI40" s="1891"/>
      <c r="BJ40" s="1891"/>
      <c r="BK40" s="1891"/>
      <c r="BL40" s="1891"/>
      <c r="BM40" s="1891"/>
      <c r="BN40" s="1891"/>
      <c r="BO40" s="1891"/>
      <c r="BP40" s="1891"/>
      <c r="BQ40" s="1891"/>
      <c r="BR40" s="1891"/>
      <c r="BS40" s="1891"/>
      <c r="BT40" s="1891"/>
      <c r="BU40" s="1891"/>
      <c r="BV40" s="1891"/>
      <c r="BW40" s="1891"/>
      <c r="BX40" s="1891"/>
      <c r="BY40" s="1891"/>
      <c r="BZ40" s="2010"/>
      <c r="CA40" s="2010"/>
      <c r="CB40" s="2010"/>
      <c r="CC40" s="2010"/>
      <c r="CD40" s="102"/>
      <c r="CE40" s="102"/>
      <c r="CF40" s="102"/>
      <c r="CG40" s="102"/>
      <c r="CH40" s="102"/>
      <c r="CI40" s="102"/>
      <c r="CJ40" s="102"/>
      <c r="CK40" s="102"/>
      <c r="CL40" s="102"/>
    </row>
    <row r="41" spans="1:90" s="105" customFormat="1" ht="15" customHeight="1">
      <c r="A41" s="2009"/>
      <c r="B41" s="2009"/>
      <c r="C41" s="2009"/>
      <c r="D41" s="2009"/>
      <c r="E41" s="2020"/>
      <c r="F41" s="1891"/>
      <c r="G41" s="1891"/>
      <c r="H41" s="1891"/>
      <c r="I41" s="1891"/>
      <c r="J41" s="1891"/>
      <c r="K41" s="1891"/>
      <c r="L41" s="1891"/>
      <c r="M41" s="1891"/>
      <c r="N41" s="1891"/>
      <c r="O41" s="2084" t="str">
        <f>IF(★入力画面!$U$12="","　　　年　　　月　　　日",★入力画面!$BL$12)</f>
        <v>　　　年　　　月　　　日</v>
      </c>
      <c r="P41" s="2084"/>
      <c r="Q41" s="2084"/>
      <c r="R41" s="2084"/>
      <c r="S41" s="2084"/>
      <c r="T41" s="2084"/>
      <c r="U41" s="2084"/>
      <c r="V41" s="2084"/>
      <c r="W41" s="2084"/>
      <c r="X41" s="2084"/>
      <c r="Y41" s="2084"/>
      <c r="Z41" s="2084"/>
      <c r="AA41" s="2084"/>
      <c r="AB41" s="2084"/>
      <c r="AC41" s="2084"/>
      <c r="AD41" s="2084"/>
      <c r="AE41" s="2084"/>
      <c r="AF41" s="2084"/>
      <c r="AG41" s="2084"/>
      <c r="AH41" s="1863"/>
      <c r="AI41" s="1863"/>
      <c r="AJ41" s="1863"/>
      <c r="AK41" s="1863"/>
      <c r="AL41" s="1863"/>
      <c r="AM41" s="1863"/>
      <c r="AN41" s="1863"/>
      <c r="AO41" s="1863"/>
      <c r="AP41" s="1863"/>
      <c r="AQ41" s="1863"/>
      <c r="AR41" s="1863"/>
      <c r="AS41" s="1863"/>
      <c r="AT41" s="1863"/>
      <c r="AU41" s="1863"/>
      <c r="AV41" s="1863"/>
      <c r="AW41" s="1863"/>
      <c r="AX41" s="1863"/>
      <c r="AY41" s="1863"/>
      <c r="AZ41" s="1863"/>
      <c r="BA41" s="1863"/>
      <c r="BB41" s="1863"/>
      <c r="BC41" s="1863"/>
      <c r="BD41" s="1863"/>
      <c r="BE41" s="1863"/>
      <c r="BF41" s="1863"/>
      <c r="BG41" s="1863"/>
      <c r="BH41" s="1863"/>
      <c r="BI41" s="1863"/>
      <c r="BJ41" s="1863"/>
      <c r="BK41" s="1863"/>
      <c r="BL41" s="1863"/>
      <c r="BM41" s="1863"/>
      <c r="BN41" s="1863"/>
      <c r="BO41" s="1863"/>
      <c r="BP41" s="1863"/>
      <c r="BQ41" s="1863"/>
      <c r="BR41" s="1863"/>
      <c r="BS41" s="1863"/>
      <c r="BT41" s="1863"/>
      <c r="BU41" s="1863"/>
      <c r="BV41" s="1863"/>
      <c r="BW41" s="1863"/>
      <c r="BX41" s="1863"/>
      <c r="BY41" s="1863"/>
      <c r="BZ41" s="2010"/>
      <c r="CA41" s="2010"/>
      <c r="CB41" s="2010"/>
      <c r="CC41" s="2010"/>
      <c r="CD41" s="102"/>
      <c r="CE41" s="102"/>
      <c r="CF41" s="102"/>
      <c r="CG41" s="102"/>
      <c r="CH41" s="102"/>
      <c r="CI41" s="102"/>
      <c r="CJ41" s="102"/>
      <c r="CK41" s="102"/>
      <c r="CL41" s="102"/>
    </row>
    <row r="42" spans="1:90" s="105" customFormat="1" ht="7.5" customHeight="1">
      <c r="A42" s="2009"/>
      <c r="B42" s="2009"/>
      <c r="C42" s="2009"/>
      <c r="D42" s="2009"/>
      <c r="E42" s="2020"/>
      <c r="F42" s="1891"/>
      <c r="G42" s="1891"/>
      <c r="H42" s="1891"/>
      <c r="I42" s="1891"/>
      <c r="J42" s="1891"/>
      <c r="K42" s="1891"/>
      <c r="L42" s="1891"/>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c r="AN42" s="1891"/>
      <c r="AO42" s="1891"/>
      <c r="AP42" s="1891"/>
      <c r="AQ42" s="1891"/>
      <c r="AR42" s="1891"/>
      <c r="AS42" s="1891"/>
      <c r="AT42" s="1891"/>
      <c r="AU42" s="1891"/>
      <c r="AV42" s="1891"/>
      <c r="AW42" s="1891"/>
      <c r="AX42" s="1891"/>
      <c r="AY42" s="1891"/>
      <c r="AZ42" s="1891"/>
      <c r="BA42" s="1891"/>
      <c r="BB42" s="1891"/>
      <c r="BC42" s="1891"/>
      <c r="BD42" s="1891"/>
      <c r="BE42" s="1891"/>
      <c r="BF42" s="1891"/>
      <c r="BG42" s="1891"/>
      <c r="BH42" s="1891"/>
      <c r="BI42" s="1891"/>
      <c r="BJ42" s="1891"/>
      <c r="BK42" s="1891"/>
      <c r="BL42" s="1891"/>
      <c r="BM42" s="1891"/>
      <c r="BN42" s="1891"/>
      <c r="BO42" s="1891"/>
      <c r="BP42" s="1891"/>
      <c r="BQ42" s="1891"/>
      <c r="BR42" s="1891"/>
      <c r="BS42" s="1891"/>
      <c r="BT42" s="1891"/>
      <c r="BU42" s="1891"/>
      <c r="BV42" s="1891"/>
      <c r="BW42" s="1891"/>
      <c r="BX42" s="1891"/>
      <c r="BY42" s="1891"/>
      <c r="BZ42" s="2010"/>
      <c r="CA42" s="2010"/>
      <c r="CB42" s="2010"/>
      <c r="CC42" s="2010"/>
      <c r="CD42" s="102"/>
      <c r="CE42" s="102"/>
      <c r="CF42" s="102"/>
      <c r="CG42" s="102"/>
      <c r="CH42" s="102"/>
      <c r="CI42" s="102"/>
      <c r="CJ42" s="102"/>
      <c r="CK42" s="102"/>
      <c r="CL42" s="102"/>
    </row>
    <row r="43" spans="1:90" s="105" customFormat="1" ht="15" customHeight="1">
      <c r="A43" s="2009"/>
      <c r="B43" s="2009"/>
      <c r="C43" s="2009"/>
      <c r="D43" s="2009"/>
      <c r="E43" s="2020"/>
      <c r="F43" s="1891"/>
      <c r="G43" s="1891"/>
      <c r="H43" s="1891"/>
      <c r="I43" s="1891"/>
      <c r="J43" s="1891"/>
      <c r="K43" s="1891"/>
      <c r="L43" s="1891"/>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c r="AN43" s="1891"/>
      <c r="AO43" s="1891" t="s">
        <v>294</v>
      </c>
      <c r="AP43" s="1891"/>
      <c r="AQ43" s="1891"/>
      <c r="AR43" s="1891"/>
      <c r="AS43" s="1891"/>
      <c r="AT43" s="1891"/>
      <c r="AU43" s="1891"/>
      <c r="AV43" s="1891"/>
      <c r="AW43" s="2043">
        <f>★入力画面!$M$117</f>
        <v>0</v>
      </c>
      <c r="AX43" s="2043"/>
      <c r="AY43" s="2043"/>
      <c r="AZ43" s="2043"/>
      <c r="BA43" s="2043"/>
      <c r="BB43" s="2043"/>
      <c r="BC43" s="2043"/>
      <c r="BD43" s="2043"/>
      <c r="BE43" s="2043"/>
      <c r="BF43" s="2043"/>
      <c r="BG43" s="2043"/>
      <c r="BH43" s="2043"/>
      <c r="BI43" s="2043"/>
      <c r="BJ43" s="2043"/>
      <c r="BK43" s="2043"/>
      <c r="BL43" s="2043"/>
      <c r="BM43" s="2043"/>
      <c r="BN43" s="2043"/>
      <c r="BO43" s="2043"/>
      <c r="BP43" s="2043"/>
      <c r="BQ43" s="2043"/>
      <c r="BR43" s="2043"/>
      <c r="BS43" s="2043"/>
      <c r="BT43" s="2081"/>
      <c r="BU43" s="2081"/>
      <c r="BV43" s="1891"/>
      <c r="BW43" s="1891"/>
      <c r="BX43" s="1891"/>
      <c r="BY43" s="1891"/>
      <c r="BZ43" s="2010"/>
      <c r="CA43" s="2010"/>
      <c r="CB43" s="2010"/>
      <c r="CC43" s="2010"/>
      <c r="CD43" s="102"/>
      <c r="CE43" s="102"/>
      <c r="CF43" s="102"/>
      <c r="CG43" s="102"/>
      <c r="CH43" s="102"/>
      <c r="CI43" s="102"/>
      <c r="CJ43" s="102"/>
      <c r="CK43" s="102"/>
      <c r="CL43" s="102"/>
    </row>
    <row r="44" spans="1:90" s="105" customFormat="1" ht="15" customHeight="1">
      <c r="A44" s="2009"/>
      <c r="B44" s="2009"/>
      <c r="C44" s="2009"/>
      <c r="D44" s="2009"/>
      <c r="E44" s="2020"/>
      <c r="F44" s="1891"/>
      <c r="G44" s="1891"/>
      <c r="H44" s="1891"/>
      <c r="I44" s="1891"/>
      <c r="J44" s="1891"/>
      <c r="K44" s="1891"/>
      <c r="L44" s="1891"/>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c r="AN44" s="1891"/>
      <c r="AO44" s="1891"/>
      <c r="AP44" s="1891"/>
      <c r="AQ44" s="1891"/>
      <c r="AR44" s="1891"/>
      <c r="AS44" s="1891"/>
      <c r="AT44" s="1891"/>
      <c r="AU44" s="1891"/>
      <c r="AV44" s="1891"/>
      <c r="AW44" s="1891"/>
      <c r="AX44" s="1891"/>
      <c r="AY44" s="1891"/>
      <c r="AZ44" s="1891"/>
      <c r="BA44" s="1891"/>
      <c r="BB44" s="1891"/>
      <c r="BC44" s="1891"/>
      <c r="BD44" s="1891"/>
      <c r="BE44" s="1891"/>
      <c r="BF44" s="1891"/>
      <c r="BG44" s="1891"/>
      <c r="BH44" s="1891"/>
      <c r="BI44" s="1891"/>
      <c r="BJ44" s="1891"/>
      <c r="BK44" s="1891"/>
      <c r="BL44" s="1891"/>
      <c r="BM44" s="1891"/>
      <c r="BN44" s="1891"/>
      <c r="BO44" s="1891"/>
      <c r="BP44" s="1891"/>
      <c r="BQ44" s="1891"/>
      <c r="BR44" s="1891"/>
      <c r="BS44" s="1891"/>
      <c r="BT44" s="1891"/>
      <c r="BU44" s="1891"/>
      <c r="BV44" s="1891"/>
      <c r="BW44" s="1891"/>
      <c r="BX44" s="1891"/>
      <c r="BY44" s="1891"/>
      <c r="BZ44" s="2010"/>
      <c r="CA44" s="2010"/>
      <c r="CB44" s="2010"/>
      <c r="CC44" s="2010"/>
      <c r="CD44" s="102"/>
      <c r="CE44" s="102"/>
      <c r="CF44" s="102"/>
      <c r="CG44" s="102"/>
      <c r="CH44" s="102"/>
      <c r="CI44" s="102"/>
      <c r="CJ44" s="102"/>
      <c r="CK44" s="102"/>
      <c r="CL44" s="102"/>
    </row>
    <row r="45" spans="1:90" s="105" customFormat="1" ht="15" customHeight="1">
      <c r="A45" s="2009"/>
      <c r="B45" s="2009"/>
      <c r="C45" s="2009"/>
      <c r="D45" s="2009"/>
      <c r="E45" s="2020"/>
      <c r="F45" s="1891"/>
      <c r="G45" s="1891"/>
      <c r="H45" s="1891"/>
      <c r="I45" s="1891"/>
      <c r="J45" s="1891"/>
      <c r="K45" s="1891"/>
      <c r="L45" s="1891"/>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c r="AN45" s="1891"/>
      <c r="AO45" s="1891"/>
      <c r="AP45" s="1891"/>
      <c r="AQ45" s="1891"/>
      <c r="AR45" s="1891"/>
      <c r="AS45" s="1891"/>
      <c r="AT45" s="1891"/>
      <c r="AU45" s="1891"/>
      <c r="AV45" s="1891"/>
      <c r="AW45" s="1891"/>
      <c r="AX45" s="1891"/>
      <c r="AY45" s="1891"/>
      <c r="AZ45" s="1891"/>
      <c r="BA45" s="1891"/>
      <c r="BB45" s="1891"/>
      <c r="BC45" s="1891"/>
      <c r="BD45" s="1891"/>
      <c r="BE45" s="1891"/>
      <c r="BF45" s="1891"/>
      <c r="BG45" s="1891"/>
      <c r="BH45" s="1891"/>
      <c r="BI45" s="1891"/>
      <c r="BJ45" s="1891"/>
      <c r="BK45" s="1891"/>
      <c r="BL45" s="1891"/>
      <c r="BM45" s="1891"/>
      <c r="BN45" s="1891"/>
      <c r="BO45" s="1891"/>
      <c r="BP45" s="1891"/>
      <c r="BQ45" s="1891"/>
      <c r="BR45" s="1891"/>
      <c r="BS45" s="1891"/>
      <c r="BT45" s="1891"/>
      <c r="BU45" s="1891"/>
      <c r="BV45" s="1891"/>
      <c r="BW45" s="1891"/>
      <c r="BX45" s="1891"/>
      <c r="BY45" s="1891"/>
      <c r="BZ45" s="2010"/>
      <c r="CA45" s="2010"/>
      <c r="CB45" s="2010"/>
      <c r="CC45" s="2010"/>
      <c r="CD45" s="102"/>
      <c r="CE45" s="102"/>
      <c r="CF45" s="102"/>
      <c r="CG45" s="102"/>
      <c r="CH45" s="102"/>
      <c r="CI45" s="102"/>
      <c r="CJ45" s="102"/>
      <c r="CK45" s="102"/>
      <c r="CL45" s="102"/>
    </row>
    <row r="46" spans="1:90" s="105" customFormat="1" ht="15" customHeight="1">
      <c r="A46" s="2009"/>
      <c r="B46" s="2009"/>
      <c r="C46" s="2009"/>
      <c r="D46" s="2009"/>
      <c r="E46" s="2020"/>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c r="AN46" s="1891"/>
      <c r="AO46" s="1891"/>
      <c r="AP46" s="1891"/>
      <c r="AQ46" s="1891"/>
      <c r="AR46" s="1891"/>
      <c r="AS46" s="1891"/>
      <c r="AT46" s="1891"/>
      <c r="AU46" s="1891"/>
      <c r="AV46" s="1891"/>
      <c r="AW46" s="1891"/>
      <c r="AX46" s="1891"/>
      <c r="AY46" s="1891"/>
      <c r="AZ46" s="1891"/>
      <c r="BA46" s="1891"/>
      <c r="BB46" s="1891"/>
      <c r="BC46" s="1891"/>
      <c r="BD46" s="1891"/>
      <c r="BE46" s="1891"/>
      <c r="BF46" s="1891"/>
      <c r="BG46" s="1891"/>
      <c r="BH46" s="1891"/>
      <c r="BI46" s="1891"/>
      <c r="BJ46" s="1891"/>
      <c r="BK46" s="1891"/>
      <c r="BL46" s="1891"/>
      <c r="BM46" s="1891"/>
      <c r="BN46" s="1891"/>
      <c r="BO46" s="1891"/>
      <c r="BP46" s="1891"/>
      <c r="BQ46" s="1891"/>
      <c r="BR46" s="1891"/>
      <c r="BS46" s="1891"/>
      <c r="BT46" s="1891"/>
      <c r="BU46" s="1891"/>
      <c r="BV46" s="1891"/>
      <c r="BW46" s="1891"/>
      <c r="BX46" s="1891"/>
      <c r="BY46" s="1891"/>
      <c r="BZ46" s="2010"/>
      <c r="CA46" s="2010"/>
      <c r="CB46" s="2010"/>
      <c r="CC46" s="2010"/>
      <c r="CD46" s="102"/>
      <c r="CE46" s="102"/>
      <c r="CF46" s="102"/>
      <c r="CG46" s="102"/>
      <c r="CH46" s="102"/>
      <c r="CI46" s="102"/>
      <c r="CJ46" s="102"/>
      <c r="CK46" s="102"/>
      <c r="CL46" s="102"/>
    </row>
    <row r="47" spans="1:90" s="105" customFormat="1" ht="21.75" customHeight="1">
      <c r="A47" s="2009"/>
      <c r="B47" s="2009"/>
      <c r="C47" s="2009"/>
      <c r="D47" s="2009"/>
      <c r="E47" s="2020"/>
      <c r="F47" s="1891"/>
      <c r="G47" s="1891"/>
      <c r="H47" s="1891"/>
      <c r="I47" s="1891"/>
      <c r="J47" s="1891"/>
      <c r="K47" s="1891"/>
      <c r="L47" s="1891"/>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c r="AN47" s="1891"/>
      <c r="AO47" s="1891"/>
      <c r="AP47" s="1891"/>
      <c r="AQ47" s="1891"/>
      <c r="AR47" s="1891"/>
      <c r="AS47" s="1891"/>
      <c r="AT47" s="1891"/>
      <c r="AU47" s="1891"/>
      <c r="AV47" s="1891"/>
      <c r="AW47" s="1891"/>
      <c r="AX47" s="1891"/>
      <c r="AY47" s="1891"/>
      <c r="AZ47" s="1891"/>
      <c r="BA47" s="1891"/>
      <c r="BB47" s="1891"/>
      <c r="BC47" s="1891"/>
      <c r="BD47" s="1891"/>
      <c r="BE47" s="1891"/>
      <c r="BF47" s="1891"/>
      <c r="BG47" s="1891"/>
      <c r="BH47" s="1891"/>
      <c r="BI47" s="1891"/>
      <c r="BJ47" s="1891"/>
      <c r="BK47" s="1891"/>
      <c r="BL47" s="1891"/>
      <c r="BM47" s="1891"/>
      <c r="BN47" s="1891"/>
      <c r="BO47" s="1891"/>
      <c r="BP47" s="1891"/>
      <c r="BQ47" s="1891"/>
      <c r="BR47" s="1891"/>
      <c r="BS47" s="1891"/>
      <c r="BT47" s="1891"/>
      <c r="BU47" s="1891"/>
      <c r="BV47" s="1891"/>
      <c r="BW47" s="1891"/>
      <c r="BX47" s="1891"/>
      <c r="BY47" s="1891"/>
      <c r="BZ47" s="2010"/>
      <c r="CA47" s="2010"/>
      <c r="CB47" s="2010"/>
      <c r="CC47" s="2010"/>
      <c r="CD47" s="102"/>
      <c r="CE47" s="102"/>
      <c r="CF47" s="102"/>
      <c r="CG47" s="102"/>
      <c r="CH47" s="102"/>
      <c r="CI47" s="102"/>
      <c r="CJ47" s="102"/>
      <c r="CK47" s="102"/>
      <c r="CL47" s="102"/>
    </row>
    <row r="48" spans="1:90" s="106" customFormat="1" ht="15" customHeight="1">
      <c r="BO48" s="112"/>
      <c r="BP48" s="112"/>
      <c r="BQ48" s="112"/>
      <c r="BR48" s="112"/>
      <c r="BS48" s="112"/>
      <c r="BT48" s="112"/>
      <c r="BU48" s="112"/>
      <c r="BV48" s="112"/>
      <c r="BW48" s="112"/>
      <c r="BX48" s="112"/>
    </row>
    <row r="49" spans="83:90" ht="15" hidden="1" customHeight="1">
      <c r="CE49" s="103"/>
      <c r="CF49" s="103"/>
      <c r="CG49" s="103"/>
      <c r="CH49" s="103"/>
      <c r="CI49" s="103"/>
      <c r="CJ49" s="103"/>
      <c r="CK49" s="103"/>
      <c r="CL49" s="103"/>
    </row>
  </sheetData>
  <sheetProtection password="85FE" sheet="1" objects="1" scenarios="1" selectLockedCells="1" selectUnlockedCells="1"/>
  <mergeCells count="112">
    <mergeCell ref="BZ1:CC47"/>
    <mergeCell ref="E2:BY2"/>
    <mergeCell ref="F44:BY47"/>
    <mergeCell ref="F42:BY42"/>
    <mergeCell ref="F43:AN43"/>
    <mergeCell ref="AO43:AV43"/>
    <mergeCell ref="AW43:BS43"/>
    <mergeCell ref="BT43:BU43"/>
    <mergeCell ref="BV43:BY43"/>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 ref="P37:Q37"/>
    <mergeCell ref="R37:AG37"/>
    <mergeCell ref="P30:Q30"/>
    <mergeCell ref="R30:AG30"/>
    <mergeCell ref="AH30:BY31"/>
    <mergeCell ref="P31:Q31"/>
    <mergeCell ref="R31:AG31"/>
    <mergeCell ref="P32:Q32"/>
    <mergeCell ref="R32:AG32"/>
    <mergeCell ref="AH32:BY33"/>
    <mergeCell ref="P33:Q33"/>
    <mergeCell ref="R33:AG33"/>
    <mergeCell ref="P26:Q26"/>
    <mergeCell ref="R26:AG26"/>
    <mergeCell ref="AH26:BY27"/>
    <mergeCell ref="P27:Q27"/>
    <mergeCell ref="R27:AG27"/>
    <mergeCell ref="P28:Q28"/>
    <mergeCell ref="R28:AG28"/>
    <mergeCell ref="AH28:BY29"/>
    <mergeCell ref="P29:Q29"/>
    <mergeCell ref="R29:AG29"/>
    <mergeCell ref="R22:AG22"/>
    <mergeCell ref="AH22:BY23"/>
    <mergeCell ref="P23:Q23"/>
    <mergeCell ref="R23:AG23"/>
    <mergeCell ref="P24:Q24"/>
    <mergeCell ref="R24:AG24"/>
    <mergeCell ref="AH24:BY25"/>
    <mergeCell ref="P25:Q25"/>
    <mergeCell ref="R25:AG25"/>
    <mergeCell ref="F14:F16"/>
    <mergeCell ref="G14:N16"/>
    <mergeCell ref="O14:O16"/>
    <mergeCell ref="P14:AR16"/>
    <mergeCell ref="AS14:AS16"/>
    <mergeCell ref="F11:F13"/>
    <mergeCell ref="G11:N11"/>
    <mergeCell ref="O11:O13"/>
    <mergeCell ref="P11:AR11"/>
    <mergeCell ref="AS11:AS13"/>
    <mergeCell ref="G17:N37"/>
    <mergeCell ref="O17:O37"/>
    <mergeCell ref="P17:AG17"/>
    <mergeCell ref="AH17:BY17"/>
    <mergeCell ref="P18:Q18"/>
    <mergeCell ref="R18:AG18"/>
    <mergeCell ref="BB11:BB13"/>
    <mergeCell ref="BC11:BW13"/>
    <mergeCell ref="BX11:BY13"/>
    <mergeCell ref="G12:N13"/>
    <mergeCell ref="P12:AR13"/>
    <mergeCell ref="AT11:BA13"/>
    <mergeCell ref="AH18:BY19"/>
    <mergeCell ref="P19:Q19"/>
    <mergeCell ref="R19:AG19"/>
    <mergeCell ref="P20:Q20"/>
    <mergeCell ref="R20:AG20"/>
    <mergeCell ref="AH20:BY21"/>
    <mergeCell ref="P21:Q21"/>
    <mergeCell ref="R21:AG21"/>
    <mergeCell ref="AT14:BA16"/>
    <mergeCell ref="BB14:BB16"/>
    <mergeCell ref="BC14:BY16"/>
    <mergeCell ref="P22:Q22"/>
    <mergeCell ref="A1:D47"/>
    <mergeCell ref="E1:BY1"/>
    <mergeCell ref="E3:AC4"/>
    <mergeCell ref="AD3:AX4"/>
    <mergeCell ref="AY3:BY4"/>
    <mergeCell ref="E5:AC6"/>
    <mergeCell ref="AD5:AX6"/>
    <mergeCell ref="BB10:BF10"/>
    <mergeCell ref="BG10:BH10"/>
    <mergeCell ref="BI10:BN10"/>
    <mergeCell ref="BO10:BP10"/>
    <mergeCell ref="BQ10:BW10"/>
    <mergeCell ref="BX10:BY10"/>
    <mergeCell ref="AY5:BY6"/>
    <mergeCell ref="E7:E47"/>
    <mergeCell ref="F7:BY7"/>
    <mergeCell ref="F8:F10"/>
    <mergeCell ref="G8:N10"/>
    <mergeCell ref="O8:O10"/>
    <mergeCell ref="P8:BY9"/>
    <mergeCell ref="P10:AR10"/>
    <mergeCell ref="AS10:AY10"/>
    <mergeCell ref="AZ10:BA10"/>
    <mergeCell ref="F17:F37"/>
  </mergeCells>
  <phoneticPr fontId="15"/>
  <dataValidations count="2">
    <dataValidation imeMode="off" allowBlank="1" showInputMessage="1" sqref="R18:BY37" xr:uid="{00000000-0002-0000-0A00-000000000000}"/>
    <dataValidation imeMode="hiragana" allowBlank="1" showInputMessage="1" sqref="BZ1:CB1 AY3 CD1 AY5 F11 F7:F8 BI10 AS10:AS11 P8 BG10 BC11 AS14 BB10 BC14 F14 A48:BN1048576 O17 CM1:CN43 P17:P37 AH17 AZ10 P10:P11 F38:F44 AO43 AW43 AD3 AD5 CM46:CM1048576 CN45:CN1048576 CO1:XFD1048576 BY48:CD1048576" xr:uid="{00000000-0002-0000-0A00-000001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FF00"/>
    <pageSetUpPr autoPageBreaks="0" fitToPage="1"/>
  </sheetPr>
  <dimension ref="A1:DZ55"/>
  <sheetViews>
    <sheetView showGridLines="0" showRowColHeaders="0" workbookViewId="0">
      <selection activeCell="BQ21" sqref="BQ21:BR21"/>
    </sheetView>
  </sheetViews>
  <sheetFormatPr defaultColWidth="0" defaultRowHeight="15" customHeight="1" zeroHeight="1"/>
  <cols>
    <col min="1" max="68" width="1.25" style="115" customWidth="1"/>
    <col min="69" max="78" width="1.25" style="26" customWidth="1"/>
    <col min="79" max="80" width="1.25" style="115" customWidth="1"/>
    <col min="81" max="81" width="1.875" style="115" customWidth="1"/>
    <col min="82" max="82" width="2.5" style="103" customWidth="1"/>
    <col min="83" max="90" width="2.5" style="1" customWidth="1"/>
    <col min="91" max="130" width="0" style="103" hidden="1" customWidth="1"/>
    <col min="131" max="16384" width="2.5" style="103" hidden="1"/>
  </cols>
  <sheetData>
    <row r="1" spans="1:90" ht="15" customHeight="1">
      <c r="A1" s="1861"/>
      <c r="B1" s="1861"/>
      <c r="C1" s="1861"/>
      <c r="D1" s="1861"/>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c r="AN1" s="2095"/>
      <c r="AO1" s="2095"/>
      <c r="AP1" s="2095"/>
      <c r="AQ1" s="2095"/>
      <c r="AR1" s="2095"/>
      <c r="AS1" s="2095"/>
      <c r="AT1" s="2095"/>
      <c r="AU1" s="2095"/>
      <c r="AV1" s="2095"/>
      <c r="AW1" s="2095"/>
      <c r="AX1" s="2095"/>
      <c r="AY1" s="2095"/>
      <c r="AZ1" s="2095"/>
      <c r="BA1" s="2095"/>
      <c r="BB1" s="2095"/>
      <c r="BC1" s="2095"/>
      <c r="BD1" s="2095"/>
      <c r="BE1" s="2095"/>
      <c r="BF1" s="2095"/>
      <c r="BG1" s="2095"/>
      <c r="BH1" s="2095"/>
      <c r="BI1" s="2095"/>
      <c r="BJ1" s="2095"/>
      <c r="BK1" s="2095"/>
      <c r="BL1" s="2095"/>
      <c r="BM1" s="2095"/>
      <c r="BN1" s="2095"/>
      <c r="BO1" s="2095"/>
      <c r="BP1" s="2095"/>
      <c r="BQ1" s="2095"/>
      <c r="BR1" s="2095"/>
      <c r="BS1" s="2095"/>
      <c r="BT1" s="2095"/>
      <c r="BU1" s="2095"/>
      <c r="BV1" s="2095"/>
      <c r="BW1" s="2095"/>
      <c r="BX1" s="2095"/>
      <c r="BY1" s="2095"/>
      <c r="BZ1" s="2095"/>
      <c r="CA1" s="2095"/>
      <c r="CB1" s="2095"/>
      <c r="CC1" s="2095"/>
      <c r="CD1" s="102"/>
      <c r="CE1" s="102"/>
      <c r="CF1" s="102"/>
      <c r="CG1" s="102"/>
      <c r="CH1" s="102"/>
      <c r="CI1" s="102"/>
      <c r="CJ1" s="102"/>
      <c r="CK1" s="102"/>
      <c r="CL1" s="102"/>
    </row>
    <row r="2" spans="1:90" ht="15" customHeight="1">
      <c r="A2" s="1861"/>
      <c r="B2" s="1861"/>
      <c r="C2" s="1861"/>
      <c r="D2" s="1861"/>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c r="AT2" s="2095"/>
      <c r="AU2" s="2095"/>
      <c r="AV2" s="2095"/>
      <c r="AW2" s="2095"/>
      <c r="AX2" s="2095"/>
      <c r="AY2" s="2095"/>
      <c r="AZ2" s="2095"/>
      <c r="BA2" s="2095"/>
      <c r="BB2" s="2095"/>
      <c r="BC2" s="2095"/>
      <c r="BD2" s="2095"/>
      <c r="BE2" s="2095"/>
      <c r="BF2" s="2095"/>
      <c r="BG2" s="2095"/>
      <c r="BH2" s="2095"/>
      <c r="BI2" s="2095"/>
      <c r="BJ2" s="2095"/>
      <c r="BK2" s="2095"/>
      <c r="BL2" s="2095"/>
      <c r="BM2" s="2095"/>
      <c r="BN2" s="2095"/>
      <c r="BO2" s="2095"/>
      <c r="BP2" s="2095"/>
      <c r="BQ2" s="2095"/>
      <c r="BR2" s="2095"/>
      <c r="BS2" s="2095"/>
      <c r="BT2" s="2095"/>
      <c r="BU2" s="2095"/>
      <c r="BV2" s="2095"/>
      <c r="BW2" s="2095"/>
      <c r="BX2" s="2095"/>
      <c r="BY2" s="2095"/>
      <c r="BZ2" s="2095"/>
      <c r="CA2" s="2095"/>
      <c r="CB2" s="2095"/>
      <c r="CC2" s="2095"/>
      <c r="CD2" s="102"/>
      <c r="CE2" s="102"/>
      <c r="CF2" s="102"/>
      <c r="CG2" s="102"/>
      <c r="CH2" s="102"/>
      <c r="CI2" s="102"/>
      <c r="CJ2" s="102"/>
      <c r="CK2" s="102"/>
      <c r="CL2" s="102"/>
    </row>
    <row r="3" spans="1:90" ht="15" customHeight="1">
      <c r="A3" s="1861"/>
      <c r="B3" s="1861"/>
      <c r="C3" s="1861"/>
      <c r="D3" s="1861"/>
      <c r="E3" s="2095"/>
      <c r="F3" s="2095"/>
      <c r="G3" s="2095"/>
      <c r="H3" s="2095"/>
      <c r="I3" s="2095"/>
      <c r="J3" s="2095"/>
      <c r="K3" s="2095"/>
      <c r="L3" s="2095"/>
      <c r="M3" s="2095"/>
      <c r="N3" s="2095"/>
      <c r="O3" s="2095"/>
      <c r="P3" s="2095"/>
      <c r="Q3" s="2095"/>
      <c r="R3" s="2095"/>
      <c r="S3" s="2095"/>
      <c r="T3" s="2095"/>
      <c r="U3" s="2095"/>
      <c r="V3" s="2095"/>
      <c r="W3" s="2095"/>
      <c r="X3" s="2095"/>
      <c r="Y3" s="2095"/>
      <c r="Z3" s="2095"/>
      <c r="AA3" s="2095"/>
      <c r="AB3" s="2095"/>
      <c r="AC3" s="2095"/>
      <c r="AD3" s="2095"/>
      <c r="AE3" s="2095"/>
      <c r="AF3" s="2095"/>
      <c r="AG3" s="2095"/>
      <c r="AH3" s="2095"/>
      <c r="AI3" s="2095"/>
      <c r="AJ3" s="2095"/>
      <c r="AK3" s="2095"/>
      <c r="AL3" s="2095"/>
      <c r="AM3" s="2095"/>
      <c r="AN3" s="2095"/>
      <c r="AO3" s="2095"/>
      <c r="AP3" s="2095"/>
      <c r="AQ3" s="2095"/>
      <c r="AR3" s="2095"/>
      <c r="AS3" s="2095"/>
      <c r="AT3" s="2095"/>
      <c r="AU3" s="2095"/>
      <c r="AV3" s="2095"/>
      <c r="AW3" s="2095"/>
      <c r="AX3" s="2095"/>
      <c r="AY3" s="2095"/>
      <c r="AZ3" s="2095"/>
      <c r="BA3" s="2095"/>
      <c r="BB3" s="2095"/>
      <c r="BC3" s="2095"/>
      <c r="BD3" s="2095"/>
      <c r="BE3" s="2095"/>
      <c r="BF3" s="2095"/>
      <c r="BG3" s="2095"/>
      <c r="BH3" s="2095"/>
      <c r="BI3" s="2095"/>
      <c r="BJ3" s="2095"/>
      <c r="BK3" s="2095"/>
      <c r="BL3" s="2095"/>
      <c r="BM3" s="2095"/>
      <c r="BN3" s="2095"/>
      <c r="BO3" s="2095"/>
      <c r="BP3" s="2095"/>
      <c r="BQ3" s="2095"/>
      <c r="BR3" s="2095"/>
      <c r="BS3" s="2095"/>
      <c r="BT3" s="2095"/>
      <c r="BU3" s="2095"/>
      <c r="BV3" s="2095"/>
      <c r="BW3" s="2095"/>
      <c r="BX3" s="2095"/>
      <c r="BY3" s="2095"/>
      <c r="BZ3" s="2095"/>
      <c r="CA3" s="2095"/>
      <c r="CB3" s="2095"/>
      <c r="CC3" s="2095"/>
      <c r="CD3" s="102"/>
      <c r="CE3" s="102"/>
      <c r="CF3" s="102"/>
      <c r="CG3" s="102"/>
      <c r="CH3" s="102"/>
      <c r="CI3" s="102"/>
      <c r="CJ3" s="102"/>
      <c r="CK3" s="102"/>
      <c r="CL3" s="102"/>
    </row>
    <row r="4" spans="1:90" ht="15" customHeight="1">
      <c r="A4" s="1861"/>
      <c r="B4" s="1861"/>
      <c r="C4" s="1861"/>
      <c r="D4" s="1861"/>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95"/>
      <c r="AO4" s="2095"/>
      <c r="AP4" s="2095"/>
      <c r="AQ4" s="2095"/>
      <c r="AR4" s="2095"/>
      <c r="AS4" s="2095"/>
      <c r="AT4" s="2095"/>
      <c r="AU4" s="2095"/>
      <c r="AV4" s="2095"/>
      <c r="AW4" s="2095"/>
      <c r="AX4" s="2095"/>
      <c r="AY4" s="2095"/>
      <c r="AZ4" s="2095"/>
      <c r="BA4" s="2095"/>
      <c r="BB4" s="2095"/>
      <c r="BC4" s="2095"/>
      <c r="BD4" s="2095"/>
      <c r="BE4" s="2095"/>
      <c r="BF4" s="2095"/>
      <c r="BG4" s="2095"/>
      <c r="BH4" s="2095"/>
      <c r="BI4" s="2095"/>
      <c r="BJ4" s="2095"/>
      <c r="BK4" s="2095"/>
      <c r="BL4" s="2095"/>
      <c r="BM4" s="2095"/>
      <c r="BN4" s="2095"/>
      <c r="BO4" s="2095"/>
      <c r="BP4" s="2095"/>
      <c r="BQ4" s="2095"/>
      <c r="BR4" s="2095"/>
      <c r="BS4" s="2095"/>
      <c r="BT4" s="2095"/>
      <c r="BU4" s="2095"/>
      <c r="BV4" s="2095"/>
      <c r="BW4" s="2095"/>
      <c r="BX4" s="2095"/>
      <c r="BY4" s="2095"/>
      <c r="BZ4" s="2095"/>
      <c r="CA4" s="2095"/>
      <c r="CB4" s="2095"/>
      <c r="CC4" s="2095"/>
      <c r="CD4" s="102"/>
      <c r="CE4" s="102"/>
      <c r="CF4" s="102"/>
      <c r="CG4" s="102"/>
      <c r="CH4" s="102"/>
      <c r="CI4" s="102"/>
      <c r="CJ4" s="102"/>
      <c r="CK4" s="102"/>
      <c r="CL4" s="102"/>
    </row>
    <row r="5" spans="1:90" ht="15" customHeight="1">
      <c r="A5" s="1861"/>
      <c r="B5" s="1861"/>
      <c r="C5" s="1861"/>
      <c r="D5" s="1861"/>
      <c r="E5" s="2096"/>
      <c r="F5" s="2096"/>
      <c r="G5" s="2096"/>
      <c r="H5" s="2096"/>
      <c r="I5" s="2096"/>
      <c r="J5" s="2096"/>
      <c r="K5" s="2096"/>
      <c r="L5" s="2096"/>
      <c r="M5" s="2096"/>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c r="AL5" s="2096"/>
      <c r="AM5" s="2096"/>
      <c r="AN5" s="2096"/>
      <c r="AO5" s="2096"/>
      <c r="AP5" s="2096"/>
      <c r="AQ5" s="2096"/>
      <c r="AR5" s="2096"/>
      <c r="AS5" s="2096"/>
      <c r="AT5" s="2096"/>
      <c r="AU5" s="2096"/>
      <c r="AV5" s="2096"/>
      <c r="AW5" s="2096"/>
      <c r="AX5" s="2096"/>
      <c r="AY5" s="2096"/>
      <c r="AZ5" s="2096"/>
      <c r="BA5" s="2096"/>
      <c r="BB5" s="2096"/>
      <c r="BC5" s="2096"/>
      <c r="BD5" s="2096"/>
      <c r="BE5" s="2096"/>
      <c r="BF5" s="2096"/>
      <c r="BG5" s="2096"/>
      <c r="BH5" s="2096"/>
      <c r="BI5" s="2096"/>
      <c r="BJ5" s="2096"/>
      <c r="BK5" s="2096"/>
      <c r="BL5" s="2096"/>
      <c r="BM5" s="2096"/>
      <c r="BN5" s="2096"/>
      <c r="BO5" s="2096"/>
      <c r="BP5" s="2096"/>
      <c r="BQ5" s="2096"/>
      <c r="BR5" s="2096"/>
      <c r="BS5" s="2096"/>
      <c r="BT5" s="2096"/>
      <c r="BU5" s="2096"/>
      <c r="BV5" s="2096"/>
      <c r="BW5" s="2096"/>
      <c r="BX5" s="2096"/>
      <c r="BY5" s="2096"/>
      <c r="BZ5" s="2096"/>
      <c r="CA5" s="2096"/>
      <c r="CB5" s="2095"/>
      <c r="CC5" s="2095"/>
      <c r="CD5" s="102"/>
      <c r="CE5" s="102"/>
      <c r="CF5" s="102"/>
      <c r="CG5" s="102"/>
      <c r="CH5" s="102"/>
      <c r="CI5" s="102"/>
      <c r="CJ5" s="102"/>
      <c r="CK5" s="102"/>
      <c r="CL5" s="102"/>
    </row>
    <row r="6" spans="1:90" s="105" customFormat="1" ht="15" customHeight="1">
      <c r="A6" s="1861"/>
      <c r="B6" s="1861"/>
      <c r="C6" s="1861"/>
      <c r="D6" s="1861"/>
      <c r="E6" s="2095"/>
      <c r="F6" s="2095"/>
      <c r="G6" s="2095"/>
      <c r="H6" s="2095"/>
      <c r="I6" s="2095"/>
      <c r="J6" s="2095"/>
      <c r="K6" s="2095"/>
      <c r="L6" s="2095"/>
      <c r="M6" s="2095"/>
      <c r="N6" s="2095"/>
      <c r="O6" s="2095"/>
      <c r="P6" s="2095"/>
      <c r="Q6" s="2095"/>
      <c r="R6" s="2095"/>
      <c r="S6" s="2095"/>
      <c r="T6" s="2095"/>
      <c r="U6" s="2095"/>
      <c r="V6" s="2095"/>
      <c r="W6" s="2095"/>
      <c r="X6" s="2095"/>
      <c r="Y6" s="2095"/>
      <c r="Z6" s="2095"/>
      <c r="AA6" s="2095"/>
      <c r="AB6" s="2095"/>
      <c r="AC6" s="2095"/>
      <c r="AD6" s="2095"/>
      <c r="AE6" s="2095"/>
      <c r="AF6" s="1874" t="s">
        <v>261</v>
      </c>
      <c r="AG6" s="1874"/>
      <c r="AH6" s="1874"/>
      <c r="AI6" s="1874"/>
      <c r="AJ6" s="1874"/>
      <c r="AK6" s="1874"/>
      <c r="AL6" s="1874"/>
      <c r="AM6" s="1874"/>
      <c r="AN6" s="1874"/>
      <c r="AO6" s="1874"/>
      <c r="AP6" s="1874"/>
      <c r="AQ6" s="1874"/>
      <c r="AR6" s="1874"/>
      <c r="AS6" s="1874"/>
      <c r="AT6" s="1874"/>
      <c r="AU6" s="1874"/>
      <c r="AV6" s="1874"/>
      <c r="AW6" s="1874"/>
      <c r="AX6" s="1874"/>
      <c r="AY6" s="1874"/>
      <c r="AZ6" s="1874"/>
      <c r="BA6" s="2095"/>
      <c r="BB6" s="2095"/>
      <c r="BC6" s="2095"/>
      <c r="BD6" s="2095"/>
      <c r="BE6" s="2095"/>
      <c r="BF6" s="2095"/>
      <c r="BG6" s="2095"/>
      <c r="BH6" s="2095"/>
      <c r="BI6" s="2095"/>
      <c r="BJ6" s="2095"/>
      <c r="BK6" s="2095"/>
      <c r="BL6" s="2095"/>
      <c r="BM6" s="2095"/>
      <c r="BN6" s="2095"/>
      <c r="BO6" s="2095"/>
      <c r="BP6" s="2095"/>
      <c r="BQ6" s="2095"/>
      <c r="BR6" s="2095"/>
      <c r="BS6" s="2095"/>
      <c r="BT6" s="2095"/>
      <c r="BU6" s="2095"/>
      <c r="BV6" s="2095"/>
      <c r="BW6" s="2095"/>
      <c r="BX6" s="2095"/>
      <c r="BY6" s="2095"/>
      <c r="BZ6" s="2095"/>
      <c r="CA6" s="2095"/>
      <c r="CB6" s="2095"/>
      <c r="CC6" s="2095"/>
      <c r="CD6" s="102"/>
      <c r="CE6" s="102"/>
      <c r="CF6" s="102"/>
      <c r="CG6" s="102"/>
      <c r="CH6" s="102"/>
      <c r="CI6" s="102"/>
      <c r="CJ6" s="102"/>
      <c r="CK6" s="102"/>
      <c r="CL6" s="102"/>
    </row>
    <row r="7" spans="1:90" ht="15" customHeight="1">
      <c r="A7" s="1861"/>
      <c r="B7" s="1861"/>
      <c r="C7" s="1861"/>
      <c r="D7" s="1861"/>
      <c r="E7" s="2095"/>
      <c r="F7" s="2095"/>
      <c r="G7" s="2095"/>
      <c r="H7" s="2095"/>
      <c r="I7" s="2095"/>
      <c r="J7" s="2095"/>
      <c r="K7" s="2095"/>
      <c r="L7" s="2095"/>
      <c r="M7" s="2095"/>
      <c r="N7" s="2095"/>
      <c r="O7" s="2095"/>
      <c r="P7" s="2095"/>
      <c r="Q7" s="2095"/>
      <c r="R7" s="2095"/>
      <c r="S7" s="2095"/>
      <c r="T7" s="2095"/>
      <c r="U7" s="2095"/>
      <c r="V7" s="2095"/>
      <c r="W7" s="2095"/>
      <c r="X7" s="2095"/>
      <c r="Y7" s="2095"/>
      <c r="Z7" s="2095"/>
      <c r="AA7" s="2095"/>
      <c r="AB7" s="2095"/>
      <c r="AC7" s="2095"/>
      <c r="AD7" s="2095"/>
      <c r="AE7" s="2095"/>
      <c r="AF7" s="1874"/>
      <c r="AG7" s="1874"/>
      <c r="AH7" s="1874"/>
      <c r="AI7" s="1874"/>
      <c r="AJ7" s="1874"/>
      <c r="AK7" s="1874"/>
      <c r="AL7" s="1874"/>
      <c r="AM7" s="1874"/>
      <c r="AN7" s="1874"/>
      <c r="AO7" s="1874"/>
      <c r="AP7" s="1874"/>
      <c r="AQ7" s="1874"/>
      <c r="AR7" s="1874"/>
      <c r="AS7" s="1874"/>
      <c r="AT7" s="1874"/>
      <c r="AU7" s="1874"/>
      <c r="AV7" s="1874"/>
      <c r="AW7" s="1874"/>
      <c r="AX7" s="1874"/>
      <c r="AY7" s="1874"/>
      <c r="AZ7" s="1874"/>
      <c r="BA7" s="2095"/>
      <c r="BB7" s="2095"/>
      <c r="BC7" s="2095"/>
      <c r="BD7" s="2095"/>
      <c r="BE7" s="2095"/>
      <c r="BF7" s="2095"/>
      <c r="BG7" s="2095"/>
      <c r="BH7" s="2095"/>
      <c r="BI7" s="2095"/>
      <c r="BJ7" s="2095"/>
      <c r="BK7" s="2095"/>
      <c r="BL7" s="2095"/>
      <c r="BM7" s="2095"/>
      <c r="BN7" s="2095"/>
      <c r="BO7" s="2095"/>
      <c r="BP7" s="2095"/>
      <c r="BQ7" s="2095"/>
      <c r="BR7" s="2095"/>
      <c r="BS7" s="2095"/>
      <c r="BT7" s="2095"/>
      <c r="BU7" s="2095"/>
      <c r="BV7" s="2095"/>
      <c r="BW7" s="2095"/>
      <c r="BX7" s="2095"/>
      <c r="BY7" s="2095"/>
      <c r="BZ7" s="2095"/>
      <c r="CA7" s="2095"/>
      <c r="CB7" s="2095"/>
      <c r="CC7" s="2095"/>
      <c r="CD7" s="102"/>
      <c r="CE7" s="102"/>
      <c r="CF7" s="102"/>
      <c r="CG7" s="102"/>
      <c r="CH7" s="102"/>
      <c r="CI7" s="102"/>
      <c r="CJ7" s="102"/>
      <c r="CK7" s="102"/>
      <c r="CL7" s="102"/>
    </row>
    <row r="8" spans="1:90" ht="15" customHeight="1">
      <c r="A8" s="1861"/>
      <c r="B8" s="1861"/>
      <c r="C8" s="1861"/>
      <c r="D8" s="1861"/>
      <c r="E8" s="2097"/>
      <c r="F8" s="2097"/>
      <c r="G8" s="2097"/>
      <c r="H8" s="2097"/>
      <c r="I8" s="2097"/>
      <c r="J8" s="2097"/>
      <c r="K8" s="2097"/>
      <c r="L8" s="2097"/>
      <c r="M8" s="2097"/>
      <c r="N8" s="2097"/>
      <c r="O8" s="2097"/>
      <c r="P8" s="2097"/>
      <c r="Q8" s="2097"/>
      <c r="R8" s="2097"/>
      <c r="S8" s="2097"/>
      <c r="T8" s="2098" t="s">
        <v>262</v>
      </c>
      <c r="U8" s="2098"/>
      <c r="V8" s="2098"/>
      <c r="W8" s="2098"/>
      <c r="X8" s="2098"/>
      <c r="Y8" s="2098"/>
      <c r="Z8" s="2098"/>
      <c r="AA8" s="2098"/>
      <c r="AB8" s="2098"/>
      <c r="AC8" s="2098"/>
      <c r="AD8" s="2098"/>
      <c r="AE8" s="2098"/>
      <c r="AF8" s="2098"/>
      <c r="AG8" s="2098"/>
      <c r="AH8" s="2098"/>
      <c r="AI8" s="2098"/>
      <c r="AJ8" s="2098"/>
      <c r="AK8" s="2098"/>
      <c r="AL8" s="2098"/>
      <c r="AM8" s="2098"/>
      <c r="AN8" s="2098"/>
      <c r="AO8" s="2098"/>
      <c r="AP8" s="2098"/>
      <c r="AQ8" s="2098"/>
      <c r="AR8" s="2098"/>
      <c r="AS8" s="2098"/>
      <c r="AT8" s="2098"/>
      <c r="AU8" s="2098"/>
      <c r="AV8" s="2098"/>
      <c r="AW8" s="2098"/>
      <c r="AX8" s="2098"/>
      <c r="AY8" s="2098"/>
      <c r="AZ8" s="2098"/>
      <c r="BA8" s="2098"/>
      <c r="BB8" s="2098"/>
      <c r="BC8" s="2098"/>
      <c r="BD8" s="2098"/>
      <c r="BE8" s="2098"/>
      <c r="BF8" s="2098"/>
      <c r="BG8" s="2098"/>
      <c r="BH8" s="2098"/>
      <c r="BI8" s="2098"/>
      <c r="BJ8" s="2098"/>
      <c r="BK8" s="2098"/>
      <c r="BL8" s="2098"/>
      <c r="BM8" s="2097"/>
      <c r="BN8" s="2097"/>
      <c r="BO8" s="2097"/>
      <c r="BP8" s="2097"/>
      <c r="BQ8" s="2097"/>
      <c r="BR8" s="2097"/>
      <c r="BS8" s="2097"/>
      <c r="BT8" s="2097"/>
      <c r="BU8" s="2097"/>
      <c r="BV8" s="2097"/>
      <c r="BW8" s="2097"/>
      <c r="BX8" s="2097"/>
      <c r="BY8" s="2097"/>
      <c r="BZ8" s="2097"/>
      <c r="CA8" s="2097"/>
      <c r="CB8" s="2095"/>
      <c r="CC8" s="2095"/>
      <c r="CD8" s="102"/>
      <c r="CE8" s="102"/>
      <c r="CF8" s="102"/>
      <c r="CG8" s="102"/>
      <c r="CH8" s="102"/>
      <c r="CI8" s="102"/>
      <c r="CJ8" s="102"/>
      <c r="CK8" s="102"/>
      <c r="CL8" s="102"/>
    </row>
    <row r="9" spans="1:90" ht="15" customHeight="1">
      <c r="A9" s="1861"/>
      <c r="B9" s="1861"/>
      <c r="C9" s="1861"/>
      <c r="D9" s="1861"/>
      <c r="E9" s="2097"/>
      <c r="F9" s="2097"/>
      <c r="G9" s="2097"/>
      <c r="H9" s="2097"/>
      <c r="I9" s="2097"/>
      <c r="J9" s="2097"/>
      <c r="K9" s="2097"/>
      <c r="L9" s="2097"/>
      <c r="M9" s="2097"/>
      <c r="N9" s="2097"/>
      <c r="O9" s="2097"/>
      <c r="P9" s="2097"/>
      <c r="Q9" s="2097"/>
      <c r="R9" s="2097"/>
      <c r="S9" s="2097"/>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c r="AP9" s="2098"/>
      <c r="AQ9" s="2098"/>
      <c r="AR9" s="2098"/>
      <c r="AS9" s="2098"/>
      <c r="AT9" s="2098"/>
      <c r="AU9" s="2098"/>
      <c r="AV9" s="2098"/>
      <c r="AW9" s="2098"/>
      <c r="AX9" s="2098"/>
      <c r="AY9" s="2098"/>
      <c r="AZ9" s="2098"/>
      <c r="BA9" s="2098"/>
      <c r="BB9" s="2098"/>
      <c r="BC9" s="2098"/>
      <c r="BD9" s="2098"/>
      <c r="BE9" s="2098"/>
      <c r="BF9" s="2098"/>
      <c r="BG9" s="2098"/>
      <c r="BH9" s="2098"/>
      <c r="BI9" s="2098"/>
      <c r="BJ9" s="2098"/>
      <c r="BK9" s="2098"/>
      <c r="BL9" s="2098"/>
      <c r="BM9" s="2097"/>
      <c r="BN9" s="2097"/>
      <c r="BO9" s="2097"/>
      <c r="BP9" s="2097"/>
      <c r="BQ9" s="2097"/>
      <c r="BR9" s="2097"/>
      <c r="BS9" s="2097"/>
      <c r="BT9" s="2097"/>
      <c r="BU9" s="2097"/>
      <c r="BV9" s="2097"/>
      <c r="BW9" s="2097"/>
      <c r="BX9" s="2097"/>
      <c r="BY9" s="2097"/>
      <c r="BZ9" s="2097"/>
      <c r="CA9" s="2097"/>
      <c r="CB9" s="2095"/>
      <c r="CC9" s="2095"/>
      <c r="CD9" s="102"/>
      <c r="CE9" s="102"/>
      <c r="CF9" s="102"/>
      <c r="CG9" s="102"/>
      <c r="CH9" s="102"/>
      <c r="CI9" s="102"/>
      <c r="CJ9" s="102"/>
      <c r="CK9" s="102"/>
      <c r="CL9" s="102"/>
    </row>
    <row r="10" spans="1:90" ht="7.5" customHeight="1">
      <c r="A10" s="1861"/>
      <c r="B10" s="1861"/>
      <c r="C10" s="1861"/>
      <c r="D10" s="1861"/>
      <c r="E10" s="2097"/>
      <c r="F10" s="2097"/>
      <c r="G10" s="2097"/>
      <c r="H10" s="2097"/>
      <c r="I10" s="2097"/>
      <c r="J10" s="2097"/>
      <c r="K10" s="2097"/>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c r="AP10" s="2097"/>
      <c r="AQ10" s="2097"/>
      <c r="AR10" s="2097"/>
      <c r="AS10" s="2097"/>
      <c r="AT10" s="2097"/>
      <c r="AU10" s="2097"/>
      <c r="AV10" s="2097"/>
      <c r="AW10" s="2097"/>
      <c r="AX10" s="2097"/>
      <c r="AY10" s="2097"/>
      <c r="AZ10" s="2097"/>
      <c r="BA10" s="2097"/>
      <c r="BB10" s="2097"/>
      <c r="BC10" s="2097"/>
      <c r="BD10" s="2097"/>
      <c r="BE10" s="2097"/>
      <c r="BF10" s="2097"/>
      <c r="BG10" s="2097"/>
      <c r="BH10" s="2097"/>
      <c r="BI10" s="2097"/>
      <c r="BJ10" s="2097"/>
      <c r="BK10" s="2097"/>
      <c r="BL10" s="2097"/>
      <c r="BM10" s="2097"/>
      <c r="BN10" s="2097"/>
      <c r="BO10" s="2097"/>
      <c r="BP10" s="2097"/>
      <c r="BQ10" s="2097"/>
      <c r="BR10" s="2097"/>
      <c r="BS10" s="2097"/>
      <c r="BT10" s="2097"/>
      <c r="BU10" s="2097"/>
      <c r="BV10" s="2097"/>
      <c r="BW10" s="2097"/>
      <c r="BX10" s="2097"/>
      <c r="BY10" s="2097"/>
      <c r="BZ10" s="2097"/>
      <c r="CA10" s="2097"/>
      <c r="CB10" s="2095"/>
      <c r="CC10" s="2095"/>
      <c r="CD10" s="102"/>
      <c r="CE10" s="102"/>
      <c r="CF10" s="102"/>
      <c r="CG10" s="102"/>
      <c r="CH10" s="102"/>
      <c r="CI10" s="102"/>
      <c r="CJ10" s="102"/>
      <c r="CK10" s="102"/>
      <c r="CL10" s="102"/>
    </row>
    <row r="11" spans="1:90" ht="15" customHeight="1">
      <c r="A11" s="1861"/>
      <c r="B11" s="1861"/>
      <c r="C11" s="1861"/>
      <c r="D11" s="1861"/>
      <c r="E11" s="2097"/>
      <c r="F11" s="2097"/>
      <c r="G11" s="2097"/>
      <c r="H11" s="2097"/>
      <c r="I11" s="2097"/>
      <c r="J11" s="2097"/>
      <c r="K11" s="2097"/>
      <c r="L11" s="2097"/>
      <c r="M11" s="2097"/>
      <c r="N11" s="2097"/>
      <c r="O11" s="2097"/>
      <c r="P11" s="2099" t="s">
        <v>1837</v>
      </c>
      <c r="Q11" s="2099"/>
      <c r="R11" s="2099"/>
      <c r="S11" s="2099"/>
      <c r="T11" s="2099"/>
      <c r="U11" s="2099"/>
      <c r="V11" s="2099"/>
      <c r="W11" s="2099"/>
      <c r="X11" s="2099"/>
      <c r="Y11" s="2099"/>
      <c r="Z11" s="2099"/>
      <c r="AA11" s="2099"/>
      <c r="AB11" s="2099"/>
      <c r="AC11" s="2099"/>
      <c r="AD11" s="2099"/>
      <c r="AE11" s="2099"/>
      <c r="AF11" s="2099"/>
      <c r="AG11" s="2099"/>
      <c r="AH11" s="2099"/>
      <c r="AI11" s="2099"/>
      <c r="AJ11" s="2099"/>
      <c r="AK11" s="2099"/>
      <c r="AL11" s="2099"/>
      <c r="AM11" s="2099"/>
      <c r="AN11" s="2099"/>
      <c r="AO11" s="2099"/>
      <c r="AP11" s="2099"/>
      <c r="AQ11" s="2099"/>
      <c r="AR11" s="2099"/>
      <c r="AS11" s="2099"/>
      <c r="AT11" s="2099"/>
      <c r="AU11" s="2099"/>
      <c r="AV11" s="2099"/>
      <c r="AW11" s="2099"/>
      <c r="AX11" s="2099"/>
      <c r="AY11" s="2099"/>
      <c r="AZ11" s="2099"/>
      <c r="BA11" s="2099"/>
      <c r="BB11" s="2099"/>
      <c r="BC11" s="2099"/>
      <c r="BD11" s="2099"/>
      <c r="BE11" s="2099"/>
      <c r="BF11" s="2099"/>
      <c r="BG11" s="2099"/>
      <c r="BH11" s="2099"/>
      <c r="BI11" s="2099"/>
      <c r="BJ11" s="2099"/>
      <c r="BK11" s="2099"/>
      <c r="BL11" s="2099"/>
      <c r="BM11" s="2099"/>
      <c r="BN11" s="2099"/>
      <c r="BO11" s="2099"/>
      <c r="BP11" s="2099"/>
      <c r="BQ11" s="2099"/>
      <c r="BR11" s="2099"/>
      <c r="BS11" s="2099"/>
      <c r="BT11" s="2099"/>
      <c r="BU11" s="2099"/>
      <c r="BV11" s="2099"/>
      <c r="BW11" s="2099"/>
      <c r="BX11" s="2099"/>
      <c r="BY11" s="2099"/>
      <c r="BZ11" s="2099"/>
      <c r="CA11" s="2099"/>
      <c r="CB11" s="2095"/>
      <c r="CC11" s="2095"/>
      <c r="CD11" s="102"/>
      <c r="CE11" s="102"/>
      <c r="CF11" s="102"/>
      <c r="CG11" s="102"/>
      <c r="CH11" s="102"/>
      <c r="CI11" s="102"/>
      <c r="CJ11" s="102"/>
      <c r="CK11" s="102"/>
      <c r="CL11" s="102"/>
    </row>
    <row r="12" spans="1:90" ht="15" customHeight="1">
      <c r="A12" s="1861"/>
      <c r="B12" s="1861"/>
      <c r="C12" s="1861"/>
      <c r="D12" s="1861"/>
      <c r="E12" s="2097"/>
      <c r="F12" s="2097"/>
      <c r="G12" s="2097"/>
      <c r="H12" s="2097"/>
      <c r="I12" s="2097"/>
      <c r="J12" s="2097"/>
      <c r="K12" s="2097"/>
      <c r="L12" s="2097"/>
      <c r="M12" s="2097"/>
      <c r="N12" s="2097"/>
      <c r="O12" s="2097"/>
      <c r="P12" s="2099" t="s">
        <v>955</v>
      </c>
      <c r="Q12" s="2099"/>
      <c r="R12" s="2099"/>
      <c r="S12" s="2099"/>
      <c r="T12" s="2099"/>
      <c r="U12" s="2099"/>
      <c r="V12" s="2099"/>
      <c r="W12" s="2099"/>
      <c r="X12" s="2099"/>
      <c r="Y12" s="2099"/>
      <c r="Z12" s="2099"/>
      <c r="AA12" s="2099"/>
      <c r="AB12" s="2099"/>
      <c r="AC12" s="2099"/>
      <c r="AD12" s="2099"/>
      <c r="AE12" s="2099"/>
      <c r="AF12" s="2099"/>
      <c r="AG12" s="2099"/>
      <c r="AH12" s="2099"/>
      <c r="AI12" s="2099"/>
      <c r="AJ12" s="2099"/>
      <c r="AK12" s="2099"/>
      <c r="AL12" s="2099"/>
      <c r="AM12" s="2099"/>
      <c r="AN12" s="2099"/>
      <c r="AO12" s="2099"/>
      <c r="AP12" s="2099"/>
      <c r="AQ12" s="2099"/>
      <c r="AR12" s="2099"/>
      <c r="AS12" s="2099"/>
      <c r="AT12" s="2099"/>
      <c r="AU12" s="2099"/>
      <c r="AV12" s="2099"/>
      <c r="AW12" s="2099"/>
      <c r="AX12" s="2099"/>
      <c r="AY12" s="2099"/>
      <c r="AZ12" s="2099"/>
      <c r="BA12" s="2099"/>
      <c r="BB12" s="2099"/>
      <c r="BC12" s="2099"/>
      <c r="BD12" s="2099"/>
      <c r="BE12" s="2099"/>
      <c r="BF12" s="2099"/>
      <c r="BG12" s="2099"/>
      <c r="BH12" s="2099"/>
      <c r="BI12" s="2099"/>
      <c r="BJ12" s="2099"/>
      <c r="BK12" s="2099"/>
      <c r="BL12" s="2099"/>
      <c r="BM12" s="2099"/>
      <c r="BN12" s="2099"/>
      <c r="BO12" s="2099"/>
      <c r="BP12" s="2099"/>
      <c r="BQ12" s="2099"/>
      <c r="BR12" s="2099"/>
      <c r="BS12" s="2099"/>
      <c r="BT12" s="2099"/>
      <c r="BU12" s="2099"/>
      <c r="BV12" s="2099"/>
      <c r="BW12" s="2099"/>
      <c r="BX12" s="2099"/>
      <c r="BY12" s="2099"/>
      <c r="BZ12" s="2099"/>
      <c r="CA12" s="2099"/>
      <c r="CB12" s="2095"/>
      <c r="CC12" s="2095"/>
      <c r="CD12" s="102"/>
      <c r="CE12" s="102"/>
      <c r="CF12" s="102"/>
      <c r="CG12" s="102"/>
      <c r="CH12" s="102"/>
      <c r="CI12" s="102"/>
      <c r="CJ12" s="102"/>
      <c r="CK12" s="102"/>
      <c r="CL12" s="102"/>
    </row>
    <row r="13" spans="1:90" ht="22.5" customHeight="1">
      <c r="A13" s="1861"/>
      <c r="B13" s="1861"/>
      <c r="C13" s="1861"/>
      <c r="D13" s="1861"/>
      <c r="E13" s="2108"/>
      <c r="F13" s="2108"/>
      <c r="G13" s="2108"/>
      <c r="H13" s="2108"/>
      <c r="I13" s="2108"/>
      <c r="J13" s="2108"/>
      <c r="K13" s="2108"/>
      <c r="L13" s="2108"/>
      <c r="M13" s="2108"/>
      <c r="N13" s="2108"/>
      <c r="O13" s="2108"/>
      <c r="P13" s="2108"/>
      <c r="Q13" s="2108"/>
      <c r="R13" s="2108"/>
      <c r="S13" s="2108"/>
      <c r="T13" s="2108"/>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c r="AT13" s="2108"/>
      <c r="AU13" s="2108"/>
      <c r="AV13" s="2108"/>
      <c r="AW13" s="2108"/>
      <c r="AX13" s="2108"/>
      <c r="AY13" s="2108"/>
      <c r="AZ13" s="2108"/>
      <c r="BA13" s="2108"/>
      <c r="BB13" s="2108"/>
      <c r="BC13" s="2108"/>
      <c r="BD13" s="2108"/>
      <c r="BE13" s="2108"/>
      <c r="BF13" s="2108"/>
      <c r="BG13" s="2108"/>
      <c r="BH13" s="2108"/>
      <c r="BI13" s="2108"/>
      <c r="BJ13" s="2108"/>
      <c r="BK13" s="2108"/>
      <c r="BL13" s="2108"/>
      <c r="BM13" s="2108"/>
      <c r="BN13" s="2108"/>
      <c r="BO13" s="2108"/>
      <c r="BP13" s="2108"/>
      <c r="BQ13" s="2108"/>
      <c r="BR13" s="2108"/>
      <c r="BS13" s="2108"/>
      <c r="BT13" s="2108"/>
      <c r="BU13" s="2108"/>
      <c r="BV13" s="2108"/>
      <c r="BW13" s="2108"/>
      <c r="BX13" s="2108"/>
      <c r="BY13" s="2108"/>
      <c r="BZ13" s="2108"/>
      <c r="CA13" s="360"/>
      <c r="CB13" s="2095"/>
      <c r="CC13" s="2095"/>
      <c r="CD13" s="102"/>
      <c r="CE13" s="102"/>
      <c r="CF13" s="102"/>
      <c r="CG13" s="102"/>
      <c r="CH13" s="102"/>
      <c r="CI13" s="102"/>
      <c r="CJ13" s="102"/>
      <c r="CK13" s="102"/>
      <c r="CL13" s="102"/>
    </row>
    <row r="14" spans="1:90" s="105" customFormat="1" ht="15" customHeight="1">
      <c r="A14" s="1861"/>
      <c r="B14" s="1861"/>
      <c r="C14" s="1861"/>
      <c r="D14" s="1861"/>
      <c r="E14" s="2099"/>
      <c r="F14" s="2099"/>
      <c r="G14" s="2099"/>
      <c r="H14" s="2099"/>
      <c r="I14" s="2099"/>
      <c r="J14" s="2099"/>
      <c r="K14" s="2099"/>
      <c r="L14" s="2099"/>
      <c r="M14" s="2099"/>
      <c r="N14" s="2099"/>
      <c r="O14" s="2099"/>
      <c r="P14" s="2099"/>
      <c r="Q14" s="2099"/>
      <c r="R14" s="2099"/>
      <c r="S14" s="2099"/>
      <c r="T14" s="2099"/>
      <c r="U14" s="2099"/>
      <c r="V14" s="2099"/>
      <c r="W14" s="2099"/>
      <c r="X14" s="2099"/>
      <c r="Y14" s="2099"/>
      <c r="Z14" s="2099"/>
      <c r="AA14" s="2099"/>
      <c r="AB14" s="2099"/>
      <c r="AC14" s="2099"/>
      <c r="AD14" s="2099"/>
      <c r="AE14" s="2099"/>
      <c r="AF14" s="2099"/>
      <c r="AG14" s="2099"/>
      <c r="AH14" s="2099"/>
      <c r="AI14" s="2099"/>
      <c r="AJ14" s="2099"/>
      <c r="AK14" s="2099"/>
      <c r="AL14" s="2099"/>
      <c r="AM14" s="2099"/>
      <c r="AN14" s="2099"/>
      <c r="AO14" s="2099"/>
      <c r="AP14" s="2099"/>
      <c r="AQ14" s="2099"/>
      <c r="AR14" s="2099"/>
      <c r="AS14" s="2099"/>
      <c r="AT14" s="2099"/>
      <c r="AU14" s="2099"/>
      <c r="AV14" s="2099"/>
      <c r="AW14" s="2099"/>
      <c r="AX14" s="2099"/>
      <c r="AY14" s="2109" t="str">
        <f>IF(★入力画面!$U$12="","　　　年　　　月　　　日",★入力画面!$BL$12)</f>
        <v>　　　年　　　月　　　日</v>
      </c>
      <c r="AZ14" s="2109"/>
      <c r="BA14" s="2109"/>
      <c r="BB14" s="2109"/>
      <c r="BC14" s="2109"/>
      <c r="BD14" s="2109"/>
      <c r="BE14" s="2109"/>
      <c r="BF14" s="2109"/>
      <c r="BG14" s="2109"/>
      <c r="BH14" s="2109"/>
      <c r="BI14" s="2109"/>
      <c r="BJ14" s="2109"/>
      <c r="BK14" s="2109"/>
      <c r="BL14" s="2109"/>
      <c r="BM14" s="2109"/>
      <c r="BN14" s="2109"/>
      <c r="BO14" s="2109"/>
      <c r="BP14" s="2109"/>
      <c r="BQ14" s="2109"/>
      <c r="BR14" s="2109"/>
      <c r="BS14" s="2109"/>
      <c r="BT14" s="2109"/>
      <c r="BU14" s="2109"/>
      <c r="BV14" s="2109"/>
      <c r="BW14" s="2047"/>
      <c r="BX14" s="2047"/>
      <c r="BY14" s="2047"/>
      <c r="BZ14" s="2047"/>
      <c r="CA14" s="2047"/>
      <c r="CB14" s="2095"/>
      <c r="CC14" s="2095"/>
      <c r="CD14" s="102"/>
      <c r="CE14" s="102"/>
      <c r="CF14" s="102"/>
      <c r="CG14" s="102"/>
      <c r="CH14" s="102"/>
      <c r="CI14" s="102"/>
      <c r="CJ14" s="102"/>
      <c r="CK14" s="102"/>
      <c r="CL14" s="102"/>
    </row>
    <row r="15" spans="1:90" s="105" customFormat="1" ht="30" customHeight="1">
      <c r="A15" s="1861"/>
      <c r="B15" s="1861"/>
      <c r="C15" s="1861"/>
      <c r="D15" s="1861"/>
      <c r="E15" s="2137"/>
      <c r="F15" s="2137"/>
      <c r="G15" s="2137"/>
      <c r="H15" s="2137"/>
      <c r="I15" s="2137"/>
      <c r="J15" s="2137"/>
      <c r="K15" s="2137"/>
      <c r="L15" s="2137"/>
      <c r="M15" s="2137" t="s">
        <v>1121</v>
      </c>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c r="AT15" s="2137"/>
      <c r="AU15" s="2137"/>
      <c r="AV15" s="2137"/>
      <c r="AW15" s="2137"/>
      <c r="AX15" s="2137"/>
      <c r="AY15" s="2137"/>
      <c r="AZ15" s="2137"/>
      <c r="BA15" s="2137"/>
      <c r="BB15" s="2137"/>
      <c r="BC15" s="2137"/>
      <c r="BD15" s="2137"/>
      <c r="BE15" s="2137"/>
      <c r="BF15" s="2137"/>
      <c r="BG15" s="2137"/>
      <c r="BH15" s="2137"/>
      <c r="BI15" s="2137"/>
      <c r="BJ15" s="2137"/>
      <c r="BK15" s="2137"/>
      <c r="BL15" s="2137"/>
      <c r="BM15" s="2137"/>
      <c r="BN15" s="2137"/>
      <c r="BO15" s="2137"/>
      <c r="BP15" s="2137"/>
      <c r="BQ15" s="2137"/>
      <c r="BR15" s="2137"/>
      <c r="BS15" s="2137"/>
      <c r="BT15" s="2137"/>
      <c r="BU15" s="2137"/>
      <c r="BV15" s="2137"/>
      <c r="BW15" s="2137"/>
      <c r="BX15" s="2137"/>
      <c r="BY15" s="2137"/>
      <c r="BZ15" s="2137"/>
      <c r="CA15" s="2137"/>
      <c r="CB15" s="2095"/>
      <c r="CC15" s="2095"/>
      <c r="CD15" s="102"/>
      <c r="CE15" s="102"/>
      <c r="CF15" s="102"/>
      <c r="CG15" s="102"/>
      <c r="CH15" s="102"/>
      <c r="CI15" s="102"/>
      <c r="CJ15" s="102"/>
      <c r="CK15" s="102"/>
      <c r="CL15" s="102"/>
    </row>
    <row r="16" spans="1:90" s="105" customFormat="1" ht="22.5" customHeight="1">
      <c r="A16" s="1861"/>
      <c r="B16" s="1861"/>
      <c r="C16" s="1861"/>
      <c r="D16" s="1861"/>
      <c r="E16" s="2110"/>
      <c r="F16" s="2110"/>
      <c r="G16" s="2110"/>
      <c r="H16" s="2110"/>
      <c r="I16" s="2110"/>
      <c r="J16" s="2110"/>
      <c r="K16" s="2110"/>
      <c r="L16" s="2110"/>
      <c r="M16" s="2110" t="s">
        <v>1122</v>
      </c>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c r="AP16" s="2110"/>
      <c r="AQ16" s="2110"/>
      <c r="AR16" s="2110"/>
      <c r="AS16" s="2110"/>
      <c r="AT16" s="2110"/>
      <c r="AU16" s="2110"/>
      <c r="AV16" s="2110"/>
      <c r="AW16" s="2110"/>
      <c r="AX16" s="2110"/>
      <c r="AY16" s="2110"/>
      <c r="AZ16" s="2110"/>
      <c r="BA16" s="2110"/>
      <c r="BB16" s="2110"/>
      <c r="BC16" s="2110"/>
      <c r="BD16" s="2110"/>
      <c r="BE16" s="2110"/>
      <c r="BF16" s="2110"/>
      <c r="BG16" s="2110"/>
      <c r="BH16" s="2110"/>
      <c r="BI16" s="2110"/>
      <c r="BJ16" s="2110"/>
      <c r="BK16" s="2110"/>
      <c r="BL16" s="2110"/>
      <c r="BM16" s="2110"/>
      <c r="BN16" s="2110"/>
      <c r="BO16" s="2110"/>
      <c r="BP16" s="2110"/>
      <c r="BQ16" s="2110"/>
      <c r="BR16" s="2110"/>
      <c r="BS16" s="2110"/>
      <c r="BT16" s="2110"/>
      <c r="BU16" s="2110"/>
      <c r="BV16" s="2110"/>
      <c r="BW16" s="2110"/>
      <c r="BX16" s="2110"/>
      <c r="BY16" s="2110"/>
      <c r="BZ16" s="2110"/>
      <c r="CA16" s="2110"/>
      <c r="CB16" s="2095"/>
      <c r="CC16" s="2095"/>
      <c r="CD16" s="102"/>
      <c r="CE16" s="102"/>
      <c r="CF16" s="102"/>
      <c r="CG16" s="102"/>
      <c r="CH16" s="102"/>
      <c r="CI16" s="102"/>
      <c r="CJ16" s="102"/>
      <c r="CK16" s="102"/>
      <c r="CL16" s="102"/>
    </row>
    <row r="17" spans="1:90" s="105" customFormat="1" ht="15" customHeight="1">
      <c r="A17" s="1861"/>
      <c r="B17" s="1861"/>
      <c r="C17" s="1861"/>
      <c r="D17" s="1861"/>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099"/>
      <c r="AZ17" s="2099"/>
      <c r="BA17" s="2099"/>
      <c r="BB17" s="2099"/>
      <c r="BC17" s="2099"/>
      <c r="BD17" s="2099"/>
      <c r="BE17" s="2099"/>
      <c r="BF17" s="2099"/>
      <c r="BG17" s="2099"/>
      <c r="BH17" s="2099"/>
      <c r="BI17" s="2099"/>
      <c r="BJ17" s="2099"/>
      <c r="BK17" s="2099"/>
      <c r="BL17" s="2099"/>
      <c r="BM17" s="2099"/>
      <c r="BN17" s="2099"/>
      <c r="BO17" s="2099"/>
      <c r="BP17" s="2099"/>
      <c r="BQ17" s="2099"/>
      <c r="BR17" s="2099"/>
      <c r="BS17" s="2099"/>
      <c r="BT17" s="2099"/>
      <c r="BU17" s="2099"/>
      <c r="BV17" s="2099"/>
      <c r="BW17" s="2099"/>
      <c r="BX17" s="2099"/>
      <c r="BY17" s="2099"/>
      <c r="BZ17" s="2099"/>
      <c r="CA17" s="2099"/>
      <c r="CB17" s="2095"/>
      <c r="CC17" s="2095"/>
      <c r="CD17" s="102"/>
      <c r="CE17" s="102"/>
      <c r="CF17" s="102"/>
      <c r="CG17" s="102"/>
      <c r="CH17" s="102"/>
      <c r="CI17" s="102"/>
      <c r="CJ17" s="102"/>
      <c r="CK17" s="102"/>
      <c r="CL17" s="102"/>
    </row>
    <row r="18" spans="1:90" s="105" customFormat="1" ht="22.5" customHeight="1">
      <c r="A18" s="1861"/>
      <c r="B18" s="1861"/>
      <c r="C18" s="1861"/>
      <c r="D18" s="1861"/>
      <c r="E18" s="2099"/>
      <c r="F18" s="2099"/>
      <c r="G18" s="2099"/>
      <c r="H18" s="2099"/>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099"/>
      <c r="AK18" s="2099"/>
      <c r="AL18" s="2099"/>
      <c r="AM18" s="2099"/>
      <c r="AN18" s="2099"/>
      <c r="AO18" s="2099"/>
      <c r="AP18" s="2099"/>
      <c r="AQ18" s="2099"/>
      <c r="AR18" s="2099"/>
      <c r="AS18" s="2099"/>
      <c r="AT18" s="2099"/>
      <c r="AU18" s="2099"/>
      <c r="AV18" s="2099"/>
      <c r="AW18" s="2099"/>
      <c r="AX18" s="2099"/>
      <c r="AY18" s="2099"/>
      <c r="AZ18" s="2099"/>
      <c r="BA18" s="2099"/>
      <c r="BB18" s="2099"/>
      <c r="BC18" s="2099"/>
      <c r="BD18" s="2099"/>
      <c r="BE18" s="2099"/>
      <c r="BF18" s="2099"/>
      <c r="BG18" s="2099"/>
      <c r="BH18" s="2099"/>
      <c r="BI18" s="2099"/>
      <c r="BJ18" s="2099"/>
      <c r="BK18" s="2099"/>
      <c r="BL18" s="2099"/>
      <c r="BM18" s="2099"/>
      <c r="BN18" s="2099"/>
      <c r="BO18" s="2099"/>
      <c r="BP18" s="2099"/>
      <c r="BQ18" s="2099"/>
      <c r="BR18" s="2099"/>
      <c r="BS18" s="2099"/>
      <c r="BT18" s="2099"/>
      <c r="BU18" s="2099"/>
      <c r="BV18" s="2099"/>
      <c r="BW18" s="2099"/>
      <c r="BX18" s="2099"/>
      <c r="BY18" s="2099"/>
      <c r="BZ18" s="2099"/>
      <c r="CA18" s="2099"/>
      <c r="CB18" s="2095"/>
      <c r="CC18" s="2095"/>
      <c r="CD18" s="102"/>
      <c r="CE18" s="102"/>
      <c r="CF18" s="102"/>
      <c r="CG18" s="102"/>
      <c r="CH18" s="102"/>
      <c r="CI18" s="102"/>
      <c r="CJ18" s="102"/>
      <c r="CK18" s="102"/>
      <c r="CL18" s="102"/>
    </row>
    <row r="19" spans="1:90" s="105" customFormat="1" ht="15" customHeight="1">
      <c r="A19" s="1861"/>
      <c r="B19" s="1861"/>
      <c r="C19" s="1861"/>
      <c r="D19" s="1861"/>
      <c r="E19" s="2099"/>
      <c r="F19" s="2099"/>
      <c r="G19" s="2099"/>
      <c r="H19" s="2099"/>
      <c r="I19" s="2099"/>
      <c r="J19" s="2099"/>
      <c r="K19" s="2099"/>
      <c r="L19" s="2099"/>
      <c r="M19" s="2099"/>
      <c r="N19" s="2099"/>
      <c r="O19" s="2099"/>
      <c r="P19" s="2099"/>
      <c r="Q19" s="2099"/>
      <c r="R19" s="2099"/>
      <c r="S19" s="2099"/>
      <c r="T19" s="2099"/>
      <c r="U19" s="2099"/>
      <c r="V19" s="2099"/>
      <c r="W19" s="2099"/>
      <c r="X19" s="2099"/>
      <c r="Y19" s="2099"/>
      <c r="Z19" s="2099"/>
      <c r="AA19" s="2099"/>
      <c r="AB19" s="2099"/>
      <c r="AC19" s="2099"/>
      <c r="AD19" s="2099"/>
      <c r="AE19" s="2099"/>
      <c r="AF19" s="2099"/>
      <c r="AG19" s="2099"/>
      <c r="AH19" s="2099"/>
      <c r="AI19" s="2107" t="s">
        <v>78</v>
      </c>
      <c r="AJ19" s="2107"/>
      <c r="AK19" s="2107"/>
      <c r="AL19" s="2107"/>
      <c r="AM19" s="2107"/>
      <c r="AN19" s="2107"/>
      <c r="AO19" s="2107"/>
      <c r="AP19" s="2107"/>
      <c r="AQ19" s="2107"/>
      <c r="AR19" s="2107"/>
      <c r="AS19" s="356"/>
      <c r="AT19" s="2106">
        <f>★入力画面!$M$18</f>
        <v>0</v>
      </c>
      <c r="AU19" s="2106"/>
      <c r="AV19" s="2106"/>
      <c r="AW19" s="2106"/>
      <c r="AX19" s="2106"/>
      <c r="AY19" s="2106"/>
      <c r="AZ19" s="2106"/>
      <c r="BA19" s="2106"/>
      <c r="BB19" s="2106"/>
      <c r="BC19" s="2106"/>
      <c r="BD19" s="2106"/>
      <c r="BE19" s="2106"/>
      <c r="BF19" s="2106"/>
      <c r="BG19" s="2106"/>
      <c r="BH19" s="2106"/>
      <c r="BI19" s="2106"/>
      <c r="BJ19" s="2106"/>
      <c r="BK19" s="2106"/>
      <c r="BL19" s="2106"/>
      <c r="BM19" s="2106"/>
      <c r="BN19" s="2106"/>
      <c r="BO19" s="2106"/>
      <c r="BP19" s="2106"/>
      <c r="BQ19" s="2106"/>
      <c r="BR19" s="2106"/>
      <c r="BS19" s="2106"/>
      <c r="BT19" s="2106"/>
      <c r="BU19" s="2106"/>
      <c r="BV19" s="2106"/>
      <c r="BW19" s="2099"/>
      <c r="BX19" s="2099"/>
      <c r="BY19" s="2099"/>
      <c r="BZ19" s="2099"/>
      <c r="CA19" s="2099"/>
      <c r="CB19" s="2095"/>
      <c r="CC19" s="2095"/>
      <c r="CD19" s="102"/>
      <c r="CE19" s="102"/>
      <c r="CF19" s="102"/>
      <c r="CG19" s="102"/>
      <c r="CH19" s="102"/>
      <c r="CI19" s="102"/>
      <c r="CJ19" s="102"/>
      <c r="CK19" s="102"/>
      <c r="CL19" s="102"/>
    </row>
    <row r="20" spans="1:90" s="105" customFormat="1" ht="22.5" customHeight="1">
      <c r="A20" s="1861"/>
      <c r="B20" s="1861"/>
      <c r="C20" s="1861"/>
      <c r="D20" s="1861"/>
      <c r="E20" s="2099"/>
      <c r="F20" s="2099"/>
      <c r="G20" s="2099"/>
      <c r="H20" s="2099"/>
      <c r="I20" s="2099"/>
      <c r="J20" s="2099"/>
      <c r="K20" s="2099"/>
      <c r="L20" s="2099"/>
      <c r="M20" s="2099"/>
      <c r="N20" s="2099"/>
      <c r="O20" s="2099"/>
      <c r="P20" s="2099"/>
      <c r="Q20" s="2099"/>
      <c r="R20" s="2099"/>
      <c r="S20" s="2099"/>
      <c r="T20" s="2099"/>
      <c r="U20" s="2099"/>
      <c r="V20" s="2099"/>
      <c r="W20" s="2099"/>
      <c r="X20" s="2099"/>
      <c r="Y20" s="2099"/>
      <c r="Z20" s="2099"/>
      <c r="AA20" s="2099"/>
      <c r="AB20" s="2099"/>
      <c r="AC20" s="2099"/>
      <c r="AD20" s="2099"/>
      <c r="AE20" s="2099"/>
      <c r="AF20" s="2099"/>
      <c r="AG20" s="2099"/>
      <c r="AH20" s="2099"/>
      <c r="AI20" s="2062"/>
      <c r="AJ20" s="2062"/>
      <c r="AK20" s="2062"/>
      <c r="AL20" s="2062"/>
      <c r="AM20" s="2062"/>
      <c r="AN20" s="2062"/>
      <c r="AO20" s="2062"/>
      <c r="AP20" s="2062"/>
      <c r="AQ20" s="2062"/>
      <c r="AR20" s="2062"/>
      <c r="AS20" s="356"/>
      <c r="AT20" s="2099"/>
      <c r="AU20" s="2099"/>
      <c r="AV20" s="2099"/>
      <c r="AW20" s="2099"/>
      <c r="AX20" s="2099"/>
      <c r="AY20" s="2099"/>
      <c r="AZ20" s="2099"/>
      <c r="BA20" s="2099"/>
      <c r="BB20" s="2099"/>
      <c r="BC20" s="2099"/>
      <c r="BD20" s="2099"/>
      <c r="BE20" s="2099"/>
      <c r="BF20" s="2099"/>
      <c r="BG20" s="2099"/>
      <c r="BH20" s="2099"/>
      <c r="BI20" s="2099"/>
      <c r="BJ20" s="2099"/>
      <c r="BK20" s="2099"/>
      <c r="BL20" s="2099"/>
      <c r="BM20" s="2099"/>
      <c r="BN20" s="2099"/>
      <c r="BO20" s="2099"/>
      <c r="BP20" s="2099"/>
      <c r="BQ20" s="2099"/>
      <c r="BR20" s="2099"/>
      <c r="BS20" s="2099"/>
      <c r="BT20" s="2099"/>
      <c r="BU20" s="2099"/>
      <c r="BV20" s="2099"/>
      <c r="BW20" s="2099"/>
      <c r="BX20" s="2099"/>
      <c r="BY20" s="2099"/>
      <c r="BZ20" s="2099"/>
      <c r="CA20" s="2099"/>
      <c r="CB20" s="2095"/>
      <c r="CC20" s="2095"/>
      <c r="CD20" s="102"/>
      <c r="CE20" s="102"/>
      <c r="CF20" s="102"/>
      <c r="CG20" s="102"/>
      <c r="CH20" s="102"/>
      <c r="CI20" s="102"/>
      <c r="CJ20" s="102"/>
      <c r="CK20" s="102"/>
      <c r="CL20" s="102"/>
    </row>
    <row r="21" spans="1:90" s="105" customFormat="1" ht="15" customHeight="1">
      <c r="A21" s="1861"/>
      <c r="B21" s="1861"/>
      <c r="C21" s="1861"/>
      <c r="D21" s="1861"/>
      <c r="E21" s="2099"/>
      <c r="F21" s="2099"/>
      <c r="G21" s="2099"/>
      <c r="H21" s="2099"/>
      <c r="I21" s="2099"/>
      <c r="J21" s="2099"/>
      <c r="K21" s="2099"/>
      <c r="L21" s="2099"/>
      <c r="M21" s="2099"/>
      <c r="N21" s="2099"/>
      <c r="O21" s="2099"/>
      <c r="P21" s="2099"/>
      <c r="Q21" s="2099"/>
      <c r="R21" s="2099"/>
      <c r="S21" s="2099"/>
      <c r="T21" s="2099"/>
      <c r="U21" s="2099"/>
      <c r="V21" s="2099"/>
      <c r="W21" s="2099"/>
      <c r="X21" s="2099"/>
      <c r="Y21" s="2099"/>
      <c r="Z21" s="2099"/>
      <c r="AA21" s="2099"/>
      <c r="AB21" s="2099"/>
      <c r="AC21" s="2099"/>
      <c r="AD21" s="2099"/>
      <c r="AE21" s="2099"/>
      <c r="AF21" s="2099"/>
      <c r="AG21" s="2099"/>
      <c r="AH21" s="2099"/>
      <c r="AI21" s="2062" t="s">
        <v>83</v>
      </c>
      <c r="AJ21" s="2062"/>
      <c r="AK21" s="2062"/>
      <c r="AL21" s="2062"/>
      <c r="AM21" s="2062"/>
      <c r="AN21" s="2062"/>
      <c r="AO21" s="2062"/>
      <c r="AP21" s="2062"/>
      <c r="AQ21" s="2062"/>
      <c r="AR21" s="2062"/>
      <c r="AS21" s="356"/>
      <c r="AT21" s="2106">
        <f>★入力画面!$M$54</f>
        <v>0</v>
      </c>
      <c r="AU21" s="2106"/>
      <c r="AV21" s="2106"/>
      <c r="AW21" s="2106"/>
      <c r="AX21" s="2106"/>
      <c r="AY21" s="2106"/>
      <c r="AZ21" s="2106"/>
      <c r="BA21" s="2106"/>
      <c r="BB21" s="2106"/>
      <c r="BC21" s="2106"/>
      <c r="BD21" s="2106"/>
      <c r="BE21" s="2106"/>
      <c r="BF21" s="2106"/>
      <c r="BG21" s="2106"/>
      <c r="BH21" s="2106"/>
      <c r="BI21" s="2106"/>
      <c r="BJ21" s="2106"/>
      <c r="BK21" s="2106"/>
      <c r="BL21" s="2106"/>
      <c r="BM21" s="2106"/>
      <c r="BN21" s="2106"/>
      <c r="BO21" s="2106"/>
      <c r="BP21" s="2106"/>
      <c r="BQ21" s="2123"/>
      <c r="BR21" s="2123"/>
      <c r="BS21" s="2047"/>
      <c r="BT21" s="2047"/>
      <c r="BU21" s="2047"/>
      <c r="BV21" s="2047"/>
      <c r="BW21" s="2047"/>
      <c r="BX21" s="2047"/>
      <c r="BY21" s="2047"/>
      <c r="BZ21" s="2047"/>
      <c r="CA21" s="2047"/>
      <c r="CB21" s="2095"/>
      <c r="CC21" s="2095"/>
      <c r="CD21" s="102"/>
      <c r="CE21" s="102"/>
      <c r="CF21" s="102"/>
      <c r="CG21" s="102"/>
      <c r="CH21" s="102"/>
      <c r="CI21" s="102"/>
      <c r="CJ21" s="102"/>
      <c r="CK21" s="102"/>
      <c r="CL21" s="102"/>
    </row>
    <row r="22" spans="1:90" s="105" customFormat="1" ht="15" customHeight="1">
      <c r="A22" s="1861"/>
      <c r="B22" s="1861"/>
      <c r="C22" s="1861"/>
      <c r="D22" s="1861"/>
      <c r="E22" s="2099"/>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099"/>
      <c r="AK22" s="2099"/>
      <c r="AL22" s="2099"/>
      <c r="AM22" s="2099"/>
      <c r="AN22" s="2099"/>
      <c r="AO22" s="2099"/>
      <c r="AP22" s="2099"/>
      <c r="AQ22" s="2099"/>
      <c r="AR22" s="2099"/>
      <c r="AS22" s="2099"/>
      <c r="AT22" s="2099"/>
      <c r="AU22" s="2099"/>
      <c r="AV22" s="2099"/>
      <c r="AW22" s="2099"/>
      <c r="AX22" s="2099"/>
      <c r="AY22" s="2099"/>
      <c r="AZ22" s="2099"/>
      <c r="BA22" s="2099"/>
      <c r="BB22" s="2099"/>
      <c r="BC22" s="2099"/>
      <c r="BD22" s="2099"/>
      <c r="BE22" s="2099"/>
      <c r="BF22" s="2099"/>
      <c r="BG22" s="2099"/>
      <c r="BH22" s="2099"/>
      <c r="BI22" s="2099"/>
      <c r="BJ22" s="2099"/>
      <c r="BK22" s="2099"/>
      <c r="BL22" s="2099"/>
      <c r="BM22" s="2099"/>
      <c r="BN22" s="2099"/>
      <c r="BO22" s="2099"/>
      <c r="BP22" s="2099"/>
      <c r="BQ22" s="2099"/>
      <c r="BR22" s="2099"/>
      <c r="BS22" s="2099"/>
      <c r="BT22" s="2099"/>
      <c r="BU22" s="2099"/>
      <c r="BV22" s="2099"/>
      <c r="BW22" s="2099"/>
      <c r="BX22" s="2099"/>
      <c r="BY22" s="2099"/>
      <c r="BZ22" s="2099"/>
      <c r="CA22" s="2099"/>
      <c r="CB22" s="2095"/>
      <c r="CC22" s="2095"/>
      <c r="CD22" s="102"/>
      <c r="CE22" s="102"/>
      <c r="CF22" s="102"/>
      <c r="CG22" s="102"/>
      <c r="CH22" s="102"/>
      <c r="CI22" s="102"/>
      <c r="CJ22" s="102"/>
      <c r="CK22" s="102"/>
      <c r="CL22" s="102"/>
    </row>
    <row r="23" spans="1:90" s="105" customFormat="1" ht="15" customHeight="1">
      <c r="A23" s="1861"/>
      <c r="B23" s="1861"/>
      <c r="C23" s="1861"/>
      <c r="D23" s="1861"/>
      <c r="E23" s="2099"/>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099"/>
      <c r="AK23" s="2099"/>
      <c r="AL23" s="2099"/>
      <c r="AM23" s="2099" t="s">
        <v>263</v>
      </c>
      <c r="AN23" s="2099"/>
      <c r="AO23" s="2099"/>
      <c r="AP23" s="2099"/>
      <c r="AQ23" s="2099"/>
      <c r="AR23" s="2099"/>
      <c r="AS23" s="2099"/>
      <c r="AT23" s="2099"/>
      <c r="AU23" s="2099"/>
      <c r="AV23" s="2099"/>
      <c r="AW23" s="2099"/>
      <c r="AX23" s="2099"/>
      <c r="AY23" s="2099"/>
      <c r="AZ23" s="2099"/>
      <c r="BA23" s="2099"/>
      <c r="BB23" s="2099"/>
      <c r="BC23" s="2099"/>
      <c r="BD23" s="2099"/>
      <c r="BE23" s="2099"/>
      <c r="BF23" s="2099"/>
      <c r="BG23" s="2099"/>
      <c r="BH23" s="2099"/>
      <c r="BI23" s="2099"/>
      <c r="BJ23" s="2099"/>
      <c r="BK23" s="2099"/>
      <c r="BL23" s="2099"/>
      <c r="BM23" s="2099"/>
      <c r="BN23" s="2099"/>
      <c r="BO23" s="2099"/>
      <c r="BP23" s="2099"/>
      <c r="BQ23" s="2099"/>
      <c r="BR23" s="2099"/>
      <c r="BS23" s="2099"/>
      <c r="BT23" s="2099"/>
      <c r="BU23" s="2099"/>
      <c r="BV23" s="2099"/>
      <c r="BW23" s="2099"/>
      <c r="BX23" s="2099"/>
      <c r="BY23" s="2099"/>
      <c r="BZ23" s="2099"/>
      <c r="CA23" s="2099"/>
      <c r="CB23" s="2095"/>
      <c r="CC23" s="2095"/>
      <c r="CD23" s="102"/>
      <c r="CE23" s="102"/>
      <c r="CF23" s="102"/>
      <c r="CG23" s="102"/>
      <c r="CH23" s="102"/>
      <c r="CI23" s="102"/>
      <c r="CJ23" s="102"/>
      <c r="CK23" s="102"/>
      <c r="CL23" s="102"/>
    </row>
    <row r="24" spans="1:90" s="105" customFormat="1" ht="15" customHeight="1">
      <c r="A24" s="1861"/>
      <c r="B24" s="1861"/>
      <c r="C24" s="1861"/>
      <c r="D24" s="1861"/>
      <c r="E24" s="2099"/>
      <c r="F24" s="2099"/>
      <c r="G24" s="2099"/>
      <c r="H24" s="2099"/>
      <c r="I24" s="2099"/>
      <c r="J24" s="2099"/>
      <c r="K24" s="2099"/>
      <c r="L24" s="2099"/>
      <c r="M24" s="2099"/>
      <c r="N24" s="2099"/>
      <c r="O24" s="2099"/>
      <c r="P24" s="2099"/>
      <c r="Q24" s="2099"/>
      <c r="R24" s="2099"/>
      <c r="S24" s="2099"/>
      <c r="T24" s="2099"/>
      <c r="U24" s="2099"/>
      <c r="V24" s="2099"/>
      <c r="W24" s="2099"/>
      <c r="X24" s="2099"/>
      <c r="Y24" s="2099"/>
      <c r="Z24" s="2099"/>
      <c r="AA24" s="2099"/>
      <c r="AB24" s="2099"/>
      <c r="AC24" s="2099"/>
      <c r="AD24" s="2099"/>
      <c r="AE24" s="2099"/>
      <c r="AF24" s="2099"/>
      <c r="AG24" s="2099"/>
      <c r="AH24" s="2099"/>
      <c r="AI24" s="2099"/>
      <c r="AJ24" s="2099"/>
      <c r="AK24" s="2099"/>
      <c r="AL24" s="2099"/>
      <c r="AM24" s="2099"/>
      <c r="AN24" s="2099"/>
      <c r="AO24" s="2099"/>
      <c r="AP24" s="2099"/>
      <c r="AQ24" s="2099"/>
      <c r="AR24" s="2099"/>
      <c r="AS24" s="2099"/>
      <c r="AT24" s="2099"/>
      <c r="AU24" s="2099"/>
      <c r="AV24" s="2099"/>
      <c r="AW24" s="2099"/>
      <c r="AX24" s="2099"/>
      <c r="AY24" s="2099"/>
      <c r="AZ24" s="2099"/>
      <c r="BA24" s="2099"/>
      <c r="BB24" s="2099"/>
      <c r="BC24" s="2099"/>
      <c r="BD24" s="2099"/>
      <c r="BE24" s="2099"/>
      <c r="BF24" s="2099"/>
      <c r="BG24" s="2099"/>
      <c r="BH24" s="2099"/>
      <c r="BI24" s="2099"/>
      <c r="BJ24" s="2099"/>
      <c r="BK24" s="2099"/>
      <c r="BL24" s="2099"/>
      <c r="BM24" s="2099"/>
      <c r="BN24" s="2099"/>
      <c r="BO24" s="2099"/>
      <c r="BP24" s="2099"/>
      <c r="BQ24" s="2099"/>
      <c r="BR24" s="2099"/>
      <c r="BS24" s="2099"/>
      <c r="BT24" s="2099"/>
      <c r="BU24" s="2099"/>
      <c r="BV24" s="2099"/>
      <c r="BW24" s="2099"/>
      <c r="BX24" s="2099"/>
      <c r="BY24" s="2099"/>
      <c r="BZ24" s="2099"/>
      <c r="CA24" s="2099"/>
      <c r="CB24" s="2095"/>
      <c r="CC24" s="2095"/>
      <c r="CD24" s="102"/>
      <c r="CE24" s="102"/>
      <c r="CF24" s="102"/>
      <c r="CG24" s="102"/>
      <c r="CH24" s="102"/>
      <c r="CI24" s="102"/>
      <c r="CJ24" s="102"/>
      <c r="CK24" s="102"/>
      <c r="CL24" s="102"/>
    </row>
    <row r="25" spans="1:90" s="105" customFormat="1" ht="15" customHeight="1">
      <c r="A25" s="1861"/>
      <c r="B25" s="1861"/>
      <c r="C25" s="1861"/>
      <c r="D25" s="1861"/>
      <c r="E25" s="2099"/>
      <c r="F25" s="2099"/>
      <c r="G25" s="2099"/>
      <c r="H25" s="2099"/>
      <c r="I25" s="2099"/>
      <c r="J25" s="2099"/>
      <c r="K25" s="2099"/>
      <c r="L25" s="2099"/>
      <c r="M25" s="2099"/>
      <c r="N25" s="2099"/>
      <c r="O25" s="2099"/>
      <c r="P25" s="2099"/>
      <c r="Q25" s="2099"/>
      <c r="R25" s="2099"/>
      <c r="S25" s="2099"/>
      <c r="T25" s="2099"/>
      <c r="U25" s="2099"/>
      <c r="V25" s="2099"/>
      <c r="W25" s="2099"/>
      <c r="X25" s="2099"/>
      <c r="Y25" s="2099"/>
      <c r="Z25" s="2099"/>
      <c r="AA25" s="2099"/>
      <c r="AB25" s="2099"/>
      <c r="AC25" s="2099"/>
      <c r="AD25" s="2099"/>
      <c r="AE25" s="2099"/>
      <c r="AF25" s="2099"/>
      <c r="AG25" s="2099"/>
      <c r="AH25" s="2099"/>
      <c r="AI25" s="2099"/>
      <c r="AJ25" s="2099"/>
      <c r="AK25" s="2099"/>
      <c r="AL25" s="2099"/>
      <c r="AM25" s="2099"/>
      <c r="AN25" s="2099"/>
      <c r="AO25" s="2099"/>
      <c r="AP25" s="2099"/>
      <c r="AQ25" s="2099"/>
      <c r="AR25" s="2099"/>
      <c r="AS25" s="2099"/>
      <c r="AT25" s="2099"/>
      <c r="AU25" s="2099"/>
      <c r="AV25" s="2099"/>
      <c r="AW25" s="2099"/>
      <c r="AX25" s="2099"/>
      <c r="AY25" s="2099"/>
      <c r="AZ25" s="2099"/>
      <c r="BA25" s="2099"/>
      <c r="BB25" s="2099"/>
      <c r="BC25" s="2099"/>
      <c r="BD25" s="2099"/>
      <c r="BE25" s="2099"/>
      <c r="BF25" s="2099"/>
      <c r="BG25" s="2099"/>
      <c r="BH25" s="2099"/>
      <c r="BI25" s="2099"/>
      <c r="BJ25" s="2099"/>
      <c r="BK25" s="2099"/>
      <c r="BL25" s="2099"/>
      <c r="BM25" s="2099"/>
      <c r="BN25" s="2099"/>
      <c r="BO25" s="2099"/>
      <c r="BP25" s="2099"/>
      <c r="BQ25" s="2099"/>
      <c r="BR25" s="2099"/>
      <c r="BS25" s="2099"/>
      <c r="BT25" s="2099"/>
      <c r="BU25" s="2099"/>
      <c r="BV25" s="2099"/>
      <c r="BW25" s="2099"/>
      <c r="BX25" s="2099"/>
      <c r="BY25" s="2099"/>
      <c r="BZ25" s="2099"/>
      <c r="CA25" s="2099"/>
      <c r="CB25" s="2095"/>
      <c r="CC25" s="2095"/>
      <c r="CD25" s="102"/>
      <c r="CE25" s="102"/>
      <c r="CF25" s="102"/>
      <c r="CG25" s="102"/>
      <c r="CH25" s="102"/>
      <c r="CI25" s="102"/>
      <c r="CJ25" s="102"/>
      <c r="CK25" s="102"/>
      <c r="CL25" s="102"/>
    </row>
    <row r="26" spans="1:90" s="105" customFormat="1" ht="15" customHeight="1">
      <c r="A26" s="1861"/>
      <c r="B26" s="1861"/>
      <c r="C26" s="1861"/>
      <c r="D26" s="1861"/>
      <c r="E26" s="2095"/>
      <c r="F26" s="2095"/>
      <c r="G26" s="2095"/>
      <c r="H26" s="2095"/>
      <c r="I26" s="2095"/>
      <c r="J26" s="2095"/>
      <c r="K26" s="2095"/>
      <c r="L26" s="2095"/>
      <c r="M26" s="2095"/>
      <c r="N26" s="2095"/>
      <c r="O26" s="2095"/>
      <c r="P26" s="2095"/>
      <c r="Q26" s="2095"/>
      <c r="R26" s="2095"/>
      <c r="S26" s="2095"/>
      <c r="T26" s="2095"/>
      <c r="U26" s="2095"/>
      <c r="V26" s="2095"/>
      <c r="W26" s="2095"/>
      <c r="X26" s="2095"/>
      <c r="Y26" s="2095"/>
      <c r="Z26" s="2095"/>
      <c r="AA26" s="2095"/>
      <c r="AB26" s="2095"/>
      <c r="AC26" s="2095"/>
      <c r="AD26" s="2095"/>
      <c r="AE26" s="2095"/>
      <c r="AF26" s="2107" t="s">
        <v>264</v>
      </c>
      <c r="AG26" s="2107"/>
      <c r="AH26" s="2107"/>
      <c r="AI26" s="2107"/>
      <c r="AJ26" s="2107"/>
      <c r="AK26" s="2107"/>
      <c r="AL26" s="2107"/>
      <c r="AM26" s="2107"/>
      <c r="AN26" s="2107"/>
      <c r="AO26" s="2107"/>
      <c r="AP26" s="2107"/>
      <c r="AQ26" s="2107"/>
      <c r="AR26" s="2107"/>
      <c r="AS26" s="2107"/>
      <c r="AT26" s="2107"/>
      <c r="AU26" s="2107"/>
      <c r="AV26" s="2107"/>
      <c r="AW26" s="2107"/>
      <c r="AX26" s="2107"/>
      <c r="AY26" s="2107"/>
      <c r="AZ26" s="2107"/>
      <c r="BA26" s="2095"/>
      <c r="BB26" s="2095"/>
      <c r="BC26" s="2095"/>
      <c r="BD26" s="2095"/>
      <c r="BE26" s="2095"/>
      <c r="BF26" s="2095"/>
      <c r="BG26" s="2095"/>
      <c r="BH26" s="2095"/>
      <c r="BI26" s="2095"/>
      <c r="BJ26" s="2095"/>
      <c r="BK26" s="2095"/>
      <c r="BL26" s="2095"/>
      <c r="BM26" s="2095"/>
      <c r="BN26" s="2095"/>
      <c r="BO26" s="2095"/>
      <c r="BP26" s="2095"/>
      <c r="BQ26" s="2095"/>
      <c r="BR26" s="2095"/>
      <c r="BS26" s="2095"/>
      <c r="BT26" s="2095"/>
      <c r="BU26" s="2095"/>
      <c r="BV26" s="2095"/>
      <c r="BW26" s="2095"/>
      <c r="BX26" s="2095"/>
      <c r="BY26" s="2095"/>
      <c r="BZ26" s="2095"/>
      <c r="CA26" s="2095"/>
      <c r="CB26" s="2095"/>
      <c r="CC26" s="2095"/>
      <c r="CD26" s="102"/>
      <c r="CE26" s="102"/>
      <c r="CF26" s="102"/>
      <c r="CG26" s="102"/>
      <c r="CH26" s="102"/>
      <c r="CI26" s="102"/>
      <c r="CJ26" s="102"/>
      <c r="CK26" s="102"/>
      <c r="CL26" s="102"/>
    </row>
    <row r="27" spans="1:90" s="105" customFormat="1" ht="15" customHeight="1">
      <c r="A27" s="1861"/>
      <c r="B27" s="1861"/>
      <c r="C27" s="1861"/>
      <c r="D27" s="1861"/>
      <c r="E27" s="2095"/>
      <c r="F27" s="2095"/>
      <c r="G27" s="2095"/>
      <c r="H27" s="2095"/>
      <c r="I27" s="2095"/>
      <c r="J27" s="2095"/>
      <c r="K27" s="2095"/>
      <c r="L27" s="2095"/>
      <c r="M27" s="2095"/>
      <c r="N27" s="2095"/>
      <c r="O27" s="2095"/>
      <c r="P27" s="2095"/>
      <c r="Q27" s="2095"/>
      <c r="R27" s="2095"/>
      <c r="S27" s="2095"/>
      <c r="T27" s="2095"/>
      <c r="U27" s="2095"/>
      <c r="V27" s="2095"/>
      <c r="W27" s="2095"/>
      <c r="X27" s="2095"/>
      <c r="Y27" s="2095"/>
      <c r="Z27" s="2095"/>
      <c r="AA27" s="2095"/>
      <c r="AB27" s="2095"/>
      <c r="AC27" s="2095"/>
      <c r="AD27" s="2095"/>
      <c r="AE27" s="2095"/>
      <c r="AF27" s="2107"/>
      <c r="AG27" s="2107"/>
      <c r="AH27" s="2107"/>
      <c r="AI27" s="2107"/>
      <c r="AJ27" s="2107"/>
      <c r="AK27" s="2107"/>
      <c r="AL27" s="2107"/>
      <c r="AM27" s="2107"/>
      <c r="AN27" s="2107"/>
      <c r="AO27" s="2107"/>
      <c r="AP27" s="2107"/>
      <c r="AQ27" s="2107"/>
      <c r="AR27" s="2107"/>
      <c r="AS27" s="2107"/>
      <c r="AT27" s="2107"/>
      <c r="AU27" s="2107"/>
      <c r="AV27" s="2107"/>
      <c r="AW27" s="2107"/>
      <c r="AX27" s="2107"/>
      <c r="AY27" s="2107"/>
      <c r="AZ27" s="2107"/>
      <c r="BA27" s="2095"/>
      <c r="BB27" s="2095"/>
      <c r="BC27" s="2095"/>
      <c r="BD27" s="2095"/>
      <c r="BE27" s="2095"/>
      <c r="BF27" s="2095"/>
      <c r="BG27" s="2095"/>
      <c r="BH27" s="2095"/>
      <c r="BI27" s="2095"/>
      <c r="BJ27" s="2095"/>
      <c r="BK27" s="2095"/>
      <c r="BL27" s="2095"/>
      <c r="BM27" s="2095"/>
      <c r="BN27" s="2095"/>
      <c r="BO27" s="2095"/>
      <c r="BP27" s="2095"/>
      <c r="BQ27" s="2095"/>
      <c r="BR27" s="2095"/>
      <c r="BS27" s="2095"/>
      <c r="BT27" s="2095"/>
      <c r="BU27" s="2095"/>
      <c r="BV27" s="2095"/>
      <c r="BW27" s="2095"/>
      <c r="BX27" s="2095"/>
      <c r="BY27" s="2095"/>
      <c r="BZ27" s="2095"/>
      <c r="CA27" s="2095"/>
      <c r="CB27" s="2095"/>
      <c r="CC27" s="2095"/>
      <c r="CD27" s="102"/>
      <c r="CE27" s="102"/>
      <c r="CF27" s="102"/>
      <c r="CG27" s="102"/>
      <c r="CH27" s="102"/>
      <c r="CI27" s="102"/>
      <c r="CJ27" s="102"/>
      <c r="CK27" s="102"/>
      <c r="CL27" s="102"/>
    </row>
    <row r="28" spans="1:90" s="105" customFormat="1" ht="26.25" customHeight="1">
      <c r="A28" s="1861"/>
      <c r="B28" s="1861"/>
      <c r="C28" s="1861"/>
      <c r="D28" s="1861"/>
      <c r="E28" s="2099"/>
      <c r="F28" s="2099"/>
      <c r="G28" s="2111" t="s">
        <v>265</v>
      </c>
      <c r="H28" s="2112"/>
      <c r="I28" s="2112"/>
      <c r="J28" s="2112"/>
      <c r="K28" s="2112"/>
      <c r="L28" s="2112"/>
      <c r="M28" s="2112"/>
      <c r="N28" s="2112"/>
      <c r="O28" s="2112"/>
      <c r="P28" s="2112"/>
      <c r="Q28" s="2112"/>
      <c r="R28" s="2112"/>
      <c r="S28" s="2112"/>
      <c r="T28" s="2112"/>
      <c r="U28" s="2111" t="s">
        <v>266</v>
      </c>
      <c r="V28" s="2112"/>
      <c r="W28" s="2112"/>
      <c r="X28" s="2112"/>
      <c r="Y28" s="2112"/>
      <c r="Z28" s="2112"/>
      <c r="AA28" s="2112"/>
      <c r="AB28" s="2112"/>
      <c r="AC28" s="2112"/>
      <c r="AD28" s="2112"/>
      <c r="AE28" s="2112"/>
      <c r="AF28" s="2112"/>
      <c r="AG28" s="2112"/>
      <c r="AH28" s="2112"/>
      <c r="AI28" s="2112"/>
      <c r="AJ28" s="2112"/>
      <c r="AK28" s="2112"/>
      <c r="AL28" s="2112"/>
      <c r="AM28" s="2112"/>
      <c r="AN28" s="2112"/>
      <c r="AO28" s="2112"/>
      <c r="AP28" s="2112"/>
      <c r="AQ28" s="2112"/>
      <c r="AR28" s="2112"/>
      <c r="AS28" s="2112"/>
      <c r="AT28" s="2112"/>
      <c r="AU28" s="2112"/>
      <c r="AV28" s="2112"/>
      <c r="AW28" s="2115"/>
      <c r="AX28" s="2111" t="s">
        <v>267</v>
      </c>
      <c r="AY28" s="2112"/>
      <c r="AZ28" s="2112"/>
      <c r="BA28" s="2112"/>
      <c r="BB28" s="2112"/>
      <c r="BC28" s="2112"/>
      <c r="BD28" s="2112"/>
      <c r="BE28" s="2112"/>
      <c r="BF28" s="2112"/>
      <c r="BG28" s="2112"/>
      <c r="BH28" s="2112"/>
      <c r="BI28" s="2115"/>
      <c r="BJ28" s="2111" t="s">
        <v>268</v>
      </c>
      <c r="BK28" s="2112"/>
      <c r="BL28" s="2112"/>
      <c r="BM28" s="2112"/>
      <c r="BN28" s="2112"/>
      <c r="BO28" s="2112"/>
      <c r="BP28" s="2112"/>
      <c r="BQ28" s="2112"/>
      <c r="BR28" s="2112"/>
      <c r="BS28" s="2112"/>
      <c r="BT28" s="2112"/>
      <c r="BU28" s="2115"/>
      <c r="BV28" s="1890"/>
      <c r="BW28" s="1891"/>
      <c r="BX28" s="1891"/>
      <c r="BY28" s="1891"/>
      <c r="BZ28" s="1891"/>
      <c r="CA28" s="1891"/>
      <c r="CB28" s="2095"/>
      <c r="CC28" s="2095"/>
      <c r="CD28" s="102"/>
      <c r="CE28" s="102"/>
      <c r="CF28" s="102"/>
      <c r="CG28" s="102"/>
      <c r="CH28" s="102"/>
      <c r="CI28" s="102"/>
      <c r="CJ28" s="102"/>
      <c r="CK28" s="102"/>
      <c r="CL28" s="102"/>
    </row>
    <row r="29" spans="1:90" s="105" customFormat="1" ht="26.25" customHeight="1">
      <c r="A29" s="1861"/>
      <c r="B29" s="1861"/>
      <c r="C29" s="1861"/>
      <c r="D29" s="1861"/>
      <c r="E29" s="2099"/>
      <c r="F29" s="2099"/>
      <c r="G29" s="2113"/>
      <c r="H29" s="2114"/>
      <c r="I29" s="2114"/>
      <c r="J29" s="2114"/>
      <c r="K29" s="2114"/>
      <c r="L29" s="2114"/>
      <c r="M29" s="2114"/>
      <c r="N29" s="2114"/>
      <c r="O29" s="2114"/>
      <c r="P29" s="2114"/>
      <c r="Q29" s="2114"/>
      <c r="R29" s="2114"/>
      <c r="S29" s="2114"/>
      <c r="T29" s="2114"/>
      <c r="U29" s="2113"/>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6"/>
      <c r="AX29" s="2113" t="s">
        <v>269</v>
      </c>
      <c r="AY29" s="2114"/>
      <c r="AZ29" s="2114"/>
      <c r="BA29" s="2114"/>
      <c r="BB29" s="2114"/>
      <c r="BC29" s="2114"/>
      <c r="BD29" s="2114"/>
      <c r="BE29" s="2114"/>
      <c r="BF29" s="2114"/>
      <c r="BG29" s="2114"/>
      <c r="BH29" s="2114"/>
      <c r="BI29" s="2116"/>
      <c r="BJ29" s="2113" t="s">
        <v>200</v>
      </c>
      <c r="BK29" s="2114"/>
      <c r="BL29" s="2114"/>
      <c r="BM29" s="2114"/>
      <c r="BN29" s="2114"/>
      <c r="BO29" s="2114"/>
      <c r="BP29" s="2114"/>
      <c r="BQ29" s="2114"/>
      <c r="BR29" s="2114"/>
      <c r="BS29" s="2114"/>
      <c r="BT29" s="2114"/>
      <c r="BU29" s="2116"/>
      <c r="BV29" s="1890"/>
      <c r="BW29" s="1891"/>
      <c r="BX29" s="1891"/>
      <c r="BY29" s="1891"/>
      <c r="BZ29" s="1891"/>
      <c r="CA29" s="1891"/>
      <c r="CB29" s="2095"/>
      <c r="CC29" s="2095"/>
      <c r="CD29" s="102"/>
      <c r="CE29" s="102"/>
      <c r="CF29" s="102"/>
      <c r="CG29" s="102"/>
      <c r="CH29" s="102"/>
      <c r="CI29" s="102"/>
      <c r="CJ29" s="102"/>
      <c r="CK29" s="102"/>
      <c r="CL29" s="102"/>
    </row>
    <row r="30" spans="1:90" s="105" customFormat="1" ht="15" customHeight="1">
      <c r="A30" s="1861"/>
      <c r="B30" s="1861"/>
      <c r="C30" s="1861"/>
      <c r="D30" s="1861"/>
      <c r="E30" s="2099"/>
      <c r="F30" s="2099"/>
      <c r="G30" s="2085" t="s">
        <v>815</v>
      </c>
      <c r="H30" s="2086"/>
      <c r="I30" s="2086"/>
      <c r="J30" s="2086"/>
      <c r="K30" s="2086"/>
      <c r="L30" s="2086"/>
      <c r="M30" s="2086"/>
      <c r="N30" s="2086"/>
      <c r="O30" s="2086"/>
      <c r="P30" s="2086"/>
      <c r="Q30" s="2086"/>
      <c r="R30" s="2086"/>
      <c r="S30" s="2086"/>
      <c r="T30" s="2086"/>
      <c r="U30" s="2124" t="str">
        <f>★入力画面!BL28</f>
        <v>東京都</v>
      </c>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5"/>
      <c r="AU30" s="2125"/>
      <c r="AV30" s="2125"/>
      <c r="AW30" s="2126"/>
      <c r="AX30" s="2100"/>
      <c r="AY30" s="2101"/>
      <c r="AZ30" s="2101"/>
      <c r="BA30" s="2101"/>
      <c r="BB30" s="2101"/>
      <c r="BC30" s="2101"/>
      <c r="BD30" s="2101"/>
      <c r="BE30" s="2101"/>
      <c r="BF30" s="2101"/>
      <c r="BG30" s="2101"/>
      <c r="BH30" s="2101"/>
      <c r="BI30" s="2101"/>
      <c r="BJ30" s="2058"/>
      <c r="BK30" s="2070"/>
      <c r="BL30" s="2070"/>
      <c r="BM30" s="2070"/>
      <c r="BN30" s="2070"/>
      <c r="BO30" s="2070"/>
      <c r="BP30" s="2070"/>
      <c r="BQ30" s="2070"/>
      <c r="BR30" s="2070"/>
      <c r="BS30" s="2070"/>
      <c r="BT30" s="2070"/>
      <c r="BU30" s="2037"/>
      <c r="BV30" s="1890"/>
      <c r="BW30" s="1891"/>
      <c r="BX30" s="1891"/>
      <c r="BY30" s="1891"/>
      <c r="BZ30" s="1891"/>
      <c r="CA30" s="1891"/>
      <c r="CB30" s="2095"/>
      <c r="CC30" s="2095"/>
      <c r="CD30" s="102"/>
      <c r="CE30" s="102"/>
      <c r="CF30" s="102"/>
      <c r="CG30" s="102"/>
      <c r="CH30" s="102"/>
      <c r="CI30" s="102"/>
      <c r="CJ30" s="102"/>
      <c r="CK30" s="102"/>
      <c r="CL30" s="102"/>
    </row>
    <row r="31" spans="1:90" s="105" customFormat="1" ht="15" customHeight="1">
      <c r="A31" s="1861"/>
      <c r="B31" s="1861"/>
      <c r="C31" s="1861"/>
      <c r="D31" s="1861"/>
      <c r="E31" s="2099"/>
      <c r="F31" s="2099"/>
      <c r="G31" s="2088"/>
      <c r="H31" s="2089"/>
      <c r="I31" s="2089"/>
      <c r="J31" s="2089"/>
      <c r="K31" s="2089"/>
      <c r="L31" s="2089"/>
      <c r="M31" s="2089"/>
      <c r="N31" s="2089"/>
      <c r="O31" s="2089"/>
      <c r="P31" s="2089"/>
      <c r="Q31" s="2089"/>
      <c r="R31" s="2089"/>
      <c r="S31" s="2089"/>
      <c r="T31" s="2089"/>
      <c r="U31" s="2127"/>
      <c r="V31" s="2128"/>
      <c r="W31" s="2128"/>
      <c r="X31" s="2128"/>
      <c r="Y31" s="2128"/>
      <c r="Z31" s="2128"/>
      <c r="AA31" s="2128"/>
      <c r="AB31" s="2128"/>
      <c r="AC31" s="2128"/>
      <c r="AD31" s="2128"/>
      <c r="AE31" s="2128"/>
      <c r="AF31" s="2128"/>
      <c r="AG31" s="2128"/>
      <c r="AH31" s="2128"/>
      <c r="AI31" s="2128"/>
      <c r="AJ31" s="2128"/>
      <c r="AK31" s="2128"/>
      <c r="AL31" s="2128"/>
      <c r="AM31" s="2128"/>
      <c r="AN31" s="2128"/>
      <c r="AO31" s="2128"/>
      <c r="AP31" s="2128"/>
      <c r="AQ31" s="2128"/>
      <c r="AR31" s="2128"/>
      <c r="AS31" s="2128"/>
      <c r="AT31" s="2128"/>
      <c r="AU31" s="2128"/>
      <c r="AV31" s="2128"/>
      <c r="AW31" s="2129"/>
      <c r="AX31" s="2102">
        <f>★入力画面!$AF$37</f>
        <v>0</v>
      </c>
      <c r="AY31" s="2103"/>
      <c r="AZ31" s="2103"/>
      <c r="BA31" s="2103"/>
      <c r="BB31" s="2103"/>
      <c r="BC31" s="2103"/>
      <c r="BD31" s="2103"/>
      <c r="BE31" s="2103"/>
      <c r="BF31" s="2103"/>
      <c r="BG31" s="2103"/>
      <c r="BH31" s="1666" t="s">
        <v>250</v>
      </c>
      <c r="BI31" s="2130"/>
      <c r="BJ31" s="2102">
        <f>★入力画面!$M$37</f>
        <v>0</v>
      </c>
      <c r="BK31" s="2103"/>
      <c r="BL31" s="2103"/>
      <c r="BM31" s="2103"/>
      <c r="BN31" s="2103"/>
      <c r="BO31" s="2103"/>
      <c r="BP31" s="2103"/>
      <c r="BQ31" s="2103"/>
      <c r="BR31" s="2103"/>
      <c r="BS31" s="2103"/>
      <c r="BT31" s="2099" t="s">
        <v>250</v>
      </c>
      <c r="BU31" s="2038"/>
      <c r="BV31" s="1890"/>
      <c r="BW31" s="1891"/>
      <c r="BX31" s="1891"/>
      <c r="BY31" s="1891"/>
      <c r="BZ31" s="1891"/>
      <c r="CA31" s="1891"/>
      <c r="CB31" s="2095"/>
      <c r="CC31" s="2095"/>
      <c r="CD31" s="102"/>
      <c r="CE31" s="102"/>
      <c r="CF31" s="102"/>
      <c r="CG31" s="102"/>
      <c r="CH31" s="102"/>
      <c r="CI31" s="102"/>
      <c r="CJ31" s="102"/>
      <c r="CK31" s="102"/>
      <c r="CL31" s="102"/>
    </row>
    <row r="32" spans="1:90" s="105" customFormat="1" ht="22.5" customHeight="1">
      <c r="A32" s="1861"/>
      <c r="B32" s="1861"/>
      <c r="C32" s="1861"/>
      <c r="D32" s="1861"/>
      <c r="E32" s="2099"/>
      <c r="F32" s="2099"/>
      <c r="G32" s="2091"/>
      <c r="H32" s="2092"/>
      <c r="I32" s="2092"/>
      <c r="J32" s="2092"/>
      <c r="K32" s="2092"/>
      <c r="L32" s="2092"/>
      <c r="M32" s="2092"/>
      <c r="N32" s="2092"/>
      <c r="O32" s="2092"/>
      <c r="P32" s="2092"/>
      <c r="Q32" s="2092"/>
      <c r="R32" s="2092"/>
      <c r="S32" s="2092"/>
      <c r="T32" s="2092"/>
      <c r="U32" s="2076">
        <f>★入力画面!M33</f>
        <v>0</v>
      </c>
      <c r="V32" s="2077"/>
      <c r="W32" s="2077"/>
      <c r="X32" s="2077"/>
      <c r="Y32" s="2077"/>
      <c r="Z32" s="2077"/>
      <c r="AA32" s="2077"/>
      <c r="AB32" s="2077"/>
      <c r="AC32" s="2077"/>
      <c r="AD32" s="2077"/>
      <c r="AE32" s="2077"/>
      <c r="AF32" s="2077"/>
      <c r="AG32" s="2077"/>
      <c r="AH32" s="2077"/>
      <c r="AI32" s="2077"/>
      <c r="AJ32" s="2077"/>
      <c r="AK32" s="2077"/>
      <c r="AL32" s="2077"/>
      <c r="AM32" s="2077"/>
      <c r="AN32" s="2077"/>
      <c r="AO32" s="2077"/>
      <c r="AP32" s="2077"/>
      <c r="AQ32" s="2077"/>
      <c r="AR32" s="2077"/>
      <c r="AS32" s="2077"/>
      <c r="AT32" s="2077"/>
      <c r="AU32" s="2077"/>
      <c r="AV32" s="2077"/>
      <c r="AW32" s="2078"/>
      <c r="AX32" s="2104"/>
      <c r="AY32" s="2105"/>
      <c r="AZ32" s="2105"/>
      <c r="BA32" s="2105"/>
      <c r="BB32" s="2105"/>
      <c r="BC32" s="2105"/>
      <c r="BD32" s="2105"/>
      <c r="BE32" s="2105"/>
      <c r="BF32" s="2105"/>
      <c r="BG32" s="2105"/>
      <c r="BH32" s="2131"/>
      <c r="BI32" s="2132"/>
      <c r="BJ32" s="2104"/>
      <c r="BK32" s="2105"/>
      <c r="BL32" s="2105"/>
      <c r="BM32" s="2105"/>
      <c r="BN32" s="2105"/>
      <c r="BO32" s="2105"/>
      <c r="BP32" s="2105"/>
      <c r="BQ32" s="2105"/>
      <c r="BR32" s="2105"/>
      <c r="BS32" s="2105"/>
      <c r="BT32" s="2015"/>
      <c r="BU32" s="2039"/>
      <c r="BV32" s="1890"/>
      <c r="BW32" s="1891"/>
      <c r="BX32" s="1891"/>
      <c r="BY32" s="1891"/>
      <c r="BZ32" s="1891"/>
      <c r="CA32" s="1891"/>
      <c r="CB32" s="2095"/>
      <c r="CC32" s="2095"/>
      <c r="CD32" s="102"/>
      <c r="CE32" s="102"/>
      <c r="CF32" s="102"/>
      <c r="CG32" s="102"/>
      <c r="CH32" s="102"/>
      <c r="CI32" s="102"/>
      <c r="CJ32" s="102"/>
      <c r="CK32" s="102"/>
      <c r="CL32" s="102"/>
    </row>
    <row r="33" spans="1:90" s="105" customFormat="1" ht="15" customHeight="1">
      <c r="A33" s="1861"/>
      <c r="B33" s="1861"/>
      <c r="C33" s="1861"/>
      <c r="D33" s="1861"/>
      <c r="E33" s="2099"/>
      <c r="F33" s="2099"/>
      <c r="G33" s="2085"/>
      <c r="H33" s="2086"/>
      <c r="I33" s="2086"/>
      <c r="J33" s="2086"/>
      <c r="K33" s="2086"/>
      <c r="L33" s="2086"/>
      <c r="M33" s="2086"/>
      <c r="N33" s="2086"/>
      <c r="O33" s="2086"/>
      <c r="P33" s="2086"/>
      <c r="Q33" s="2086"/>
      <c r="R33" s="2086"/>
      <c r="S33" s="2086"/>
      <c r="T33" s="2086"/>
      <c r="U33" s="2117"/>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c r="AS33" s="2118"/>
      <c r="AT33" s="2118"/>
      <c r="AU33" s="2118"/>
      <c r="AV33" s="2118"/>
      <c r="AW33" s="2119"/>
      <c r="AX33" s="2100"/>
      <c r="AY33" s="2101"/>
      <c r="AZ33" s="2101"/>
      <c r="BA33" s="2101"/>
      <c r="BB33" s="2101"/>
      <c r="BC33" s="2101"/>
      <c r="BD33" s="2101"/>
      <c r="BE33" s="2101"/>
      <c r="BF33" s="2101"/>
      <c r="BG33" s="2101"/>
      <c r="BH33" s="2101"/>
      <c r="BI33" s="2101"/>
      <c r="BJ33" s="2058"/>
      <c r="BK33" s="2070"/>
      <c r="BL33" s="2070"/>
      <c r="BM33" s="2070"/>
      <c r="BN33" s="2070"/>
      <c r="BO33" s="2070"/>
      <c r="BP33" s="2070"/>
      <c r="BQ33" s="2070"/>
      <c r="BR33" s="2070"/>
      <c r="BS33" s="2070"/>
      <c r="BT33" s="2070"/>
      <c r="BU33" s="2037"/>
      <c r="BV33" s="1890"/>
      <c r="BW33" s="1891"/>
      <c r="BX33" s="1891"/>
      <c r="BY33" s="1891"/>
      <c r="BZ33" s="1891"/>
      <c r="CA33" s="1891"/>
      <c r="CB33" s="2095"/>
      <c r="CC33" s="2095"/>
      <c r="CD33" s="102"/>
      <c r="CE33" s="102"/>
      <c r="CF33" s="102"/>
      <c r="CG33" s="102"/>
      <c r="CH33" s="102"/>
      <c r="CI33" s="102"/>
      <c r="CJ33" s="102"/>
      <c r="CK33" s="102"/>
      <c r="CL33" s="102"/>
    </row>
    <row r="34" spans="1:90" s="105" customFormat="1" ht="15" customHeight="1">
      <c r="A34" s="1861"/>
      <c r="B34" s="1861"/>
      <c r="C34" s="1861"/>
      <c r="D34" s="1861"/>
      <c r="E34" s="2099"/>
      <c r="F34" s="2099"/>
      <c r="G34" s="2088"/>
      <c r="H34" s="2089"/>
      <c r="I34" s="2089"/>
      <c r="J34" s="2089"/>
      <c r="K34" s="2089"/>
      <c r="L34" s="2089"/>
      <c r="M34" s="2089"/>
      <c r="N34" s="2089"/>
      <c r="O34" s="2089"/>
      <c r="P34" s="2089"/>
      <c r="Q34" s="2089"/>
      <c r="R34" s="2089"/>
      <c r="S34" s="2089"/>
      <c r="T34" s="2089"/>
      <c r="U34" s="2120"/>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c r="AS34" s="2121"/>
      <c r="AT34" s="2121"/>
      <c r="AU34" s="2121"/>
      <c r="AV34" s="2121"/>
      <c r="AW34" s="2122"/>
      <c r="AX34" s="2133"/>
      <c r="AY34" s="2134"/>
      <c r="AZ34" s="2134"/>
      <c r="BA34" s="2134"/>
      <c r="BB34" s="2134"/>
      <c r="BC34" s="2134"/>
      <c r="BD34" s="2134"/>
      <c r="BE34" s="2134"/>
      <c r="BF34" s="2134"/>
      <c r="BG34" s="2134"/>
      <c r="BH34" s="2099" t="s">
        <v>250</v>
      </c>
      <c r="BI34" s="2038"/>
      <c r="BJ34" s="2133"/>
      <c r="BK34" s="2134"/>
      <c r="BL34" s="2134"/>
      <c r="BM34" s="2134"/>
      <c r="BN34" s="2134"/>
      <c r="BO34" s="2134"/>
      <c r="BP34" s="2134"/>
      <c r="BQ34" s="2134"/>
      <c r="BR34" s="2134"/>
      <c r="BS34" s="2134"/>
      <c r="BT34" s="2099" t="s">
        <v>250</v>
      </c>
      <c r="BU34" s="2038"/>
      <c r="BV34" s="1890"/>
      <c r="BW34" s="1891"/>
      <c r="BX34" s="1891"/>
      <c r="BY34" s="1891"/>
      <c r="BZ34" s="1891"/>
      <c r="CA34" s="1891"/>
      <c r="CB34" s="2095"/>
      <c r="CC34" s="2095"/>
      <c r="CD34" s="102"/>
      <c r="CE34" s="102"/>
      <c r="CF34" s="102"/>
      <c r="CG34" s="102"/>
      <c r="CH34" s="102"/>
      <c r="CI34" s="102"/>
      <c r="CJ34" s="102"/>
      <c r="CK34" s="102"/>
      <c r="CL34" s="102"/>
    </row>
    <row r="35" spans="1:90" s="105" customFormat="1" ht="22.5" customHeight="1">
      <c r="A35" s="1861"/>
      <c r="B35" s="1861"/>
      <c r="C35" s="1861"/>
      <c r="D35" s="1861"/>
      <c r="E35" s="2099"/>
      <c r="F35" s="2099"/>
      <c r="G35" s="2091"/>
      <c r="H35" s="2092"/>
      <c r="I35" s="2092"/>
      <c r="J35" s="2092"/>
      <c r="K35" s="2092"/>
      <c r="L35" s="2092"/>
      <c r="M35" s="2092"/>
      <c r="N35" s="2092"/>
      <c r="O35" s="2092"/>
      <c r="P35" s="2092"/>
      <c r="Q35" s="2092"/>
      <c r="R35" s="2092"/>
      <c r="S35" s="2092"/>
      <c r="T35" s="2092"/>
      <c r="U35" s="2120"/>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c r="AS35" s="2121"/>
      <c r="AT35" s="2121"/>
      <c r="AU35" s="2121"/>
      <c r="AV35" s="2121"/>
      <c r="AW35" s="2122"/>
      <c r="AX35" s="2135"/>
      <c r="AY35" s="2136"/>
      <c r="AZ35" s="2136"/>
      <c r="BA35" s="2136"/>
      <c r="BB35" s="2136"/>
      <c r="BC35" s="2136"/>
      <c r="BD35" s="2136"/>
      <c r="BE35" s="2136"/>
      <c r="BF35" s="2136"/>
      <c r="BG35" s="2136"/>
      <c r="BH35" s="2015"/>
      <c r="BI35" s="2039"/>
      <c r="BJ35" s="2135"/>
      <c r="BK35" s="2136"/>
      <c r="BL35" s="2136"/>
      <c r="BM35" s="2136"/>
      <c r="BN35" s="2136"/>
      <c r="BO35" s="2136"/>
      <c r="BP35" s="2136"/>
      <c r="BQ35" s="2136"/>
      <c r="BR35" s="2136"/>
      <c r="BS35" s="2136"/>
      <c r="BT35" s="2015"/>
      <c r="BU35" s="2039"/>
      <c r="BV35" s="1890"/>
      <c r="BW35" s="1891"/>
      <c r="BX35" s="1891"/>
      <c r="BY35" s="1891"/>
      <c r="BZ35" s="1891"/>
      <c r="CA35" s="1891"/>
      <c r="CB35" s="2095"/>
      <c r="CC35" s="2095"/>
      <c r="CD35" s="102"/>
      <c r="CE35" s="102"/>
      <c r="CF35" s="102"/>
      <c r="CG35" s="102"/>
      <c r="CH35" s="102"/>
      <c r="CI35" s="102"/>
      <c r="CJ35" s="102"/>
      <c r="CK35" s="102"/>
      <c r="CL35" s="102"/>
    </row>
    <row r="36" spans="1:90" s="105" customFormat="1" ht="15" customHeight="1">
      <c r="A36" s="1861"/>
      <c r="B36" s="1861"/>
      <c r="C36" s="1861"/>
      <c r="D36" s="1861"/>
      <c r="E36" s="2099"/>
      <c r="F36" s="2099"/>
      <c r="G36" s="2085"/>
      <c r="H36" s="2086"/>
      <c r="I36" s="2086"/>
      <c r="J36" s="2086"/>
      <c r="K36" s="2086"/>
      <c r="L36" s="2086"/>
      <c r="M36" s="2086"/>
      <c r="N36" s="2086"/>
      <c r="O36" s="2086"/>
      <c r="P36" s="2086"/>
      <c r="Q36" s="2086"/>
      <c r="R36" s="2086"/>
      <c r="S36" s="2086"/>
      <c r="T36" s="367"/>
      <c r="U36" s="2117"/>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c r="AS36" s="2118"/>
      <c r="AT36" s="2118"/>
      <c r="AU36" s="2118"/>
      <c r="AV36" s="2118"/>
      <c r="AW36" s="2119"/>
      <c r="AX36" s="2100"/>
      <c r="AY36" s="2101"/>
      <c r="AZ36" s="2101"/>
      <c r="BA36" s="2101"/>
      <c r="BB36" s="2101"/>
      <c r="BC36" s="2101"/>
      <c r="BD36" s="2101"/>
      <c r="BE36" s="2101"/>
      <c r="BF36" s="2101"/>
      <c r="BG36" s="2101"/>
      <c r="BH36" s="2101"/>
      <c r="BI36" s="2101"/>
      <c r="BJ36" s="2058"/>
      <c r="BK36" s="2070"/>
      <c r="BL36" s="2070"/>
      <c r="BM36" s="2070"/>
      <c r="BN36" s="2070"/>
      <c r="BO36" s="2070"/>
      <c r="BP36" s="2070"/>
      <c r="BQ36" s="2070"/>
      <c r="BR36" s="2070"/>
      <c r="BS36" s="2070"/>
      <c r="BT36" s="2070"/>
      <c r="BU36" s="2037"/>
      <c r="BV36" s="1890"/>
      <c r="BW36" s="1891"/>
      <c r="BX36" s="1891"/>
      <c r="BY36" s="1891"/>
      <c r="BZ36" s="1891"/>
      <c r="CA36" s="1891"/>
      <c r="CB36" s="2095"/>
      <c r="CC36" s="2095"/>
      <c r="CD36" s="102"/>
      <c r="CE36" s="102"/>
      <c r="CF36" s="102"/>
      <c r="CG36" s="102"/>
      <c r="CH36" s="102"/>
      <c r="CI36" s="102"/>
      <c r="CJ36" s="102"/>
      <c r="CK36" s="102"/>
      <c r="CL36" s="102"/>
    </row>
    <row r="37" spans="1:90" s="105" customFormat="1" ht="15" customHeight="1">
      <c r="A37" s="1861"/>
      <c r="B37" s="1861"/>
      <c r="C37" s="1861"/>
      <c r="D37" s="1861"/>
      <c r="E37" s="2099"/>
      <c r="F37" s="2099"/>
      <c r="G37" s="2088"/>
      <c r="H37" s="2089"/>
      <c r="I37" s="2089"/>
      <c r="J37" s="2089"/>
      <c r="K37" s="2089"/>
      <c r="L37" s="2089"/>
      <c r="M37" s="2089"/>
      <c r="N37" s="2089"/>
      <c r="O37" s="2089"/>
      <c r="P37" s="2089"/>
      <c r="Q37" s="2089"/>
      <c r="R37" s="2089"/>
      <c r="S37" s="2089"/>
      <c r="T37" s="368"/>
      <c r="U37" s="2120"/>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c r="AS37" s="2121"/>
      <c r="AT37" s="2121"/>
      <c r="AU37" s="2121"/>
      <c r="AV37" s="2121"/>
      <c r="AW37" s="2122"/>
      <c r="AX37" s="2133"/>
      <c r="AY37" s="2134"/>
      <c r="AZ37" s="2134"/>
      <c r="BA37" s="2134"/>
      <c r="BB37" s="2134"/>
      <c r="BC37" s="2134"/>
      <c r="BD37" s="2134"/>
      <c r="BE37" s="2134"/>
      <c r="BF37" s="2134"/>
      <c r="BG37" s="2134"/>
      <c r="BH37" s="2099" t="s">
        <v>250</v>
      </c>
      <c r="BI37" s="2038"/>
      <c r="BJ37" s="2133"/>
      <c r="BK37" s="2134"/>
      <c r="BL37" s="2134"/>
      <c r="BM37" s="2134"/>
      <c r="BN37" s="2134"/>
      <c r="BO37" s="2134"/>
      <c r="BP37" s="2134"/>
      <c r="BQ37" s="2134"/>
      <c r="BR37" s="2134"/>
      <c r="BS37" s="2134"/>
      <c r="BT37" s="2099" t="s">
        <v>250</v>
      </c>
      <c r="BU37" s="2038"/>
      <c r="BV37" s="1890"/>
      <c r="BW37" s="1891"/>
      <c r="BX37" s="1891"/>
      <c r="BY37" s="1891"/>
      <c r="BZ37" s="1891"/>
      <c r="CA37" s="1891"/>
      <c r="CB37" s="2095"/>
      <c r="CC37" s="2095"/>
      <c r="CD37" s="102"/>
      <c r="CE37" s="102"/>
      <c r="CF37" s="102"/>
      <c r="CG37" s="102"/>
      <c r="CH37" s="102"/>
      <c r="CI37" s="102"/>
      <c r="CJ37" s="102"/>
      <c r="CK37" s="102"/>
      <c r="CL37" s="102"/>
    </row>
    <row r="38" spans="1:90" s="105" customFormat="1" ht="22.5" customHeight="1">
      <c r="A38" s="1861"/>
      <c r="B38" s="1861"/>
      <c r="C38" s="1861"/>
      <c r="D38" s="1861"/>
      <c r="E38" s="2099"/>
      <c r="F38" s="2099"/>
      <c r="G38" s="2091"/>
      <c r="H38" s="2092"/>
      <c r="I38" s="2092"/>
      <c r="J38" s="2092"/>
      <c r="K38" s="2092"/>
      <c r="L38" s="2092"/>
      <c r="M38" s="2092"/>
      <c r="N38" s="2092"/>
      <c r="O38" s="2092"/>
      <c r="P38" s="2092"/>
      <c r="Q38" s="2092"/>
      <c r="R38" s="2092"/>
      <c r="S38" s="2092"/>
      <c r="T38" s="368"/>
      <c r="U38" s="2120"/>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c r="AS38" s="2121"/>
      <c r="AT38" s="2121"/>
      <c r="AU38" s="2121"/>
      <c r="AV38" s="2121"/>
      <c r="AW38" s="2122"/>
      <c r="AX38" s="2135"/>
      <c r="AY38" s="2136"/>
      <c r="AZ38" s="2136"/>
      <c r="BA38" s="2136"/>
      <c r="BB38" s="2136"/>
      <c r="BC38" s="2136"/>
      <c r="BD38" s="2136"/>
      <c r="BE38" s="2136"/>
      <c r="BF38" s="2136"/>
      <c r="BG38" s="2136"/>
      <c r="BH38" s="2015"/>
      <c r="BI38" s="2039"/>
      <c r="BJ38" s="2135"/>
      <c r="BK38" s="2136"/>
      <c r="BL38" s="2136"/>
      <c r="BM38" s="2136"/>
      <c r="BN38" s="2136"/>
      <c r="BO38" s="2136"/>
      <c r="BP38" s="2136"/>
      <c r="BQ38" s="2136"/>
      <c r="BR38" s="2136"/>
      <c r="BS38" s="2136"/>
      <c r="BT38" s="2015"/>
      <c r="BU38" s="2039"/>
      <c r="BV38" s="1890"/>
      <c r="BW38" s="1891"/>
      <c r="BX38" s="1891"/>
      <c r="BY38" s="1891"/>
      <c r="BZ38" s="1891"/>
      <c r="CA38" s="1891"/>
      <c r="CB38" s="2095"/>
      <c r="CC38" s="2095"/>
      <c r="CD38" s="102"/>
      <c r="CE38" s="102"/>
      <c r="CF38" s="102"/>
      <c r="CG38" s="102"/>
      <c r="CH38" s="102"/>
      <c r="CI38" s="102"/>
      <c r="CJ38" s="102"/>
      <c r="CK38" s="102"/>
      <c r="CL38" s="102"/>
    </row>
    <row r="39" spans="1:90" s="105" customFormat="1" ht="15" customHeight="1">
      <c r="A39" s="1861"/>
      <c r="B39" s="1861"/>
      <c r="C39" s="1861"/>
      <c r="D39" s="1861"/>
      <c r="E39" s="2099"/>
      <c r="F39" s="2099"/>
      <c r="G39" s="2085"/>
      <c r="H39" s="2086"/>
      <c r="I39" s="2086"/>
      <c r="J39" s="2086"/>
      <c r="K39" s="2086"/>
      <c r="L39" s="2086"/>
      <c r="M39" s="2086"/>
      <c r="N39" s="2086"/>
      <c r="O39" s="2086"/>
      <c r="P39" s="2086"/>
      <c r="Q39" s="2086"/>
      <c r="R39" s="2086"/>
      <c r="S39" s="2086"/>
      <c r="T39" s="367"/>
      <c r="U39" s="2117"/>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c r="AS39" s="2118"/>
      <c r="AT39" s="2118"/>
      <c r="AU39" s="2118"/>
      <c r="AV39" s="2118"/>
      <c r="AW39" s="2119"/>
      <c r="AX39" s="2100"/>
      <c r="AY39" s="2101"/>
      <c r="AZ39" s="2101"/>
      <c r="BA39" s="2101"/>
      <c r="BB39" s="2101"/>
      <c r="BC39" s="2101"/>
      <c r="BD39" s="2101"/>
      <c r="BE39" s="2101"/>
      <c r="BF39" s="2101"/>
      <c r="BG39" s="2101"/>
      <c r="BH39" s="2101"/>
      <c r="BI39" s="2101"/>
      <c r="BJ39" s="2058"/>
      <c r="BK39" s="2070"/>
      <c r="BL39" s="2070"/>
      <c r="BM39" s="2070"/>
      <c r="BN39" s="2070"/>
      <c r="BO39" s="2070"/>
      <c r="BP39" s="2070"/>
      <c r="BQ39" s="2070"/>
      <c r="BR39" s="2070"/>
      <c r="BS39" s="2070"/>
      <c r="BT39" s="2070"/>
      <c r="BU39" s="2037"/>
      <c r="BV39" s="1890"/>
      <c r="BW39" s="1891"/>
      <c r="BX39" s="1891"/>
      <c r="BY39" s="1891"/>
      <c r="BZ39" s="1891"/>
      <c r="CA39" s="1891"/>
      <c r="CB39" s="2095"/>
      <c r="CC39" s="2095"/>
      <c r="CD39" s="102"/>
      <c r="CE39" s="102"/>
      <c r="CF39" s="102"/>
      <c r="CG39" s="102"/>
      <c r="CH39" s="102"/>
      <c r="CI39" s="102"/>
      <c r="CJ39" s="102"/>
      <c r="CK39" s="102"/>
      <c r="CL39" s="102"/>
    </row>
    <row r="40" spans="1:90" s="105" customFormat="1" ht="15" customHeight="1">
      <c r="A40" s="1861"/>
      <c r="B40" s="1861"/>
      <c r="C40" s="1861"/>
      <c r="D40" s="1861"/>
      <c r="E40" s="2099"/>
      <c r="F40" s="2099"/>
      <c r="G40" s="2088"/>
      <c r="H40" s="2089"/>
      <c r="I40" s="2089"/>
      <c r="J40" s="2089"/>
      <c r="K40" s="2089"/>
      <c r="L40" s="2089"/>
      <c r="M40" s="2089"/>
      <c r="N40" s="2089"/>
      <c r="O40" s="2089"/>
      <c r="P40" s="2089"/>
      <c r="Q40" s="2089"/>
      <c r="R40" s="2089"/>
      <c r="S40" s="2089"/>
      <c r="T40" s="368"/>
      <c r="U40" s="2120"/>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c r="AS40" s="2121"/>
      <c r="AT40" s="2121"/>
      <c r="AU40" s="2121"/>
      <c r="AV40" s="2121"/>
      <c r="AW40" s="2122"/>
      <c r="AX40" s="2133"/>
      <c r="AY40" s="2134"/>
      <c r="AZ40" s="2134"/>
      <c r="BA40" s="2134"/>
      <c r="BB40" s="2134"/>
      <c r="BC40" s="2134"/>
      <c r="BD40" s="2134"/>
      <c r="BE40" s="2134"/>
      <c r="BF40" s="2134"/>
      <c r="BG40" s="2134"/>
      <c r="BH40" s="2099" t="s">
        <v>250</v>
      </c>
      <c r="BI40" s="2038"/>
      <c r="BJ40" s="2133"/>
      <c r="BK40" s="2134"/>
      <c r="BL40" s="2134"/>
      <c r="BM40" s="2134"/>
      <c r="BN40" s="2134"/>
      <c r="BO40" s="2134"/>
      <c r="BP40" s="2134"/>
      <c r="BQ40" s="2134"/>
      <c r="BR40" s="2134"/>
      <c r="BS40" s="2134"/>
      <c r="BT40" s="2099" t="s">
        <v>250</v>
      </c>
      <c r="BU40" s="2038"/>
      <c r="BV40" s="1890"/>
      <c r="BW40" s="1891"/>
      <c r="BX40" s="1891"/>
      <c r="BY40" s="1891"/>
      <c r="BZ40" s="1891"/>
      <c r="CA40" s="1891"/>
      <c r="CB40" s="2095"/>
      <c r="CC40" s="2095"/>
      <c r="CD40" s="102"/>
      <c r="CE40" s="102"/>
      <c r="CF40" s="102"/>
      <c r="CG40" s="102"/>
      <c r="CH40" s="102"/>
      <c r="CI40" s="102"/>
      <c r="CJ40" s="102"/>
      <c r="CK40" s="102"/>
      <c r="CL40" s="102"/>
    </row>
    <row r="41" spans="1:90" s="105" customFormat="1" ht="22.5" customHeight="1">
      <c r="A41" s="1861"/>
      <c r="B41" s="1861"/>
      <c r="C41" s="1861"/>
      <c r="D41" s="1861"/>
      <c r="E41" s="2099"/>
      <c r="F41" s="2099"/>
      <c r="G41" s="2091"/>
      <c r="H41" s="2092"/>
      <c r="I41" s="2092"/>
      <c r="J41" s="2092"/>
      <c r="K41" s="2092"/>
      <c r="L41" s="2092"/>
      <c r="M41" s="2092"/>
      <c r="N41" s="2092"/>
      <c r="O41" s="2092"/>
      <c r="P41" s="2092"/>
      <c r="Q41" s="2092"/>
      <c r="R41" s="2092"/>
      <c r="S41" s="2092"/>
      <c r="T41" s="368"/>
      <c r="U41" s="2120"/>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c r="AS41" s="2121"/>
      <c r="AT41" s="2121"/>
      <c r="AU41" s="2121"/>
      <c r="AV41" s="2121"/>
      <c r="AW41" s="2122"/>
      <c r="AX41" s="2135"/>
      <c r="AY41" s="2136"/>
      <c r="AZ41" s="2136"/>
      <c r="BA41" s="2136"/>
      <c r="BB41" s="2136"/>
      <c r="BC41" s="2136"/>
      <c r="BD41" s="2136"/>
      <c r="BE41" s="2136"/>
      <c r="BF41" s="2136"/>
      <c r="BG41" s="2136"/>
      <c r="BH41" s="2015"/>
      <c r="BI41" s="2039"/>
      <c r="BJ41" s="2135"/>
      <c r="BK41" s="2136"/>
      <c r="BL41" s="2136"/>
      <c r="BM41" s="2136"/>
      <c r="BN41" s="2136"/>
      <c r="BO41" s="2136"/>
      <c r="BP41" s="2136"/>
      <c r="BQ41" s="2136"/>
      <c r="BR41" s="2136"/>
      <c r="BS41" s="2136"/>
      <c r="BT41" s="2015"/>
      <c r="BU41" s="2039"/>
      <c r="BV41" s="1890"/>
      <c r="BW41" s="1891"/>
      <c r="BX41" s="1891"/>
      <c r="BY41" s="1891"/>
      <c r="BZ41" s="1891"/>
      <c r="CA41" s="1891"/>
      <c r="CB41" s="2095"/>
      <c r="CC41" s="2095"/>
      <c r="CD41" s="102"/>
      <c r="CE41" s="102"/>
      <c r="CF41" s="102"/>
      <c r="CG41" s="102"/>
      <c r="CH41" s="102"/>
      <c r="CI41" s="102"/>
      <c r="CJ41" s="102"/>
      <c r="CK41" s="102"/>
      <c r="CL41" s="102"/>
    </row>
    <row r="42" spans="1:90" s="105" customFormat="1" ht="15" customHeight="1">
      <c r="A42" s="1861"/>
      <c r="B42" s="1861"/>
      <c r="C42" s="1861"/>
      <c r="D42" s="1861"/>
      <c r="E42" s="2099"/>
      <c r="F42" s="2099"/>
      <c r="G42" s="2070"/>
      <c r="H42" s="2070"/>
      <c r="I42" s="2070"/>
      <c r="J42" s="2070"/>
      <c r="K42" s="2070"/>
      <c r="L42" s="2070"/>
      <c r="M42" s="2070"/>
      <c r="N42" s="2070"/>
      <c r="O42" s="2070"/>
      <c r="P42" s="2070"/>
      <c r="Q42" s="2070"/>
      <c r="R42" s="2070"/>
      <c r="S42" s="2070"/>
      <c r="T42" s="2070"/>
      <c r="U42" s="2070"/>
      <c r="V42" s="2070"/>
      <c r="W42" s="2070"/>
      <c r="X42" s="2070"/>
      <c r="Y42" s="2070"/>
      <c r="Z42" s="2070"/>
      <c r="AA42" s="2070"/>
      <c r="AB42" s="2070"/>
      <c r="AC42" s="2070"/>
      <c r="AD42" s="2070"/>
      <c r="AE42" s="2070"/>
      <c r="AF42" s="2070"/>
      <c r="AG42" s="2070"/>
      <c r="AH42" s="2070"/>
      <c r="AI42" s="2070"/>
      <c r="AJ42" s="2070"/>
      <c r="AK42" s="2070"/>
      <c r="AL42" s="2070"/>
      <c r="AM42" s="2070"/>
      <c r="AN42" s="2070"/>
      <c r="AO42" s="2070"/>
      <c r="AP42" s="2070"/>
      <c r="AQ42" s="2070"/>
      <c r="AR42" s="2070"/>
      <c r="AS42" s="2070"/>
      <c r="AT42" s="2070"/>
      <c r="AU42" s="2070"/>
      <c r="AV42" s="2070"/>
      <c r="AW42" s="2070"/>
      <c r="AX42" s="2070"/>
      <c r="AY42" s="2070"/>
      <c r="AZ42" s="2070"/>
      <c r="BA42" s="2070"/>
      <c r="BB42" s="2070"/>
      <c r="BC42" s="2070"/>
      <c r="BD42" s="2070"/>
      <c r="BE42" s="2070"/>
      <c r="BF42" s="2070"/>
      <c r="BG42" s="2070"/>
      <c r="BH42" s="2070"/>
      <c r="BI42" s="2070"/>
      <c r="BJ42" s="2070"/>
      <c r="BK42" s="2070"/>
      <c r="BL42" s="2070"/>
      <c r="BM42" s="2070"/>
      <c r="BN42" s="2070"/>
      <c r="BO42" s="2070"/>
      <c r="BP42" s="2070"/>
      <c r="BQ42" s="2070"/>
      <c r="BR42" s="2070"/>
      <c r="BS42" s="2070"/>
      <c r="BT42" s="2070"/>
      <c r="BU42" s="2070"/>
      <c r="BV42" s="2099"/>
      <c r="BW42" s="2099"/>
      <c r="BX42" s="2099"/>
      <c r="BY42" s="2099"/>
      <c r="BZ42" s="2099"/>
      <c r="CA42" s="2099"/>
      <c r="CB42" s="2095"/>
      <c r="CC42" s="2095"/>
      <c r="CD42" s="102"/>
      <c r="CE42" s="102"/>
      <c r="CF42" s="102"/>
      <c r="CG42" s="102"/>
      <c r="CH42" s="102"/>
      <c r="CI42" s="102"/>
      <c r="CJ42" s="102"/>
      <c r="CK42" s="102"/>
      <c r="CL42" s="102"/>
    </row>
    <row r="43" spans="1:90" s="105" customFormat="1" ht="15" customHeight="1">
      <c r="A43" s="1861"/>
      <c r="B43" s="1861"/>
      <c r="C43" s="1861"/>
      <c r="D43" s="1861"/>
      <c r="E43" s="2099"/>
      <c r="F43" s="2099"/>
      <c r="G43" s="2099"/>
      <c r="H43" s="2099"/>
      <c r="I43" s="2099"/>
      <c r="J43" s="2099"/>
      <c r="K43" s="2099"/>
      <c r="L43" s="2099"/>
      <c r="M43" s="2099"/>
      <c r="N43" s="2099"/>
      <c r="O43" s="2099"/>
      <c r="P43" s="2099"/>
      <c r="Q43" s="2099"/>
      <c r="R43" s="2099"/>
      <c r="S43" s="2099"/>
      <c r="T43" s="2099"/>
      <c r="U43" s="2099"/>
      <c r="V43" s="2099"/>
      <c r="W43" s="2099"/>
      <c r="X43" s="2099"/>
      <c r="Y43" s="2099"/>
      <c r="Z43" s="2099"/>
      <c r="AA43" s="2099"/>
      <c r="AB43" s="2099"/>
      <c r="AC43" s="2099"/>
      <c r="AD43" s="2099"/>
      <c r="AE43" s="2099"/>
      <c r="AF43" s="2099"/>
      <c r="AG43" s="2099"/>
      <c r="AH43" s="2099"/>
      <c r="AI43" s="2099"/>
      <c r="AJ43" s="2099"/>
      <c r="AK43" s="2099"/>
      <c r="AL43" s="2099"/>
      <c r="AM43" s="2099"/>
      <c r="AN43" s="2099"/>
      <c r="AO43" s="2099"/>
      <c r="AP43" s="2099"/>
      <c r="AQ43" s="2099"/>
      <c r="AR43" s="2099"/>
      <c r="AS43" s="2099"/>
      <c r="AT43" s="2099"/>
      <c r="AU43" s="2099"/>
      <c r="AV43" s="2099"/>
      <c r="AW43" s="2099"/>
      <c r="AX43" s="2099"/>
      <c r="AY43" s="2099"/>
      <c r="AZ43" s="2099"/>
      <c r="BA43" s="2099"/>
      <c r="BB43" s="2099"/>
      <c r="BC43" s="2099"/>
      <c r="BD43" s="2099"/>
      <c r="BE43" s="2099"/>
      <c r="BF43" s="2099"/>
      <c r="BG43" s="2099"/>
      <c r="BH43" s="2099"/>
      <c r="BI43" s="2099"/>
      <c r="BJ43" s="2099"/>
      <c r="BK43" s="2099"/>
      <c r="BL43" s="2099"/>
      <c r="BM43" s="2099"/>
      <c r="BN43" s="2099"/>
      <c r="BO43" s="2099"/>
      <c r="BP43" s="2099"/>
      <c r="BQ43" s="2099"/>
      <c r="BR43" s="2099"/>
      <c r="BS43" s="2099"/>
      <c r="BT43" s="2099"/>
      <c r="BU43" s="2099"/>
      <c r="BV43" s="2099"/>
      <c r="BW43" s="2099"/>
      <c r="BX43" s="2099"/>
      <c r="BY43" s="2099"/>
      <c r="BZ43" s="2099"/>
      <c r="CA43" s="2099"/>
      <c r="CB43" s="2095"/>
      <c r="CC43" s="2095"/>
      <c r="CD43" s="102"/>
      <c r="CE43" s="102"/>
      <c r="CF43" s="102"/>
      <c r="CG43" s="102"/>
      <c r="CH43" s="102"/>
      <c r="CI43" s="102"/>
      <c r="CJ43" s="102"/>
      <c r="CK43" s="102"/>
      <c r="CL43" s="102"/>
    </row>
    <row r="44" spans="1:90" s="105" customFormat="1" ht="15" customHeight="1">
      <c r="A44" s="1861"/>
      <c r="B44" s="1861"/>
      <c r="C44" s="1861"/>
      <c r="D44" s="1861"/>
      <c r="E44" s="2099"/>
      <c r="F44" s="2099"/>
      <c r="G44" s="2099"/>
      <c r="H44" s="2099"/>
      <c r="I44" s="2099"/>
      <c r="J44" s="2099"/>
      <c r="K44" s="2099"/>
      <c r="L44" s="2099"/>
      <c r="M44" s="2099"/>
      <c r="N44" s="2099"/>
      <c r="O44" s="2099"/>
      <c r="P44" s="2099"/>
      <c r="Q44" s="2099"/>
      <c r="R44" s="2099"/>
      <c r="S44" s="2099"/>
      <c r="T44" s="2099"/>
      <c r="U44" s="2099"/>
      <c r="V44" s="2099"/>
      <c r="W44" s="2099"/>
      <c r="X44" s="2099"/>
      <c r="Y44" s="2099"/>
      <c r="Z44" s="2099"/>
      <c r="AA44" s="2099"/>
      <c r="AB44" s="2099"/>
      <c r="AC44" s="2099"/>
      <c r="AD44" s="2099"/>
      <c r="AE44" s="2099"/>
      <c r="AF44" s="2099"/>
      <c r="AG44" s="2099"/>
      <c r="AH44" s="2099"/>
      <c r="AI44" s="2099"/>
      <c r="AJ44" s="2099"/>
      <c r="AK44" s="2099"/>
      <c r="AL44" s="2099"/>
      <c r="AM44" s="2099"/>
      <c r="AN44" s="2099"/>
      <c r="AO44" s="2099"/>
      <c r="AP44" s="2099"/>
      <c r="AQ44" s="2099"/>
      <c r="AR44" s="2099"/>
      <c r="AS44" s="2099"/>
      <c r="AT44" s="2099"/>
      <c r="AU44" s="2099"/>
      <c r="AV44" s="2099"/>
      <c r="AW44" s="2099"/>
      <c r="AX44" s="2099"/>
      <c r="AY44" s="2099"/>
      <c r="AZ44" s="2099"/>
      <c r="BA44" s="2099"/>
      <c r="BB44" s="2099"/>
      <c r="BC44" s="2099"/>
      <c r="BD44" s="2099"/>
      <c r="BE44" s="2099"/>
      <c r="BF44" s="2099"/>
      <c r="BG44" s="2099"/>
      <c r="BH44" s="2099"/>
      <c r="BI44" s="2099"/>
      <c r="BJ44" s="2099"/>
      <c r="BK44" s="2099"/>
      <c r="BL44" s="2099"/>
      <c r="BM44" s="2099"/>
      <c r="BN44" s="2099"/>
      <c r="BO44" s="2099"/>
      <c r="BP44" s="2099"/>
      <c r="BQ44" s="2099"/>
      <c r="BR44" s="2099"/>
      <c r="BS44" s="2099"/>
      <c r="BT44" s="2099"/>
      <c r="BU44" s="2099"/>
      <c r="BV44" s="2099"/>
      <c r="BW44" s="2099"/>
      <c r="BX44" s="2099"/>
      <c r="BY44" s="2099"/>
      <c r="BZ44" s="2099"/>
      <c r="CA44" s="2099"/>
      <c r="CB44" s="2095"/>
      <c r="CC44" s="2095"/>
      <c r="CD44" s="102"/>
      <c r="CE44" s="102"/>
      <c r="CF44" s="102"/>
      <c r="CG44" s="102"/>
      <c r="CH44" s="102"/>
      <c r="CI44" s="102"/>
      <c r="CJ44" s="102"/>
      <c r="CK44" s="102"/>
      <c r="CL44" s="102"/>
    </row>
    <row r="45" spans="1:90" s="105" customFormat="1" ht="15" customHeight="1">
      <c r="A45" s="1861"/>
      <c r="B45" s="1861"/>
      <c r="C45" s="1861"/>
      <c r="D45" s="1861"/>
      <c r="E45" s="2099"/>
      <c r="F45" s="2099"/>
      <c r="G45" s="2099"/>
      <c r="H45" s="2099"/>
      <c r="I45" s="2099"/>
      <c r="J45" s="2099"/>
      <c r="K45" s="2099"/>
      <c r="L45" s="2099"/>
      <c r="M45" s="2099"/>
      <c r="N45" s="2099"/>
      <c r="O45" s="2099"/>
      <c r="P45" s="2099"/>
      <c r="Q45" s="2099"/>
      <c r="R45" s="2099"/>
      <c r="S45" s="2099"/>
      <c r="T45" s="2099"/>
      <c r="U45" s="2099"/>
      <c r="V45" s="2099"/>
      <c r="W45" s="2099"/>
      <c r="X45" s="2099"/>
      <c r="Y45" s="2099"/>
      <c r="Z45" s="2099"/>
      <c r="AA45" s="2099"/>
      <c r="AB45" s="2099"/>
      <c r="AC45" s="2099"/>
      <c r="AD45" s="2099"/>
      <c r="AE45" s="2099"/>
      <c r="AF45" s="2099"/>
      <c r="AG45" s="2099"/>
      <c r="AH45" s="2099"/>
      <c r="AI45" s="2099"/>
      <c r="AJ45" s="2099"/>
      <c r="AK45" s="2099"/>
      <c r="AL45" s="2099"/>
      <c r="AM45" s="2099"/>
      <c r="AN45" s="2099"/>
      <c r="AO45" s="2099"/>
      <c r="AP45" s="2099"/>
      <c r="AQ45" s="2099"/>
      <c r="AR45" s="2099"/>
      <c r="AS45" s="2099"/>
      <c r="AT45" s="2099"/>
      <c r="AU45" s="2099"/>
      <c r="AV45" s="2099"/>
      <c r="AW45" s="2099"/>
      <c r="AX45" s="2099"/>
      <c r="AY45" s="2099"/>
      <c r="AZ45" s="2099"/>
      <c r="BA45" s="2099"/>
      <c r="BB45" s="2099"/>
      <c r="BC45" s="2099"/>
      <c r="BD45" s="2099"/>
      <c r="BE45" s="2099"/>
      <c r="BF45" s="2099"/>
      <c r="BG45" s="2099"/>
      <c r="BH45" s="2099"/>
      <c r="BI45" s="2099"/>
      <c r="BJ45" s="2099"/>
      <c r="BK45" s="2099"/>
      <c r="BL45" s="2099"/>
      <c r="BM45" s="2099"/>
      <c r="BN45" s="2099"/>
      <c r="BO45" s="2099"/>
      <c r="BP45" s="2099"/>
      <c r="BQ45" s="2099"/>
      <c r="BR45" s="2099"/>
      <c r="BS45" s="2099"/>
      <c r="BT45" s="2099"/>
      <c r="BU45" s="2099"/>
      <c r="BV45" s="2099"/>
      <c r="BW45" s="2099"/>
      <c r="BX45" s="2099"/>
      <c r="BY45" s="2099"/>
      <c r="BZ45" s="2099"/>
      <c r="CA45" s="2099"/>
      <c r="CB45" s="2095"/>
      <c r="CC45" s="2095"/>
      <c r="CD45" s="102"/>
      <c r="CE45" s="102"/>
      <c r="CF45" s="102"/>
      <c r="CG45" s="102"/>
      <c r="CH45" s="102"/>
      <c r="CI45" s="102"/>
      <c r="CJ45" s="102"/>
      <c r="CK45" s="102"/>
      <c r="CL45" s="102"/>
    </row>
    <row r="46" spans="1:90" s="105" customFormat="1" ht="15" customHeight="1">
      <c r="A46" s="1861"/>
      <c r="B46" s="1861"/>
      <c r="C46" s="1861"/>
      <c r="D46" s="1861"/>
      <c r="E46" s="2099"/>
      <c r="F46" s="2099"/>
      <c r="G46" s="2099"/>
      <c r="H46" s="2099"/>
      <c r="I46" s="2099"/>
      <c r="J46" s="2099"/>
      <c r="K46" s="2099"/>
      <c r="L46" s="2099"/>
      <c r="M46" s="2099"/>
      <c r="N46" s="2099"/>
      <c r="O46" s="2099"/>
      <c r="P46" s="2099"/>
      <c r="Q46" s="2099"/>
      <c r="R46" s="2099"/>
      <c r="S46" s="2099"/>
      <c r="T46" s="2099"/>
      <c r="U46" s="2099"/>
      <c r="V46" s="2099"/>
      <c r="W46" s="2099"/>
      <c r="X46" s="2099"/>
      <c r="Y46" s="2099"/>
      <c r="Z46" s="2099"/>
      <c r="AA46" s="2099"/>
      <c r="AB46" s="2099"/>
      <c r="AC46" s="2099"/>
      <c r="AD46" s="2099"/>
      <c r="AE46" s="2099"/>
      <c r="AF46" s="2099"/>
      <c r="AG46" s="2099"/>
      <c r="AH46" s="2099"/>
      <c r="AI46" s="2099"/>
      <c r="AJ46" s="2099"/>
      <c r="AK46" s="2099"/>
      <c r="AL46" s="2099"/>
      <c r="AM46" s="2099"/>
      <c r="AN46" s="2099"/>
      <c r="AO46" s="2099"/>
      <c r="AP46" s="2099"/>
      <c r="AQ46" s="2099"/>
      <c r="AR46" s="2099"/>
      <c r="AS46" s="2099"/>
      <c r="AT46" s="2099"/>
      <c r="AU46" s="2099"/>
      <c r="AV46" s="2099"/>
      <c r="AW46" s="2099"/>
      <c r="AX46" s="2099"/>
      <c r="AY46" s="2099"/>
      <c r="AZ46" s="2099"/>
      <c r="BA46" s="2099"/>
      <c r="BB46" s="2099"/>
      <c r="BC46" s="2099"/>
      <c r="BD46" s="2099"/>
      <c r="BE46" s="2099"/>
      <c r="BF46" s="2099"/>
      <c r="BG46" s="2099"/>
      <c r="BH46" s="2099"/>
      <c r="BI46" s="2099"/>
      <c r="BJ46" s="2099"/>
      <c r="BK46" s="2099"/>
      <c r="BL46" s="2099"/>
      <c r="BM46" s="2099"/>
      <c r="BN46" s="2099"/>
      <c r="BO46" s="2099"/>
      <c r="BP46" s="2099"/>
      <c r="BQ46" s="2099"/>
      <c r="BR46" s="2099"/>
      <c r="BS46" s="2099"/>
      <c r="BT46" s="2099"/>
      <c r="BU46" s="2099"/>
      <c r="BV46" s="2099"/>
      <c r="BW46" s="2099"/>
      <c r="BX46" s="2099"/>
      <c r="BY46" s="2099"/>
      <c r="BZ46" s="2099"/>
      <c r="CA46" s="2099"/>
      <c r="CB46" s="2095"/>
      <c r="CC46" s="2095"/>
      <c r="CD46" s="102"/>
      <c r="CE46" s="102"/>
      <c r="CF46" s="102"/>
      <c r="CG46" s="102"/>
      <c r="CH46" s="102"/>
      <c r="CI46" s="102"/>
      <c r="CJ46" s="102"/>
      <c r="CK46" s="102"/>
      <c r="CL46" s="102"/>
    </row>
    <row r="47" spans="1:90" s="105" customFormat="1" ht="15" customHeight="1">
      <c r="A47" s="1861"/>
      <c r="B47" s="1861"/>
      <c r="C47" s="1861"/>
      <c r="D47" s="1861"/>
      <c r="E47" s="2099"/>
      <c r="F47" s="2099"/>
      <c r="G47" s="2099"/>
      <c r="H47" s="2099"/>
      <c r="I47" s="2099"/>
      <c r="J47" s="2099"/>
      <c r="K47" s="2099"/>
      <c r="L47" s="2099"/>
      <c r="M47" s="2099"/>
      <c r="N47" s="2099"/>
      <c r="O47" s="2099"/>
      <c r="P47" s="2099"/>
      <c r="Q47" s="2099"/>
      <c r="R47" s="2099"/>
      <c r="S47" s="2099"/>
      <c r="T47" s="2099"/>
      <c r="U47" s="2099"/>
      <c r="V47" s="2099"/>
      <c r="W47" s="2099"/>
      <c r="X47" s="2099"/>
      <c r="Y47" s="2099"/>
      <c r="Z47" s="2099"/>
      <c r="AA47" s="2099"/>
      <c r="AB47" s="2099"/>
      <c r="AC47" s="2099"/>
      <c r="AD47" s="2099"/>
      <c r="AE47" s="2099"/>
      <c r="AF47" s="2099"/>
      <c r="AG47" s="2099"/>
      <c r="AH47" s="2099"/>
      <c r="AI47" s="2099"/>
      <c r="AJ47" s="2099"/>
      <c r="AK47" s="2099"/>
      <c r="AL47" s="2099"/>
      <c r="AM47" s="2099"/>
      <c r="AN47" s="2099"/>
      <c r="AO47" s="2099"/>
      <c r="AP47" s="2099"/>
      <c r="AQ47" s="2099"/>
      <c r="AR47" s="2099"/>
      <c r="AS47" s="2099"/>
      <c r="AT47" s="2099"/>
      <c r="AU47" s="2099"/>
      <c r="AV47" s="2099"/>
      <c r="AW47" s="2099"/>
      <c r="AX47" s="2099"/>
      <c r="AY47" s="2099"/>
      <c r="AZ47" s="2099"/>
      <c r="BA47" s="2099"/>
      <c r="BB47" s="2099"/>
      <c r="BC47" s="2099"/>
      <c r="BD47" s="2099"/>
      <c r="BE47" s="2099"/>
      <c r="BF47" s="2099"/>
      <c r="BG47" s="2099"/>
      <c r="BH47" s="2099"/>
      <c r="BI47" s="2099"/>
      <c r="BJ47" s="2099"/>
      <c r="BK47" s="2099"/>
      <c r="BL47" s="2099"/>
      <c r="BM47" s="2099"/>
      <c r="BN47" s="2099"/>
      <c r="BO47" s="2099"/>
      <c r="BP47" s="2099"/>
      <c r="BQ47" s="2099"/>
      <c r="BR47" s="2099"/>
      <c r="BS47" s="2099"/>
      <c r="BT47" s="2099"/>
      <c r="BU47" s="2099"/>
      <c r="BV47" s="2099"/>
      <c r="BW47" s="2099"/>
      <c r="BX47" s="2099"/>
      <c r="BY47" s="2099"/>
      <c r="BZ47" s="2099"/>
      <c r="CA47" s="2099"/>
      <c r="CB47" s="2095"/>
      <c r="CC47" s="2095"/>
      <c r="CD47" s="102"/>
      <c r="CE47" s="102"/>
      <c r="CF47" s="102"/>
      <c r="CG47" s="102"/>
      <c r="CH47" s="102"/>
      <c r="CI47" s="102"/>
      <c r="CJ47" s="102"/>
      <c r="CK47" s="102"/>
      <c r="CL47" s="102"/>
    </row>
    <row r="48" spans="1:90" s="105" customFormat="1" ht="15" customHeight="1">
      <c r="A48" s="1861"/>
      <c r="B48" s="1861"/>
      <c r="C48" s="1861"/>
      <c r="D48" s="1861"/>
      <c r="E48" s="2099"/>
      <c r="F48" s="2099"/>
      <c r="G48" s="2099"/>
      <c r="H48" s="2099"/>
      <c r="I48" s="2099"/>
      <c r="J48" s="2099"/>
      <c r="K48" s="2099"/>
      <c r="L48" s="2099"/>
      <c r="M48" s="2099"/>
      <c r="N48" s="2099"/>
      <c r="O48" s="2099"/>
      <c r="P48" s="2099"/>
      <c r="Q48" s="2099"/>
      <c r="R48" s="2099"/>
      <c r="S48" s="2099"/>
      <c r="T48" s="2099"/>
      <c r="U48" s="2099"/>
      <c r="V48" s="2099"/>
      <c r="W48" s="2099"/>
      <c r="X48" s="2099"/>
      <c r="Y48" s="2099"/>
      <c r="Z48" s="2099"/>
      <c r="AA48" s="2099"/>
      <c r="AB48" s="2099"/>
      <c r="AC48" s="2099"/>
      <c r="AD48" s="2099"/>
      <c r="AE48" s="2099"/>
      <c r="AF48" s="2099"/>
      <c r="AG48" s="2099"/>
      <c r="AH48" s="2099"/>
      <c r="AI48" s="2099"/>
      <c r="AJ48" s="2099"/>
      <c r="AK48" s="2099"/>
      <c r="AL48" s="2099"/>
      <c r="AM48" s="2099"/>
      <c r="AN48" s="2099"/>
      <c r="AO48" s="2099"/>
      <c r="AP48" s="2099"/>
      <c r="AQ48" s="2099"/>
      <c r="AR48" s="2099"/>
      <c r="AS48" s="2099"/>
      <c r="AT48" s="2099"/>
      <c r="AU48" s="2099"/>
      <c r="AV48" s="2099"/>
      <c r="AW48" s="2099"/>
      <c r="AX48" s="2099"/>
      <c r="AY48" s="2099"/>
      <c r="AZ48" s="2099"/>
      <c r="BA48" s="2099"/>
      <c r="BB48" s="2099"/>
      <c r="BC48" s="2099"/>
      <c r="BD48" s="2099"/>
      <c r="BE48" s="2099"/>
      <c r="BF48" s="2099"/>
      <c r="BG48" s="2099"/>
      <c r="BH48" s="2099"/>
      <c r="BI48" s="2099"/>
      <c r="BJ48" s="2099"/>
      <c r="BK48" s="2099"/>
      <c r="BL48" s="2099"/>
      <c r="BM48" s="2099"/>
      <c r="BN48" s="2099"/>
      <c r="BO48" s="2099"/>
      <c r="BP48" s="2099"/>
      <c r="BQ48" s="2099"/>
      <c r="BR48" s="2099"/>
      <c r="BS48" s="2099"/>
      <c r="BT48" s="2099"/>
      <c r="BU48" s="2099"/>
      <c r="BV48" s="2099"/>
      <c r="BW48" s="2099"/>
      <c r="BX48" s="2099"/>
      <c r="BY48" s="2099"/>
      <c r="BZ48" s="2099"/>
      <c r="CA48" s="2099"/>
      <c r="CB48" s="2095"/>
      <c r="CC48" s="2095"/>
      <c r="CD48" s="102"/>
      <c r="CE48" s="102"/>
      <c r="CF48" s="102"/>
      <c r="CG48" s="102"/>
      <c r="CH48" s="102"/>
      <c r="CI48" s="102"/>
      <c r="CJ48" s="102"/>
      <c r="CK48" s="102"/>
      <c r="CL48" s="102"/>
    </row>
    <row r="49" spans="1:90" s="105" customFormat="1" ht="15" customHeight="1">
      <c r="A49" s="1861"/>
      <c r="B49" s="1861"/>
      <c r="C49" s="1861"/>
      <c r="D49" s="1861"/>
      <c r="E49" s="2099"/>
      <c r="F49" s="2099"/>
      <c r="G49" s="2099"/>
      <c r="H49" s="2099"/>
      <c r="I49" s="2099"/>
      <c r="J49" s="2099"/>
      <c r="K49" s="2099"/>
      <c r="L49" s="2099"/>
      <c r="M49" s="2099"/>
      <c r="N49" s="2099"/>
      <c r="O49" s="2099"/>
      <c r="P49" s="2099"/>
      <c r="Q49" s="2099"/>
      <c r="R49" s="2099"/>
      <c r="S49" s="2099"/>
      <c r="T49" s="2099"/>
      <c r="U49" s="2099"/>
      <c r="V49" s="2099"/>
      <c r="W49" s="2099"/>
      <c r="X49" s="2099"/>
      <c r="Y49" s="2099"/>
      <c r="Z49" s="2099"/>
      <c r="AA49" s="2099"/>
      <c r="AB49" s="2099"/>
      <c r="AC49" s="2099"/>
      <c r="AD49" s="2099"/>
      <c r="AE49" s="2099"/>
      <c r="AF49" s="2099"/>
      <c r="AG49" s="2099"/>
      <c r="AH49" s="2099"/>
      <c r="AI49" s="2099"/>
      <c r="AJ49" s="2099"/>
      <c r="AK49" s="2099"/>
      <c r="AL49" s="2099"/>
      <c r="AM49" s="2099"/>
      <c r="AN49" s="2099"/>
      <c r="AO49" s="2099"/>
      <c r="AP49" s="2099"/>
      <c r="AQ49" s="2099"/>
      <c r="AR49" s="2099"/>
      <c r="AS49" s="2099"/>
      <c r="AT49" s="2099"/>
      <c r="AU49" s="2099"/>
      <c r="AV49" s="2099"/>
      <c r="AW49" s="2099"/>
      <c r="AX49" s="2099"/>
      <c r="AY49" s="2099"/>
      <c r="AZ49" s="2099"/>
      <c r="BA49" s="2099"/>
      <c r="BB49" s="2099"/>
      <c r="BC49" s="2099"/>
      <c r="BD49" s="2099"/>
      <c r="BE49" s="2099"/>
      <c r="BF49" s="2099"/>
      <c r="BG49" s="2099"/>
      <c r="BH49" s="2099"/>
      <c r="BI49" s="2099"/>
      <c r="BJ49" s="2099"/>
      <c r="BK49" s="2099"/>
      <c r="BL49" s="2099"/>
      <c r="BM49" s="2099"/>
      <c r="BN49" s="2099"/>
      <c r="BO49" s="2099"/>
      <c r="BP49" s="2099"/>
      <c r="BQ49" s="2099"/>
      <c r="BR49" s="2099"/>
      <c r="BS49" s="2099"/>
      <c r="BT49" s="2099"/>
      <c r="BU49" s="2099"/>
      <c r="BV49" s="2099"/>
      <c r="BW49" s="2099"/>
      <c r="BX49" s="2099"/>
      <c r="BY49" s="2099"/>
      <c r="BZ49" s="2099"/>
      <c r="CA49" s="2099"/>
      <c r="CB49" s="2095"/>
      <c r="CC49" s="2095"/>
      <c r="CD49" s="102"/>
      <c r="CE49" s="102"/>
      <c r="CF49" s="102"/>
      <c r="CG49" s="102"/>
      <c r="CH49" s="102"/>
      <c r="CI49" s="102"/>
      <c r="CJ49" s="102"/>
      <c r="CK49" s="102"/>
      <c r="CL49" s="102"/>
    </row>
    <row r="50" spans="1:90" s="105" customFormat="1" ht="15" customHeight="1">
      <c r="A50" s="1861"/>
      <c r="B50" s="1861"/>
      <c r="C50" s="1861"/>
      <c r="D50" s="1861"/>
      <c r="E50" s="2099"/>
      <c r="F50" s="2099"/>
      <c r="G50" s="2099"/>
      <c r="H50" s="2099"/>
      <c r="I50" s="2099"/>
      <c r="J50" s="2099"/>
      <c r="K50" s="2099"/>
      <c r="L50" s="2099"/>
      <c r="M50" s="2099"/>
      <c r="N50" s="2099"/>
      <c r="O50" s="2099"/>
      <c r="P50" s="2099"/>
      <c r="Q50" s="2099"/>
      <c r="R50" s="2099"/>
      <c r="S50" s="2099"/>
      <c r="T50" s="2099"/>
      <c r="U50" s="2099"/>
      <c r="V50" s="2099"/>
      <c r="W50" s="2099"/>
      <c r="X50" s="2099"/>
      <c r="Y50" s="2099"/>
      <c r="Z50" s="2099"/>
      <c r="AA50" s="2099"/>
      <c r="AB50" s="2099"/>
      <c r="AC50" s="2099"/>
      <c r="AD50" s="2099"/>
      <c r="AE50" s="2099"/>
      <c r="AF50" s="2099"/>
      <c r="AG50" s="2099"/>
      <c r="AH50" s="2099"/>
      <c r="AI50" s="2099"/>
      <c r="AJ50" s="2099"/>
      <c r="AK50" s="2099"/>
      <c r="AL50" s="2099"/>
      <c r="AM50" s="2099"/>
      <c r="AN50" s="2099"/>
      <c r="AO50" s="2099"/>
      <c r="AP50" s="2099"/>
      <c r="AQ50" s="2099"/>
      <c r="AR50" s="2099"/>
      <c r="AS50" s="2099"/>
      <c r="AT50" s="2099"/>
      <c r="AU50" s="2099"/>
      <c r="AV50" s="2099"/>
      <c r="AW50" s="2099"/>
      <c r="AX50" s="2099"/>
      <c r="AY50" s="2099"/>
      <c r="AZ50" s="2099"/>
      <c r="BA50" s="2099"/>
      <c r="BB50" s="2099"/>
      <c r="BC50" s="2099"/>
      <c r="BD50" s="2099"/>
      <c r="BE50" s="2099"/>
      <c r="BF50" s="2099"/>
      <c r="BG50" s="2099"/>
      <c r="BH50" s="2099"/>
      <c r="BI50" s="2099"/>
      <c r="BJ50" s="2099"/>
      <c r="BK50" s="2099"/>
      <c r="BL50" s="2099"/>
      <c r="BM50" s="2099"/>
      <c r="BN50" s="2099"/>
      <c r="BO50" s="2099"/>
      <c r="BP50" s="2099"/>
      <c r="BQ50" s="2099"/>
      <c r="BR50" s="2099"/>
      <c r="BS50" s="2099"/>
      <c r="BT50" s="2099"/>
      <c r="BU50" s="2099"/>
      <c r="BV50" s="2099"/>
      <c r="BW50" s="2099"/>
      <c r="BX50" s="2099"/>
      <c r="BY50" s="2099"/>
      <c r="BZ50" s="2099"/>
      <c r="CA50" s="2099"/>
      <c r="CB50" s="2095"/>
      <c r="CC50" s="2095"/>
      <c r="CD50" s="102"/>
      <c r="CE50" s="102"/>
      <c r="CF50" s="102"/>
      <c r="CG50" s="102"/>
      <c r="CH50" s="102"/>
      <c r="CI50" s="102"/>
      <c r="CJ50" s="102"/>
      <c r="CK50" s="102"/>
      <c r="CL50" s="102"/>
    </row>
    <row r="51" spans="1:90" s="105" customFormat="1" ht="15" customHeight="1">
      <c r="A51" s="1861"/>
      <c r="B51" s="1861"/>
      <c r="C51" s="1861"/>
      <c r="D51" s="1861"/>
      <c r="E51" s="2099"/>
      <c r="F51" s="2099"/>
      <c r="G51" s="2099"/>
      <c r="H51" s="2099"/>
      <c r="I51" s="2099"/>
      <c r="J51" s="2099"/>
      <c r="K51" s="2099"/>
      <c r="L51" s="2099"/>
      <c r="M51" s="2099"/>
      <c r="N51" s="2099"/>
      <c r="O51" s="2099"/>
      <c r="P51" s="2099"/>
      <c r="Q51" s="2099"/>
      <c r="R51" s="2099"/>
      <c r="S51" s="2099"/>
      <c r="T51" s="2099"/>
      <c r="U51" s="2099"/>
      <c r="V51" s="2099"/>
      <c r="W51" s="2099"/>
      <c r="X51" s="2099"/>
      <c r="Y51" s="2099"/>
      <c r="Z51" s="2099"/>
      <c r="AA51" s="2099"/>
      <c r="AB51" s="2099"/>
      <c r="AC51" s="2099"/>
      <c r="AD51" s="2099"/>
      <c r="AE51" s="2099"/>
      <c r="AF51" s="2099"/>
      <c r="AG51" s="2099"/>
      <c r="AH51" s="2099"/>
      <c r="AI51" s="2099"/>
      <c r="AJ51" s="2099"/>
      <c r="AK51" s="2099"/>
      <c r="AL51" s="2099"/>
      <c r="AM51" s="2099"/>
      <c r="AN51" s="2099"/>
      <c r="AO51" s="2099"/>
      <c r="AP51" s="2099"/>
      <c r="AQ51" s="2099"/>
      <c r="AR51" s="2099"/>
      <c r="AS51" s="2099"/>
      <c r="AT51" s="2099"/>
      <c r="AU51" s="2099"/>
      <c r="AV51" s="2099"/>
      <c r="AW51" s="2099"/>
      <c r="AX51" s="2099"/>
      <c r="AY51" s="2099"/>
      <c r="AZ51" s="2099"/>
      <c r="BA51" s="2099"/>
      <c r="BB51" s="2099"/>
      <c r="BC51" s="2099"/>
      <c r="BD51" s="2099"/>
      <c r="BE51" s="2099"/>
      <c r="BF51" s="2099"/>
      <c r="BG51" s="2099"/>
      <c r="BH51" s="2099"/>
      <c r="BI51" s="2099"/>
      <c r="BJ51" s="2099"/>
      <c r="BK51" s="2099"/>
      <c r="BL51" s="2099"/>
      <c r="BM51" s="2099"/>
      <c r="BN51" s="2099"/>
      <c r="BO51" s="2099"/>
      <c r="BP51" s="2099"/>
      <c r="BQ51" s="2099"/>
      <c r="BR51" s="2099"/>
      <c r="BS51" s="2099"/>
      <c r="BT51" s="2099"/>
      <c r="BU51" s="2099"/>
      <c r="BV51" s="2099"/>
      <c r="BW51" s="2099"/>
      <c r="BX51" s="2099"/>
      <c r="BY51" s="2099"/>
      <c r="BZ51" s="2099"/>
      <c r="CA51" s="2099"/>
      <c r="CB51" s="2095"/>
      <c r="CC51" s="2095"/>
      <c r="CD51" s="102"/>
      <c r="CE51" s="102"/>
      <c r="CF51" s="102"/>
      <c r="CG51" s="102"/>
      <c r="CH51" s="102"/>
      <c r="CI51" s="102"/>
      <c r="CJ51" s="102"/>
      <c r="CK51" s="102"/>
      <c r="CL51" s="102"/>
    </row>
    <row r="52" spans="1:90" s="105" customFormat="1" ht="15" customHeight="1">
      <c r="A52" s="1861"/>
      <c r="B52" s="1861"/>
      <c r="C52" s="1861"/>
      <c r="D52" s="1861"/>
      <c r="E52" s="2099"/>
      <c r="F52" s="2099"/>
      <c r="G52" s="2099"/>
      <c r="H52" s="2099"/>
      <c r="I52" s="2099"/>
      <c r="J52" s="2099"/>
      <c r="K52" s="2099"/>
      <c r="L52" s="2099"/>
      <c r="M52" s="2099"/>
      <c r="N52" s="2099"/>
      <c r="O52" s="2099"/>
      <c r="P52" s="2099"/>
      <c r="Q52" s="2099"/>
      <c r="R52" s="2099"/>
      <c r="S52" s="2099"/>
      <c r="T52" s="2099"/>
      <c r="U52" s="2099"/>
      <c r="V52" s="2099"/>
      <c r="W52" s="2099"/>
      <c r="X52" s="2099"/>
      <c r="Y52" s="2099"/>
      <c r="Z52" s="2099"/>
      <c r="AA52" s="2099"/>
      <c r="AB52" s="2099"/>
      <c r="AC52" s="2099"/>
      <c r="AD52" s="2099"/>
      <c r="AE52" s="2099"/>
      <c r="AF52" s="2099"/>
      <c r="AG52" s="2099"/>
      <c r="AH52" s="2099"/>
      <c r="AI52" s="2099"/>
      <c r="AJ52" s="2099"/>
      <c r="AK52" s="2099"/>
      <c r="AL52" s="2099"/>
      <c r="AM52" s="2099"/>
      <c r="AN52" s="2099"/>
      <c r="AO52" s="2099"/>
      <c r="AP52" s="2099"/>
      <c r="AQ52" s="2099"/>
      <c r="AR52" s="2099"/>
      <c r="AS52" s="2099"/>
      <c r="AT52" s="2099"/>
      <c r="AU52" s="2099"/>
      <c r="AV52" s="2099"/>
      <c r="AW52" s="2099"/>
      <c r="AX52" s="2099"/>
      <c r="AY52" s="2099"/>
      <c r="AZ52" s="2099"/>
      <c r="BA52" s="2099"/>
      <c r="BB52" s="2099"/>
      <c r="BC52" s="2099"/>
      <c r="BD52" s="2099"/>
      <c r="BE52" s="2099"/>
      <c r="BF52" s="2099"/>
      <c r="BG52" s="2099"/>
      <c r="BH52" s="2099"/>
      <c r="BI52" s="2099"/>
      <c r="BJ52" s="2099"/>
      <c r="BK52" s="2099"/>
      <c r="BL52" s="2099"/>
      <c r="BM52" s="2099"/>
      <c r="BN52" s="2099"/>
      <c r="BO52" s="2099"/>
      <c r="BP52" s="2099"/>
      <c r="BQ52" s="2099"/>
      <c r="BR52" s="2099"/>
      <c r="BS52" s="2099"/>
      <c r="BT52" s="2099"/>
      <c r="BU52" s="2099"/>
      <c r="BV52" s="2099"/>
      <c r="BW52" s="2099"/>
      <c r="BX52" s="2099"/>
      <c r="BY52" s="2099"/>
      <c r="BZ52" s="2099"/>
      <c r="CA52" s="2099"/>
      <c r="CB52" s="2095"/>
      <c r="CC52" s="2095"/>
      <c r="CD52" s="102"/>
      <c r="CE52" s="102"/>
      <c r="CF52" s="102"/>
      <c r="CG52" s="102"/>
      <c r="CH52" s="102"/>
      <c r="CI52" s="102"/>
      <c r="CJ52" s="102"/>
      <c r="CK52" s="102"/>
      <c r="CL52" s="102"/>
    </row>
    <row r="53" spans="1:90" ht="15" customHeight="1">
      <c r="A53" s="1861"/>
      <c r="B53" s="1861"/>
      <c r="C53" s="1861"/>
      <c r="D53" s="1861"/>
      <c r="E53" s="2099"/>
      <c r="F53" s="2099"/>
      <c r="G53" s="2099"/>
      <c r="H53" s="2099"/>
      <c r="I53" s="2099"/>
      <c r="J53" s="2099"/>
      <c r="K53" s="2099"/>
      <c r="L53" s="2099"/>
      <c r="M53" s="2099"/>
      <c r="N53" s="2099"/>
      <c r="O53" s="2099"/>
      <c r="P53" s="2099"/>
      <c r="Q53" s="2099"/>
      <c r="R53" s="2099"/>
      <c r="S53" s="2099"/>
      <c r="T53" s="2099"/>
      <c r="U53" s="2099"/>
      <c r="V53" s="2099"/>
      <c r="W53" s="2099"/>
      <c r="X53" s="2099"/>
      <c r="Y53" s="2099"/>
      <c r="Z53" s="2099"/>
      <c r="AA53" s="2099"/>
      <c r="AB53" s="2099"/>
      <c r="AC53" s="2099"/>
      <c r="AD53" s="2099"/>
      <c r="AE53" s="2099"/>
      <c r="AF53" s="2099"/>
      <c r="AG53" s="2099"/>
      <c r="AH53" s="2099"/>
      <c r="AI53" s="2099"/>
      <c r="AJ53" s="2099"/>
      <c r="AK53" s="2099"/>
      <c r="AL53" s="2099"/>
      <c r="AM53" s="2099"/>
      <c r="AN53" s="2099"/>
      <c r="AO53" s="2099"/>
      <c r="AP53" s="2099"/>
      <c r="AQ53" s="2099"/>
      <c r="AR53" s="2099"/>
      <c r="AS53" s="2099"/>
      <c r="AT53" s="2099"/>
      <c r="AU53" s="2099"/>
      <c r="AV53" s="2099"/>
      <c r="AW53" s="2099"/>
      <c r="AX53" s="2099"/>
      <c r="AY53" s="2099"/>
      <c r="AZ53" s="2099"/>
      <c r="BA53" s="2099"/>
      <c r="BB53" s="2099"/>
      <c r="BC53" s="2099"/>
      <c r="BD53" s="2099"/>
      <c r="BE53" s="2099"/>
      <c r="BF53" s="2099"/>
      <c r="BG53" s="2099"/>
      <c r="BH53" s="2099"/>
      <c r="BI53" s="2099"/>
      <c r="BJ53" s="2099"/>
      <c r="BK53" s="2099"/>
      <c r="BL53" s="2099"/>
      <c r="BM53" s="2099"/>
      <c r="BN53" s="2099"/>
      <c r="BO53" s="2099"/>
      <c r="BP53" s="2099"/>
      <c r="BQ53" s="2099"/>
      <c r="BR53" s="2099"/>
      <c r="BS53" s="2099"/>
      <c r="BT53" s="2099"/>
      <c r="BU53" s="2099"/>
      <c r="BV53" s="2099"/>
      <c r="BW53" s="2099"/>
      <c r="BX53" s="2099"/>
      <c r="BY53" s="2099"/>
      <c r="BZ53" s="2099"/>
      <c r="CA53" s="2099"/>
      <c r="CB53" s="2095"/>
      <c r="CC53" s="2095"/>
      <c r="CD53" s="102"/>
      <c r="CE53" s="102"/>
      <c r="CF53" s="102"/>
      <c r="CG53" s="102"/>
      <c r="CH53" s="102"/>
      <c r="CI53" s="102"/>
      <c r="CJ53" s="102"/>
      <c r="CK53" s="102"/>
      <c r="CL53" s="102"/>
    </row>
    <row r="54" spans="1:90" ht="15" customHeight="1">
      <c r="A54" s="1861"/>
      <c r="B54" s="1861"/>
      <c r="C54" s="1861"/>
      <c r="D54" s="1861"/>
      <c r="E54" s="2099"/>
      <c r="F54" s="2099"/>
      <c r="G54" s="2099"/>
      <c r="H54" s="2099"/>
      <c r="I54" s="2099"/>
      <c r="J54" s="2099"/>
      <c r="K54" s="2099"/>
      <c r="L54" s="2099"/>
      <c r="M54" s="2099"/>
      <c r="N54" s="2099"/>
      <c r="O54" s="2099"/>
      <c r="P54" s="2099"/>
      <c r="Q54" s="2099"/>
      <c r="R54" s="2099"/>
      <c r="S54" s="2099"/>
      <c r="T54" s="2099"/>
      <c r="U54" s="2099"/>
      <c r="V54" s="2099"/>
      <c r="W54" s="2099"/>
      <c r="X54" s="2099"/>
      <c r="Y54" s="2099"/>
      <c r="Z54" s="2099"/>
      <c r="AA54" s="2099"/>
      <c r="AB54" s="2099"/>
      <c r="AC54" s="2099"/>
      <c r="AD54" s="2099"/>
      <c r="AE54" s="2099"/>
      <c r="AF54" s="2099"/>
      <c r="AG54" s="2099"/>
      <c r="AH54" s="2099"/>
      <c r="AI54" s="2099"/>
      <c r="AJ54" s="2099"/>
      <c r="AK54" s="2099"/>
      <c r="AL54" s="2099"/>
      <c r="AM54" s="2099"/>
      <c r="AN54" s="2099"/>
      <c r="AO54" s="2099"/>
      <c r="AP54" s="2099"/>
      <c r="AQ54" s="2099"/>
      <c r="AR54" s="2099"/>
      <c r="AS54" s="2099"/>
      <c r="AT54" s="2099"/>
      <c r="AU54" s="2099"/>
      <c r="AV54" s="2099"/>
      <c r="AW54" s="2099"/>
      <c r="AX54" s="2099"/>
      <c r="AY54" s="2099"/>
      <c r="AZ54" s="2099"/>
      <c r="BA54" s="2099"/>
      <c r="BB54" s="2099"/>
      <c r="BC54" s="2099"/>
      <c r="BD54" s="2099"/>
      <c r="BE54" s="2099"/>
      <c r="BF54" s="2099"/>
      <c r="BG54" s="2099"/>
      <c r="BH54" s="2099"/>
      <c r="BI54" s="2099"/>
      <c r="BJ54" s="2099"/>
      <c r="BK54" s="2099"/>
      <c r="BL54" s="2099"/>
      <c r="BM54" s="2099"/>
      <c r="BN54" s="2099"/>
      <c r="BO54" s="2099"/>
      <c r="BP54" s="2099"/>
      <c r="BQ54" s="2099"/>
      <c r="BR54" s="2099"/>
      <c r="BS54" s="2099"/>
      <c r="BT54" s="2099"/>
      <c r="BU54" s="2099"/>
      <c r="BV54" s="2099"/>
      <c r="BW54" s="2099"/>
      <c r="BX54" s="2099"/>
      <c r="BY54" s="2099"/>
      <c r="BZ54" s="2099"/>
      <c r="CA54" s="2099"/>
      <c r="CB54" s="2095"/>
      <c r="CC54" s="2095"/>
      <c r="CD54" s="102"/>
      <c r="CE54" s="102"/>
      <c r="CF54" s="102"/>
      <c r="CG54" s="102"/>
      <c r="CH54" s="102"/>
      <c r="CI54" s="102"/>
      <c r="CJ54" s="102"/>
      <c r="CK54" s="102"/>
      <c r="CL54" s="102"/>
    </row>
    <row r="55" spans="1:90" s="106" customFormat="1" ht="1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4"/>
      <c r="BR55" s="114"/>
      <c r="BS55" s="114"/>
      <c r="BT55" s="114"/>
      <c r="BU55" s="114"/>
      <c r="BV55" s="114"/>
      <c r="BW55" s="114"/>
      <c r="BX55" s="114"/>
      <c r="BY55" s="114"/>
      <c r="BZ55" s="114"/>
      <c r="CA55" s="113"/>
      <c r="CB55" s="113"/>
      <c r="CC55" s="113"/>
      <c r="CE55" s="12"/>
      <c r="CF55" s="12"/>
      <c r="CG55" s="12"/>
      <c r="CH55" s="12"/>
      <c r="CI55" s="12"/>
      <c r="CJ55" s="12"/>
      <c r="CK55" s="12"/>
      <c r="CL55" s="12"/>
    </row>
  </sheetData>
  <sheetProtection password="85FE" sheet="1" objects="1" scenarios="1" selectLockedCells="1" selectUnlockedCells="1"/>
  <mergeCells count="112">
    <mergeCell ref="AX33:BI33"/>
    <mergeCell ref="BJ33:BU33"/>
    <mergeCell ref="BV33:CA33"/>
    <mergeCell ref="AX34:BG35"/>
    <mergeCell ref="E15:L15"/>
    <mergeCell ref="M15:CA15"/>
    <mergeCell ref="M16:CA16"/>
    <mergeCell ref="G39:S41"/>
    <mergeCell ref="U39:AW41"/>
    <mergeCell ref="AX39:BI39"/>
    <mergeCell ref="BJ39:BU39"/>
    <mergeCell ref="BV39:CA39"/>
    <mergeCell ref="AX40:BG41"/>
    <mergeCell ref="G36:S38"/>
    <mergeCell ref="U36:AW38"/>
    <mergeCell ref="AX36:BI36"/>
    <mergeCell ref="BJ36:BU36"/>
    <mergeCell ref="BV36:CA36"/>
    <mergeCell ref="AX37:BG38"/>
    <mergeCell ref="BJ37:BS38"/>
    <mergeCell ref="BV37:CA37"/>
    <mergeCell ref="BJ40:BS41"/>
    <mergeCell ref="BV40:CA40"/>
    <mergeCell ref="BV41:CA41"/>
    <mergeCell ref="BH34:BI35"/>
    <mergeCell ref="BT34:BU35"/>
    <mergeCell ref="G52:CA52"/>
    <mergeCell ref="G53:CA53"/>
    <mergeCell ref="G54:CA54"/>
    <mergeCell ref="G42:CA42"/>
    <mergeCell ref="G43:CA43"/>
    <mergeCell ref="G48:CA48"/>
    <mergeCell ref="G49:CA49"/>
    <mergeCell ref="G50:CA50"/>
    <mergeCell ref="G51:CA51"/>
    <mergeCell ref="G44:CA44"/>
    <mergeCell ref="G45:CA45"/>
    <mergeCell ref="G46:CA46"/>
    <mergeCell ref="G47:CA47"/>
    <mergeCell ref="BH37:BI38"/>
    <mergeCell ref="BT37:BU38"/>
    <mergeCell ref="BV34:CA34"/>
    <mergeCell ref="BV35:CA35"/>
    <mergeCell ref="BH40:BI41"/>
    <mergeCell ref="BT40:BU41"/>
    <mergeCell ref="BV38:CA38"/>
    <mergeCell ref="BJ34:BS35"/>
    <mergeCell ref="BQ21:BR21"/>
    <mergeCell ref="BS21:CA21"/>
    <mergeCell ref="U32:AW32"/>
    <mergeCell ref="U30:AW31"/>
    <mergeCell ref="BH31:BI32"/>
    <mergeCell ref="BT31:BU32"/>
    <mergeCell ref="AM23:CA23"/>
    <mergeCell ref="E24:CA25"/>
    <mergeCell ref="E26:AE27"/>
    <mergeCell ref="AF26:AZ27"/>
    <mergeCell ref="AX28:BI28"/>
    <mergeCell ref="BJ28:BU28"/>
    <mergeCell ref="BV28:CA28"/>
    <mergeCell ref="AX29:BI29"/>
    <mergeCell ref="BJ29:BU29"/>
    <mergeCell ref="BV29:CA29"/>
    <mergeCell ref="BV32:CA32"/>
    <mergeCell ref="A1:D54"/>
    <mergeCell ref="E1:CA1"/>
    <mergeCell ref="E17:CA18"/>
    <mergeCell ref="E19:AH19"/>
    <mergeCell ref="AI19:AR19"/>
    <mergeCell ref="AT19:BV19"/>
    <mergeCell ref="BW19:CA19"/>
    <mergeCell ref="E20:AH20"/>
    <mergeCell ref="AI20:AR20"/>
    <mergeCell ref="AT20:CA20"/>
    <mergeCell ref="E13:BZ13"/>
    <mergeCell ref="E14:AX14"/>
    <mergeCell ref="AY14:BV14"/>
    <mergeCell ref="BW14:CA14"/>
    <mergeCell ref="E16:L16"/>
    <mergeCell ref="E23:AL23"/>
    <mergeCell ref="E22:CA22"/>
    <mergeCell ref="E28:F54"/>
    <mergeCell ref="G28:T29"/>
    <mergeCell ref="U28:AW29"/>
    <mergeCell ref="BA26:CA27"/>
    <mergeCell ref="G30:T32"/>
    <mergeCell ref="G33:T35"/>
    <mergeCell ref="U33:AW35"/>
    <mergeCell ref="CB1:CC54"/>
    <mergeCell ref="E2:CA2"/>
    <mergeCell ref="E3:CA3"/>
    <mergeCell ref="E4:CA4"/>
    <mergeCell ref="E5:CA5"/>
    <mergeCell ref="E6:AE7"/>
    <mergeCell ref="AF6:AZ7"/>
    <mergeCell ref="BA6:CA7"/>
    <mergeCell ref="E8:S9"/>
    <mergeCell ref="T8:BL9"/>
    <mergeCell ref="BM8:CA9"/>
    <mergeCell ref="E10:CA10"/>
    <mergeCell ref="E11:O12"/>
    <mergeCell ref="P11:CA11"/>
    <mergeCell ref="P12:CA12"/>
    <mergeCell ref="E21:AH21"/>
    <mergeCell ref="AX30:BI30"/>
    <mergeCell ref="BJ30:BU30"/>
    <mergeCell ref="BV30:CA30"/>
    <mergeCell ref="AX31:BG32"/>
    <mergeCell ref="BJ31:BS32"/>
    <mergeCell ref="BV31:CA31"/>
    <mergeCell ref="AI21:AR21"/>
    <mergeCell ref="AT21:BP21"/>
  </mergeCells>
  <phoneticPr fontId="15"/>
  <dataValidations count="1">
    <dataValidation imeMode="hiragana" allowBlank="1" showInputMessage="1" sqref="AF6 E19:E24 BM8 T8 E14:E17 AS19:AT21 AI19:AI21 AM23 CP42:EP1048576 BA6 BA26 AF26 E26 G28 U28 E28 U30 G30 U33 U36 U39 A55:BP1048576 CM1:CO1048576 E10:E11 BT31 BJ31 G42:G54 BH37 BT34 AX33:AX34 AX36:AX37 AX39:AX40 BH34 BT37 BH40 BJ34 BJ37 BJ40 G33 G36 G39 P11:P12 CR22:ED27 E1:E6 CD1:CD4 CA55:CD1048576 CP1:CQ27 CR1:ED18 EE1:EP27 E8 AX28:AX31 BJ28:BJ29 M15:M16 EQ1:XFD1048576 BT40" xr:uid="{00000000-0002-0000-0B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autoPageBreaks="0" fitToPage="1"/>
  </sheetPr>
  <dimension ref="A1:CI97"/>
  <sheetViews>
    <sheetView showGridLines="0" showRowColHeaders="0" workbookViewId="0">
      <selection activeCell="CH1" sqref="CH1"/>
    </sheetView>
  </sheetViews>
  <sheetFormatPr defaultColWidth="0" defaultRowHeight="0" customHeight="1" zeroHeight="1"/>
  <cols>
    <col min="1" max="1" width="1.5" style="103" customWidth="1"/>
    <col min="2" max="2" width="2.125" style="103" customWidth="1"/>
    <col min="3" max="3" width="1.625" style="103" customWidth="1"/>
    <col min="4" max="4" width="0.875" style="103" customWidth="1"/>
    <col min="5" max="5" width="2.125" style="103" customWidth="1"/>
    <col min="6" max="6" width="0.875" style="103" customWidth="1"/>
    <col min="7" max="25" width="1.5" style="103" customWidth="1"/>
    <col min="26" max="27" width="0.75" style="103" customWidth="1"/>
    <col min="28" max="28" width="1.5" style="103" customWidth="1"/>
    <col min="29" max="41" width="0.75" style="103" customWidth="1"/>
    <col min="42" max="42" width="1.5" style="103" customWidth="1"/>
    <col min="43" max="44" width="0.75" style="103" customWidth="1"/>
    <col min="45" max="46" width="1.5" style="103" customWidth="1"/>
    <col min="47" max="48" width="0.75" style="103" customWidth="1"/>
    <col min="49" max="76" width="1.5" style="103" customWidth="1"/>
    <col min="77" max="77" width="1.625" style="103" customWidth="1"/>
    <col min="78" max="78" width="2.5" style="103" customWidth="1"/>
    <col min="79" max="86" width="2.5" style="1" customWidth="1"/>
    <col min="87" max="87" width="0" style="103" hidden="1" customWidth="1"/>
    <col min="88" max="16384" width="2.5" style="103" hidden="1"/>
  </cols>
  <sheetData>
    <row r="1" spans="1:86" ht="15" customHeight="1">
      <c r="A1" s="1861"/>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c r="AM1" s="1861"/>
      <c r="AN1" s="1861"/>
      <c r="AO1" s="1861"/>
      <c r="AP1" s="1861"/>
      <c r="AQ1" s="1861"/>
      <c r="AR1" s="1861"/>
      <c r="AS1" s="1861"/>
      <c r="AT1" s="1861"/>
      <c r="AU1" s="1861"/>
      <c r="AV1" s="1861"/>
      <c r="AW1" s="1861"/>
      <c r="AX1" s="1861"/>
      <c r="AY1" s="1861"/>
      <c r="AZ1" s="1861"/>
      <c r="BA1" s="1861"/>
      <c r="BB1" s="1861"/>
      <c r="BC1" s="1861"/>
      <c r="BD1" s="1861"/>
      <c r="BE1" s="1861"/>
      <c r="BF1" s="1861"/>
      <c r="BG1" s="1861"/>
      <c r="BH1" s="1861"/>
      <c r="BI1" s="1861"/>
      <c r="BJ1" s="1861"/>
      <c r="BK1" s="1861"/>
      <c r="BL1" s="1861"/>
      <c r="BM1" s="1861"/>
      <c r="BN1" s="1861"/>
      <c r="BO1" s="1861"/>
      <c r="BP1" s="1861"/>
      <c r="BQ1" s="1861"/>
      <c r="BR1" s="1861"/>
      <c r="BS1" s="1861"/>
      <c r="BT1" s="1861"/>
      <c r="BU1" s="1861"/>
      <c r="BV1" s="1861"/>
      <c r="BW1" s="1861"/>
      <c r="BX1" s="1861"/>
      <c r="BY1" s="360"/>
      <c r="BZ1" s="102"/>
      <c r="CA1" s="102"/>
      <c r="CB1" s="102"/>
      <c r="CC1" s="102"/>
      <c r="CD1" s="102"/>
      <c r="CE1" s="102"/>
      <c r="CF1" s="102"/>
      <c r="CG1" s="102"/>
      <c r="CH1" s="102"/>
    </row>
    <row r="2" spans="1:86" ht="22.5" customHeight="1">
      <c r="A2" s="1861"/>
      <c r="B2" s="1861"/>
      <c r="C2" s="1861"/>
      <c r="D2" s="1861"/>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2096"/>
      <c r="AO2" s="2096"/>
      <c r="AP2" s="2096"/>
      <c r="AQ2" s="2096"/>
      <c r="AR2" s="2096"/>
      <c r="AS2" s="2096"/>
      <c r="AT2" s="2096"/>
      <c r="AU2" s="2096"/>
      <c r="AV2" s="2096"/>
      <c r="AW2" s="2096"/>
      <c r="AX2" s="2096"/>
      <c r="AY2" s="2096"/>
      <c r="AZ2" s="2096"/>
      <c r="BA2" s="2096"/>
      <c r="BB2" s="2096"/>
      <c r="BC2" s="2096"/>
      <c r="BD2" s="2096"/>
      <c r="BE2" s="2096"/>
      <c r="BF2" s="2096"/>
      <c r="BG2" s="2096"/>
      <c r="BH2" s="2096"/>
      <c r="BI2" s="2096"/>
      <c r="BJ2" s="2096"/>
      <c r="BK2" s="2096"/>
      <c r="BL2" s="2096"/>
      <c r="BM2" s="2096"/>
      <c r="BN2" s="2096"/>
      <c r="BO2" s="2096"/>
      <c r="BP2" s="2096"/>
      <c r="BQ2" s="2096"/>
      <c r="BR2" s="2096"/>
      <c r="BS2" s="2096"/>
      <c r="BT2" s="2096"/>
      <c r="BU2" s="2096"/>
      <c r="BV2" s="2096"/>
      <c r="BW2" s="2096"/>
      <c r="BX2" s="2096"/>
      <c r="BY2" s="2096"/>
      <c r="BZ2" s="102"/>
      <c r="CA2" s="102"/>
      <c r="CB2" s="102"/>
      <c r="CC2" s="102"/>
      <c r="CD2" s="102"/>
      <c r="CE2" s="102"/>
      <c r="CF2" s="102"/>
      <c r="CG2" s="102"/>
      <c r="CH2" s="102"/>
    </row>
    <row r="3" spans="1:86" s="105" customFormat="1" ht="7.5" customHeight="1">
      <c r="A3" s="1861"/>
      <c r="B3" s="1861"/>
      <c r="C3" s="1861"/>
      <c r="D3" s="1861"/>
      <c r="E3" s="2095"/>
      <c r="F3" s="2095"/>
      <c r="G3" s="2095"/>
      <c r="H3" s="2095"/>
      <c r="I3" s="2095"/>
      <c r="J3" s="2095"/>
      <c r="K3" s="2095"/>
      <c r="L3" s="2095"/>
      <c r="M3" s="2095"/>
      <c r="N3" s="2095"/>
      <c r="O3" s="2095"/>
      <c r="P3" s="2095"/>
      <c r="Q3" s="2095"/>
      <c r="R3" s="2095"/>
      <c r="S3" s="2095"/>
      <c r="T3" s="2095"/>
      <c r="U3" s="2095"/>
      <c r="V3" s="2095"/>
      <c r="W3" s="2095"/>
      <c r="X3" s="2095"/>
      <c r="Y3" s="2095"/>
      <c r="Z3" s="1874" t="s">
        <v>246</v>
      </c>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2099"/>
      <c r="BE3" s="2099"/>
      <c r="BF3" s="2099"/>
      <c r="BG3" s="2099"/>
      <c r="BH3" s="2099"/>
      <c r="BI3" s="2099"/>
      <c r="BJ3" s="2099"/>
      <c r="BK3" s="2099"/>
      <c r="BL3" s="2099"/>
      <c r="BM3" s="2099"/>
      <c r="BN3" s="2099"/>
      <c r="BO3" s="2099"/>
      <c r="BP3" s="2099"/>
      <c r="BQ3" s="2099"/>
      <c r="BR3" s="2099"/>
      <c r="BS3" s="2099"/>
      <c r="BT3" s="2099"/>
      <c r="BU3" s="2099"/>
      <c r="BV3" s="2099"/>
      <c r="BW3" s="2099"/>
      <c r="BX3" s="2095"/>
      <c r="BY3" s="2095"/>
      <c r="BZ3" s="102"/>
      <c r="CA3" s="102"/>
      <c r="CB3" s="102"/>
      <c r="CC3" s="102"/>
      <c r="CD3" s="102"/>
      <c r="CE3" s="102"/>
      <c r="CF3" s="102"/>
      <c r="CG3" s="102"/>
      <c r="CH3" s="102"/>
    </row>
    <row r="4" spans="1:86" s="105" customFormat="1" ht="15" customHeight="1">
      <c r="A4" s="1861"/>
      <c r="B4" s="1861"/>
      <c r="C4" s="1861"/>
      <c r="D4" s="1861"/>
      <c r="E4" s="2095"/>
      <c r="F4" s="2095"/>
      <c r="G4" s="2095"/>
      <c r="H4" s="2095"/>
      <c r="I4" s="2095"/>
      <c r="J4" s="2095"/>
      <c r="K4" s="2095"/>
      <c r="L4" s="2095"/>
      <c r="M4" s="2095"/>
      <c r="N4" s="2095"/>
      <c r="O4" s="2095"/>
      <c r="P4" s="2095"/>
      <c r="Q4" s="2095"/>
      <c r="R4" s="2095"/>
      <c r="S4" s="2095"/>
      <c r="T4" s="2095"/>
      <c r="U4" s="2095"/>
      <c r="V4" s="2095"/>
      <c r="W4" s="2095"/>
      <c r="X4" s="2095"/>
      <c r="Y4" s="2095"/>
      <c r="Z4" s="1874"/>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4"/>
      <c r="AW4" s="1874"/>
      <c r="AX4" s="1874"/>
      <c r="AY4" s="1874"/>
      <c r="AZ4" s="1874"/>
      <c r="BA4" s="1874"/>
      <c r="BB4" s="1874"/>
      <c r="BC4" s="1874"/>
      <c r="BD4" s="2099"/>
      <c r="BE4" s="2099"/>
      <c r="BF4" s="2099"/>
      <c r="BG4" s="2099"/>
      <c r="BH4" s="2099"/>
      <c r="BI4" s="2099"/>
      <c r="BJ4" s="2099"/>
      <c r="BK4" s="2099"/>
      <c r="BL4" s="2099"/>
      <c r="BM4" s="2099"/>
      <c r="BN4" s="2099"/>
      <c r="BO4" s="2099"/>
      <c r="BP4" s="2099"/>
      <c r="BQ4" s="2099"/>
      <c r="BR4" s="2099"/>
      <c r="BS4" s="2099"/>
      <c r="BT4" s="2099"/>
      <c r="BU4" s="2099"/>
      <c r="BV4" s="2099"/>
      <c r="BW4" s="2099"/>
      <c r="BX4" s="2095"/>
      <c r="BY4" s="2095"/>
      <c r="BZ4" s="102"/>
      <c r="CA4" s="102"/>
      <c r="CB4" s="102"/>
      <c r="CC4" s="102"/>
      <c r="CD4" s="102"/>
      <c r="CE4" s="102"/>
      <c r="CF4" s="102"/>
      <c r="CG4" s="102"/>
      <c r="CH4" s="102"/>
    </row>
    <row r="5" spans="1:86" ht="7.5" customHeight="1">
      <c r="A5" s="1861"/>
      <c r="B5" s="1861"/>
      <c r="C5" s="1861"/>
      <c r="D5" s="1861"/>
      <c r="E5" s="2095"/>
      <c r="F5" s="2095"/>
      <c r="G5" s="2095"/>
      <c r="H5" s="2095"/>
      <c r="I5" s="2095"/>
      <c r="J5" s="2095"/>
      <c r="K5" s="2095"/>
      <c r="L5" s="2095"/>
      <c r="M5" s="2095"/>
      <c r="N5" s="2095"/>
      <c r="O5" s="2095"/>
      <c r="P5" s="2095"/>
      <c r="Q5" s="2095"/>
      <c r="R5" s="2095"/>
      <c r="S5" s="2095"/>
      <c r="T5" s="2095"/>
      <c r="U5" s="2095"/>
      <c r="V5" s="2095"/>
      <c r="W5" s="2095"/>
      <c r="X5" s="2095"/>
      <c r="Y5" s="2095"/>
      <c r="Z5" s="1874"/>
      <c r="AA5" s="1874"/>
      <c r="AB5" s="1874"/>
      <c r="AC5" s="1874"/>
      <c r="AD5" s="1874"/>
      <c r="AE5" s="1874"/>
      <c r="AF5" s="1874"/>
      <c r="AG5" s="1874"/>
      <c r="AH5" s="1874"/>
      <c r="AI5" s="1874"/>
      <c r="AJ5" s="1874"/>
      <c r="AK5" s="1874"/>
      <c r="AL5" s="1874"/>
      <c r="AM5" s="1874"/>
      <c r="AN5" s="1874"/>
      <c r="AO5" s="1874"/>
      <c r="AP5" s="1874"/>
      <c r="AQ5" s="1874"/>
      <c r="AR5" s="1874"/>
      <c r="AS5" s="1874"/>
      <c r="AT5" s="1874"/>
      <c r="AU5" s="1874"/>
      <c r="AV5" s="1874"/>
      <c r="AW5" s="1874"/>
      <c r="AX5" s="1874"/>
      <c r="AY5" s="1874"/>
      <c r="AZ5" s="1874"/>
      <c r="BA5" s="1874"/>
      <c r="BB5" s="1874"/>
      <c r="BC5" s="1874"/>
      <c r="BD5" s="2099"/>
      <c r="BE5" s="2099"/>
      <c r="BF5" s="2099"/>
      <c r="BG5" s="2099"/>
      <c r="BH5" s="2099"/>
      <c r="BI5" s="2099"/>
      <c r="BJ5" s="2099"/>
      <c r="BK5" s="2099"/>
      <c r="BL5" s="2099"/>
      <c r="BM5" s="2099"/>
      <c r="BN5" s="2099"/>
      <c r="BO5" s="2099"/>
      <c r="BP5" s="2099"/>
      <c r="BQ5" s="2099"/>
      <c r="BR5" s="2099"/>
      <c r="BS5" s="2099"/>
      <c r="BT5" s="2099"/>
      <c r="BU5" s="2099"/>
      <c r="BV5" s="2099"/>
      <c r="BW5" s="2099"/>
      <c r="BX5" s="2095"/>
      <c r="BY5" s="2095"/>
      <c r="BZ5" s="102"/>
      <c r="CA5" s="102"/>
      <c r="CB5" s="102"/>
      <c r="CC5" s="102"/>
      <c r="CD5" s="102"/>
      <c r="CE5" s="102"/>
      <c r="CF5" s="102"/>
      <c r="CG5" s="102"/>
      <c r="CH5" s="102"/>
    </row>
    <row r="6" spans="1:86" s="104" customFormat="1" ht="15" customHeight="1">
      <c r="A6" s="1861"/>
      <c r="B6" s="1861"/>
      <c r="C6" s="1861"/>
      <c r="D6" s="1861"/>
      <c r="E6" s="1861"/>
      <c r="F6" s="1861"/>
      <c r="G6" s="1861"/>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c r="AP6" s="1861"/>
      <c r="AQ6" s="1861"/>
      <c r="AR6" s="1861"/>
      <c r="AS6" s="1861"/>
      <c r="AT6" s="1861"/>
      <c r="AU6" s="1861"/>
      <c r="AV6" s="1861"/>
      <c r="AW6" s="1861"/>
      <c r="AX6" s="1861"/>
      <c r="AY6" s="1861"/>
      <c r="AZ6" s="1861"/>
      <c r="BA6" s="1861"/>
      <c r="BB6" s="1861"/>
      <c r="BC6" s="1861"/>
      <c r="BD6" s="1861"/>
      <c r="BE6" s="1861"/>
      <c r="BF6" s="1861"/>
      <c r="BG6" s="1861"/>
      <c r="BH6" s="1861"/>
      <c r="BI6" s="1861"/>
      <c r="BJ6" s="1861"/>
      <c r="BK6" s="1861"/>
      <c r="BL6" s="1861"/>
      <c r="BM6" s="1861"/>
      <c r="BN6" s="1861"/>
      <c r="BO6" s="1861"/>
      <c r="BP6" s="1861"/>
      <c r="BQ6" s="1861"/>
      <c r="BR6" s="2142" t="s">
        <v>960</v>
      </c>
      <c r="BS6" s="2142"/>
      <c r="BT6" s="2142"/>
      <c r="BU6" s="2142"/>
      <c r="BV6" s="2142"/>
      <c r="BW6" s="2142"/>
      <c r="BX6" s="2095"/>
      <c r="BY6" s="2095"/>
      <c r="BZ6" s="102"/>
      <c r="CA6" s="102"/>
      <c r="CB6" s="102"/>
      <c r="CC6" s="102"/>
      <c r="CD6" s="102"/>
      <c r="CE6" s="102"/>
      <c r="CF6" s="102"/>
      <c r="CG6" s="102"/>
      <c r="CH6" s="102"/>
    </row>
    <row r="7" spans="1:86" s="104" customFormat="1" ht="15" customHeight="1">
      <c r="A7" s="1861"/>
      <c r="B7" s="1861"/>
      <c r="C7" s="1861"/>
      <c r="D7" s="1861"/>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c r="AP7" s="1861"/>
      <c r="AQ7" s="1861"/>
      <c r="AR7" s="1861"/>
      <c r="AS7" s="1861"/>
      <c r="AT7" s="1861"/>
      <c r="AU7" s="1861"/>
      <c r="AV7" s="1861"/>
      <c r="AW7" s="1861"/>
      <c r="AX7" s="1861"/>
      <c r="AY7" s="1861"/>
      <c r="AZ7" s="1861"/>
      <c r="BA7" s="1861"/>
      <c r="BB7" s="1861"/>
      <c r="BC7" s="1861"/>
      <c r="BD7" s="1861"/>
      <c r="BE7" s="1861"/>
      <c r="BF7" s="1861"/>
      <c r="BG7" s="1861"/>
      <c r="BH7" s="1861"/>
      <c r="BI7" s="1861"/>
      <c r="BJ7" s="1861"/>
      <c r="BK7" s="1861"/>
      <c r="BL7" s="1861"/>
      <c r="BM7" s="1861"/>
      <c r="BN7" s="1861"/>
      <c r="BO7" s="1861"/>
      <c r="BP7" s="1861"/>
      <c r="BQ7" s="2143"/>
      <c r="BR7" s="2138">
        <v>1</v>
      </c>
      <c r="BS7" s="2139"/>
      <c r="BT7" s="2140" t="s">
        <v>247</v>
      </c>
      <c r="BU7" s="2139"/>
      <c r="BV7" s="2140" t="s">
        <v>74</v>
      </c>
      <c r="BW7" s="2141"/>
      <c r="BX7" s="2095"/>
      <c r="BY7" s="2095"/>
      <c r="BZ7" s="102"/>
      <c r="CA7" s="102"/>
      <c r="CB7" s="102"/>
      <c r="CC7" s="102"/>
      <c r="CD7" s="102"/>
      <c r="CE7" s="102"/>
      <c r="CF7" s="102"/>
      <c r="CG7" s="102"/>
      <c r="CH7" s="102"/>
    </row>
    <row r="8" spans="1:86" ht="18" customHeight="1">
      <c r="A8" s="1861"/>
      <c r="B8" s="1861"/>
      <c r="C8" s="1861"/>
      <c r="D8" s="1861"/>
      <c r="E8" s="1861"/>
      <c r="F8" s="1861"/>
      <c r="G8" s="1861"/>
      <c r="H8" s="1861"/>
      <c r="I8" s="1861"/>
      <c r="J8" s="1861"/>
      <c r="K8" s="1861"/>
      <c r="L8" s="1861"/>
      <c r="M8" s="1861"/>
      <c r="N8" s="1861"/>
      <c r="O8" s="1861"/>
      <c r="P8" s="1861"/>
      <c r="Q8" s="1861"/>
      <c r="R8" s="1861"/>
      <c r="S8" s="1861"/>
      <c r="T8" s="1861"/>
      <c r="U8" s="2098" t="s">
        <v>248</v>
      </c>
      <c r="V8" s="2098"/>
      <c r="W8" s="2098"/>
      <c r="X8" s="2098"/>
      <c r="Y8" s="2098"/>
      <c r="Z8" s="2098"/>
      <c r="AA8" s="2098"/>
      <c r="AB8" s="2098"/>
      <c r="AC8" s="2098"/>
      <c r="AD8" s="2098"/>
      <c r="AE8" s="2098"/>
      <c r="AF8" s="2098"/>
      <c r="AG8" s="2098"/>
      <c r="AH8" s="2098"/>
      <c r="AI8" s="2098"/>
      <c r="AJ8" s="2098"/>
      <c r="AK8" s="2098"/>
      <c r="AL8" s="2098"/>
      <c r="AM8" s="2098"/>
      <c r="AN8" s="2098"/>
      <c r="AO8" s="2098"/>
      <c r="AP8" s="2098"/>
      <c r="AQ8" s="2098"/>
      <c r="AR8" s="2098"/>
      <c r="AS8" s="2098"/>
      <c r="AT8" s="2098"/>
      <c r="AU8" s="2098"/>
      <c r="AV8" s="2098"/>
      <c r="AW8" s="2098"/>
      <c r="AX8" s="2098"/>
      <c r="AY8" s="2098"/>
      <c r="AZ8" s="2098"/>
      <c r="BA8" s="2098"/>
      <c r="BB8" s="2098"/>
      <c r="BC8" s="2098"/>
      <c r="BD8" s="2098"/>
      <c r="BE8" s="2098"/>
      <c r="BF8" s="2098"/>
      <c r="BG8" s="2098"/>
      <c r="BH8" s="2098"/>
      <c r="BI8" s="1861"/>
      <c r="BJ8" s="1861"/>
      <c r="BK8" s="1861"/>
      <c r="BL8" s="1861"/>
      <c r="BM8" s="1861"/>
      <c r="BN8" s="1861"/>
      <c r="BO8" s="1861"/>
      <c r="BP8" s="1861"/>
      <c r="BQ8" s="1861"/>
      <c r="BR8" s="1861"/>
      <c r="BS8" s="1861"/>
      <c r="BT8" s="1861"/>
      <c r="BU8" s="1861"/>
      <c r="BV8" s="1861"/>
      <c r="BW8" s="1861"/>
      <c r="BX8" s="2095"/>
      <c r="BY8" s="2095"/>
      <c r="BZ8" s="102"/>
      <c r="CA8" s="102"/>
      <c r="CB8" s="102"/>
      <c r="CC8" s="102"/>
      <c r="CD8" s="102"/>
      <c r="CE8" s="102"/>
      <c r="CF8" s="102"/>
      <c r="CG8" s="102"/>
      <c r="CH8" s="102"/>
    </row>
    <row r="9" spans="1:86" s="104" customFormat="1" ht="15" customHeight="1">
      <c r="A9" s="1861"/>
      <c r="B9" s="1861"/>
      <c r="C9" s="1861"/>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c r="AP9" s="1861"/>
      <c r="AQ9" s="1861"/>
      <c r="AR9" s="1861"/>
      <c r="AS9" s="1861"/>
      <c r="AT9" s="1861"/>
      <c r="AU9" s="1861"/>
      <c r="AV9" s="1861"/>
      <c r="AW9" s="1861"/>
      <c r="AX9" s="1861"/>
      <c r="AY9" s="1861"/>
      <c r="AZ9" s="1861"/>
      <c r="BA9" s="1861"/>
      <c r="BB9" s="1861"/>
      <c r="BC9" s="1861"/>
      <c r="BD9" s="1861"/>
      <c r="BE9" s="1861"/>
      <c r="BF9" s="1861"/>
      <c r="BG9" s="1861"/>
      <c r="BH9" s="1861"/>
      <c r="BI9" s="1861"/>
      <c r="BJ9" s="1861"/>
      <c r="BK9" s="1861"/>
      <c r="BL9" s="1861"/>
      <c r="BM9" s="1861"/>
      <c r="BN9" s="1861"/>
      <c r="BO9" s="1861"/>
      <c r="BP9" s="1861"/>
      <c r="BQ9" s="1861"/>
      <c r="BR9" s="1861"/>
      <c r="BS9" s="1864" t="s">
        <v>108</v>
      </c>
      <c r="BT9" s="1864"/>
      <c r="BU9" s="1864"/>
      <c r="BV9" s="1864"/>
      <c r="BW9" s="1864"/>
      <c r="BX9" s="2095"/>
      <c r="BY9" s="2095"/>
      <c r="BZ9" s="102"/>
      <c r="CA9" s="102"/>
      <c r="CB9" s="102"/>
      <c r="CC9" s="102"/>
      <c r="CD9" s="102"/>
      <c r="CE9" s="102"/>
      <c r="CF9" s="102"/>
      <c r="CG9" s="102"/>
      <c r="CH9" s="102"/>
    </row>
    <row r="10" spans="1:86" s="105" customFormat="1" ht="15" customHeight="1" thickBot="1">
      <c r="A10" s="1861"/>
      <c r="B10" s="1861"/>
      <c r="C10" s="1861"/>
      <c r="D10" s="1861"/>
      <c r="E10" s="1861"/>
      <c r="F10" s="1861"/>
      <c r="G10" s="1861"/>
      <c r="H10" s="1861"/>
      <c r="I10" s="1873" t="s">
        <v>86</v>
      </c>
      <c r="J10" s="1873"/>
      <c r="K10" s="1873"/>
      <c r="L10" s="1873"/>
      <c r="M10" s="1873"/>
      <c r="N10" s="1873"/>
      <c r="O10" s="1873"/>
      <c r="P10" s="1873"/>
      <c r="Q10" s="1873"/>
      <c r="R10" s="1873"/>
      <c r="S10" s="1873"/>
      <c r="T10" s="1873"/>
      <c r="U10" s="1864"/>
      <c r="V10" s="1864"/>
      <c r="W10" s="1863" t="s">
        <v>87</v>
      </c>
      <c r="X10" s="1863"/>
      <c r="Y10" s="1863"/>
      <c r="Z10" s="1863"/>
      <c r="AA10" s="1863"/>
      <c r="AB10" s="1863"/>
      <c r="AC10" s="1863"/>
      <c r="AD10" s="1863"/>
      <c r="AE10" s="1863"/>
      <c r="AF10" s="1863"/>
      <c r="AG10" s="1863"/>
      <c r="AH10" s="1863"/>
      <c r="AI10" s="1863"/>
      <c r="AJ10" s="1863"/>
      <c r="AK10" s="1863"/>
      <c r="AL10" s="1863"/>
      <c r="AM10" s="1863"/>
      <c r="AN10" s="1863"/>
      <c r="AO10" s="1863"/>
      <c r="AP10" s="1863"/>
      <c r="AQ10" s="1863"/>
      <c r="AR10" s="1863"/>
      <c r="AS10" s="2107"/>
      <c r="AT10" s="2107"/>
      <c r="AU10" s="2107"/>
      <c r="AV10" s="2107"/>
      <c r="AW10" s="2107"/>
      <c r="AX10" s="2107"/>
      <c r="AY10" s="2107"/>
      <c r="AZ10" s="2107"/>
      <c r="BA10" s="2107"/>
      <c r="BB10" s="2107"/>
      <c r="BC10" s="2107"/>
      <c r="BD10" s="2107"/>
      <c r="BE10" s="2107"/>
      <c r="BF10" s="2107"/>
      <c r="BG10" s="2107"/>
      <c r="BH10" s="2107"/>
      <c r="BI10" s="2107"/>
      <c r="BJ10" s="2107"/>
      <c r="BK10" s="2107"/>
      <c r="BL10" s="2107"/>
      <c r="BM10" s="2107"/>
      <c r="BN10" s="2107"/>
      <c r="BO10" s="2107"/>
      <c r="BP10" s="2107"/>
      <c r="BQ10" s="2107"/>
      <c r="BR10" s="2107"/>
      <c r="BS10" s="361"/>
      <c r="BT10" s="1929" t="s">
        <v>924</v>
      </c>
      <c r="BU10" s="1930"/>
      <c r="BV10" s="1931"/>
      <c r="BW10" s="362"/>
      <c r="BX10" s="2095"/>
      <c r="BY10" s="2095"/>
      <c r="BZ10" s="102"/>
      <c r="CA10" s="102"/>
      <c r="CB10" s="102"/>
      <c r="CC10" s="102"/>
      <c r="CD10" s="102"/>
      <c r="CE10" s="102"/>
      <c r="CF10" s="102"/>
      <c r="CG10" s="102"/>
      <c r="CH10" s="102"/>
    </row>
    <row r="11" spans="1:86" s="105" customFormat="1" ht="18" customHeight="1" thickBot="1">
      <c r="A11" s="1861"/>
      <c r="B11" s="1861"/>
      <c r="C11" s="1861"/>
      <c r="D11" s="1861"/>
      <c r="E11" s="1861"/>
      <c r="F11" s="1861"/>
      <c r="G11" s="1861"/>
      <c r="H11" s="2161"/>
      <c r="I11" s="1867" t="s">
        <v>924</v>
      </c>
      <c r="J11" s="1929"/>
      <c r="K11" s="1869"/>
      <c r="L11" s="1872"/>
      <c r="M11" s="1869"/>
      <c r="N11" s="1872"/>
      <c r="O11" s="1869"/>
      <c r="P11" s="1872"/>
      <c r="Q11" s="1869"/>
      <c r="R11" s="1872"/>
      <c r="S11" s="1869"/>
      <c r="T11" s="1872"/>
      <c r="U11" s="2153"/>
      <c r="V11" s="1874"/>
      <c r="W11" s="2154"/>
      <c r="X11" s="2155"/>
      <c r="Y11" s="2156"/>
      <c r="Z11" s="2157"/>
      <c r="AA11" s="2158"/>
      <c r="AB11" s="2159" t="s">
        <v>812</v>
      </c>
      <c r="AC11" s="2159"/>
      <c r="AD11" s="2159"/>
      <c r="AE11" s="2159"/>
      <c r="AF11" s="2159"/>
      <c r="AG11" s="2159"/>
      <c r="AH11" s="2159"/>
      <c r="AI11" s="2159"/>
      <c r="AJ11" s="2159"/>
      <c r="AK11" s="2159"/>
      <c r="AL11" s="2160"/>
      <c r="AM11" s="2151"/>
      <c r="AN11" s="2151"/>
      <c r="AO11" s="2151"/>
      <c r="AP11" s="2151"/>
      <c r="AQ11" s="2151"/>
      <c r="AR11" s="2151"/>
      <c r="AS11" s="2151"/>
      <c r="AT11" s="2151"/>
      <c r="AU11" s="2151"/>
      <c r="AV11" s="2151"/>
      <c r="AW11" s="2151"/>
      <c r="AX11" s="2151"/>
      <c r="AY11" s="2151"/>
      <c r="AZ11" s="2151"/>
      <c r="BA11" s="2152"/>
      <c r="BB11" s="2099"/>
      <c r="BC11" s="2099"/>
      <c r="BD11" s="2099"/>
      <c r="BE11" s="2099"/>
      <c r="BF11" s="2099"/>
      <c r="BG11" s="2099"/>
      <c r="BH11" s="2099"/>
      <c r="BI11" s="2099"/>
      <c r="BJ11" s="2099"/>
      <c r="BK11" s="2099"/>
      <c r="BL11" s="2099"/>
      <c r="BM11" s="2099"/>
      <c r="BN11" s="2144" t="s">
        <v>197</v>
      </c>
      <c r="BO11" s="2144"/>
      <c r="BP11" s="2144"/>
      <c r="BQ11" s="2144"/>
      <c r="BR11" s="2144"/>
      <c r="BS11" s="2144"/>
      <c r="BT11" s="2144"/>
      <c r="BU11" s="2144"/>
      <c r="BV11" s="2144"/>
      <c r="BW11" s="2144"/>
      <c r="BX11" s="2095"/>
      <c r="BY11" s="2095"/>
      <c r="BZ11" s="102"/>
      <c r="CA11" s="102"/>
      <c r="CB11" s="102"/>
      <c r="CC11" s="102"/>
      <c r="CD11" s="102"/>
      <c r="CE11" s="102"/>
      <c r="CF11" s="102"/>
      <c r="CG11" s="102"/>
      <c r="CH11" s="102"/>
    </row>
    <row r="12" spans="1:86" s="105" customFormat="1" ht="18.75" customHeight="1">
      <c r="A12" s="1861"/>
      <c r="B12" s="1861"/>
      <c r="C12" s="1861"/>
      <c r="D12" s="1861"/>
      <c r="E12" s="2099" t="s">
        <v>193</v>
      </c>
      <c r="F12" s="2099"/>
      <c r="G12" s="2099"/>
      <c r="H12" s="2099"/>
      <c r="I12" s="2099"/>
      <c r="J12" s="2099"/>
      <c r="K12" s="2099"/>
      <c r="L12" s="2099"/>
      <c r="M12" s="2099"/>
      <c r="N12" s="2099"/>
      <c r="O12" s="2099"/>
      <c r="P12" s="2099"/>
      <c r="Q12" s="2099"/>
      <c r="R12" s="2099"/>
      <c r="S12" s="2099"/>
      <c r="T12" s="2099"/>
      <c r="U12" s="2099"/>
      <c r="V12" s="2099"/>
      <c r="W12" s="2099"/>
      <c r="X12" s="2099"/>
      <c r="Y12" s="2099"/>
      <c r="Z12" s="2099"/>
      <c r="AA12" s="2099"/>
      <c r="AB12" s="2099"/>
      <c r="AC12" s="2099"/>
      <c r="AD12" s="2099"/>
      <c r="AE12" s="2099"/>
      <c r="AF12" s="2099"/>
      <c r="AG12" s="2099"/>
      <c r="AH12" s="2099"/>
      <c r="AI12" s="2099"/>
      <c r="AJ12" s="2099"/>
      <c r="AK12" s="2099"/>
      <c r="AL12" s="2099"/>
      <c r="AM12" s="2099"/>
      <c r="AN12" s="2099"/>
      <c r="AO12" s="2099"/>
      <c r="AP12" s="2099"/>
      <c r="AQ12" s="2099"/>
      <c r="AR12" s="2099"/>
      <c r="AS12" s="2099"/>
      <c r="AT12" s="2099"/>
      <c r="AU12" s="2099"/>
      <c r="AV12" s="2099"/>
      <c r="AW12" s="2099"/>
      <c r="AX12" s="2099"/>
      <c r="AY12" s="2099"/>
      <c r="AZ12" s="2099"/>
      <c r="BA12" s="2099"/>
      <c r="BB12" s="2099"/>
      <c r="BC12" s="2099"/>
      <c r="BD12" s="2099"/>
      <c r="BE12" s="2099"/>
      <c r="BF12" s="2099"/>
      <c r="BG12" s="2099"/>
      <c r="BH12" s="2099"/>
      <c r="BI12" s="2099"/>
      <c r="BJ12" s="2099"/>
      <c r="BK12" s="2099"/>
      <c r="BL12" s="2099"/>
      <c r="BM12" s="2099"/>
      <c r="BN12" s="2144"/>
      <c r="BO12" s="2144"/>
      <c r="BP12" s="2144"/>
      <c r="BQ12" s="2144"/>
      <c r="BR12" s="2144"/>
      <c r="BS12" s="2144"/>
      <c r="BT12" s="2144"/>
      <c r="BU12" s="2144"/>
      <c r="BV12" s="2144"/>
      <c r="BW12" s="2144"/>
      <c r="BX12" s="2095"/>
      <c r="BY12" s="2095"/>
      <c r="BZ12" s="102"/>
      <c r="CA12" s="102"/>
      <c r="CB12" s="102"/>
      <c r="CC12" s="102"/>
      <c r="CD12" s="102"/>
      <c r="CE12" s="102"/>
      <c r="CF12" s="102"/>
      <c r="CG12" s="102"/>
      <c r="CH12" s="102"/>
    </row>
    <row r="13" spans="1:86" s="105" customFormat="1" ht="18" customHeight="1">
      <c r="A13" s="1861"/>
      <c r="B13" s="1861"/>
      <c r="C13" s="1861"/>
      <c r="D13" s="1861"/>
      <c r="E13" s="2099"/>
      <c r="F13" s="2099"/>
      <c r="G13" s="2099"/>
      <c r="H13" s="2099"/>
      <c r="I13" s="2099"/>
      <c r="J13" s="2099"/>
      <c r="K13" s="2099"/>
      <c r="L13" s="2099"/>
      <c r="M13" s="2107" t="s">
        <v>198</v>
      </c>
      <c r="N13" s="2107"/>
      <c r="O13" s="2107"/>
      <c r="P13" s="2107"/>
      <c r="Q13" s="2107"/>
      <c r="R13" s="2107"/>
      <c r="S13" s="2107"/>
      <c r="T13" s="2107"/>
      <c r="U13" s="2145" t="s">
        <v>1017</v>
      </c>
      <c r="V13" s="2145"/>
      <c r="W13" s="2145"/>
      <c r="X13" s="2145"/>
      <c r="Y13" s="2145"/>
      <c r="Z13" s="2145"/>
      <c r="AA13" s="2145"/>
      <c r="AB13" s="2145"/>
      <c r="AC13" s="2145"/>
      <c r="AD13" s="2145"/>
      <c r="AE13" s="2145"/>
      <c r="AF13" s="2145"/>
      <c r="AG13" s="2145"/>
      <c r="AH13" s="2145"/>
      <c r="AI13" s="2145"/>
      <c r="AJ13" s="2145"/>
      <c r="AK13" s="2145"/>
      <c r="AL13" s="2145"/>
      <c r="AM13" s="2145"/>
      <c r="AN13" s="2145"/>
      <c r="AO13" s="2145"/>
      <c r="AP13" s="2145"/>
      <c r="AQ13" s="2145"/>
      <c r="AR13" s="2145"/>
      <c r="AS13" s="2145"/>
      <c r="AT13" s="2145"/>
      <c r="AU13" s="2145"/>
      <c r="AV13" s="2145"/>
      <c r="AW13" s="2145"/>
      <c r="AX13" s="2145"/>
      <c r="AY13" s="2145"/>
      <c r="AZ13" s="2145"/>
      <c r="BA13" s="2145"/>
      <c r="BB13" s="2145"/>
      <c r="BC13" s="2145"/>
      <c r="BD13" s="2145"/>
      <c r="BE13" s="2145"/>
      <c r="BF13" s="2145"/>
      <c r="BG13" s="2145"/>
      <c r="BH13" s="2145"/>
      <c r="BI13" s="2145"/>
      <c r="BJ13" s="2145"/>
      <c r="BK13" s="2145"/>
      <c r="BL13" s="2145"/>
      <c r="BM13" s="2145"/>
      <c r="BN13" s="2145"/>
      <c r="BO13" s="2145"/>
      <c r="BP13" s="2146"/>
      <c r="BQ13" s="2146"/>
      <c r="BR13" s="2147" t="s">
        <v>924</v>
      </c>
      <c r="BS13" s="2148"/>
      <c r="BT13" s="2149"/>
      <c r="BU13" s="2149"/>
      <c r="BV13" s="2149"/>
      <c r="BW13" s="2150"/>
      <c r="BX13" s="2095"/>
      <c r="BY13" s="2095"/>
      <c r="BZ13" s="102"/>
      <c r="CA13" s="102"/>
      <c r="CB13" s="102"/>
      <c r="CC13" s="102"/>
      <c r="CD13" s="102"/>
      <c r="CE13" s="102"/>
      <c r="CF13" s="102"/>
      <c r="CG13" s="102"/>
      <c r="CH13" s="102"/>
    </row>
    <row r="14" spans="1:86" s="105" customFormat="1" ht="18" customHeight="1">
      <c r="A14" s="1861"/>
      <c r="B14" s="1861"/>
      <c r="C14" s="1861"/>
      <c r="D14" s="1861"/>
      <c r="E14" s="2099"/>
      <c r="F14" s="2099"/>
      <c r="G14" s="2099"/>
      <c r="H14" s="2099"/>
      <c r="I14" s="2099"/>
      <c r="J14" s="2099"/>
      <c r="K14" s="2099"/>
      <c r="L14" s="2099"/>
      <c r="M14" s="2062" t="s">
        <v>249</v>
      </c>
      <c r="N14" s="2062"/>
      <c r="O14" s="2062"/>
      <c r="P14" s="2062"/>
      <c r="Q14" s="2062"/>
      <c r="R14" s="2062"/>
      <c r="S14" s="2062"/>
      <c r="T14" s="2062"/>
      <c r="U14" s="2079">
        <f>★入力画面!$M$37</f>
        <v>0</v>
      </c>
      <c r="V14" s="2079"/>
      <c r="W14" s="2079"/>
      <c r="X14" s="2079"/>
      <c r="Y14" s="2079"/>
      <c r="Z14" s="2079"/>
      <c r="AA14" s="2079"/>
      <c r="AB14" s="2079"/>
      <c r="AC14" s="2079"/>
      <c r="AD14" s="363"/>
      <c r="AE14" s="2099" t="s">
        <v>250</v>
      </c>
      <c r="AF14" s="2099"/>
      <c r="AG14" s="2099"/>
      <c r="AH14" s="2099"/>
      <c r="AI14" s="2162" t="s">
        <v>251</v>
      </c>
      <c r="AJ14" s="2162"/>
      <c r="AK14" s="2162"/>
      <c r="AL14" s="2162"/>
      <c r="AM14" s="2162"/>
      <c r="AN14" s="2162"/>
      <c r="AO14" s="2162"/>
      <c r="AP14" s="2162"/>
      <c r="AQ14" s="2162"/>
      <c r="AR14" s="2162"/>
      <c r="AS14" s="2162"/>
      <c r="AT14" s="2162"/>
      <c r="AU14" s="2162"/>
      <c r="AV14" s="2162"/>
      <c r="AW14" s="2162"/>
      <c r="AX14" s="2162"/>
      <c r="AY14" s="2162"/>
      <c r="AZ14" s="2162"/>
      <c r="BA14" s="2162"/>
      <c r="BB14" s="2162"/>
      <c r="BC14" s="2162"/>
      <c r="BD14" s="2162"/>
      <c r="BE14" s="2162"/>
      <c r="BF14" s="2079">
        <f>★入力画面!AF37</f>
        <v>0</v>
      </c>
      <c r="BG14" s="2079"/>
      <c r="BH14" s="2079"/>
      <c r="BI14" s="2079"/>
      <c r="BJ14" s="2079"/>
      <c r="BK14" s="2079"/>
      <c r="BL14" s="2079"/>
      <c r="BM14" s="2079"/>
      <c r="BN14" s="2099" t="s">
        <v>250</v>
      </c>
      <c r="BO14" s="2099"/>
      <c r="BP14" s="2099"/>
      <c r="BQ14" s="2099"/>
      <c r="BR14" s="2099"/>
      <c r="BS14" s="2099"/>
      <c r="BT14" s="2099"/>
      <c r="BU14" s="2099"/>
      <c r="BV14" s="2099"/>
      <c r="BW14" s="2099"/>
      <c r="BX14" s="2095"/>
      <c r="BY14" s="2095"/>
      <c r="BZ14" s="102"/>
      <c r="CA14" s="102"/>
      <c r="CB14" s="102"/>
      <c r="CC14" s="102"/>
      <c r="CD14" s="102"/>
      <c r="CE14" s="102"/>
      <c r="CF14" s="102"/>
      <c r="CG14" s="102"/>
      <c r="CH14" s="102"/>
    </row>
    <row r="15" spans="1:86" s="105" customFormat="1" ht="7.5" customHeight="1">
      <c r="A15" s="1861"/>
      <c r="B15" s="1861"/>
      <c r="C15" s="1861"/>
      <c r="D15" s="1861"/>
      <c r="E15" s="2099"/>
      <c r="F15" s="2099"/>
      <c r="G15" s="2099"/>
      <c r="H15" s="2099"/>
      <c r="I15" s="2099"/>
      <c r="J15" s="2099"/>
      <c r="K15" s="2099"/>
      <c r="L15" s="2099"/>
      <c r="M15" s="2099"/>
      <c r="N15" s="2099"/>
      <c r="O15" s="2099"/>
      <c r="P15" s="2099"/>
      <c r="Q15" s="2099"/>
      <c r="R15" s="2099"/>
      <c r="S15" s="2099"/>
      <c r="T15" s="2099"/>
      <c r="U15" s="2099"/>
      <c r="V15" s="2099"/>
      <c r="W15" s="2099"/>
      <c r="X15" s="2099"/>
      <c r="Y15" s="2099"/>
      <c r="Z15" s="2099"/>
      <c r="AA15" s="2099"/>
      <c r="AB15" s="2099"/>
      <c r="AC15" s="2099"/>
      <c r="AD15" s="2099"/>
      <c r="AE15" s="2099"/>
      <c r="AF15" s="2099"/>
      <c r="AG15" s="2099"/>
      <c r="AH15" s="2099"/>
      <c r="AI15" s="2099"/>
      <c r="AJ15" s="2099"/>
      <c r="AK15" s="2099"/>
      <c r="AL15" s="2099"/>
      <c r="AM15" s="2099"/>
      <c r="AN15" s="2099"/>
      <c r="AO15" s="2099"/>
      <c r="AP15" s="2099"/>
      <c r="AQ15" s="2099"/>
      <c r="AR15" s="2099"/>
      <c r="AS15" s="2099"/>
      <c r="AT15" s="2099"/>
      <c r="AU15" s="2099"/>
      <c r="AV15" s="2099"/>
      <c r="AW15" s="2099"/>
      <c r="AX15" s="2099"/>
      <c r="AY15" s="2099"/>
      <c r="AZ15" s="2099"/>
      <c r="BA15" s="2099"/>
      <c r="BB15" s="2099"/>
      <c r="BC15" s="2099"/>
      <c r="BD15" s="2099"/>
      <c r="BE15" s="2099"/>
      <c r="BF15" s="2099"/>
      <c r="BG15" s="2099"/>
      <c r="BH15" s="2099"/>
      <c r="BI15" s="2099"/>
      <c r="BJ15" s="2099"/>
      <c r="BK15" s="2099"/>
      <c r="BL15" s="2099"/>
      <c r="BM15" s="2099"/>
      <c r="BN15" s="2099"/>
      <c r="BO15" s="2099"/>
      <c r="BP15" s="2099"/>
      <c r="BQ15" s="2099"/>
      <c r="BR15" s="2099"/>
      <c r="BS15" s="2099"/>
      <c r="BT15" s="2099"/>
      <c r="BU15" s="2099"/>
      <c r="BV15" s="2099"/>
      <c r="BW15" s="2099"/>
      <c r="BX15" s="2095"/>
      <c r="BY15" s="2095"/>
      <c r="BZ15" s="102"/>
      <c r="CA15" s="102"/>
      <c r="CB15" s="102"/>
      <c r="CC15" s="102"/>
      <c r="CD15" s="102"/>
      <c r="CE15" s="102"/>
      <c r="CF15" s="102"/>
      <c r="CG15" s="102"/>
      <c r="CH15" s="102"/>
    </row>
    <row r="16" spans="1:86" ht="15" customHeight="1" thickBot="1">
      <c r="A16" s="1861"/>
      <c r="B16" s="1861"/>
      <c r="C16" s="1863" t="s">
        <v>104</v>
      </c>
      <c r="D16" s="1863"/>
      <c r="E16" s="1863"/>
      <c r="F16" s="1863"/>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c r="AT16" s="2108"/>
      <c r="AU16" s="2108"/>
      <c r="AV16" s="2108"/>
      <c r="AW16" s="2108"/>
      <c r="AX16" s="2108"/>
      <c r="AY16" s="2108"/>
      <c r="AZ16" s="2108"/>
      <c r="BA16" s="2108"/>
      <c r="BB16" s="2108"/>
      <c r="BC16" s="2108"/>
      <c r="BD16" s="2108"/>
      <c r="BE16" s="2108"/>
      <c r="BF16" s="2108"/>
      <c r="BG16" s="2108"/>
      <c r="BH16" s="2108"/>
      <c r="BI16" s="2108"/>
      <c r="BJ16" s="2108"/>
      <c r="BK16" s="2108"/>
      <c r="BL16" s="2108"/>
      <c r="BM16" s="2108"/>
      <c r="BN16" s="2108"/>
      <c r="BO16" s="2108"/>
      <c r="BP16" s="2108"/>
      <c r="BQ16" s="2108"/>
      <c r="BR16" s="2108"/>
      <c r="BS16" s="2108"/>
      <c r="BT16" s="2108"/>
      <c r="BU16" s="2108"/>
      <c r="BV16" s="2108"/>
      <c r="BW16" s="2108"/>
      <c r="BX16" s="2095"/>
      <c r="BY16" s="2095"/>
      <c r="BZ16" s="102"/>
      <c r="CA16" s="102"/>
      <c r="CB16" s="102"/>
      <c r="CC16" s="102"/>
      <c r="CD16" s="102"/>
      <c r="CE16" s="102"/>
      <c r="CF16" s="102"/>
      <c r="CG16" s="102"/>
      <c r="CH16" s="102"/>
    </row>
    <row r="17" spans="1:86" ht="22.5" customHeight="1" thickBot="1">
      <c r="A17" s="1861"/>
      <c r="B17" s="1861"/>
      <c r="C17" s="1861"/>
      <c r="D17" s="2191">
        <v>61</v>
      </c>
      <c r="E17" s="2192"/>
      <c r="F17" s="360"/>
      <c r="G17" s="2193" t="s">
        <v>488</v>
      </c>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4"/>
      <c r="AZ17" s="2194"/>
      <c r="BA17" s="2194"/>
      <c r="BB17" s="2194"/>
      <c r="BC17" s="2194"/>
      <c r="BD17" s="2194"/>
      <c r="BE17" s="2194"/>
      <c r="BF17" s="2194"/>
      <c r="BG17" s="2194"/>
      <c r="BH17" s="2194"/>
      <c r="BI17" s="2194"/>
      <c r="BJ17" s="2194"/>
      <c r="BK17" s="2194"/>
      <c r="BL17" s="2194"/>
      <c r="BM17" s="2194"/>
      <c r="BN17" s="2194"/>
      <c r="BO17" s="2194"/>
      <c r="BP17" s="2194"/>
      <c r="BQ17" s="2194"/>
      <c r="BR17" s="2194"/>
      <c r="BS17" s="2194"/>
      <c r="BT17" s="2194"/>
      <c r="BU17" s="2195"/>
      <c r="BV17" s="2108"/>
      <c r="BW17" s="2108"/>
      <c r="BX17" s="2095"/>
      <c r="BY17" s="2095"/>
      <c r="BZ17" s="102"/>
      <c r="CA17" s="102"/>
      <c r="CB17" s="102"/>
      <c r="CC17" s="102"/>
      <c r="CD17" s="102"/>
      <c r="CE17" s="102"/>
      <c r="CF17" s="102"/>
      <c r="CG17" s="102"/>
      <c r="CH17" s="102"/>
    </row>
    <row r="18" spans="1:86" ht="15" customHeight="1">
      <c r="A18" s="1861"/>
      <c r="B18" s="1861"/>
      <c r="C18" s="1861"/>
      <c r="D18" s="1861"/>
      <c r="E18" s="2108"/>
      <c r="F18" s="2108"/>
      <c r="G18" s="2163" t="s">
        <v>252</v>
      </c>
      <c r="H18" s="2164"/>
      <c r="I18" s="2164"/>
      <c r="J18" s="2164"/>
      <c r="K18" s="2164"/>
      <c r="L18" s="2164"/>
      <c r="M18" s="2164"/>
      <c r="N18" s="2164"/>
      <c r="O18" s="2164"/>
      <c r="P18" s="2164"/>
      <c r="Q18" s="2164"/>
      <c r="R18" s="2164"/>
      <c r="S18" s="2164"/>
      <c r="T18" s="2164"/>
      <c r="U18" s="2164"/>
      <c r="V18" s="2164"/>
      <c r="W18" s="2164"/>
      <c r="X18" s="2164"/>
      <c r="Y18" s="2164"/>
      <c r="Z18" s="2164"/>
      <c r="AA18" s="2164"/>
      <c r="AB18" s="2163" t="s">
        <v>253</v>
      </c>
      <c r="AC18" s="2164"/>
      <c r="AD18" s="2164"/>
      <c r="AE18" s="2164"/>
      <c r="AF18" s="2164"/>
      <c r="AG18" s="2164"/>
      <c r="AH18" s="2164"/>
      <c r="AI18" s="2164"/>
      <c r="AJ18" s="2164"/>
      <c r="AK18" s="2164"/>
      <c r="AL18" s="2164"/>
      <c r="AM18" s="2164"/>
      <c r="AN18" s="2164"/>
      <c r="AO18" s="2164"/>
      <c r="AP18" s="2164"/>
      <c r="AQ18" s="2164"/>
      <c r="AR18" s="2164"/>
      <c r="AS18" s="2167"/>
      <c r="AT18" s="2169" t="s">
        <v>254</v>
      </c>
      <c r="AU18" s="2170"/>
      <c r="AV18" s="2170"/>
      <c r="AW18" s="2170"/>
      <c r="AX18" s="2170"/>
      <c r="AY18" s="2171"/>
      <c r="AZ18" s="2175" t="s">
        <v>255</v>
      </c>
      <c r="BA18" s="2175"/>
      <c r="BB18" s="2175"/>
      <c r="BC18" s="2175"/>
      <c r="BD18" s="2175"/>
      <c r="BE18" s="2176" t="s">
        <v>256</v>
      </c>
      <c r="BF18" s="2175"/>
      <c r="BG18" s="2175"/>
      <c r="BH18" s="2175"/>
      <c r="BI18" s="2177"/>
      <c r="BJ18" s="2175" t="s">
        <v>257</v>
      </c>
      <c r="BK18" s="2175"/>
      <c r="BL18" s="2175"/>
      <c r="BM18" s="2175"/>
      <c r="BN18" s="2175"/>
      <c r="BO18" s="2175"/>
      <c r="BP18" s="2175"/>
      <c r="BQ18" s="2175"/>
      <c r="BR18" s="2175"/>
      <c r="BS18" s="2175"/>
      <c r="BT18" s="2175"/>
      <c r="BU18" s="2177"/>
      <c r="BV18" s="2108"/>
      <c r="BW18" s="2108"/>
      <c r="BX18" s="2095"/>
      <c r="BY18" s="2095"/>
      <c r="BZ18" s="102"/>
      <c r="CA18" s="102"/>
      <c r="CB18" s="102"/>
      <c r="CC18" s="102"/>
      <c r="CD18" s="102"/>
      <c r="CE18" s="102"/>
      <c r="CF18" s="102"/>
      <c r="CG18" s="102"/>
      <c r="CH18" s="102"/>
    </row>
    <row r="19" spans="1:86" ht="15" customHeight="1" thickBot="1">
      <c r="A19" s="1861"/>
      <c r="B19" s="1861"/>
      <c r="C19" s="1861"/>
      <c r="D19" s="1861"/>
      <c r="E19" s="2108"/>
      <c r="F19" s="2108"/>
      <c r="G19" s="2165"/>
      <c r="H19" s="2166"/>
      <c r="I19" s="2166"/>
      <c r="J19" s="2166"/>
      <c r="K19" s="2166"/>
      <c r="L19" s="2166"/>
      <c r="M19" s="2166"/>
      <c r="N19" s="2166"/>
      <c r="O19" s="2166"/>
      <c r="P19" s="2166"/>
      <c r="Q19" s="2166"/>
      <c r="R19" s="2166"/>
      <c r="S19" s="2166"/>
      <c r="T19" s="2166"/>
      <c r="U19" s="2166"/>
      <c r="V19" s="2166"/>
      <c r="W19" s="2166"/>
      <c r="X19" s="2166"/>
      <c r="Y19" s="2166"/>
      <c r="Z19" s="2166"/>
      <c r="AA19" s="2166"/>
      <c r="AB19" s="2165"/>
      <c r="AC19" s="2166"/>
      <c r="AD19" s="2166"/>
      <c r="AE19" s="2166"/>
      <c r="AF19" s="2166"/>
      <c r="AG19" s="2166"/>
      <c r="AH19" s="2166"/>
      <c r="AI19" s="2166"/>
      <c r="AJ19" s="2166"/>
      <c r="AK19" s="2166"/>
      <c r="AL19" s="2166"/>
      <c r="AM19" s="2166"/>
      <c r="AN19" s="2166"/>
      <c r="AO19" s="2166"/>
      <c r="AP19" s="2166"/>
      <c r="AQ19" s="2166"/>
      <c r="AR19" s="2166"/>
      <c r="AS19" s="2168"/>
      <c r="AT19" s="2172"/>
      <c r="AU19" s="2173"/>
      <c r="AV19" s="2173"/>
      <c r="AW19" s="2173"/>
      <c r="AX19" s="2173"/>
      <c r="AY19" s="2174"/>
      <c r="AZ19" s="2178" t="s">
        <v>258</v>
      </c>
      <c r="BA19" s="2178"/>
      <c r="BB19" s="2178"/>
      <c r="BC19" s="2178"/>
      <c r="BD19" s="2178"/>
      <c r="BE19" s="2179" t="s">
        <v>259</v>
      </c>
      <c r="BF19" s="2178"/>
      <c r="BG19" s="2178"/>
      <c r="BH19" s="2178"/>
      <c r="BI19" s="2180"/>
      <c r="BJ19" s="2181" t="s">
        <v>260</v>
      </c>
      <c r="BK19" s="2181"/>
      <c r="BL19" s="2181"/>
      <c r="BM19" s="2181"/>
      <c r="BN19" s="2181"/>
      <c r="BO19" s="2181"/>
      <c r="BP19" s="2181"/>
      <c r="BQ19" s="2181"/>
      <c r="BR19" s="2181"/>
      <c r="BS19" s="2181"/>
      <c r="BT19" s="2181"/>
      <c r="BU19" s="2182"/>
      <c r="BV19" s="2108"/>
      <c r="BW19" s="2108"/>
      <c r="BX19" s="2095"/>
      <c r="BY19" s="2095"/>
      <c r="BZ19" s="102"/>
      <c r="CA19" s="102"/>
      <c r="CB19" s="102"/>
      <c r="CC19" s="102"/>
      <c r="CD19" s="102"/>
      <c r="CE19" s="102"/>
      <c r="CF19" s="102"/>
      <c r="CG19" s="102"/>
      <c r="CH19" s="102"/>
    </row>
    <row r="20" spans="1:86" ht="4.5" customHeight="1" thickBot="1">
      <c r="A20" s="1861"/>
      <c r="B20" s="1861"/>
      <c r="C20" s="1861"/>
      <c r="D20" s="1861"/>
      <c r="E20" s="360"/>
      <c r="F20" s="2108"/>
      <c r="G20" s="1915" t="str">
        <f>★入力画面!$P$55</f>
        <v/>
      </c>
      <c r="H20" s="1901"/>
      <c r="I20" s="1901" t="str">
        <f>★入力画面!$Q$55</f>
        <v/>
      </c>
      <c r="J20" s="1901"/>
      <c r="K20" s="1901" t="str">
        <f>★入力画面!$R$55</f>
        <v/>
      </c>
      <c r="L20" s="1901"/>
      <c r="M20" s="1901" t="str">
        <f>★入力画面!$S$55</f>
        <v/>
      </c>
      <c r="N20" s="1901"/>
      <c r="O20" s="1901" t="str">
        <f>★入力画面!$T$55</f>
        <v/>
      </c>
      <c r="P20" s="1901"/>
      <c r="Q20" s="1901" t="str">
        <f>★入力画面!$U$55</f>
        <v/>
      </c>
      <c r="R20" s="1901"/>
      <c r="S20" s="1901" t="str">
        <f>★入力画面!$V$55</f>
        <v/>
      </c>
      <c r="T20" s="1901"/>
      <c r="U20" s="1901" t="str">
        <f>★入力画面!$W$55</f>
        <v/>
      </c>
      <c r="V20" s="1901"/>
      <c r="W20" s="1901" t="str">
        <f>★入力画面!$X$55</f>
        <v/>
      </c>
      <c r="X20" s="1901"/>
      <c r="Y20" s="1901" t="str">
        <f>★入力画面!$Y$55</f>
        <v/>
      </c>
      <c r="Z20" s="1901"/>
      <c r="AA20" s="1919"/>
      <c r="AB20" s="2196" t="str">
        <f>★入力画面!$BS$56</f>
        <v/>
      </c>
      <c r="AC20" s="2197"/>
      <c r="AD20" s="2185" t="str">
        <f>★入力画面!$BM$56</f>
        <v/>
      </c>
      <c r="AE20" s="2183"/>
      <c r="AF20" s="2183"/>
      <c r="AG20" s="2183" t="str">
        <f>★入力画面!$BN$56</f>
        <v/>
      </c>
      <c r="AH20" s="2183"/>
      <c r="AI20" s="2184"/>
      <c r="AJ20" s="2185" t="str">
        <f>★入力画面!$BO$56</f>
        <v/>
      </c>
      <c r="AK20" s="2183"/>
      <c r="AL20" s="2183"/>
      <c r="AM20" s="2183" t="str">
        <f>★入力画面!$BP$56</f>
        <v/>
      </c>
      <c r="AN20" s="2183"/>
      <c r="AO20" s="2184"/>
      <c r="AP20" s="2185" t="str">
        <f>★入力画面!$BQ$56</f>
        <v/>
      </c>
      <c r="AQ20" s="2183"/>
      <c r="AR20" s="2183" t="str">
        <f>★入力画面!$BR$56</f>
        <v/>
      </c>
      <c r="AS20" s="2186"/>
      <c r="AT20" s="1991" t="str">
        <f>★入力画面!$BM$63</f>
        <v>1.男2.女</v>
      </c>
      <c r="AU20" s="2187"/>
      <c r="AV20" s="2187"/>
      <c r="AW20" s="2187"/>
      <c r="AX20" s="2187"/>
      <c r="AY20" s="1992"/>
      <c r="AZ20" s="2200">
        <f>★入力画面!M79</f>
        <v>0</v>
      </c>
      <c r="BA20" s="2200"/>
      <c r="BB20" s="2200"/>
      <c r="BC20" s="2200"/>
      <c r="BD20" s="2200"/>
      <c r="BE20" s="2202" t="str">
        <f>IF(★入力画面!$BL$112="◎","代表者･専任","代表者")</f>
        <v>代表者</v>
      </c>
      <c r="BF20" s="2200"/>
      <c r="BG20" s="2200"/>
      <c r="BH20" s="2200"/>
      <c r="BI20" s="2203"/>
      <c r="BJ20" s="2206" t="str">
        <f>IF(★入力画面!$BL$112="◎","○","")</f>
        <v/>
      </c>
      <c r="BK20" s="2206"/>
      <c r="BL20" s="364"/>
      <c r="BM20" s="2208"/>
      <c r="BN20" s="2208"/>
      <c r="BO20" s="2208"/>
      <c r="BP20" s="2208"/>
      <c r="BQ20" s="2208"/>
      <c r="BR20" s="2208"/>
      <c r="BS20" s="2208"/>
      <c r="BT20" s="364"/>
      <c r="BU20" s="2209"/>
      <c r="BV20" s="2108"/>
      <c r="BW20" s="2108"/>
      <c r="BX20" s="2095"/>
      <c r="BY20" s="2095"/>
      <c r="BZ20" s="102"/>
      <c r="CA20" s="102"/>
      <c r="CB20" s="102"/>
      <c r="CC20" s="102"/>
      <c r="CD20" s="102"/>
      <c r="CE20" s="102"/>
      <c r="CF20" s="102"/>
      <c r="CG20" s="102"/>
      <c r="CH20" s="102"/>
    </row>
    <row r="21" spans="1:86" ht="11.25" customHeight="1" thickBot="1">
      <c r="A21" s="1861"/>
      <c r="B21" s="1861"/>
      <c r="C21" s="1861"/>
      <c r="D21" s="1861"/>
      <c r="E21" s="365" t="s">
        <v>73</v>
      </c>
      <c r="F21" s="2108"/>
      <c r="G21" s="1915"/>
      <c r="H21" s="1901"/>
      <c r="I21" s="1901"/>
      <c r="J21" s="1901"/>
      <c r="K21" s="1901"/>
      <c r="L21" s="1901"/>
      <c r="M21" s="1901"/>
      <c r="N21" s="1901"/>
      <c r="O21" s="1901"/>
      <c r="P21" s="1901"/>
      <c r="Q21" s="1901"/>
      <c r="R21" s="1901"/>
      <c r="S21" s="1901"/>
      <c r="T21" s="1901"/>
      <c r="U21" s="1901"/>
      <c r="V21" s="1901"/>
      <c r="W21" s="1901"/>
      <c r="X21" s="1901"/>
      <c r="Y21" s="1901"/>
      <c r="Z21" s="1901"/>
      <c r="AA21" s="1919"/>
      <c r="AB21" s="2198"/>
      <c r="AC21" s="2199"/>
      <c r="AD21" s="2185"/>
      <c r="AE21" s="2183"/>
      <c r="AF21" s="2183"/>
      <c r="AG21" s="2183"/>
      <c r="AH21" s="2183"/>
      <c r="AI21" s="2184"/>
      <c r="AJ21" s="2185"/>
      <c r="AK21" s="2183"/>
      <c r="AL21" s="2183"/>
      <c r="AM21" s="2183"/>
      <c r="AN21" s="2183"/>
      <c r="AO21" s="2184"/>
      <c r="AP21" s="2185"/>
      <c r="AQ21" s="2183"/>
      <c r="AR21" s="2183"/>
      <c r="AS21" s="2186"/>
      <c r="AT21" s="2188"/>
      <c r="AU21" s="2189"/>
      <c r="AV21" s="2189"/>
      <c r="AW21" s="2189"/>
      <c r="AX21" s="2189"/>
      <c r="AY21" s="2190"/>
      <c r="AZ21" s="2201"/>
      <c r="BA21" s="2201"/>
      <c r="BB21" s="2201"/>
      <c r="BC21" s="2201"/>
      <c r="BD21" s="2201"/>
      <c r="BE21" s="2204"/>
      <c r="BF21" s="2201"/>
      <c r="BG21" s="2201"/>
      <c r="BH21" s="2201"/>
      <c r="BI21" s="2205"/>
      <c r="BJ21" s="2207"/>
      <c r="BK21" s="2207"/>
      <c r="BL21" s="2212" t="str">
        <f>IF(★入力画面!$BL$112="×","",★入力画面!$BO$66)</f>
        <v/>
      </c>
      <c r="BM21" s="2207"/>
      <c r="BN21" s="2207"/>
      <c r="BO21" s="2207"/>
      <c r="BP21" s="2207"/>
      <c r="BQ21" s="2207"/>
      <c r="BR21" s="2207"/>
      <c r="BS21" s="2207"/>
      <c r="BT21" s="2213"/>
      <c r="BU21" s="2210"/>
      <c r="BV21" s="2108"/>
      <c r="BW21" s="2108"/>
      <c r="BX21" s="2095"/>
      <c r="BY21" s="2095"/>
      <c r="BZ21" s="102"/>
      <c r="CA21" s="102"/>
      <c r="CB21" s="102"/>
      <c r="CC21" s="102"/>
      <c r="CD21" s="102"/>
      <c r="CE21" s="102"/>
      <c r="CF21" s="102"/>
      <c r="CG21" s="102"/>
      <c r="CH21" s="102"/>
    </row>
    <row r="22" spans="1:86" ht="4.5" customHeight="1" thickBot="1">
      <c r="A22" s="1861"/>
      <c r="B22" s="1861"/>
      <c r="C22" s="1861"/>
      <c r="D22" s="1861"/>
      <c r="E22" s="360"/>
      <c r="F22" s="2108"/>
      <c r="G22" s="1915"/>
      <c r="H22" s="1901"/>
      <c r="I22" s="1901"/>
      <c r="J22" s="1901"/>
      <c r="K22" s="1901"/>
      <c r="L22" s="1901"/>
      <c r="M22" s="1901"/>
      <c r="N22" s="1901"/>
      <c r="O22" s="1901"/>
      <c r="P22" s="1901"/>
      <c r="Q22" s="1901"/>
      <c r="R22" s="1901"/>
      <c r="S22" s="1901"/>
      <c r="T22" s="1901"/>
      <c r="U22" s="1901"/>
      <c r="V22" s="1901"/>
      <c r="W22" s="1901"/>
      <c r="X22" s="1901"/>
      <c r="Y22" s="1901"/>
      <c r="Z22" s="1901"/>
      <c r="AA22" s="1919"/>
      <c r="AB22" s="2198"/>
      <c r="AC22" s="2199"/>
      <c r="AD22" s="2185"/>
      <c r="AE22" s="2183"/>
      <c r="AF22" s="2183"/>
      <c r="AG22" s="2183"/>
      <c r="AH22" s="2183"/>
      <c r="AI22" s="2184"/>
      <c r="AJ22" s="2185"/>
      <c r="AK22" s="2183"/>
      <c r="AL22" s="2183"/>
      <c r="AM22" s="2183"/>
      <c r="AN22" s="2183"/>
      <c r="AO22" s="2184"/>
      <c r="AP22" s="2185"/>
      <c r="AQ22" s="2183"/>
      <c r="AR22" s="2183"/>
      <c r="AS22" s="2186"/>
      <c r="AT22" s="2188"/>
      <c r="AU22" s="2189"/>
      <c r="AV22" s="2189"/>
      <c r="AW22" s="2189"/>
      <c r="AX22" s="2189"/>
      <c r="AY22" s="2190"/>
      <c r="AZ22" s="2201"/>
      <c r="BA22" s="2201"/>
      <c r="BB22" s="2201"/>
      <c r="BC22" s="2201"/>
      <c r="BD22" s="2201"/>
      <c r="BE22" s="2204"/>
      <c r="BF22" s="2201"/>
      <c r="BG22" s="2201"/>
      <c r="BH22" s="2201"/>
      <c r="BI22" s="2205"/>
      <c r="BJ22" s="2200"/>
      <c r="BK22" s="2200"/>
      <c r="BL22" s="366"/>
      <c r="BM22" s="2214"/>
      <c r="BN22" s="2214"/>
      <c r="BO22" s="2214"/>
      <c r="BP22" s="2214"/>
      <c r="BQ22" s="2214"/>
      <c r="BR22" s="2214"/>
      <c r="BS22" s="2214"/>
      <c r="BT22" s="366"/>
      <c r="BU22" s="2211"/>
      <c r="BV22" s="2108"/>
      <c r="BW22" s="2108"/>
      <c r="BX22" s="2095"/>
      <c r="BY22" s="2095"/>
      <c r="BZ22" s="102"/>
      <c r="CA22" s="102"/>
      <c r="CB22" s="102"/>
      <c r="CC22" s="102"/>
      <c r="CD22" s="102"/>
      <c r="CE22" s="102"/>
      <c r="CF22" s="102"/>
      <c r="CG22" s="102"/>
      <c r="CH22" s="102"/>
    </row>
    <row r="23" spans="1:86" ht="4.5" customHeight="1" thickBot="1">
      <c r="A23" s="1861"/>
      <c r="B23" s="1861"/>
      <c r="C23" s="1861"/>
      <c r="D23" s="1861"/>
      <c r="E23" s="360"/>
      <c r="F23" s="2108"/>
      <c r="G23" s="1915" t="str">
        <f>★その他入力!$P$94</f>
        <v/>
      </c>
      <c r="H23" s="1901"/>
      <c r="I23" s="1901" t="str">
        <f>★その他入力!$Q$94</f>
        <v/>
      </c>
      <c r="J23" s="1901"/>
      <c r="K23" s="1901" t="str">
        <f>★その他入力!$R$94</f>
        <v/>
      </c>
      <c r="L23" s="1901"/>
      <c r="M23" s="1901" t="str">
        <f>★その他入力!$S$94</f>
        <v/>
      </c>
      <c r="N23" s="1901"/>
      <c r="O23" s="1901" t="str">
        <f>★その他入力!$T$94</f>
        <v/>
      </c>
      <c r="P23" s="1901"/>
      <c r="Q23" s="1901" t="str">
        <f>★その他入力!$U$94</f>
        <v/>
      </c>
      <c r="R23" s="1901"/>
      <c r="S23" s="1901" t="str">
        <f>★その他入力!$V$94</f>
        <v/>
      </c>
      <c r="T23" s="1901"/>
      <c r="U23" s="1901" t="str">
        <f>★その他入力!$W$94</f>
        <v/>
      </c>
      <c r="V23" s="1901"/>
      <c r="W23" s="1901" t="str">
        <f>★その他入力!$X$94</f>
        <v/>
      </c>
      <c r="X23" s="1901"/>
      <c r="Y23" s="1901" t="str">
        <f>★その他入力!$Y$94</f>
        <v/>
      </c>
      <c r="Z23" s="1901"/>
      <c r="AA23" s="1919"/>
      <c r="AB23" s="2198" t="str">
        <f>★その他入力!$BS$95</f>
        <v/>
      </c>
      <c r="AC23" s="2199"/>
      <c r="AD23" s="2185" t="str">
        <f>★その他入力!$BM$95</f>
        <v/>
      </c>
      <c r="AE23" s="2183"/>
      <c r="AF23" s="2183"/>
      <c r="AG23" s="2183" t="str">
        <f>★その他入力!$BN$95</f>
        <v/>
      </c>
      <c r="AH23" s="2183"/>
      <c r="AI23" s="2184"/>
      <c r="AJ23" s="2185" t="str">
        <f>★その他入力!$BO$95</f>
        <v/>
      </c>
      <c r="AK23" s="2183"/>
      <c r="AL23" s="2183"/>
      <c r="AM23" s="2183" t="str">
        <f>★その他入力!$BP$95</f>
        <v/>
      </c>
      <c r="AN23" s="2183"/>
      <c r="AO23" s="2184"/>
      <c r="AP23" s="2185" t="str">
        <f>★その他入力!$BQ$95</f>
        <v/>
      </c>
      <c r="AQ23" s="2183"/>
      <c r="AR23" s="2183" t="str">
        <f>★その他入力!$BR$95</f>
        <v/>
      </c>
      <c r="AS23" s="2186"/>
      <c r="AT23" s="2188" t="str">
        <f>IF(★その他入力!$M$96="選択　▼","1.男2.女",★その他入力!$M$96)</f>
        <v>1.男2.女</v>
      </c>
      <c r="AU23" s="2189"/>
      <c r="AV23" s="2189"/>
      <c r="AW23" s="2189"/>
      <c r="AX23" s="2189"/>
      <c r="AY23" s="2190"/>
      <c r="AZ23" s="2201">
        <f>★その他入力!M97</f>
        <v>0</v>
      </c>
      <c r="BA23" s="2201"/>
      <c r="BB23" s="2201"/>
      <c r="BC23" s="2201"/>
      <c r="BD23" s="2201"/>
      <c r="BE23" s="2204" t="str">
        <f>IF(★その他入力!$M$98="選択　▼","",★その他入力!$M$98)</f>
        <v/>
      </c>
      <c r="BF23" s="2201"/>
      <c r="BG23" s="2201"/>
      <c r="BH23" s="2201"/>
      <c r="BI23" s="2205"/>
      <c r="BJ23" s="2206" t="str">
        <f>★その他入力!$BM$99</f>
        <v/>
      </c>
      <c r="BK23" s="2206"/>
      <c r="BL23" s="364"/>
      <c r="BM23" s="2208"/>
      <c r="BN23" s="2208"/>
      <c r="BO23" s="2208"/>
      <c r="BP23" s="2208"/>
      <c r="BQ23" s="2208"/>
      <c r="BR23" s="2208"/>
      <c r="BS23" s="2208"/>
      <c r="BT23" s="364"/>
      <c r="BU23" s="2209"/>
      <c r="BV23" s="2108"/>
      <c r="BW23" s="2108"/>
      <c r="BX23" s="2095"/>
      <c r="BY23" s="2095"/>
      <c r="BZ23" s="102"/>
      <c r="CA23" s="102"/>
      <c r="CB23" s="102"/>
      <c r="CC23" s="102"/>
      <c r="CD23" s="102"/>
      <c r="CE23" s="102"/>
      <c r="CF23" s="102"/>
      <c r="CG23" s="102"/>
      <c r="CH23" s="102"/>
    </row>
    <row r="24" spans="1:86" ht="11.25" customHeight="1" thickBot="1">
      <c r="A24" s="1861"/>
      <c r="B24" s="1861"/>
      <c r="C24" s="1861"/>
      <c r="D24" s="1861"/>
      <c r="E24" s="365" t="s">
        <v>236</v>
      </c>
      <c r="F24" s="2108"/>
      <c r="G24" s="1915"/>
      <c r="H24" s="1901"/>
      <c r="I24" s="1901"/>
      <c r="J24" s="1901"/>
      <c r="K24" s="1901"/>
      <c r="L24" s="1901"/>
      <c r="M24" s="1901"/>
      <c r="N24" s="1901"/>
      <c r="O24" s="1901"/>
      <c r="P24" s="1901"/>
      <c r="Q24" s="1901"/>
      <c r="R24" s="1901"/>
      <c r="S24" s="1901"/>
      <c r="T24" s="1901"/>
      <c r="U24" s="1901"/>
      <c r="V24" s="1901"/>
      <c r="W24" s="1901"/>
      <c r="X24" s="1901"/>
      <c r="Y24" s="1901"/>
      <c r="Z24" s="1901"/>
      <c r="AA24" s="1919"/>
      <c r="AB24" s="2198"/>
      <c r="AC24" s="2199"/>
      <c r="AD24" s="2185"/>
      <c r="AE24" s="2183"/>
      <c r="AF24" s="2183"/>
      <c r="AG24" s="2183"/>
      <c r="AH24" s="2183"/>
      <c r="AI24" s="2184"/>
      <c r="AJ24" s="2185"/>
      <c r="AK24" s="2183"/>
      <c r="AL24" s="2183"/>
      <c r="AM24" s="2183"/>
      <c r="AN24" s="2183"/>
      <c r="AO24" s="2184"/>
      <c r="AP24" s="2185"/>
      <c r="AQ24" s="2183"/>
      <c r="AR24" s="2183"/>
      <c r="AS24" s="2186"/>
      <c r="AT24" s="2188"/>
      <c r="AU24" s="2189"/>
      <c r="AV24" s="2189"/>
      <c r="AW24" s="2189"/>
      <c r="AX24" s="2189"/>
      <c r="AY24" s="2190"/>
      <c r="AZ24" s="2201"/>
      <c r="BA24" s="2201"/>
      <c r="BB24" s="2201"/>
      <c r="BC24" s="2201"/>
      <c r="BD24" s="2201"/>
      <c r="BE24" s="2204"/>
      <c r="BF24" s="2201"/>
      <c r="BG24" s="2201"/>
      <c r="BH24" s="2201"/>
      <c r="BI24" s="2205"/>
      <c r="BJ24" s="2207"/>
      <c r="BK24" s="2207"/>
      <c r="BL24" s="2212" t="str">
        <f>★その他入力!$BL$100</f>
        <v/>
      </c>
      <c r="BM24" s="2207"/>
      <c r="BN24" s="2207"/>
      <c r="BO24" s="2207"/>
      <c r="BP24" s="2207"/>
      <c r="BQ24" s="2207"/>
      <c r="BR24" s="2207"/>
      <c r="BS24" s="2207"/>
      <c r="BT24" s="2213"/>
      <c r="BU24" s="2210"/>
      <c r="BV24" s="2108"/>
      <c r="BW24" s="2108"/>
      <c r="BX24" s="2095"/>
      <c r="BY24" s="2095"/>
      <c r="BZ24" s="102"/>
      <c r="CA24" s="102"/>
      <c r="CB24" s="102"/>
      <c r="CC24" s="102"/>
      <c r="CD24" s="102"/>
      <c r="CE24" s="102"/>
      <c r="CF24" s="102"/>
      <c r="CG24" s="102"/>
      <c r="CH24" s="102"/>
    </row>
    <row r="25" spans="1:86" ht="4.5" customHeight="1" thickBot="1">
      <c r="A25" s="1861"/>
      <c r="B25" s="1861"/>
      <c r="C25" s="1861"/>
      <c r="D25" s="1861"/>
      <c r="E25" s="360"/>
      <c r="F25" s="2108"/>
      <c r="G25" s="1915"/>
      <c r="H25" s="1901"/>
      <c r="I25" s="1901"/>
      <c r="J25" s="1901"/>
      <c r="K25" s="1901"/>
      <c r="L25" s="1901"/>
      <c r="M25" s="1901"/>
      <c r="N25" s="1901"/>
      <c r="O25" s="1901"/>
      <c r="P25" s="1901"/>
      <c r="Q25" s="1901"/>
      <c r="R25" s="1901"/>
      <c r="S25" s="1901"/>
      <c r="T25" s="1901"/>
      <c r="U25" s="1901"/>
      <c r="V25" s="1901"/>
      <c r="W25" s="1901"/>
      <c r="X25" s="1901"/>
      <c r="Y25" s="1901"/>
      <c r="Z25" s="1901"/>
      <c r="AA25" s="1919"/>
      <c r="AB25" s="2198"/>
      <c r="AC25" s="2199"/>
      <c r="AD25" s="2185"/>
      <c r="AE25" s="2183"/>
      <c r="AF25" s="2183"/>
      <c r="AG25" s="2183"/>
      <c r="AH25" s="2183"/>
      <c r="AI25" s="2184"/>
      <c r="AJ25" s="2185"/>
      <c r="AK25" s="2183"/>
      <c r="AL25" s="2183"/>
      <c r="AM25" s="2183"/>
      <c r="AN25" s="2183"/>
      <c r="AO25" s="2184"/>
      <c r="AP25" s="2185"/>
      <c r="AQ25" s="2183"/>
      <c r="AR25" s="2183"/>
      <c r="AS25" s="2186"/>
      <c r="AT25" s="2188"/>
      <c r="AU25" s="2189"/>
      <c r="AV25" s="2189"/>
      <c r="AW25" s="2189"/>
      <c r="AX25" s="2189"/>
      <c r="AY25" s="2190"/>
      <c r="AZ25" s="2201"/>
      <c r="BA25" s="2201"/>
      <c r="BB25" s="2201"/>
      <c r="BC25" s="2201"/>
      <c r="BD25" s="2201"/>
      <c r="BE25" s="2204"/>
      <c r="BF25" s="2201"/>
      <c r="BG25" s="2201"/>
      <c r="BH25" s="2201"/>
      <c r="BI25" s="2205"/>
      <c r="BJ25" s="2200"/>
      <c r="BK25" s="2200"/>
      <c r="BL25" s="366"/>
      <c r="BM25" s="2214"/>
      <c r="BN25" s="2214"/>
      <c r="BO25" s="2214"/>
      <c r="BP25" s="2214"/>
      <c r="BQ25" s="2214"/>
      <c r="BR25" s="2214"/>
      <c r="BS25" s="2214"/>
      <c r="BT25" s="366"/>
      <c r="BU25" s="2211"/>
      <c r="BV25" s="2108"/>
      <c r="BW25" s="2108"/>
      <c r="BX25" s="2095"/>
      <c r="BY25" s="2095"/>
      <c r="BZ25" s="102"/>
      <c r="CA25" s="102"/>
      <c r="CB25" s="102"/>
      <c r="CC25" s="102"/>
      <c r="CD25" s="102"/>
      <c r="CE25" s="102"/>
      <c r="CF25" s="102"/>
      <c r="CG25" s="102"/>
      <c r="CH25" s="102"/>
    </row>
    <row r="26" spans="1:86" ht="4.5" customHeight="1" thickBot="1">
      <c r="A26" s="1861"/>
      <c r="B26" s="1861"/>
      <c r="C26" s="1861"/>
      <c r="D26" s="1861"/>
      <c r="E26" s="360"/>
      <c r="F26" s="2108"/>
      <c r="G26" s="1915" t="str">
        <f>★その他入力!$P$102</f>
        <v/>
      </c>
      <c r="H26" s="1901"/>
      <c r="I26" s="1901" t="str">
        <f>★その他入力!$Q$102</f>
        <v/>
      </c>
      <c r="J26" s="1901"/>
      <c r="K26" s="1901" t="str">
        <f>★その他入力!$R$102</f>
        <v/>
      </c>
      <c r="L26" s="1901"/>
      <c r="M26" s="1901" t="str">
        <f>★その他入力!$S$102</f>
        <v/>
      </c>
      <c r="N26" s="1901"/>
      <c r="O26" s="1901" t="str">
        <f>★その他入力!$T$102</f>
        <v/>
      </c>
      <c r="P26" s="1901"/>
      <c r="Q26" s="1901" t="str">
        <f>★その他入力!$U$102</f>
        <v/>
      </c>
      <c r="R26" s="1901"/>
      <c r="S26" s="1901" t="str">
        <f>★その他入力!$V$102</f>
        <v/>
      </c>
      <c r="T26" s="1901"/>
      <c r="U26" s="1901" t="str">
        <f>★その他入力!$W$102</f>
        <v/>
      </c>
      <c r="V26" s="1901"/>
      <c r="W26" s="1901" t="str">
        <f>★その他入力!$X$102</f>
        <v/>
      </c>
      <c r="X26" s="1901"/>
      <c r="Y26" s="1901" t="str">
        <f>★その他入力!$Y$102</f>
        <v/>
      </c>
      <c r="Z26" s="1901"/>
      <c r="AA26" s="1919"/>
      <c r="AB26" s="2198" t="str">
        <f>★その他入力!$BS$103</f>
        <v/>
      </c>
      <c r="AC26" s="2199"/>
      <c r="AD26" s="2185" t="str">
        <f>★その他入力!$BM$103</f>
        <v/>
      </c>
      <c r="AE26" s="2183"/>
      <c r="AF26" s="2183"/>
      <c r="AG26" s="2183" t="str">
        <f>★その他入力!$BN$103</f>
        <v/>
      </c>
      <c r="AH26" s="2183"/>
      <c r="AI26" s="2184"/>
      <c r="AJ26" s="2185" t="str">
        <f>★その他入力!$BO$103</f>
        <v/>
      </c>
      <c r="AK26" s="2183"/>
      <c r="AL26" s="2183"/>
      <c r="AM26" s="2183" t="str">
        <f>★その他入力!$BP$103</f>
        <v/>
      </c>
      <c r="AN26" s="2183"/>
      <c r="AO26" s="2184"/>
      <c r="AP26" s="2185" t="str">
        <f>★その他入力!$BQ$103</f>
        <v/>
      </c>
      <c r="AQ26" s="2183"/>
      <c r="AR26" s="2183" t="str">
        <f>★その他入力!$BR$103</f>
        <v/>
      </c>
      <c r="AS26" s="2186"/>
      <c r="AT26" s="2188" t="str">
        <f>IF(★その他入力!$M$104="選択　▼","1.男2.女",★その他入力!$M$104)</f>
        <v>1.男2.女</v>
      </c>
      <c r="AU26" s="2189"/>
      <c r="AV26" s="2189"/>
      <c r="AW26" s="2189"/>
      <c r="AX26" s="2189"/>
      <c r="AY26" s="2190"/>
      <c r="AZ26" s="2201">
        <f>★その他入力!M105</f>
        <v>0</v>
      </c>
      <c r="BA26" s="2201"/>
      <c r="BB26" s="2201"/>
      <c r="BC26" s="2201"/>
      <c r="BD26" s="2201"/>
      <c r="BE26" s="2204" t="str">
        <f>IF(★その他入力!$M$106="選択　▼","",★その他入力!$M$106)</f>
        <v/>
      </c>
      <c r="BF26" s="2201"/>
      <c r="BG26" s="2201"/>
      <c r="BH26" s="2201"/>
      <c r="BI26" s="2205"/>
      <c r="BJ26" s="2206" t="str">
        <f>★その他入力!$BM$107</f>
        <v/>
      </c>
      <c r="BK26" s="2206"/>
      <c r="BL26" s="364"/>
      <c r="BM26" s="2208"/>
      <c r="BN26" s="2208"/>
      <c r="BO26" s="2208"/>
      <c r="BP26" s="2208"/>
      <c r="BQ26" s="2208"/>
      <c r="BR26" s="2208"/>
      <c r="BS26" s="2208"/>
      <c r="BT26" s="364"/>
      <c r="BU26" s="2209"/>
      <c r="BV26" s="2108"/>
      <c r="BW26" s="2108"/>
      <c r="BX26" s="2095"/>
      <c r="BY26" s="2095"/>
      <c r="BZ26" s="102"/>
      <c r="CA26" s="102"/>
      <c r="CB26" s="102"/>
      <c r="CC26" s="102"/>
      <c r="CD26" s="102"/>
      <c r="CE26" s="102"/>
      <c r="CF26" s="102"/>
      <c r="CG26" s="102"/>
      <c r="CH26" s="102"/>
    </row>
    <row r="27" spans="1:86" ht="11.25" customHeight="1" thickBot="1">
      <c r="A27" s="1861"/>
      <c r="B27" s="1861"/>
      <c r="C27" s="1861"/>
      <c r="D27" s="1861"/>
      <c r="E27" s="365" t="s">
        <v>961</v>
      </c>
      <c r="F27" s="2108"/>
      <c r="G27" s="1915"/>
      <c r="H27" s="1901"/>
      <c r="I27" s="1901"/>
      <c r="J27" s="1901"/>
      <c r="K27" s="1901"/>
      <c r="L27" s="1901"/>
      <c r="M27" s="1901"/>
      <c r="N27" s="1901"/>
      <c r="O27" s="1901"/>
      <c r="P27" s="1901"/>
      <c r="Q27" s="1901"/>
      <c r="R27" s="1901"/>
      <c r="S27" s="1901"/>
      <c r="T27" s="1901"/>
      <c r="U27" s="1901"/>
      <c r="V27" s="1901"/>
      <c r="W27" s="1901"/>
      <c r="X27" s="1901"/>
      <c r="Y27" s="1901"/>
      <c r="Z27" s="1901"/>
      <c r="AA27" s="1919"/>
      <c r="AB27" s="2198"/>
      <c r="AC27" s="2199"/>
      <c r="AD27" s="2185"/>
      <c r="AE27" s="2183"/>
      <c r="AF27" s="2183"/>
      <c r="AG27" s="2183"/>
      <c r="AH27" s="2183"/>
      <c r="AI27" s="2184"/>
      <c r="AJ27" s="2185"/>
      <c r="AK27" s="2183"/>
      <c r="AL27" s="2183"/>
      <c r="AM27" s="2183"/>
      <c r="AN27" s="2183"/>
      <c r="AO27" s="2184"/>
      <c r="AP27" s="2185"/>
      <c r="AQ27" s="2183"/>
      <c r="AR27" s="2183"/>
      <c r="AS27" s="2186"/>
      <c r="AT27" s="2188"/>
      <c r="AU27" s="2189"/>
      <c r="AV27" s="2189"/>
      <c r="AW27" s="2189"/>
      <c r="AX27" s="2189"/>
      <c r="AY27" s="2190"/>
      <c r="AZ27" s="2201"/>
      <c r="BA27" s="2201"/>
      <c r="BB27" s="2201"/>
      <c r="BC27" s="2201"/>
      <c r="BD27" s="2201"/>
      <c r="BE27" s="2204"/>
      <c r="BF27" s="2201"/>
      <c r="BG27" s="2201"/>
      <c r="BH27" s="2201"/>
      <c r="BI27" s="2205"/>
      <c r="BJ27" s="2207"/>
      <c r="BK27" s="2207"/>
      <c r="BL27" s="2212" t="str">
        <f>★その他入力!$BL$108</f>
        <v/>
      </c>
      <c r="BM27" s="2207"/>
      <c r="BN27" s="2207"/>
      <c r="BO27" s="2207"/>
      <c r="BP27" s="2207"/>
      <c r="BQ27" s="2207"/>
      <c r="BR27" s="2207"/>
      <c r="BS27" s="2207"/>
      <c r="BT27" s="2213"/>
      <c r="BU27" s="2210"/>
      <c r="BV27" s="2108"/>
      <c r="BW27" s="2108"/>
      <c r="BX27" s="2095"/>
      <c r="BY27" s="2095"/>
      <c r="BZ27" s="102"/>
      <c r="CA27" s="102"/>
      <c r="CB27" s="102"/>
      <c r="CC27" s="102"/>
      <c r="CD27" s="102"/>
      <c r="CE27" s="102"/>
      <c r="CF27" s="102"/>
      <c r="CG27" s="102"/>
      <c r="CH27" s="102"/>
    </row>
    <row r="28" spans="1:86" ht="4.5" customHeight="1" thickBot="1">
      <c r="A28" s="1861"/>
      <c r="B28" s="1861"/>
      <c r="C28" s="1861"/>
      <c r="D28" s="1861"/>
      <c r="E28" s="360"/>
      <c r="F28" s="2108"/>
      <c r="G28" s="1915"/>
      <c r="H28" s="1901"/>
      <c r="I28" s="1901"/>
      <c r="J28" s="1901"/>
      <c r="K28" s="1901"/>
      <c r="L28" s="1901"/>
      <c r="M28" s="1901"/>
      <c r="N28" s="1901"/>
      <c r="O28" s="1901"/>
      <c r="P28" s="1901"/>
      <c r="Q28" s="1901"/>
      <c r="R28" s="1901"/>
      <c r="S28" s="1901"/>
      <c r="T28" s="1901"/>
      <c r="U28" s="1901"/>
      <c r="V28" s="1901"/>
      <c r="W28" s="1901"/>
      <c r="X28" s="1901"/>
      <c r="Y28" s="1901"/>
      <c r="Z28" s="1901"/>
      <c r="AA28" s="1919"/>
      <c r="AB28" s="2198"/>
      <c r="AC28" s="2199"/>
      <c r="AD28" s="2185"/>
      <c r="AE28" s="2183"/>
      <c r="AF28" s="2183"/>
      <c r="AG28" s="2183"/>
      <c r="AH28" s="2183"/>
      <c r="AI28" s="2184"/>
      <c r="AJ28" s="2185"/>
      <c r="AK28" s="2183"/>
      <c r="AL28" s="2183"/>
      <c r="AM28" s="2183"/>
      <c r="AN28" s="2183"/>
      <c r="AO28" s="2184"/>
      <c r="AP28" s="2185"/>
      <c r="AQ28" s="2183"/>
      <c r="AR28" s="2183"/>
      <c r="AS28" s="2186"/>
      <c r="AT28" s="2188"/>
      <c r="AU28" s="2189"/>
      <c r="AV28" s="2189"/>
      <c r="AW28" s="2189"/>
      <c r="AX28" s="2189"/>
      <c r="AY28" s="2190"/>
      <c r="AZ28" s="2201"/>
      <c r="BA28" s="2201"/>
      <c r="BB28" s="2201"/>
      <c r="BC28" s="2201"/>
      <c r="BD28" s="2201"/>
      <c r="BE28" s="2204"/>
      <c r="BF28" s="2201"/>
      <c r="BG28" s="2201"/>
      <c r="BH28" s="2201"/>
      <c r="BI28" s="2205"/>
      <c r="BJ28" s="2200"/>
      <c r="BK28" s="2200"/>
      <c r="BL28" s="366"/>
      <c r="BM28" s="2214"/>
      <c r="BN28" s="2214"/>
      <c r="BO28" s="2214"/>
      <c r="BP28" s="2214"/>
      <c r="BQ28" s="2214"/>
      <c r="BR28" s="2214"/>
      <c r="BS28" s="2214"/>
      <c r="BT28" s="366"/>
      <c r="BU28" s="2211"/>
      <c r="BV28" s="2108"/>
      <c r="BW28" s="2108"/>
      <c r="BX28" s="2095"/>
      <c r="BY28" s="2095"/>
      <c r="BZ28" s="102"/>
      <c r="CA28" s="102"/>
      <c r="CB28" s="102"/>
      <c r="CC28" s="102"/>
      <c r="CD28" s="102"/>
      <c r="CE28" s="102"/>
      <c r="CF28" s="102"/>
      <c r="CG28" s="102"/>
      <c r="CH28" s="102"/>
    </row>
    <row r="29" spans="1:86" ht="4.5" customHeight="1" thickBot="1">
      <c r="A29" s="1861"/>
      <c r="B29" s="1861"/>
      <c r="C29" s="1861"/>
      <c r="D29" s="1861"/>
      <c r="E29" s="360"/>
      <c r="F29" s="2108"/>
      <c r="G29" s="1915" t="str">
        <f>★その他入力!$P$110</f>
        <v/>
      </c>
      <c r="H29" s="1901"/>
      <c r="I29" s="1901" t="str">
        <f>★その他入力!$Q$110</f>
        <v/>
      </c>
      <c r="J29" s="1901"/>
      <c r="K29" s="1901" t="str">
        <f>★その他入力!$R$110</f>
        <v/>
      </c>
      <c r="L29" s="1901"/>
      <c r="M29" s="1901" t="str">
        <f>★その他入力!$S$110</f>
        <v/>
      </c>
      <c r="N29" s="1901"/>
      <c r="O29" s="1901" t="str">
        <f>★その他入力!$T$110</f>
        <v/>
      </c>
      <c r="P29" s="1901"/>
      <c r="Q29" s="1901" t="str">
        <f>★その他入力!$U$110</f>
        <v/>
      </c>
      <c r="R29" s="1901"/>
      <c r="S29" s="1901" t="str">
        <f>★その他入力!$V$110</f>
        <v/>
      </c>
      <c r="T29" s="1901"/>
      <c r="U29" s="1901" t="str">
        <f>★その他入力!$W$110</f>
        <v/>
      </c>
      <c r="V29" s="1901"/>
      <c r="W29" s="1901" t="str">
        <f>★その他入力!$X$110</f>
        <v/>
      </c>
      <c r="X29" s="1901"/>
      <c r="Y29" s="1901" t="str">
        <f>★その他入力!$Y$110</f>
        <v/>
      </c>
      <c r="Z29" s="1901"/>
      <c r="AA29" s="1919"/>
      <c r="AB29" s="2198" t="str">
        <f>★その他入力!$BS$111</f>
        <v/>
      </c>
      <c r="AC29" s="2199"/>
      <c r="AD29" s="2185" t="str">
        <f>★その他入力!$BM$111</f>
        <v/>
      </c>
      <c r="AE29" s="2183"/>
      <c r="AF29" s="2183"/>
      <c r="AG29" s="2183" t="str">
        <f>★その他入力!$BN$111</f>
        <v/>
      </c>
      <c r="AH29" s="2183"/>
      <c r="AI29" s="2184"/>
      <c r="AJ29" s="2185" t="str">
        <f>★その他入力!$BO$111</f>
        <v/>
      </c>
      <c r="AK29" s="2183"/>
      <c r="AL29" s="2183"/>
      <c r="AM29" s="2183" t="str">
        <f>★その他入力!$BP$111</f>
        <v/>
      </c>
      <c r="AN29" s="2183"/>
      <c r="AO29" s="2184"/>
      <c r="AP29" s="2185" t="str">
        <f>★その他入力!$BQ$111</f>
        <v/>
      </c>
      <c r="AQ29" s="2183"/>
      <c r="AR29" s="2183" t="str">
        <f>★その他入力!$BR$111</f>
        <v/>
      </c>
      <c r="AS29" s="2186"/>
      <c r="AT29" s="2188" t="str">
        <f>IF(★その他入力!$M$112="選択　▼","1.男2.女",★その他入力!$M$112)</f>
        <v>1.男2.女</v>
      </c>
      <c r="AU29" s="2189"/>
      <c r="AV29" s="2189"/>
      <c r="AW29" s="2189"/>
      <c r="AX29" s="2189"/>
      <c r="AY29" s="2190"/>
      <c r="AZ29" s="2201">
        <f>★その他入力!M113</f>
        <v>0</v>
      </c>
      <c r="BA29" s="2201"/>
      <c r="BB29" s="2201"/>
      <c r="BC29" s="2201"/>
      <c r="BD29" s="2201"/>
      <c r="BE29" s="2204" t="str">
        <f>IF(★その他入力!$M$114="選択　▼","",★その他入力!$M$114)</f>
        <v/>
      </c>
      <c r="BF29" s="2201"/>
      <c r="BG29" s="2201"/>
      <c r="BH29" s="2201"/>
      <c r="BI29" s="2205"/>
      <c r="BJ29" s="2206" t="str">
        <f>★その他入力!$BM$115</f>
        <v/>
      </c>
      <c r="BK29" s="2206"/>
      <c r="BL29" s="364"/>
      <c r="BM29" s="2208"/>
      <c r="BN29" s="2208"/>
      <c r="BO29" s="2208"/>
      <c r="BP29" s="2208"/>
      <c r="BQ29" s="2208"/>
      <c r="BR29" s="2208"/>
      <c r="BS29" s="2208"/>
      <c r="BT29" s="364"/>
      <c r="BU29" s="2209"/>
      <c r="BV29" s="2108"/>
      <c r="BW29" s="2108"/>
      <c r="BX29" s="2095"/>
      <c r="BY29" s="2095"/>
      <c r="BZ29" s="102"/>
      <c r="CA29" s="102"/>
      <c r="CB29" s="102"/>
      <c r="CC29" s="102"/>
      <c r="CD29" s="102"/>
      <c r="CE29" s="102"/>
      <c r="CF29" s="102"/>
      <c r="CG29" s="102"/>
      <c r="CH29" s="102"/>
    </row>
    <row r="30" spans="1:86" ht="11.25" customHeight="1" thickBot="1">
      <c r="A30" s="1861"/>
      <c r="B30" s="1861"/>
      <c r="C30" s="1861"/>
      <c r="D30" s="1861"/>
      <c r="E30" s="365" t="s">
        <v>201</v>
      </c>
      <c r="F30" s="2108"/>
      <c r="G30" s="1915"/>
      <c r="H30" s="1901"/>
      <c r="I30" s="1901"/>
      <c r="J30" s="1901"/>
      <c r="K30" s="1901"/>
      <c r="L30" s="1901"/>
      <c r="M30" s="1901"/>
      <c r="N30" s="1901"/>
      <c r="O30" s="1901"/>
      <c r="P30" s="1901"/>
      <c r="Q30" s="1901"/>
      <c r="R30" s="1901"/>
      <c r="S30" s="1901"/>
      <c r="T30" s="1901"/>
      <c r="U30" s="1901"/>
      <c r="V30" s="1901"/>
      <c r="W30" s="1901"/>
      <c r="X30" s="1901"/>
      <c r="Y30" s="1901"/>
      <c r="Z30" s="1901"/>
      <c r="AA30" s="1919"/>
      <c r="AB30" s="2198"/>
      <c r="AC30" s="2199"/>
      <c r="AD30" s="2185"/>
      <c r="AE30" s="2183"/>
      <c r="AF30" s="2183"/>
      <c r="AG30" s="2183"/>
      <c r="AH30" s="2183"/>
      <c r="AI30" s="2184"/>
      <c r="AJ30" s="2185"/>
      <c r="AK30" s="2183"/>
      <c r="AL30" s="2183"/>
      <c r="AM30" s="2183"/>
      <c r="AN30" s="2183"/>
      <c r="AO30" s="2184"/>
      <c r="AP30" s="2185"/>
      <c r="AQ30" s="2183"/>
      <c r="AR30" s="2183"/>
      <c r="AS30" s="2186"/>
      <c r="AT30" s="2188"/>
      <c r="AU30" s="2189"/>
      <c r="AV30" s="2189"/>
      <c r="AW30" s="2189"/>
      <c r="AX30" s="2189"/>
      <c r="AY30" s="2190"/>
      <c r="AZ30" s="2201"/>
      <c r="BA30" s="2201"/>
      <c r="BB30" s="2201"/>
      <c r="BC30" s="2201"/>
      <c r="BD30" s="2201"/>
      <c r="BE30" s="2204"/>
      <c r="BF30" s="2201"/>
      <c r="BG30" s="2201"/>
      <c r="BH30" s="2201"/>
      <c r="BI30" s="2205"/>
      <c r="BJ30" s="2207"/>
      <c r="BK30" s="2207"/>
      <c r="BL30" s="2212" t="str">
        <f>★その他入力!$BL$116</f>
        <v/>
      </c>
      <c r="BM30" s="2207"/>
      <c r="BN30" s="2207"/>
      <c r="BO30" s="2207"/>
      <c r="BP30" s="2207"/>
      <c r="BQ30" s="2207"/>
      <c r="BR30" s="2207"/>
      <c r="BS30" s="2207"/>
      <c r="BT30" s="2213"/>
      <c r="BU30" s="2210"/>
      <c r="BV30" s="2108"/>
      <c r="BW30" s="2108"/>
      <c r="BX30" s="2095"/>
      <c r="BY30" s="2095"/>
      <c r="BZ30" s="102"/>
      <c r="CA30" s="102"/>
      <c r="CB30" s="102"/>
      <c r="CC30" s="102"/>
      <c r="CD30" s="102"/>
      <c r="CE30" s="102"/>
      <c r="CF30" s="102"/>
      <c r="CG30" s="102"/>
      <c r="CH30" s="102"/>
    </row>
    <row r="31" spans="1:86" ht="4.5" customHeight="1" thickBot="1">
      <c r="A31" s="1861"/>
      <c r="B31" s="1861"/>
      <c r="C31" s="1861"/>
      <c r="D31" s="1861"/>
      <c r="E31" s="360"/>
      <c r="F31" s="2108"/>
      <c r="G31" s="1915"/>
      <c r="H31" s="1901"/>
      <c r="I31" s="1901"/>
      <c r="J31" s="1901"/>
      <c r="K31" s="1901"/>
      <c r="L31" s="1901"/>
      <c r="M31" s="1901"/>
      <c r="N31" s="1901"/>
      <c r="O31" s="1901"/>
      <c r="P31" s="1901"/>
      <c r="Q31" s="1901"/>
      <c r="R31" s="1901"/>
      <c r="S31" s="1901"/>
      <c r="T31" s="1901"/>
      <c r="U31" s="1901"/>
      <c r="V31" s="1901"/>
      <c r="W31" s="1901"/>
      <c r="X31" s="1901"/>
      <c r="Y31" s="1901"/>
      <c r="Z31" s="1901"/>
      <c r="AA31" s="1919"/>
      <c r="AB31" s="2198"/>
      <c r="AC31" s="2199"/>
      <c r="AD31" s="2185"/>
      <c r="AE31" s="2183"/>
      <c r="AF31" s="2183"/>
      <c r="AG31" s="2183"/>
      <c r="AH31" s="2183"/>
      <c r="AI31" s="2184"/>
      <c r="AJ31" s="2185"/>
      <c r="AK31" s="2183"/>
      <c r="AL31" s="2183"/>
      <c r="AM31" s="2183"/>
      <c r="AN31" s="2183"/>
      <c r="AO31" s="2184"/>
      <c r="AP31" s="2185"/>
      <c r="AQ31" s="2183"/>
      <c r="AR31" s="2183"/>
      <c r="AS31" s="2186"/>
      <c r="AT31" s="2188"/>
      <c r="AU31" s="2189"/>
      <c r="AV31" s="2189"/>
      <c r="AW31" s="2189"/>
      <c r="AX31" s="2189"/>
      <c r="AY31" s="2190"/>
      <c r="AZ31" s="2201"/>
      <c r="BA31" s="2201"/>
      <c r="BB31" s="2201"/>
      <c r="BC31" s="2201"/>
      <c r="BD31" s="2201"/>
      <c r="BE31" s="2204"/>
      <c r="BF31" s="2201"/>
      <c r="BG31" s="2201"/>
      <c r="BH31" s="2201"/>
      <c r="BI31" s="2205"/>
      <c r="BJ31" s="2200"/>
      <c r="BK31" s="2200"/>
      <c r="BL31" s="366"/>
      <c r="BM31" s="2214"/>
      <c r="BN31" s="2214"/>
      <c r="BO31" s="2214"/>
      <c r="BP31" s="2214"/>
      <c r="BQ31" s="2214"/>
      <c r="BR31" s="2214"/>
      <c r="BS31" s="2214"/>
      <c r="BT31" s="366"/>
      <c r="BU31" s="2211"/>
      <c r="BV31" s="2108"/>
      <c r="BW31" s="2108"/>
      <c r="BX31" s="2095"/>
      <c r="BY31" s="2095"/>
      <c r="BZ31" s="102"/>
      <c r="CA31" s="102"/>
      <c r="CB31" s="102"/>
      <c r="CC31" s="102"/>
      <c r="CD31" s="102"/>
      <c r="CE31" s="102"/>
      <c r="CF31" s="102"/>
      <c r="CG31" s="102"/>
      <c r="CH31" s="102"/>
    </row>
    <row r="32" spans="1:86" ht="4.5" customHeight="1" thickBot="1">
      <c r="A32" s="1861"/>
      <c r="B32" s="1861"/>
      <c r="C32" s="1861"/>
      <c r="D32" s="1861"/>
      <c r="E32" s="360"/>
      <c r="F32" s="2108"/>
      <c r="G32" s="1915" t="str">
        <f>★その他入力!$P$118</f>
        <v/>
      </c>
      <c r="H32" s="1901"/>
      <c r="I32" s="1901" t="str">
        <f>★その他入力!$Q$118</f>
        <v/>
      </c>
      <c r="J32" s="1901"/>
      <c r="K32" s="1901" t="str">
        <f>★その他入力!$R$118</f>
        <v/>
      </c>
      <c r="L32" s="1901"/>
      <c r="M32" s="1901" t="str">
        <f>★その他入力!$S$118</f>
        <v/>
      </c>
      <c r="N32" s="1901"/>
      <c r="O32" s="1901" t="str">
        <f>★その他入力!$T$118</f>
        <v/>
      </c>
      <c r="P32" s="1901"/>
      <c r="Q32" s="1901" t="str">
        <f>★その他入力!$U$118</f>
        <v/>
      </c>
      <c r="R32" s="1901"/>
      <c r="S32" s="1901" t="str">
        <f>★その他入力!$V$118</f>
        <v/>
      </c>
      <c r="T32" s="1901"/>
      <c r="U32" s="1901" t="str">
        <f>★その他入力!$W$118</f>
        <v/>
      </c>
      <c r="V32" s="1901"/>
      <c r="W32" s="1901" t="str">
        <f>★その他入力!$X$118</f>
        <v/>
      </c>
      <c r="X32" s="1901"/>
      <c r="Y32" s="1901" t="str">
        <f>★その他入力!$Y$118</f>
        <v/>
      </c>
      <c r="Z32" s="1901"/>
      <c r="AA32" s="1919"/>
      <c r="AB32" s="2198" t="str">
        <f>★その他入力!$BS$119</f>
        <v/>
      </c>
      <c r="AC32" s="2199"/>
      <c r="AD32" s="2185" t="str">
        <f>★その他入力!$BM$119</f>
        <v/>
      </c>
      <c r="AE32" s="2183"/>
      <c r="AF32" s="2183"/>
      <c r="AG32" s="2183" t="str">
        <f>★その他入力!$BN$119</f>
        <v/>
      </c>
      <c r="AH32" s="2183"/>
      <c r="AI32" s="2184"/>
      <c r="AJ32" s="2185" t="str">
        <f>★その他入力!$BO$119</f>
        <v/>
      </c>
      <c r="AK32" s="2183"/>
      <c r="AL32" s="2183"/>
      <c r="AM32" s="2183" t="str">
        <f>★その他入力!$BP$119</f>
        <v/>
      </c>
      <c r="AN32" s="2183"/>
      <c r="AO32" s="2184"/>
      <c r="AP32" s="2185" t="str">
        <f>★その他入力!$BQ$119</f>
        <v/>
      </c>
      <c r="AQ32" s="2183"/>
      <c r="AR32" s="2183" t="str">
        <f>★その他入力!$BR$119</f>
        <v/>
      </c>
      <c r="AS32" s="2186"/>
      <c r="AT32" s="2188" t="str">
        <f>IF(★その他入力!$M$120="選択　▼","1.男2.女",★その他入力!$M$120)</f>
        <v>1.男2.女</v>
      </c>
      <c r="AU32" s="2189"/>
      <c r="AV32" s="2189"/>
      <c r="AW32" s="2189"/>
      <c r="AX32" s="2189"/>
      <c r="AY32" s="2190"/>
      <c r="AZ32" s="2201">
        <f>★その他入力!M121</f>
        <v>0</v>
      </c>
      <c r="BA32" s="2201"/>
      <c r="BB32" s="2201"/>
      <c r="BC32" s="2201"/>
      <c r="BD32" s="2201"/>
      <c r="BE32" s="2204" t="str">
        <f>IF(★その他入力!$M$122="選択　▼","",★その他入力!$M$122)</f>
        <v/>
      </c>
      <c r="BF32" s="2201"/>
      <c r="BG32" s="2201"/>
      <c r="BH32" s="2201"/>
      <c r="BI32" s="2205"/>
      <c r="BJ32" s="2206" t="str">
        <f>★その他入力!$BM$123</f>
        <v/>
      </c>
      <c r="BK32" s="2206"/>
      <c r="BL32" s="364"/>
      <c r="BM32" s="2208"/>
      <c r="BN32" s="2208"/>
      <c r="BO32" s="2208"/>
      <c r="BP32" s="2208"/>
      <c r="BQ32" s="2208"/>
      <c r="BR32" s="2208"/>
      <c r="BS32" s="2208"/>
      <c r="BT32" s="364"/>
      <c r="BU32" s="2209"/>
      <c r="BV32" s="2108"/>
      <c r="BW32" s="2108"/>
      <c r="BX32" s="2095"/>
      <c r="BY32" s="2095"/>
      <c r="BZ32" s="102"/>
      <c r="CA32" s="102"/>
      <c r="CB32" s="102"/>
      <c r="CC32" s="102"/>
      <c r="CD32" s="102"/>
      <c r="CE32" s="102"/>
      <c r="CF32" s="102"/>
      <c r="CG32" s="102"/>
      <c r="CH32" s="102"/>
    </row>
    <row r="33" spans="1:86" ht="11.25" customHeight="1" thickBot="1">
      <c r="A33" s="1861"/>
      <c r="B33" s="1861"/>
      <c r="C33" s="1861"/>
      <c r="D33" s="1861"/>
      <c r="E33" s="365" t="s">
        <v>387</v>
      </c>
      <c r="F33" s="2108"/>
      <c r="G33" s="1915"/>
      <c r="H33" s="1901"/>
      <c r="I33" s="1901"/>
      <c r="J33" s="1901"/>
      <c r="K33" s="1901"/>
      <c r="L33" s="1901"/>
      <c r="M33" s="1901"/>
      <c r="N33" s="1901"/>
      <c r="O33" s="1901"/>
      <c r="P33" s="1901"/>
      <c r="Q33" s="1901"/>
      <c r="R33" s="1901"/>
      <c r="S33" s="1901"/>
      <c r="T33" s="1901"/>
      <c r="U33" s="1901"/>
      <c r="V33" s="1901"/>
      <c r="W33" s="1901"/>
      <c r="X33" s="1901"/>
      <c r="Y33" s="1901"/>
      <c r="Z33" s="1901"/>
      <c r="AA33" s="1919"/>
      <c r="AB33" s="2198"/>
      <c r="AC33" s="2199"/>
      <c r="AD33" s="2185"/>
      <c r="AE33" s="2183"/>
      <c r="AF33" s="2183"/>
      <c r="AG33" s="2183"/>
      <c r="AH33" s="2183"/>
      <c r="AI33" s="2184"/>
      <c r="AJ33" s="2185"/>
      <c r="AK33" s="2183"/>
      <c r="AL33" s="2183"/>
      <c r="AM33" s="2183"/>
      <c r="AN33" s="2183"/>
      <c r="AO33" s="2184"/>
      <c r="AP33" s="2185"/>
      <c r="AQ33" s="2183"/>
      <c r="AR33" s="2183"/>
      <c r="AS33" s="2186"/>
      <c r="AT33" s="2188"/>
      <c r="AU33" s="2189"/>
      <c r="AV33" s="2189"/>
      <c r="AW33" s="2189"/>
      <c r="AX33" s="2189"/>
      <c r="AY33" s="2190"/>
      <c r="AZ33" s="2201"/>
      <c r="BA33" s="2201"/>
      <c r="BB33" s="2201"/>
      <c r="BC33" s="2201"/>
      <c r="BD33" s="2201"/>
      <c r="BE33" s="2204"/>
      <c r="BF33" s="2201"/>
      <c r="BG33" s="2201"/>
      <c r="BH33" s="2201"/>
      <c r="BI33" s="2205"/>
      <c r="BJ33" s="2207"/>
      <c r="BK33" s="2207"/>
      <c r="BL33" s="2212" t="str">
        <f>★その他入力!$BL$124</f>
        <v/>
      </c>
      <c r="BM33" s="2207"/>
      <c r="BN33" s="2207"/>
      <c r="BO33" s="2207"/>
      <c r="BP33" s="2207"/>
      <c r="BQ33" s="2207"/>
      <c r="BR33" s="2207"/>
      <c r="BS33" s="2207"/>
      <c r="BT33" s="2213"/>
      <c r="BU33" s="2210"/>
      <c r="BV33" s="2108"/>
      <c r="BW33" s="2108"/>
      <c r="BX33" s="2095"/>
      <c r="BY33" s="2095"/>
      <c r="BZ33" s="102"/>
      <c r="CA33" s="102"/>
      <c r="CB33" s="102"/>
      <c r="CC33" s="102"/>
      <c r="CD33" s="102"/>
      <c r="CE33" s="102"/>
      <c r="CF33" s="102"/>
      <c r="CG33" s="102"/>
      <c r="CH33" s="102"/>
    </row>
    <row r="34" spans="1:86" ht="4.5" customHeight="1" thickBot="1">
      <c r="A34" s="1861"/>
      <c r="B34" s="1861"/>
      <c r="C34" s="1861"/>
      <c r="D34" s="1861"/>
      <c r="E34" s="360"/>
      <c r="F34" s="2108"/>
      <c r="G34" s="1915"/>
      <c r="H34" s="1901"/>
      <c r="I34" s="1901"/>
      <c r="J34" s="1901"/>
      <c r="K34" s="1901"/>
      <c r="L34" s="1901"/>
      <c r="M34" s="1901"/>
      <c r="N34" s="1901"/>
      <c r="O34" s="1901"/>
      <c r="P34" s="1901"/>
      <c r="Q34" s="1901"/>
      <c r="R34" s="1901"/>
      <c r="S34" s="1901"/>
      <c r="T34" s="1901"/>
      <c r="U34" s="1901"/>
      <c r="V34" s="1901"/>
      <c r="W34" s="1901"/>
      <c r="X34" s="1901"/>
      <c r="Y34" s="1901"/>
      <c r="Z34" s="1901"/>
      <c r="AA34" s="1919"/>
      <c r="AB34" s="2198"/>
      <c r="AC34" s="2199"/>
      <c r="AD34" s="2185"/>
      <c r="AE34" s="2183"/>
      <c r="AF34" s="2183"/>
      <c r="AG34" s="2183"/>
      <c r="AH34" s="2183"/>
      <c r="AI34" s="2184"/>
      <c r="AJ34" s="2185"/>
      <c r="AK34" s="2183"/>
      <c r="AL34" s="2183"/>
      <c r="AM34" s="2183"/>
      <c r="AN34" s="2183"/>
      <c r="AO34" s="2184"/>
      <c r="AP34" s="2185"/>
      <c r="AQ34" s="2183"/>
      <c r="AR34" s="2183"/>
      <c r="AS34" s="2186"/>
      <c r="AT34" s="2188"/>
      <c r="AU34" s="2189"/>
      <c r="AV34" s="2189"/>
      <c r="AW34" s="2189"/>
      <c r="AX34" s="2189"/>
      <c r="AY34" s="2190"/>
      <c r="AZ34" s="2201"/>
      <c r="BA34" s="2201"/>
      <c r="BB34" s="2201"/>
      <c r="BC34" s="2201"/>
      <c r="BD34" s="2201"/>
      <c r="BE34" s="2204"/>
      <c r="BF34" s="2201"/>
      <c r="BG34" s="2201"/>
      <c r="BH34" s="2201"/>
      <c r="BI34" s="2205"/>
      <c r="BJ34" s="2200"/>
      <c r="BK34" s="2200"/>
      <c r="BL34" s="366"/>
      <c r="BM34" s="2214"/>
      <c r="BN34" s="2214"/>
      <c r="BO34" s="2214"/>
      <c r="BP34" s="2214"/>
      <c r="BQ34" s="2214"/>
      <c r="BR34" s="2214"/>
      <c r="BS34" s="2214"/>
      <c r="BT34" s="366"/>
      <c r="BU34" s="2211"/>
      <c r="BV34" s="2108"/>
      <c r="BW34" s="2108"/>
      <c r="BX34" s="2095"/>
      <c r="BY34" s="2095"/>
      <c r="BZ34" s="102"/>
      <c r="CA34" s="102"/>
      <c r="CB34" s="102"/>
      <c r="CC34" s="102"/>
      <c r="CD34" s="102"/>
      <c r="CE34" s="102"/>
      <c r="CF34" s="102"/>
      <c r="CG34" s="102"/>
      <c r="CH34" s="102"/>
    </row>
    <row r="35" spans="1:86" ht="4.5" customHeight="1" thickBot="1">
      <c r="A35" s="1861"/>
      <c r="B35" s="1861"/>
      <c r="C35" s="1861"/>
      <c r="D35" s="1861"/>
      <c r="E35" s="360"/>
      <c r="F35" s="2108"/>
      <c r="G35" s="1915" t="str">
        <f>★その他入力!$P$126</f>
        <v/>
      </c>
      <c r="H35" s="1901"/>
      <c r="I35" s="1901" t="str">
        <f>★その他入力!$Q$126</f>
        <v/>
      </c>
      <c r="J35" s="1901"/>
      <c r="K35" s="1901" t="str">
        <f>★その他入力!$R$126</f>
        <v/>
      </c>
      <c r="L35" s="1901"/>
      <c r="M35" s="1901" t="str">
        <f>★その他入力!$S$126</f>
        <v/>
      </c>
      <c r="N35" s="1901"/>
      <c r="O35" s="1901" t="str">
        <f>★その他入力!$T$126</f>
        <v/>
      </c>
      <c r="P35" s="1901"/>
      <c r="Q35" s="1901" t="str">
        <f>★その他入力!$U$126</f>
        <v/>
      </c>
      <c r="R35" s="1901"/>
      <c r="S35" s="1901" t="str">
        <f>★その他入力!$V$126</f>
        <v/>
      </c>
      <c r="T35" s="1901"/>
      <c r="U35" s="1901" t="str">
        <f>★その他入力!$W$126</f>
        <v/>
      </c>
      <c r="V35" s="1901"/>
      <c r="W35" s="1901" t="str">
        <f>★その他入力!$X$126</f>
        <v/>
      </c>
      <c r="X35" s="1901"/>
      <c r="Y35" s="1901" t="str">
        <f>★その他入力!$Y$126</f>
        <v/>
      </c>
      <c r="Z35" s="1901"/>
      <c r="AA35" s="1919"/>
      <c r="AB35" s="2198" t="str">
        <f>★その他入力!$BS$127</f>
        <v/>
      </c>
      <c r="AC35" s="2199"/>
      <c r="AD35" s="2185" t="str">
        <f>★その他入力!$BM$127</f>
        <v/>
      </c>
      <c r="AE35" s="2183"/>
      <c r="AF35" s="2183"/>
      <c r="AG35" s="2183" t="str">
        <f>★その他入力!$BN$127</f>
        <v/>
      </c>
      <c r="AH35" s="2183"/>
      <c r="AI35" s="2184"/>
      <c r="AJ35" s="2185" t="str">
        <f>★その他入力!$BO$127</f>
        <v/>
      </c>
      <c r="AK35" s="2183"/>
      <c r="AL35" s="2183"/>
      <c r="AM35" s="2183" t="str">
        <f>★その他入力!$BP$127</f>
        <v/>
      </c>
      <c r="AN35" s="2183"/>
      <c r="AO35" s="2184"/>
      <c r="AP35" s="2185" t="str">
        <f>★その他入力!$BQ$127</f>
        <v/>
      </c>
      <c r="AQ35" s="2183"/>
      <c r="AR35" s="2183" t="str">
        <f>★その他入力!$BR$127</f>
        <v/>
      </c>
      <c r="AS35" s="2186"/>
      <c r="AT35" s="2188" t="str">
        <f>IF(★その他入力!$M$128="選択　▼","1.男2.女",★その他入力!$M$128)</f>
        <v>1.男2.女</v>
      </c>
      <c r="AU35" s="2189"/>
      <c r="AV35" s="2189"/>
      <c r="AW35" s="2189"/>
      <c r="AX35" s="2189"/>
      <c r="AY35" s="2190"/>
      <c r="AZ35" s="2201">
        <f>★その他入力!M129</f>
        <v>0</v>
      </c>
      <c r="BA35" s="2201"/>
      <c r="BB35" s="2201"/>
      <c r="BC35" s="2201"/>
      <c r="BD35" s="2201"/>
      <c r="BE35" s="2204" t="str">
        <f>IF(★その他入力!$M$130="選択　▼","",★その他入力!$M$130)</f>
        <v/>
      </c>
      <c r="BF35" s="2201"/>
      <c r="BG35" s="2201"/>
      <c r="BH35" s="2201"/>
      <c r="BI35" s="2205"/>
      <c r="BJ35" s="2206" t="str">
        <f>★その他入力!$BM$131</f>
        <v/>
      </c>
      <c r="BK35" s="2206"/>
      <c r="BL35" s="364"/>
      <c r="BM35" s="2208"/>
      <c r="BN35" s="2208"/>
      <c r="BO35" s="2208"/>
      <c r="BP35" s="2208"/>
      <c r="BQ35" s="2208"/>
      <c r="BR35" s="2208"/>
      <c r="BS35" s="2208"/>
      <c r="BT35" s="364"/>
      <c r="BU35" s="2209"/>
      <c r="BV35" s="2108"/>
      <c r="BW35" s="2108"/>
      <c r="BX35" s="2095"/>
      <c r="BY35" s="2095"/>
      <c r="BZ35" s="102"/>
      <c r="CA35" s="102"/>
      <c r="CB35" s="102"/>
      <c r="CC35" s="102"/>
      <c r="CD35" s="102"/>
      <c r="CE35" s="102"/>
      <c r="CF35" s="102"/>
      <c r="CG35" s="102"/>
      <c r="CH35" s="102"/>
    </row>
    <row r="36" spans="1:86" ht="11.25" customHeight="1" thickBot="1">
      <c r="A36" s="1861"/>
      <c r="B36" s="1861"/>
      <c r="C36" s="1861"/>
      <c r="D36" s="1861"/>
      <c r="E36" s="365" t="s">
        <v>962</v>
      </c>
      <c r="F36" s="2108"/>
      <c r="G36" s="1915"/>
      <c r="H36" s="1901"/>
      <c r="I36" s="1901"/>
      <c r="J36" s="1901"/>
      <c r="K36" s="1901"/>
      <c r="L36" s="1901"/>
      <c r="M36" s="1901"/>
      <c r="N36" s="1901"/>
      <c r="O36" s="1901"/>
      <c r="P36" s="1901"/>
      <c r="Q36" s="1901"/>
      <c r="R36" s="1901"/>
      <c r="S36" s="1901"/>
      <c r="T36" s="1901"/>
      <c r="U36" s="1901"/>
      <c r="V36" s="1901"/>
      <c r="W36" s="1901"/>
      <c r="X36" s="1901"/>
      <c r="Y36" s="1901"/>
      <c r="Z36" s="1901"/>
      <c r="AA36" s="1919"/>
      <c r="AB36" s="2198"/>
      <c r="AC36" s="2199"/>
      <c r="AD36" s="2185"/>
      <c r="AE36" s="2183"/>
      <c r="AF36" s="2183"/>
      <c r="AG36" s="2183"/>
      <c r="AH36" s="2183"/>
      <c r="AI36" s="2184"/>
      <c r="AJ36" s="2185"/>
      <c r="AK36" s="2183"/>
      <c r="AL36" s="2183"/>
      <c r="AM36" s="2183"/>
      <c r="AN36" s="2183"/>
      <c r="AO36" s="2184"/>
      <c r="AP36" s="2185"/>
      <c r="AQ36" s="2183"/>
      <c r="AR36" s="2183"/>
      <c r="AS36" s="2186"/>
      <c r="AT36" s="2188"/>
      <c r="AU36" s="2189"/>
      <c r="AV36" s="2189"/>
      <c r="AW36" s="2189"/>
      <c r="AX36" s="2189"/>
      <c r="AY36" s="2190"/>
      <c r="AZ36" s="2201"/>
      <c r="BA36" s="2201"/>
      <c r="BB36" s="2201"/>
      <c r="BC36" s="2201"/>
      <c r="BD36" s="2201"/>
      <c r="BE36" s="2204"/>
      <c r="BF36" s="2201"/>
      <c r="BG36" s="2201"/>
      <c r="BH36" s="2201"/>
      <c r="BI36" s="2205"/>
      <c r="BJ36" s="2207"/>
      <c r="BK36" s="2207"/>
      <c r="BL36" s="2212" t="str">
        <f>★その他入力!$BL$132</f>
        <v/>
      </c>
      <c r="BM36" s="2207"/>
      <c r="BN36" s="2207"/>
      <c r="BO36" s="2207"/>
      <c r="BP36" s="2207"/>
      <c r="BQ36" s="2207"/>
      <c r="BR36" s="2207"/>
      <c r="BS36" s="2207"/>
      <c r="BT36" s="2213"/>
      <c r="BU36" s="2210"/>
      <c r="BV36" s="2108"/>
      <c r="BW36" s="2108"/>
      <c r="BX36" s="2095"/>
      <c r="BY36" s="2095"/>
      <c r="BZ36" s="102"/>
      <c r="CA36" s="102"/>
      <c r="CB36" s="102"/>
      <c r="CC36" s="102"/>
      <c r="CD36" s="102"/>
      <c r="CE36" s="102"/>
      <c r="CF36" s="102"/>
      <c r="CG36" s="102"/>
      <c r="CH36" s="102"/>
    </row>
    <row r="37" spans="1:86" ht="4.5" customHeight="1" thickBot="1">
      <c r="A37" s="1861"/>
      <c r="B37" s="1861"/>
      <c r="C37" s="1861"/>
      <c r="D37" s="1861"/>
      <c r="E37" s="360"/>
      <c r="F37" s="2108"/>
      <c r="G37" s="1915"/>
      <c r="H37" s="1901"/>
      <c r="I37" s="1901"/>
      <c r="J37" s="1901"/>
      <c r="K37" s="1901"/>
      <c r="L37" s="1901"/>
      <c r="M37" s="1901"/>
      <c r="N37" s="1901"/>
      <c r="O37" s="1901"/>
      <c r="P37" s="1901"/>
      <c r="Q37" s="1901"/>
      <c r="R37" s="1901"/>
      <c r="S37" s="1901"/>
      <c r="T37" s="1901"/>
      <c r="U37" s="1901"/>
      <c r="V37" s="1901"/>
      <c r="W37" s="1901"/>
      <c r="X37" s="1901"/>
      <c r="Y37" s="1901"/>
      <c r="Z37" s="1901"/>
      <c r="AA37" s="1919"/>
      <c r="AB37" s="2198"/>
      <c r="AC37" s="2199"/>
      <c r="AD37" s="2185"/>
      <c r="AE37" s="2183"/>
      <c r="AF37" s="2183"/>
      <c r="AG37" s="2183"/>
      <c r="AH37" s="2183"/>
      <c r="AI37" s="2184"/>
      <c r="AJ37" s="2185"/>
      <c r="AK37" s="2183"/>
      <c r="AL37" s="2183"/>
      <c r="AM37" s="2183"/>
      <c r="AN37" s="2183"/>
      <c r="AO37" s="2184"/>
      <c r="AP37" s="2185"/>
      <c r="AQ37" s="2183"/>
      <c r="AR37" s="2183"/>
      <c r="AS37" s="2186"/>
      <c r="AT37" s="2188"/>
      <c r="AU37" s="2189"/>
      <c r="AV37" s="2189"/>
      <c r="AW37" s="2189"/>
      <c r="AX37" s="2189"/>
      <c r="AY37" s="2190"/>
      <c r="AZ37" s="2201"/>
      <c r="BA37" s="2201"/>
      <c r="BB37" s="2201"/>
      <c r="BC37" s="2201"/>
      <c r="BD37" s="2201"/>
      <c r="BE37" s="2204"/>
      <c r="BF37" s="2201"/>
      <c r="BG37" s="2201"/>
      <c r="BH37" s="2201"/>
      <c r="BI37" s="2205"/>
      <c r="BJ37" s="2200"/>
      <c r="BK37" s="2200"/>
      <c r="BL37" s="366"/>
      <c r="BM37" s="2214"/>
      <c r="BN37" s="2214"/>
      <c r="BO37" s="2214"/>
      <c r="BP37" s="2214"/>
      <c r="BQ37" s="2214"/>
      <c r="BR37" s="2214"/>
      <c r="BS37" s="2214"/>
      <c r="BT37" s="366"/>
      <c r="BU37" s="2211"/>
      <c r="BV37" s="2108"/>
      <c r="BW37" s="2108"/>
      <c r="BX37" s="2095"/>
      <c r="BY37" s="2095"/>
      <c r="BZ37" s="102"/>
      <c r="CA37" s="102"/>
      <c r="CB37" s="102"/>
      <c r="CC37" s="102"/>
      <c r="CD37" s="102"/>
      <c r="CE37" s="102"/>
      <c r="CF37" s="102"/>
      <c r="CG37" s="102"/>
      <c r="CH37" s="102"/>
    </row>
    <row r="38" spans="1:86" ht="4.5" customHeight="1" thickBot="1">
      <c r="A38" s="1861"/>
      <c r="B38" s="1861"/>
      <c r="C38" s="1861"/>
      <c r="D38" s="1861"/>
      <c r="E38" s="360"/>
      <c r="F38" s="2108"/>
      <c r="G38" s="1915" t="str">
        <f>★その他入力!$P$134</f>
        <v/>
      </c>
      <c r="H38" s="1901"/>
      <c r="I38" s="1901" t="str">
        <f>★その他入力!$Q$134</f>
        <v/>
      </c>
      <c r="J38" s="1901"/>
      <c r="K38" s="1901" t="str">
        <f>★その他入力!$R$134</f>
        <v/>
      </c>
      <c r="L38" s="1901"/>
      <c r="M38" s="1901" t="str">
        <f>★その他入力!$S$134</f>
        <v/>
      </c>
      <c r="N38" s="1901"/>
      <c r="O38" s="1901" t="str">
        <f>★その他入力!$T$134</f>
        <v/>
      </c>
      <c r="P38" s="1901"/>
      <c r="Q38" s="1901" t="str">
        <f>★その他入力!$U$134</f>
        <v/>
      </c>
      <c r="R38" s="1901"/>
      <c r="S38" s="1901" t="str">
        <f>★その他入力!$V$134</f>
        <v/>
      </c>
      <c r="T38" s="1901"/>
      <c r="U38" s="1901" t="str">
        <f>★その他入力!$W$134</f>
        <v/>
      </c>
      <c r="V38" s="1901"/>
      <c r="W38" s="1901" t="str">
        <f>★その他入力!$X$134</f>
        <v/>
      </c>
      <c r="X38" s="1901"/>
      <c r="Y38" s="1901" t="str">
        <f>★その他入力!$Y$134</f>
        <v/>
      </c>
      <c r="Z38" s="1901"/>
      <c r="AA38" s="1919"/>
      <c r="AB38" s="2198" t="str">
        <f>★その他入力!$BS$135</f>
        <v/>
      </c>
      <c r="AC38" s="2199"/>
      <c r="AD38" s="2185" t="str">
        <f>★その他入力!$BM$135</f>
        <v/>
      </c>
      <c r="AE38" s="2183"/>
      <c r="AF38" s="2183"/>
      <c r="AG38" s="2183" t="str">
        <f>★その他入力!$BN$135</f>
        <v/>
      </c>
      <c r="AH38" s="2183"/>
      <c r="AI38" s="2184"/>
      <c r="AJ38" s="2185" t="str">
        <f>★その他入力!$BO$135</f>
        <v/>
      </c>
      <c r="AK38" s="2183"/>
      <c r="AL38" s="2183"/>
      <c r="AM38" s="2183" t="str">
        <f>★その他入力!$BP$135</f>
        <v/>
      </c>
      <c r="AN38" s="2183"/>
      <c r="AO38" s="2184"/>
      <c r="AP38" s="2185" t="str">
        <f>★その他入力!$BQ$135</f>
        <v/>
      </c>
      <c r="AQ38" s="2183"/>
      <c r="AR38" s="2183" t="str">
        <f>★その他入力!$BR$135</f>
        <v/>
      </c>
      <c r="AS38" s="2186"/>
      <c r="AT38" s="2188" t="str">
        <f>IF(★その他入力!$M$136="選択　▼","1.男2.女",★その他入力!$M$136)</f>
        <v>1.男2.女</v>
      </c>
      <c r="AU38" s="2189"/>
      <c r="AV38" s="2189"/>
      <c r="AW38" s="2189"/>
      <c r="AX38" s="2189"/>
      <c r="AY38" s="2190"/>
      <c r="AZ38" s="2201">
        <f>★その他入力!M137</f>
        <v>0</v>
      </c>
      <c r="BA38" s="2201"/>
      <c r="BB38" s="2201"/>
      <c r="BC38" s="2201"/>
      <c r="BD38" s="2201"/>
      <c r="BE38" s="2204" t="str">
        <f>IF(★その他入力!$M$138="選択　▼","",★その他入力!$M$138)</f>
        <v/>
      </c>
      <c r="BF38" s="2201"/>
      <c r="BG38" s="2201"/>
      <c r="BH38" s="2201"/>
      <c r="BI38" s="2205"/>
      <c r="BJ38" s="2206" t="str">
        <f>★その他入力!$BM$139</f>
        <v/>
      </c>
      <c r="BK38" s="2206"/>
      <c r="BL38" s="364"/>
      <c r="BM38" s="2208"/>
      <c r="BN38" s="2208"/>
      <c r="BO38" s="2208"/>
      <c r="BP38" s="2208"/>
      <c r="BQ38" s="2208"/>
      <c r="BR38" s="2208"/>
      <c r="BS38" s="2208"/>
      <c r="BT38" s="364"/>
      <c r="BU38" s="2209"/>
      <c r="BV38" s="2108"/>
      <c r="BW38" s="2108"/>
      <c r="BX38" s="2095"/>
      <c r="BY38" s="2095"/>
      <c r="BZ38" s="102"/>
      <c r="CA38" s="102"/>
      <c r="CB38" s="102"/>
      <c r="CC38" s="102"/>
      <c r="CD38" s="102"/>
      <c r="CE38" s="102"/>
      <c r="CF38" s="102"/>
      <c r="CG38" s="102"/>
      <c r="CH38" s="102"/>
    </row>
    <row r="39" spans="1:86" ht="11.25" customHeight="1" thickBot="1">
      <c r="A39" s="1861"/>
      <c r="B39" s="1861"/>
      <c r="C39" s="1861"/>
      <c r="D39" s="1861"/>
      <c r="E39" s="365" t="s">
        <v>247</v>
      </c>
      <c r="F39" s="2108"/>
      <c r="G39" s="1915"/>
      <c r="H39" s="1901"/>
      <c r="I39" s="1901"/>
      <c r="J39" s="1901"/>
      <c r="K39" s="1901"/>
      <c r="L39" s="1901"/>
      <c r="M39" s="1901"/>
      <c r="N39" s="1901"/>
      <c r="O39" s="1901"/>
      <c r="P39" s="1901"/>
      <c r="Q39" s="1901"/>
      <c r="R39" s="1901"/>
      <c r="S39" s="1901"/>
      <c r="T39" s="1901"/>
      <c r="U39" s="1901"/>
      <c r="V39" s="1901"/>
      <c r="W39" s="1901"/>
      <c r="X39" s="1901"/>
      <c r="Y39" s="1901"/>
      <c r="Z39" s="1901"/>
      <c r="AA39" s="1919"/>
      <c r="AB39" s="2198"/>
      <c r="AC39" s="2199"/>
      <c r="AD39" s="2185"/>
      <c r="AE39" s="2183"/>
      <c r="AF39" s="2183"/>
      <c r="AG39" s="2183"/>
      <c r="AH39" s="2183"/>
      <c r="AI39" s="2184"/>
      <c r="AJ39" s="2185"/>
      <c r="AK39" s="2183"/>
      <c r="AL39" s="2183"/>
      <c r="AM39" s="2183"/>
      <c r="AN39" s="2183"/>
      <c r="AO39" s="2184"/>
      <c r="AP39" s="2185"/>
      <c r="AQ39" s="2183"/>
      <c r="AR39" s="2183"/>
      <c r="AS39" s="2186"/>
      <c r="AT39" s="2188"/>
      <c r="AU39" s="2189"/>
      <c r="AV39" s="2189"/>
      <c r="AW39" s="2189"/>
      <c r="AX39" s="2189"/>
      <c r="AY39" s="2190"/>
      <c r="AZ39" s="2201"/>
      <c r="BA39" s="2201"/>
      <c r="BB39" s="2201"/>
      <c r="BC39" s="2201"/>
      <c r="BD39" s="2201"/>
      <c r="BE39" s="2204"/>
      <c r="BF39" s="2201"/>
      <c r="BG39" s="2201"/>
      <c r="BH39" s="2201"/>
      <c r="BI39" s="2205"/>
      <c r="BJ39" s="2207"/>
      <c r="BK39" s="2207"/>
      <c r="BL39" s="2212" t="str">
        <f>★その他入力!$BL$140</f>
        <v/>
      </c>
      <c r="BM39" s="2207"/>
      <c r="BN39" s="2207"/>
      <c r="BO39" s="2207"/>
      <c r="BP39" s="2207"/>
      <c r="BQ39" s="2207"/>
      <c r="BR39" s="2207"/>
      <c r="BS39" s="2207"/>
      <c r="BT39" s="2213"/>
      <c r="BU39" s="2210"/>
      <c r="BV39" s="2108"/>
      <c r="BW39" s="2108"/>
      <c r="BX39" s="2095"/>
      <c r="BY39" s="2095"/>
      <c r="BZ39" s="102"/>
      <c r="CA39" s="102"/>
      <c r="CB39" s="102"/>
      <c r="CC39" s="102"/>
      <c r="CD39" s="102"/>
      <c r="CE39" s="102"/>
      <c r="CF39" s="102"/>
      <c r="CG39" s="102"/>
      <c r="CH39" s="102"/>
    </row>
    <row r="40" spans="1:86" ht="4.5" customHeight="1" thickBot="1">
      <c r="A40" s="1861"/>
      <c r="B40" s="1861"/>
      <c r="C40" s="1861"/>
      <c r="D40" s="1861"/>
      <c r="E40" s="360"/>
      <c r="F40" s="2108"/>
      <c r="G40" s="1915"/>
      <c r="H40" s="1901"/>
      <c r="I40" s="1901"/>
      <c r="J40" s="1901"/>
      <c r="K40" s="1901"/>
      <c r="L40" s="1901"/>
      <c r="M40" s="1901"/>
      <c r="N40" s="1901"/>
      <c r="O40" s="1901"/>
      <c r="P40" s="1901"/>
      <c r="Q40" s="1901"/>
      <c r="R40" s="1901"/>
      <c r="S40" s="1901"/>
      <c r="T40" s="1901"/>
      <c r="U40" s="1901"/>
      <c r="V40" s="1901"/>
      <c r="W40" s="1901"/>
      <c r="X40" s="1901"/>
      <c r="Y40" s="1901"/>
      <c r="Z40" s="1901"/>
      <c r="AA40" s="1919"/>
      <c r="AB40" s="2198"/>
      <c r="AC40" s="2199"/>
      <c r="AD40" s="2185"/>
      <c r="AE40" s="2183"/>
      <c r="AF40" s="2183"/>
      <c r="AG40" s="2183"/>
      <c r="AH40" s="2183"/>
      <c r="AI40" s="2184"/>
      <c r="AJ40" s="2185"/>
      <c r="AK40" s="2183"/>
      <c r="AL40" s="2183"/>
      <c r="AM40" s="2183"/>
      <c r="AN40" s="2183"/>
      <c r="AO40" s="2184"/>
      <c r="AP40" s="2185"/>
      <c r="AQ40" s="2183"/>
      <c r="AR40" s="2183"/>
      <c r="AS40" s="2186"/>
      <c r="AT40" s="2188"/>
      <c r="AU40" s="2189"/>
      <c r="AV40" s="2189"/>
      <c r="AW40" s="2189"/>
      <c r="AX40" s="2189"/>
      <c r="AY40" s="2190"/>
      <c r="AZ40" s="2201"/>
      <c r="BA40" s="2201"/>
      <c r="BB40" s="2201"/>
      <c r="BC40" s="2201"/>
      <c r="BD40" s="2201"/>
      <c r="BE40" s="2204"/>
      <c r="BF40" s="2201"/>
      <c r="BG40" s="2201"/>
      <c r="BH40" s="2201"/>
      <c r="BI40" s="2205"/>
      <c r="BJ40" s="2200"/>
      <c r="BK40" s="2200"/>
      <c r="BL40" s="366"/>
      <c r="BM40" s="2214"/>
      <c r="BN40" s="2214"/>
      <c r="BO40" s="2214"/>
      <c r="BP40" s="2214"/>
      <c r="BQ40" s="2214"/>
      <c r="BR40" s="2214"/>
      <c r="BS40" s="2214"/>
      <c r="BT40" s="366"/>
      <c r="BU40" s="2211"/>
      <c r="BV40" s="2108"/>
      <c r="BW40" s="2108"/>
      <c r="BX40" s="2095"/>
      <c r="BY40" s="2095"/>
      <c r="BZ40" s="102"/>
      <c r="CA40" s="102"/>
      <c r="CB40" s="102"/>
      <c r="CC40" s="102"/>
      <c r="CD40" s="102"/>
      <c r="CE40" s="102"/>
      <c r="CF40" s="102"/>
      <c r="CG40" s="102"/>
      <c r="CH40" s="102"/>
    </row>
    <row r="41" spans="1:86" ht="4.5" customHeight="1" thickBot="1">
      <c r="A41" s="1861"/>
      <c r="B41" s="1861"/>
      <c r="C41" s="1861"/>
      <c r="D41" s="1861"/>
      <c r="E41" s="360"/>
      <c r="F41" s="2108"/>
      <c r="G41" s="1915" t="str">
        <f>★その他入力!$P$142</f>
        <v/>
      </c>
      <c r="H41" s="1901"/>
      <c r="I41" s="1901" t="str">
        <f>★その他入力!$Q$142</f>
        <v/>
      </c>
      <c r="J41" s="1901"/>
      <c r="K41" s="1901" t="str">
        <f>★その他入力!$R$142</f>
        <v/>
      </c>
      <c r="L41" s="1901"/>
      <c r="M41" s="1901" t="str">
        <f>★その他入力!$S$142</f>
        <v/>
      </c>
      <c r="N41" s="1901"/>
      <c r="O41" s="1901" t="str">
        <f>★その他入力!$T$142</f>
        <v/>
      </c>
      <c r="P41" s="1901"/>
      <c r="Q41" s="1901" t="str">
        <f>★その他入力!$U$142</f>
        <v/>
      </c>
      <c r="R41" s="1901"/>
      <c r="S41" s="1901" t="str">
        <f>★その他入力!$V$142</f>
        <v/>
      </c>
      <c r="T41" s="1901"/>
      <c r="U41" s="1901" t="str">
        <f>★その他入力!$W$142</f>
        <v/>
      </c>
      <c r="V41" s="1901"/>
      <c r="W41" s="1901" t="str">
        <f>★その他入力!$X$142</f>
        <v/>
      </c>
      <c r="X41" s="1901"/>
      <c r="Y41" s="1901" t="str">
        <f>★その他入力!$Y$142</f>
        <v/>
      </c>
      <c r="Z41" s="1901"/>
      <c r="AA41" s="1919"/>
      <c r="AB41" s="2198" t="str">
        <f>★その他入力!$BS$143</f>
        <v/>
      </c>
      <c r="AC41" s="2199"/>
      <c r="AD41" s="2185" t="str">
        <f>★その他入力!$BM$143</f>
        <v/>
      </c>
      <c r="AE41" s="2183"/>
      <c r="AF41" s="2183"/>
      <c r="AG41" s="2183" t="str">
        <f>★その他入力!$BN$143</f>
        <v/>
      </c>
      <c r="AH41" s="2183"/>
      <c r="AI41" s="2184"/>
      <c r="AJ41" s="2185" t="str">
        <f>★その他入力!$BO$143</f>
        <v/>
      </c>
      <c r="AK41" s="2183"/>
      <c r="AL41" s="2183"/>
      <c r="AM41" s="2183" t="str">
        <f>★その他入力!$BP$143</f>
        <v/>
      </c>
      <c r="AN41" s="2183"/>
      <c r="AO41" s="2184"/>
      <c r="AP41" s="2185" t="str">
        <f>★その他入力!$BQ$143</f>
        <v/>
      </c>
      <c r="AQ41" s="2183"/>
      <c r="AR41" s="2183" t="str">
        <f>★その他入力!$BR$143</f>
        <v/>
      </c>
      <c r="AS41" s="2186"/>
      <c r="AT41" s="2188" t="str">
        <f>IF(★その他入力!$M$144="選択　▼","1.男2.女",★その他入力!$M$144)</f>
        <v>1.男2.女</v>
      </c>
      <c r="AU41" s="2189"/>
      <c r="AV41" s="2189"/>
      <c r="AW41" s="2189"/>
      <c r="AX41" s="2189"/>
      <c r="AY41" s="2190"/>
      <c r="AZ41" s="2201">
        <f>★その他入力!M145</f>
        <v>0</v>
      </c>
      <c r="BA41" s="2201"/>
      <c r="BB41" s="2201"/>
      <c r="BC41" s="2201"/>
      <c r="BD41" s="2201"/>
      <c r="BE41" s="2204" t="str">
        <f>IF(★その他入力!$M$146="選択　▼","",★その他入力!$M$146)</f>
        <v/>
      </c>
      <c r="BF41" s="2201"/>
      <c r="BG41" s="2201"/>
      <c r="BH41" s="2201"/>
      <c r="BI41" s="2205"/>
      <c r="BJ41" s="2206" t="str">
        <f>★その他入力!$BM$147</f>
        <v/>
      </c>
      <c r="BK41" s="2206"/>
      <c r="BL41" s="364"/>
      <c r="BM41" s="2208"/>
      <c r="BN41" s="2208"/>
      <c r="BO41" s="2208"/>
      <c r="BP41" s="2208"/>
      <c r="BQ41" s="2208"/>
      <c r="BR41" s="2208"/>
      <c r="BS41" s="2208"/>
      <c r="BT41" s="364"/>
      <c r="BU41" s="2209"/>
      <c r="BV41" s="2108"/>
      <c r="BW41" s="2108"/>
      <c r="BX41" s="2095"/>
      <c r="BY41" s="2095"/>
      <c r="BZ41" s="102"/>
      <c r="CA41" s="102"/>
      <c r="CB41" s="102"/>
      <c r="CC41" s="102"/>
      <c r="CD41" s="102"/>
      <c r="CE41" s="102"/>
      <c r="CF41" s="102"/>
      <c r="CG41" s="102"/>
      <c r="CH41" s="102"/>
    </row>
    <row r="42" spans="1:86" ht="11.25" customHeight="1" thickBot="1">
      <c r="A42" s="1861"/>
      <c r="B42" s="1861"/>
      <c r="C42" s="1861"/>
      <c r="D42" s="1861"/>
      <c r="E42" s="365" t="s">
        <v>963</v>
      </c>
      <c r="F42" s="2108"/>
      <c r="G42" s="1915"/>
      <c r="H42" s="1901"/>
      <c r="I42" s="1901"/>
      <c r="J42" s="1901"/>
      <c r="K42" s="1901"/>
      <c r="L42" s="1901"/>
      <c r="M42" s="1901"/>
      <c r="N42" s="1901"/>
      <c r="O42" s="1901"/>
      <c r="P42" s="1901"/>
      <c r="Q42" s="1901"/>
      <c r="R42" s="1901"/>
      <c r="S42" s="1901"/>
      <c r="T42" s="1901"/>
      <c r="U42" s="1901"/>
      <c r="V42" s="1901"/>
      <c r="W42" s="1901"/>
      <c r="X42" s="1901"/>
      <c r="Y42" s="1901"/>
      <c r="Z42" s="1901"/>
      <c r="AA42" s="1919"/>
      <c r="AB42" s="2198"/>
      <c r="AC42" s="2199"/>
      <c r="AD42" s="2185"/>
      <c r="AE42" s="2183"/>
      <c r="AF42" s="2183"/>
      <c r="AG42" s="2183"/>
      <c r="AH42" s="2183"/>
      <c r="AI42" s="2184"/>
      <c r="AJ42" s="2185"/>
      <c r="AK42" s="2183"/>
      <c r="AL42" s="2183"/>
      <c r="AM42" s="2183"/>
      <c r="AN42" s="2183"/>
      <c r="AO42" s="2184"/>
      <c r="AP42" s="2185"/>
      <c r="AQ42" s="2183"/>
      <c r="AR42" s="2183"/>
      <c r="AS42" s="2186"/>
      <c r="AT42" s="2188"/>
      <c r="AU42" s="2189"/>
      <c r="AV42" s="2189"/>
      <c r="AW42" s="2189"/>
      <c r="AX42" s="2189"/>
      <c r="AY42" s="2190"/>
      <c r="AZ42" s="2201"/>
      <c r="BA42" s="2201"/>
      <c r="BB42" s="2201"/>
      <c r="BC42" s="2201"/>
      <c r="BD42" s="2201"/>
      <c r="BE42" s="2204"/>
      <c r="BF42" s="2201"/>
      <c r="BG42" s="2201"/>
      <c r="BH42" s="2201"/>
      <c r="BI42" s="2205"/>
      <c r="BJ42" s="2207"/>
      <c r="BK42" s="2207"/>
      <c r="BL42" s="2212" t="str">
        <f>★その他入力!$BL$148</f>
        <v/>
      </c>
      <c r="BM42" s="2207"/>
      <c r="BN42" s="2207"/>
      <c r="BO42" s="2207"/>
      <c r="BP42" s="2207"/>
      <c r="BQ42" s="2207"/>
      <c r="BR42" s="2207"/>
      <c r="BS42" s="2207"/>
      <c r="BT42" s="2213"/>
      <c r="BU42" s="2210"/>
      <c r="BV42" s="2108"/>
      <c r="BW42" s="2108"/>
      <c r="BX42" s="2095"/>
      <c r="BY42" s="2095"/>
      <c r="BZ42" s="102"/>
      <c r="CA42" s="102"/>
      <c r="CB42" s="102"/>
      <c r="CC42" s="102"/>
      <c r="CD42" s="102"/>
      <c r="CE42" s="102"/>
      <c r="CF42" s="102"/>
      <c r="CG42" s="102"/>
      <c r="CH42" s="102"/>
    </row>
    <row r="43" spans="1:86" ht="4.5" customHeight="1" thickBot="1">
      <c r="A43" s="1861"/>
      <c r="B43" s="1861"/>
      <c r="C43" s="1861"/>
      <c r="D43" s="1861"/>
      <c r="E43" s="360"/>
      <c r="F43" s="2108"/>
      <c r="G43" s="1915"/>
      <c r="H43" s="1901"/>
      <c r="I43" s="1901"/>
      <c r="J43" s="1901"/>
      <c r="K43" s="1901"/>
      <c r="L43" s="1901"/>
      <c r="M43" s="1901"/>
      <c r="N43" s="1901"/>
      <c r="O43" s="1901"/>
      <c r="P43" s="1901"/>
      <c r="Q43" s="1901"/>
      <c r="R43" s="1901"/>
      <c r="S43" s="1901"/>
      <c r="T43" s="1901"/>
      <c r="U43" s="1901"/>
      <c r="V43" s="1901"/>
      <c r="W43" s="1901"/>
      <c r="X43" s="1901"/>
      <c r="Y43" s="1901"/>
      <c r="Z43" s="1901"/>
      <c r="AA43" s="1919"/>
      <c r="AB43" s="2198"/>
      <c r="AC43" s="2199"/>
      <c r="AD43" s="2185"/>
      <c r="AE43" s="2183"/>
      <c r="AF43" s="2183"/>
      <c r="AG43" s="2183"/>
      <c r="AH43" s="2183"/>
      <c r="AI43" s="2184"/>
      <c r="AJ43" s="2185"/>
      <c r="AK43" s="2183"/>
      <c r="AL43" s="2183"/>
      <c r="AM43" s="2183"/>
      <c r="AN43" s="2183"/>
      <c r="AO43" s="2184"/>
      <c r="AP43" s="2185"/>
      <c r="AQ43" s="2183"/>
      <c r="AR43" s="2183"/>
      <c r="AS43" s="2186"/>
      <c r="AT43" s="2188"/>
      <c r="AU43" s="2189"/>
      <c r="AV43" s="2189"/>
      <c r="AW43" s="2189"/>
      <c r="AX43" s="2189"/>
      <c r="AY43" s="2190"/>
      <c r="AZ43" s="2201"/>
      <c r="BA43" s="2201"/>
      <c r="BB43" s="2201"/>
      <c r="BC43" s="2201"/>
      <c r="BD43" s="2201"/>
      <c r="BE43" s="2204"/>
      <c r="BF43" s="2201"/>
      <c r="BG43" s="2201"/>
      <c r="BH43" s="2201"/>
      <c r="BI43" s="2205"/>
      <c r="BJ43" s="2200"/>
      <c r="BK43" s="2200"/>
      <c r="BL43" s="366"/>
      <c r="BM43" s="2214"/>
      <c r="BN43" s="2214"/>
      <c r="BO43" s="2214"/>
      <c r="BP43" s="2214"/>
      <c r="BQ43" s="2214"/>
      <c r="BR43" s="2214"/>
      <c r="BS43" s="2214"/>
      <c r="BT43" s="366"/>
      <c r="BU43" s="2211"/>
      <c r="BV43" s="2108"/>
      <c r="BW43" s="2108"/>
      <c r="BX43" s="2095"/>
      <c r="BY43" s="2095"/>
      <c r="BZ43" s="102"/>
      <c r="CA43" s="102"/>
      <c r="CB43" s="102"/>
      <c r="CC43" s="102"/>
      <c r="CD43" s="102"/>
      <c r="CE43" s="102"/>
      <c r="CF43" s="102"/>
      <c r="CG43" s="102"/>
      <c r="CH43" s="102"/>
    </row>
    <row r="44" spans="1:86" ht="4.5" customHeight="1" thickBot="1">
      <c r="A44" s="1861"/>
      <c r="B44" s="1861"/>
      <c r="C44" s="1861"/>
      <c r="D44" s="1861"/>
      <c r="E44" s="360"/>
      <c r="F44" s="2108"/>
      <c r="G44" s="1915" t="str">
        <f>★その他入力!$P$150</f>
        <v/>
      </c>
      <c r="H44" s="1901"/>
      <c r="I44" s="1901" t="str">
        <f>★その他入力!$Q$150</f>
        <v/>
      </c>
      <c r="J44" s="1901"/>
      <c r="K44" s="1901" t="str">
        <f>★その他入力!$R$150</f>
        <v/>
      </c>
      <c r="L44" s="1901"/>
      <c r="M44" s="1901" t="str">
        <f>★その他入力!$S$150</f>
        <v/>
      </c>
      <c r="N44" s="1901"/>
      <c r="O44" s="1901" t="str">
        <f>★その他入力!$T$150</f>
        <v/>
      </c>
      <c r="P44" s="1901"/>
      <c r="Q44" s="1901" t="str">
        <f>★その他入力!$U$150</f>
        <v/>
      </c>
      <c r="R44" s="1901"/>
      <c r="S44" s="1901" t="str">
        <f>★その他入力!$V$150</f>
        <v/>
      </c>
      <c r="T44" s="1901"/>
      <c r="U44" s="1901" t="str">
        <f>★その他入力!$W$150</f>
        <v/>
      </c>
      <c r="V44" s="1901"/>
      <c r="W44" s="1901" t="str">
        <f>★その他入力!$X$150</f>
        <v/>
      </c>
      <c r="X44" s="1901"/>
      <c r="Y44" s="1901" t="str">
        <f>★その他入力!$Y$150</f>
        <v/>
      </c>
      <c r="Z44" s="1901"/>
      <c r="AA44" s="1919"/>
      <c r="AB44" s="2198" t="str">
        <f>★その他入力!$BS$151</f>
        <v/>
      </c>
      <c r="AC44" s="2199"/>
      <c r="AD44" s="2185" t="str">
        <f>★その他入力!$BM$151</f>
        <v/>
      </c>
      <c r="AE44" s="2183"/>
      <c r="AF44" s="2183"/>
      <c r="AG44" s="2183" t="str">
        <f>★その他入力!$BN$151</f>
        <v/>
      </c>
      <c r="AH44" s="2183"/>
      <c r="AI44" s="2184"/>
      <c r="AJ44" s="2185" t="str">
        <f>★その他入力!$BO$151</f>
        <v/>
      </c>
      <c r="AK44" s="2183"/>
      <c r="AL44" s="2183"/>
      <c r="AM44" s="2183" t="str">
        <f>★その他入力!$BP$151</f>
        <v/>
      </c>
      <c r="AN44" s="2183"/>
      <c r="AO44" s="2184"/>
      <c r="AP44" s="2185" t="str">
        <f>★その他入力!$BQ$151</f>
        <v/>
      </c>
      <c r="AQ44" s="2183"/>
      <c r="AR44" s="2183" t="str">
        <f>★その他入力!$BR$151</f>
        <v/>
      </c>
      <c r="AS44" s="2186"/>
      <c r="AT44" s="2188" t="str">
        <f>IF(★その他入力!$M$152="選択　▼","1.男2.女",★その他入力!$M$152)</f>
        <v>1.男2.女</v>
      </c>
      <c r="AU44" s="2189"/>
      <c r="AV44" s="2189"/>
      <c r="AW44" s="2189"/>
      <c r="AX44" s="2189"/>
      <c r="AY44" s="2190"/>
      <c r="AZ44" s="2201">
        <f>★その他入力!M153</f>
        <v>0</v>
      </c>
      <c r="BA44" s="2201"/>
      <c r="BB44" s="2201"/>
      <c r="BC44" s="2201"/>
      <c r="BD44" s="2201"/>
      <c r="BE44" s="2204" t="str">
        <f>IF(★その他入力!$M$154="選択　▼","",★その他入力!$M$154)</f>
        <v/>
      </c>
      <c r="BF44" s="2201"/>
      <c r="BG44" s="2201"/>
      <c r="BH44" s="2201"/>
      <c r="BI44" s="2205"/>
      <c r="BJ44" s="2206" t="str">
        <f>★その他入力!$BM$155</f>
        <v/>
      </c>
      <c r="BK44" s="2206"/>
      <c r="BL44" s="364"/>
      <c r="BM44" s="2208"/>
      <c r="BN44" s="2208"/>
      <c r="BO44" s="2208"/>
      <c r="BP44" s="2208"/>
      <c r="BQ44" s="2208"/>
      <c r="BR44" s="2208"/>
      <c r="BS44" s="2208"/>
      <c r="BT44" s="364"/>
      <c r="BU44" s="2209"/>
      <c r="BV44" s="2108"/>
      <c r="BW44" s="2108"/>
      <c r="BX44" s="2095"/>
      <c r="BY44" s="2095"/>
      <c r="BZ44" s="102"/>
      <c r="CA44" s="102"/>
      <c r="CB44" s="102"/>
      <c r="CC44" s="102"/>
      <c r="CD44" s="102"/>
      <c r="CE44" s="102"/>
      <c r="CF44" s="102"/>
      <c r="CG44" s="102"/>
      <c r="CH44" s="102"/>
    </row>
    <row r="45" spans="1:86" ht="11.25" customHeight="1" thickBot="1">
      <c r="A45" s="1861"/>
      <c r="B45" s="1861"/>
      <c r="C45" s="1861"/>
      <c r="D45" s="1861"/>
      <c r="E45" s="365" t="s">
        <v>964</v>
      </c>
      <c r="F45" s="2108"/>
      <c r="G45" s="1915"/>
      <c r="H45" s="1901"/>
      <c r="I45" s="1901"/>
      <c r="J45" s="1901"/>
      <c r="K45" s="1901"/>
      <c r="L45" s="1901"/>
      <c r="M45" s="1901"/>
      <c r="N45" s="1901"/>
      <c r="O45" s="1901"/>
      <c r="P45" s="1901"/>
      <c r="Q45" s="1901"/>
      <c r="R45" s="1901"/>
      <c r="S45" s="1901"/>
      <c r="T45" s="1901"/>
      <c r="U45" s="1901"/>
      <c r="V45" s="1901"/>
      <c r="W45" s="1901"/>
      <c r="X45" s="1901"/>
      <c r="Y45" s="1901"/>
      <c r="Z45" s="1901"/>
      <c r="AA45" s="1919"/>
      <c r="AB45" s="2198"/>
      <c r="AC45" s="2199"/>
      <c r="AD45" s="2185"/>
      <c r="AE45" s="2183"/>
      <c r="AF45" s="2183"/>
      <c r="AG45" s="2183"/>
      <c r="AH45" s="2183"/>
      <c r="AI45" s="2184"/>
      <c r="AJ45" s="2185"/>
      <c r="AK45" s="2183"/>
      <c r="AL45" s="2183"/>
      <c r="AM45" s="2183"/>
      <c r="AN45" s="2183"/>
      <c r="AO45" s="2184"/>
      <c r="AP45" s="2185"/>
      <c r="AQ45" s="2183"/>
      <c r="AR45" s="2183"/>
      <c r="AS45" s="2186"/>
      <c r="AT45" s="2188"/>
      <c r="AU45" s="2189"/>
      <c r="AV45" s="2189"/>
      <c r="AW45" s="2189"/>
      <c r="AX45" s="2189"/>
      <c r="AY45" s="2190"/>
      <c r="AZ45" s="2201"/>
      <c r="BA45" s="2201"/>
      <c r="BB45" s="2201"/>
      <c r="BC45" s="2201"/>
      <c r="BD45" s="2201"/>
      <c r="BE45" s="2204"/>
      <c r="BF45" s="2201"/>
      <c r="BG45" s="2201"/>
      <c r="BH45" s="2201"/>
      <c r="BI45" s="2205"/>
      <c r="BJ45" s="2207"/>
      <c r="BK45" s="2207"/>
      <c r="BL45" s="2212" t="str">
        <f>★その他入力!$BL$156</f>
        <v/>
      </c>
      <c r="BM45" s="2207"/>
      <c r="BN45" s="2207"/>
      <c r="BO45" s="2207"/>
      <c r="BP45" s="2207"/>
      <c r="BQ45" s="2207"/>
      <c r="BR45" s="2207"/>
      <c r="BS45" s="2207"/>
      <c r="BT45" s="2213"/>
      <c r="BU45" s="2210"/>
      <c r="BV45" s="2108"/>
      <c r="BW45" s="2108"/>
      <c r="BX45" s="2095"/>
      <c r="BY45" s="2095"/>
      <c r="BZ45" s="102"/>
      <c r="CA45" s="102"/>
      <c r="CB45" s="102"/>
      <c r="CC45" s="102"/>
      <c r="CD45" s="102"/>
      <c r="CE45" s="102"/>
      <c r="CF45" s="102"/>
      <c r="CG45" s="102"/>
      <c r="CH45" s="102"/>
    </row>
    <row r="46" spans="1:86" ht="4.5" customHeight="1" thickBot="1">
      <c r="A46" s="1861"/>
      <c r="B46" s="1861"/>
      <c r="C46" s="1861"/>
      <c r="D46" s="1861"/>
      <c r="E46" s="360"/>
      <c r="F46" s="2108"/>
      <c r="G46" s="1915"/>
      <c r="H46" s="1901"/>
      <c r="I46" s="1901"/>
      <c r="J46" s="1901"/>
      <c r="K46" s="1901"/>
      <c r="L46" s="1901"/>
      <c r="M46" s="1901"/>
      <c r="N46" s="1901"/>
      <c r="O46" s="1901"/>
      <c r="P46" s="1901"/>
      <c r="Q46" s="1901"/>
      <c r="R46" s="1901"/>
      <c r="S46" s="1901"/>
      <c r="T46" s="1901"/>
      <c r="U46" s="1901"/>
      <c r="V46" s="1901"/>
      <c r="W46" s="1901"/>
      <c r="X46" s="1901"/>
      <c r="Y46" s="1901"/>
      <c r="Z46" s="1901"/>
      <c r="AA46" s="1919"/>
      <c r="AB46" s="2198"/>
      <c r="AC46" s="2199"/>
      <c r="AD46" s="2185"/>
      <c r="AE46" s="2183"/>
      <c r="AF46" s="2183"/>
      <c r="AG46" s="2183"/>
      <c r="AH46" s="2183"/>
      <c r="AI46" s="2184"/>
      <c r="AJ46" s="2185"/>
      <c r="AK46" s="2183"/>
      <c r="AL46" s="2183"/>
      <c r="AM46" s="2183"/>
      <c r="AN46" s="2183"/>
      <c r="AO46" s="2184"/>
      <c r="AP46" s="2185"/>
      <c r="AQ46" s="2183"/>
      <c r="AR46" s="2183"/>
      <c r="AS46" s="2186"/>
      <c r="AT46" s="2188"/>
      <c r="AU46" s="2189"/>
      <c r="AV46" s="2189"/>
      <c r="AW46" s="2189"/>
      <c r="AX46" s="2189"/>
      <c r="AY46" s="2190"/>
      <c r="AZ46" s="2201"/>
      <c r="BA46" s="2201"/>
      <c r="BB46" s="2201"/>
      <c r="BC46" s="2201"/>
      <c r="BD46" s="2201"/>
      <c r="BE46" s="2204"/>
      <c r="BF46" s="2201"/>
      <c r="BG46" s="2201"/>
      <c r="BH46" s="2201"/>
      <c r="BI46" s="2205"/>
      <c r="BJ46" s="2200"/>
      <c r="BK46" s="2200"/>
      <c r="BL46" s="366"/>
      <c r="BM46" s="2214"/>
      <c r="BN46" s="2214"/>
      <c r="BO46" s="2214"/>
      <c r="BP46" s="2214"/>
      <c r="BQ46" s="2214"/>
      <c r="BR46" s="2214"/>
      <c r="BS46" s="2214"/>
      <c r="BT46" s="366"/>
      <c r="BU46" s="2211"/>
      <c r="BV46" s="2108"/>
      <c r="BW46" s="2108"/>
      <c r="BX46" s="2095"/>
      <c r="BY46" s="2095"/>
      <c r="BZ46" s="102"/>
      <c r="CA46" s="102"/>
      <c r="CB46" s="102"/>
      <c r="CC46" s="102"/>
      <c r="CD46" s="102"/>
      <c r="CE46" s="102"/>
      <c r="CF46" s="102"/>
      <c r="CG46" s="102"/>
      <c r="CH46" s="102"/>
    </row>
    <row r="47" spans="1:86" ht="4.5" customHeight="1" thickBot="1">
      <c r="A47" s="1861"/>
      <c r="B47" s="1861"/>
      <c r="C47" s="1861"/>
      <c r="D47" s="1861"/>
      <c r="E47" s="360"/>
      <c r="F47" s="2108"/>
      <c r="G47" s="1915" t="str">
        <f>★その他入力!$P$158</f>
        <v/>
      </c>
      <c r="H47" s="1901"/>
      <c r="I47" s="1901" t="str">
        <f>★その他入力!$Q$158</f>
        <v/>
      </c>
      <c r="J47" s="1901"/>
      <c r="K47" s="1901" t="str">
        <f>★その他入力!$R$158</f>
        <v/>
      </c>
      <c r="L47" s="1901"/>
      <c r="M47" s="1901" t="str">
        <f>★その他入力!$S$158</f>
        <v/>
      </c>
      <c r="N47" s="1901"/>
      <c r="O47" s="1901" t="str">
        <f>★その他入力!$T$158</f>
        <v/>
      </c>
      <c r="P47" s="1901"/>
      <c r="Q47" s="1901" t="str">
        <f>★その他入力!$U$158</f>
        <v/>
      </c>
      <c r="R47" s="1901"/>
      <c r="S47" s="1901" t="str">
        <f>★その他入力!$V$158</f>
        <v/>
      </c>
      <c r="T47" s="1901"/>
      <c r="U47" s="1901" t="str">
        <f>★その他入力!$W$158</f>
        <v/>
      </c>
      <c r="V47" s="1901"/>
      <c r="W47" s="1901" t="str">
        <f>★その他入力!$X$158</f>
        <v/>
      </c>
      <c r="X47" s="1901"/>
      <c r="Y47" s="1901" t="str">
        <f>★その他入力!$Y$158</f>
        <v/>
      </c>
      <c r="Z47" s="1901"/>
      <c r="AA47" s="1919"/>
      <c r="AB47" s="2198" t="str">
        <f>★その他入力!$BS$159</f>
        <v/>
      </c>
      <c r="AC47" s="2199"/>
      <c r="AD47" s="2185" t="str">
        <f>★その他入力!$BM$159</f>
        <v/>
      </c>
      <c r="AE47" s="2183"/>
      <c r="AF47" s="2183"/>
      <c r="AG47" s="2183" t="str">
        <f>★その他入力!$BN$159</f>
        <v/>
      </c>
      <c r="AH47" s="2183"/>
      <c r="AI47" s="2184"/>
      <c r="AJ47" s="2185" t="str">
        <f>★その他入力!$BO$159</f>
        <v/>
      </c>
      <c r="AK47" s="2183"/>
      <c r="AL47" s="2183"/>
      <c r="AM47" s="2183" t="str">
        <f>★その他入力!$BP$159</f>
        <v/>
      </c>
      <c r="AN47" s="2183"/>
      <c r="AO47" s="2184"/>
      <c r="AP47" s="2185" t="str">
        <f>★その他入力!$BQ$159</f>
        <v/>
      </c>
      <c r="AQ47" s="2183"/>
      <c r="AR47" s="2183" t="str">
        <f>★その他入力!$BR$159</f>
        <v/>
      </c>
      <c r="AS47" s="2186"/>
      <c r="AT47" s="2188" t="str">
        <f>IF(★その他入力!$M$160="選択　▼","1.男2.女",★その他入力!$M$160)</f>
        <v>1.男2.女</v>
      </c>
      <c r="AU47" s="2189"/>
      <c r="AV47" s="2189"/>
      <c r="AW47" s="2189"/>
      <c r="AX47" s="2189"/>
      <c r="AY47" s="2190"/>
      <c r="AZ47" s="2201">
        <f>★その他入力!M161</f>
        <v>0</v>
      </c>
      <c r="BA47" s="2201"/>
      <c r="BB47" s="2201"/>
      <c r="BC47" s="2201"/>
      <c r="BD47" s="2201"/>
      <c r="BE47" s="2204" t="str">
        <f>IF(★その他入力!$M$162="選択　▼","",★その他入力!$M$162)</f>
        <v/>
      </c>
      <c r="BF47" s="2201"/>
      <c r="BG47" s="2201"/>
      <c r="BH47" s="2201"/>
      <c r="BI47" s="2205"/>
      <c r="BJ47" s="2206" t="str">
        <f>★その他入力!$BM$163</f>
        <v/>
      </c>
      <c r="BK47" s="2206"/>
      <c r="BL47" s="364"/>
      <c r="BM47" s="2208"/>
      <c r="BN47" s="2208"/>
      <c r="BO47" s="2208"/>
      <c r="BP47" s="2208"/>
      <c r="BQ47" s="2208"/>
      <c r="BR47" s="2208"/>
      <c r="BS47" s="2208"/>
      <c r="BT47" s="364"/>
      <c r="BU47" s="2209"/>
      <c r="BV47" s="2108"/>
      <c r="BW47" s="2108"/>
      <c r="BX47" s="2095"/>
      <c r="BY47" s="2095"/>
      <c r="BZ47" s="102"/>
      <c r="CA47" s="102"/>
      <c r="CB47" s="102"/>
      <c r="CC47" s="102"/>
      <c r="CD47" s="102"/>
      <c r="CE47" s="102"/>
      <c r="CF47" s="102"/>
      <c r="CG47" s="102"/>
      <c r="CH47" s="102"/>
    </row>
    <row r="48" spans="1:86" ht="11.25" customHeight="1" thickBot="1">
      <c r="A48" s="1861"/>
      <c r="B48" s="1861"/>
      <c r="C48" s="1861"/>
      <c r="D48" s="1861"/>
      <c r="E48" s="365" t="s">
        <v>965</v>
      </c>
      <c r="F48" s="2108"/>
      <c r="G48" s="1915"/>
      <c r="H48" s="1901"/>
      <c r="I48" s="1901"/>
      <c r="J48" s="1901"/>
      <c r="K48" s="1901"/>
      <c r="L48" s="1901"/>
      <c r="M48" s="1901"/>
      <c r="N48" s="1901"/>
      <c r="O48" s="1901"/>
      <c r="P48" s="1901"/>
      <c r="Q48" s="1901"/>
      <c r="R48" s="1901"/>
      <c r="S48" s="1901"/>
      <c r="T48" s="1901"/>
      <c r="U48" s="1901"/>
      <c r="V48" s="1901"/>
      <c r="W48" s="1901"/>
      <c r="X48" s="1901"/>
      <c r="Y48" s="1901"/>
      <c r="Z48" s="1901"/>
      <c r="AA48" s="1919"/>
      <c r="AB48" s="2198"/>
      <c r="AC48" s="2199"/>
      <c r="AD48" s="2185"/>
      <c r="AE48" s="2183"/>
      <c r="AF48" s="2183"/>
      <c r="AG48" s="2183"/>
      <c r="AH48" s="2183"/>
      <c r="AI48" s="2184"/>
      <c r="AJ48" s="2185"/>
      <c r="AK48" s="2183"/>
      <c r="AL48" s="2183"/>
      <c r="AM48" s="2183"/>
      <c r="AN48" s="2183"/>
      <c r="AO48" s="2184"/>
      <c r="AP48" s="2185"/>
      <c r="AQ48" s="2183"/>
      <c r="AR48" s="2183"/>
      <c r="AS48" s="2186"/>
      <c r="AT48" s="2188"/>
      <c r="AU48" s="2189"/>
      <c r="AV48" s="2189"/>
      <c r="AW48" s="2189"/>
      <c r="AX48" s="2189"/>
      <c r="AY48" s="2190"/>
      <c r="AZ48" s="2201"/>
      <c r="BA48" s="2201"/>
      <c r="BB48" s="2201"/>
      <c r="BC48" s="2201"/>
      <c r="BD48" s="2201"/>
      <c r="BE48" s="2204"/>
      <c r="BF48" s="2201"/>
      <c r="BG48" s="2201"/>
      <c r="BH48" s="2201"/>
      <c r="BI48" s="2205"/>
      <c r="BJ48" s="2207"/>
      <c r="BK48" s="2207"/>
      <c r="BL48" s="2212" t="str">
        <f>★その他入力!$BL$164</f>
        <v/>
      </c>
      <c r="BM48" s="2207"/>
      <c r="BN48" s="2207"/>
      <c r="BO48" s="2207"/>
      <c r="BP48" s="2207"/>
      <c r="BQ48" s="2207"/>
      <c r="BR48" s="2207"/>
      <c r="BS48" s="2207"/>
      <c r="BT48" s="2213"/>
      <c r="BU48" s="2210"/>
      <c r="BV48" s="2108"/>
      <c r="BW48" s="2108"/>
      <c r="BX48" s="2095"/>
      <c r="BY48" s="2095"/>
      <c r="BZ48" s="102"/>
      <c r="CA48" s="102"/>
      <c r="CB48" s="102"/>
      <c r="CC48" s="102"/>
      <c r="CD48" s="102"/>
      <c r="CE48" s="102"/>
      <c r="CF48" s="102"/>
      <c r="CG48" s="102"/>
      <c r="CH48" s="102"/>
    </row>
    <row r="49" spans="1:86" ht="4.5" customHeight="1" thickBot="1">
      <c r="A49" s="1861"/>
      <c r="B49" s="1861"/>
      <c r="C49" s="1861"/>
      <c r="D49" s="1861"/>
      <c r="E49" s="360"/>
      <c r="F49" s="2108"/>
      <c r="G49" s="1915"/>
      <c r="H49" s="1901"/>
      <c r="I49" s="1901"/>
      <c r="J49" s="1901"/>
      <c r="K49" s="1901"/>
      <c r="L49" s="1901"/>
      <c r="M49" s="1901"/>
      <c r="N49" s="1901"/>
      <c r="O49" s="1901"/>
      <c r="P49" s="1901"/>
      <c r="Q49" s="1901"/>
      <c r="R49" s="1901"/>
      <c r="S49" s="1901"/>
      <c r="T49" s="1901"/>
      <c r="U49" s="1901"/>
      <c r="V49" s="1901"/>
      <c r="W49" s="1901"/>
      <c r="X49" s="1901"/>
      <c r="Y49" s="1901"/>
      <c r="Z49" s="1901"/>
      <c r="AA49" s="1919"/>
      <c r="AB49" s="2198"/>
      <c r="AC49" s="2199"/>
      <c r="AD49" s="2185"/>
      <c r="AE49" s="2183"/>
      <c r="AF49" s="2183"/>
      <c r="AG49" s="2183"/>
      <c r="AH49" s="2183"/>
      <c r="AI49" s="2184"/>
      <c r="AJ49" s="2185"/>
      <c r="AK49" s="2183"/>
      <c r="AL49" s="2183"/>
      <c r="AM49" s="2183"/>
      <c r="AN49" s="2183"/>
      <c r="AO49" s="2184"/>
      <c r="AP49" s="2185"/>
      <c r="AQ49" s="2183"/>
      <c r="AR49" s="2183"/>
      <c r="AS49" s="2186"/>
      <c r="AT49" s="2188"/>
      <c r="AU49" s="2189"/>
      <c r="AV49" s="2189"/>
      <c r="AW49" s="2189"/>
      <c r="AX49" s="2189"/>
      <c r="AY49" s="2190"/>
      <c r="AZ49" s="2201"/>
      <c r="BA49" s="2201"/>
      <c r="BB49" s="2201"/>
      <c r="BC49" s="2201"/>
      <c r="BD49" s="2201"/>
      <c r="BE49" s="2204"/>
      <c r="BF49" s="2201"/>
      <c r="BG49" s="2201"/>
      <c r="BH49" s="2201"/>
      <c r="BI49" s="2205"/>
      <c r="BJ49" s="2200"/>
      <c r="BK49" s="2200"/>
      <c r="BL49" s="366"/>
      <c r="BM49" s="2214"/>
      <c r="BN49" s="2214"/>
      <c r="BO49" s="2214"/>
      <c r="BP49" s="2214"/>
      <c r="BQ49" s="2214"/>
      <c r="BR49" s="2214"/>
      <c r="BS49" s="2214"/>
      <c r="BT49" s="366"/>
      <c r="BU49" s="2211"/>
      <c r="BV49" s="2108"/>
      <c r="BW49" s="2108"/>
      <c r="BX49" s="2095"/>
      <c r="BY49" s="2095"/>
      <c r="BZ49" s="102"/>
      <c r="CA49" s="102"/>
      <c r="CB49" s="102"/>
      <c r="CC49" s="102"/>
      <c r="CD49" s="102"/>
      <c r="CE49" s="102"/>
      <c r="CF49" s="102"/>
      <c r="CG49" s="102"/>
      <c r="CH49" s="102"/>
    </row>
    <row r="50" spans="1:86" ht="4.5" customHeight="1" thickBot="1">
      <c r="A50" s="1861"/>
      <c r="B50" s="1861"/>
      <c r="C50" s="1861"/>
      <c r="D50" s="1861"/>
      <c r="E50" s="360"/>
      <c r="F50" s="2108"/>
      <c r="G50" s="1915" t="str">
        <f>★その他入力!$P$166</f>
        <v/>
      </c>
      <c r="H50" s="1901"/>
      <c r="I50" s="1901" t="str">
        <f>★その他入力!$Q$166</f>
        <v/>
      </c>
      <c r="J50" s="1901"/>
      <c r="K50" s="1901" t="str">
        <f>★その他入力!$R$166</f>
        <v/>
      </c>
      <c r="L50" s="1901"/>
      <c r="M50" s="1901" t="str">
        <f>★その他入力!$S$166</f>
        <v/>
      </c>
      <c r="N50" s="1901"/>
      <c r="O50" s="1901" t="str">
        <f>★その他入力!$T$166</f>
        <v/>
      </c>
      <c r="P50" s="1901"/>
      <c r="Q50" s="1901" t="str">
        <f>★その他入力!$U$166</f>
        <v/>
      </c>
      <c r="R50" s="1901"/>
      <c r="S50" s="1901" t="str">
        <f>★その他入力!$V$166</f>
        <v/>
      </c>
      <c r="T50" s="1901"/>
      <c r="U50" s="1901" t="str">
        <f>★その他入力!$W$166</f>
        <v/>
      </c>
      <c r="V50" s="1901"/>
      <c r="W50" s="1901" t="str">
        <f>★その他入力!$X$166</f>
        <v/>
      </c>
      <c r="X50" s="1901"/>
      <c r="Y50" s="1901" t="str">
        <f>★その他入力!$Y$166</f>
        <v/>
      </c>
      <c r="Z50" s="1901"/>
      <c r="AA50" s="1919"/>
      <c r="AB50" s="2198" t="str">
        <f>★その他入力!$BS$167</f>
        <v/>
      </c>
      <c r="AC50" s="2199"/>
      <c r="AD50" s="2185" t="str">
        <f>★その他入力!$BM$167</f>
        <v/>
      </c>
      <c r="AE50" s="2183"/>
      <c r="AF50" s="2183"/>
      <c r="AG50" s="2183" t="str">
        <f>★その他入力!$BN$167</f>
        <v/>
      </c>
      <c r="AH50" s="2183"/>
      <c r="AI50" s="2184"/>
      <c r="AJ50" s="2185" t="str">
        <f>★その他入力!$BO$167</f>
        <v/>
      </c>
      <c r="AK50" s="2183"/>
      <c r="AL50" s="2183"/>
      <c r="AM50" s="2183" t="str">
        <f>★その他入力!$BP$167</f>
        <v/>
      </c>
      <c r="AN50" s="2183"/>
      <c r="AO50" s="2184"/>
      <c r="AP50" s="2185" t="str">
        <f>★その他入力!$BQ$167</f>
        <v/>
      </c>
      <c r="AQ50" s="2183"/>
      <c r="AR50" s="2183" t="str">
        <f>★その他入力!$BR$167</f>
        <v/>
      </c>
      <c r="AS50" s="2186"/>
      <c r="AT50" s="2188" t="str">
        <f>IF(★その他入力!$M$168="選択　▼","1.男2.女",★その他入力!$M$168)</f>
        <v>1.男2.女</v>
      </c>
      <c r="AU50" s="2189"/>
      <c r="AV50" s="2189"/>
      <c r="AW50" s="2189"/>
      <c r="AX50" s="2189"/>
      <c r="AY50" s="2190"/>
      <c r="AZ50" s="2215">
        <f>★その他入力!M169</f>
        <v>0</v>
      </c>
      <c r="BA50" s="2206"/>
      <c r="BB50" s="2206"/>
      <c r="BC50" s="2206"/>
      <c r="BD50" s="2216"/>
      <c r="BE50" s="2204" t="str">
        <f>IF(★その他入力!$M$170="選択　▼","",★その他入力!$M$170)</f>
        <v/>
      </c>
      <c r="BF50" s="2201"/>
      <c r="BG50" s="2201"/>
      <c r="BH50" s="2201"/>
      <c r="BI50" s="2205"/>
      <c r="BJ50" s="2206" t="str">
        <f>★その他入力!$BM$171</f>
        <v/>
      </c>
      <c r="BK50" s="2206"/>
      <c r="BL50" s="364"/>
      <c r="BM50" s="2208"/>
      <c r="BN50" s="2208"/>
      <c r="BO50" s="2208"/>
      <c r="BP50" s="2208"/>
      <c r="BQ50" s="2208"/>
      <c r="BR50" s="2208"/>
      <c r="BS50" s="2208"/>
      <c r="BT50" s="364"/>
      <c r="BU50" s="2209"/>
      <c r="BV50" s="2108"/>
      <c r="BW50" s="2108"/>
      <c r="BX50" s="2095"/>
      <c r="BY50" s="2095"/>
      <c r="BZ50" s="102"/>
      <c r="CA50" s="102"/>
      <c r="CB50" s="102"/>
      <c r="CC50" s="102"/>
      <c r="CD50" s="102"/>
      <c r="CE50" s="102"/>
      <c r="CF50" s="102"/>
      <c r="CG50" s="102"/>
      <c r="CH50" s="102"/>
    </row>
    <row r="51" spans="1:86" ht="11.25" customHeight="1" thickBot="1">
      <c r="A51" s="1861"/>
      <c r="B51" s="1861"/>
      <c r="C51" s="1861"/>
      <c r="D51" s="1861"/>
      <c r="E51" s="365" t="s">
        <v>966</v>
      </c>
      <c r="F51" s="2108"/>
      <c r="G51" s="1915"/>
      <c r="H51" s="1901"/>
      <c r="I51" s="1901"/>
      <c r="J51" s="1901"/>
      <c r="K51" s="1901"/>
      <c r="L51" s="1901"/>
      <c r="M51" s="1901"/>
      <c r="N51" s="1901"/>
      <c r="O51" s="1901"/>
      <c r="P51" s="1901"/>
      <c r="Q51" s="1901"/>
      <c r="R51" s="1901"/>
      <c r="S51" s="1901"/>
      <c r="T51" s="1901"/>
      <c r="U51" s="1901"/>
      <c r="V51" s="1901"/>
      <c r="W51" s="1901"/>
      <c r="X51" s="1901"/>
      <c r="Y51" s="1901"/>
      <c r="Z51" s="1901"/>
      <c r="AA51" s="1919"/>
      <c r="AB51" s="2198"/>
      <c r="AC51" s="2199"/>
      <c r="AD51" s="2185"/>
      <c r="AE51" s="2183"/>
      <c r="AF51" s="2183"/>
      <c r="AG51" s="2183"/>
      <c r="AH51" s="2183"/>
      <c r="AI51" s="2184"/>
      <c r="AJ51" s="2185"/>
      <c r="AK51" s="2183"/>
      <c r="AL51" s="2183"/>
      <c r="AM51" s="2183"/>
      <c r="AN51" s="2183"/>
      <c r="AO51" s="2184"/>
      <c r="AP51" s="2185"/>
      <c r="AQ51" s="2183"/>
      <c r="AR51" s="2183"/>
      <c r="AS51" s="2186"/>
      <c r="AT51" s="2188"/>
      <c r="AU51" s="2189"/>
      <c r="AV51" s="2189"/>
      <c r="AW51" s="2189"/>
      <c r="AX51" s="2189"/>
      <c r="AY51" s="2190"/>
      <c r="AZ51" s="2217"/>
      <c r="BA51" s="2207"/>
      <c r="BB51" s="2207"/>
      <c r="BC51" s="2207"/>
      <c r="BD51" s="2218"/>
      <c r="BE51" s="2204"/>
      <c r="BF51" s="2201"/>
      <c r="BG51" s="2201"/>
      <c r="BH51" s="2201"/>
      <c r="BI51" s="2205"/>
      <c r="BJ51" s="2207"/>
      <c r="BK51" s="2207"/>
      <c r="BL51" s="2212" t="str">
        <f>★その他入力!$BL$172</f>
        <v/>
      </c>
      <c r="BM51" s="2207"/>
      <c r="BN51" s="2207"/>
      <c r="BO51" s="2207"/>
      <c r="BP51" s="2207"/>
      <c r="BQ51" s="2207"/>
      <c r="BR51" s="2207"/>
      <c r="BS51" s="2207"/>
      <c r="BT51" s="2213"/>
      <c r="BU51" s="2210"/>
      <c r="BV51" s="2108"/>
      <c r="BW51" s="2108"/>
      <c r="BX51" s="2095"/>
      <c r="BY51" s="2095"/>
      <c r="BZ51" s="102"/>
      <c r="CA51" s="102"/>
      <c r="CB51" s="102"/>
      <c r="CC51" s="102"/>
      <c r="CD51" s="102"/>
      <c r="CE51" s="102"/>
      <c r="CF51" s="102"/>
      <c r="CG51" s="102"/>
      <c r="CH51" s="102"/>
    </row>
    <row r="52" spans="1:86" ht="4.5" customHeight="1" thickBot="1">
      <c r="A52" s="1861"/>
      <c r="B52" s="1861"/>
      <c r="C52" s="1861"/>
      <c r="D52" s="1861"/>
      <c r="E52" s="360"/>
      <c r="F52" s="2108"/>
      <c r="G52" s="1915"/>
      <c r="H52" s="1901"/>
      <c r="I52" s="1901"/>
      <c r="J52" s="1901"/>
      <c r="K52" s="1901"/>
      <c r="L52" s="1901"/>
      <c r="M52" s="1901"/>
      <c r="N52" s="1901"/>
      <c r="O52" s="1901"/>
      <c r="P52" s="1901"/>
      <c r="Q52" s="1901"/>
      <c r="R52" s="1901"/>
      <c r="S52" s="1901"/>
      <c r="T52" s="1901"/>
      <c r="U52" s="1901"/>
      <c r="V52" s="1901"/>
      <c r="W52" s="1901"/>
      <c r="X52" s="1901"/>
      <c r="Y52" s="1901"/>
      <c r="Z52" s="1901"/>
      <c r="AA52" s="1919"/>
      <c r="AB52" s="2198"/>
      <c r="AC52" s="2199"/>
      <c r="AD52" s="2185"/>
      <c r="AE52" s="2183"/>
      <c r="AF52" s="2183"/>
      <c r="AG52" s="2183"/>
      <c r="AH52" s="2183"/>
      <c r="AI52" s="2184"/>
      <c r="AJ52" s="2185"/>
      <c r="AK52" s="2183"/>
      <c r="AL52" s="2183"/>
      <c r="AM52" s="2183"/>
      <c r="AN52" s="2183"/>
      <c r="AO52" s="2184"/>
      <c r="AP52" s="2185"/>
      <c r="AQ52" s="2183"/>
      <c r="AR52" s="2183"/>
      <c r="AS52" s="2186"/>
      <c r="AT52" s="2188"/>
      <c r="AU52" s="2189"/>
      <c r="AV52" s="2189"/>
      <c r="AW52" s="2189"/>
      <c r="AX52" s="2189"/>
      <c r="AY52" s="2190"/>
      <c r="AZ52" s="2202"/>
      <c r="BA52" s="2200"/>
      <c r="BB52" s="2200"/>
      <c r="BC52" s="2200"/>
      <c r="BD52" s="2203"/>
      <c r="BE52" s="2204"/>
      <c r="BF52" s="2201"/>
      <c r="BG52" s="2201"/>
      <c r="BH52" s="2201"/>
      <c r="BI52" s="2205"/>
      <c r="BJ52" s="2200"/>
      <c r="BK52" s="2200"/>
      <c r="BL52" s="366"/>
      <c r="BM52" s="2214"/>
      <c r="BN52" s="2214"/>
      <c r="BO52" s="2214"/>
      <c r="BP52" s="2214"/>
      <c r="BQ52" s="2214"/>
      <c r="BR52" s="2214"/>
      <c r="BS52" s="2214"/>
      <c r="BT52" s="366"/>
      <c r="BU52" s="2211"/>
      <c r="BV52" s="2108"/>
      <c r="BW52" s="2108"/>
      <c r="BX52" s="2095"/>
      <c r="BY52" s="2095"/>
      <c r="BZ52" s="102"/>
      <c r="CA52" s="102"/>
      <c r="CB52" s="102"/>
      <c r="CC52" s="102"/>
      <c r="CD52" s="102"/>
      <c r="CE52" s="102"/>
      <c r="CF52" s="102"/>
      <c r="CG52" s="102"/>
      <c r="CH52" s="102"/>
    </row>
    <row r="53" spans="1:86" ht="4.5" customHeight="1" thickBot="1">
      <c r="A53" s="1861"/>
      <c r="B53" s="1861"/>
      <c r="C53" s="1861"/>
      <c r="D53" s="1861"/>
      <c r="E53" s="360"/>
      <c r="F53" s="2108"/>
      <c r="G53" s="1915" t="str">
        <f>★その他入力!$P$174</f>
        <v/>
      </c>
      <c r="H53" s="1901"/>
      <c r="I53" s="1901" t="str">
        <f>★その他入力!$Q$174</f>
        <v/>
      </c>
      <c r="J53" s="1901"/>
      <c r="K53" s="1901" t="str">
        <f>★その他入力!$R$174</f>
        <v/>
      </c>
      <c r="L53" s="1901"/>
      <c r="M53" s="1901" t="str">
        <f>★その他入力!$S$174</f>
        <v/>
      </c>
      <c r="N53" s="1901"/>
      <c r="O53" s="1901" t="str">
        <f>★その他入力!$T$174</f>
        <v/>
      </c>
      <c r="P53" s="1901"/>
      <c r="Q53" s="1901" t="str">
        <f>★その他入力!$U$174</f>
        <v/>
      </c>
      <c r="R53" s="1901"/>
      <c r="S53" s="1901" t="str">
        <f>★その他入力!$V$174</f>
        <v/>
      </c>
      <c r="T53" s="1901"/>
      <c r="U53" s="1901" t="str">
        <f>★その他入力!$W$174</f>
        <v/>
      </c>
      <c r="V53" s="1901"/>
      <c r="W53" s="1901" t="str">
        <f>★その他入力!$X$174</f>
        <v/>
      </c>
      <c r="X53" s="1901"/>
      <c r="Y53" s="1901" t="str">
        <f>★その他入力!$Y$174</f>
        <v/>
      </c>
      <c r="Z53" s="1901"/>
      <c r="AA53" s="1919"/>
      <c r="AB53" s="2198" t="str">
        <f>★その他入力!$BS$175</f>
        <v/>
      </c>
      <c r="AC53" s="2199"/>
      <c r="AD53" s="2185" t="str">
        <f>★その他入力!$BM$175</f>
        <v/>
      </c>
      <c r="AE53" s="2183"/>
      <c r="AF53" s="2183"/>
      <c r="AG53" s="2183" t="str">
        <f>★その他入力!$BN$175</f>
        <v/>
      </c>
      <c r="AH53" s="2183"/>
      <c r="AI53" s="2184"/>
      <c r="AJ53" s="2185" t="str">
        <f>★その他入力!$BO$175</f>
        <v/>
      </c>
      <c r="AK53" s="2183"/>
      <c r="AL53" s="2183"/>
      <c r="AM53" s="2183" t="str">
        <f>★その他入力!$BP$175</f>
        <v/>
      </c>
      <c r="AN53" s="2183"/>
      <c r="AO53" s="2184"/>
      <c r="AP53" s="2185" t="str">
        <f>★その他入力!$BQ$175</f>
        <v/>
      </c>
      <c r="AQ53" s="2183"/>
      <c r="AR53" s="2183" t="str">
        <f>★その他入力!$BR$175</f>
        <v/>
      </c>
      <c r="AS53" s="2186"/>
      <c r="AT53" s="2188" t="str">
        <f>IF(★その他入力!$M$176="選択　▼","1.男2.女",★その他入力!$M$176)</f>
        <v>1.男2.女</v>
      </c>
      <c r="AU53" s="2189"/>
      <c r="AV53" s="2189"/>
      <c r="AW53" s="2189"/>
      <c r="AX53" s="2189"/>
      <c r="AY53" s="2190"/>
      <c r="AZ53" s="2215">
        <f>★その他入力!M177</f>
        <v>0</v>
      </c>
      <c r="BA53" s="2206"/>
      <c r="BB53" s="2206"/>
      <c r="BC53" s="2206"/>
      <c r="BD53" s="2216"/>
      <c r="BE53" s="2204" t="str">
        <f>IF(★その他入力!$M$178="選択　▼","",★その他入力!$M$178)</f>
        <v/>
      </c>
      <c r="BF53" s="2201"/>
      <c r="BG53" s="2201"/>
      <c r="BH53" s="2201"/>
      <c r="BI53" s="2205"/>
      <c r="BJ53" s="2206" t="str">
        <f>★その他入力!$BM$179</f>
        <v/>
      </c>
      <c r="BK53" s="2206"/>
      <c r="BL53" s="364"/>
      <c r="BM53" s="2208"/>
      <c r="BN53" s="2208"/>
      <c r="BO53" s="2208"/>
      <c r="BP53" s="2208"/>
      <c r="BQ53" s="2208"/>
      <c r="BR53" s="2208"/>
      <c r="BS53" s="2208"/>
      <c r="BT53" s="364"/>
      <c r="BU53" s="2209"/>
      <c r="BV53" s="2108"/>
      <c r="BW53" s="2108"/>
      <c r="BX53" s="2095"/>
      <c r="BY53" s="2095"/>
      <c r="BZ53" s="102"/>
      <c r="CA53" s="102"/>
      <c r="CB53" s="102"/>
      <c r="CC53" s="102"/>
      <c r="CD53" s="102"/>
      <c r="CE53" s="102"/>
      <c r="CF53" s="102"/>
      <c r="CG53" s="102"/>
      <c r="CH53" s="102"/>
    </row>
    <row r="54" spans="1:86" ht="11.25" customHeight="1" thickBot="1">
      <c r="A54" s="1861"/>
      <c r="B54" s="1861"/>
      <c r="C54" s="1861"/>
      <c r="D54" s="1861"/>
      <c r="E54" s="365" t="s">
        <v>967</v>
      </c>
      <c r="F54" s="2108"/>
      <c r="G54" s="1915"/>
      <c r="H54" s="1901"/>
      <c r="I54" s="1901"/>
      <c r="J54" s="1901"/>
      <c r="K54" s="1901"/>
      <c r="L54" s="1901"/>
      <c r="M54" s="1901"/>
      <c r="N54" s="1901"/>
      <c r="O54" s="1901"/>
      <c r="P54" s="1901"/>
      <c r="Q54" s="1901"/>
      <c r="R54" s="1901"/>
      <c r="S54" s="1901"/>
      <c r="T54" s="1901"/>
      <c r="U54" s="1901"/>
      <c r="V54" s="1901"/>
      <c r="W54" s="1901"/>
      <c r="X54" s="1901"/>
      <c r="Y54" s="1901"/>
      <c r="Z54" s="1901"/>
      <c r="AA54" s="1919"/>
      <c r="AB54" s="2198"/>
      <c r="AC54" s="2199"/>
      <c r="AD54" s="2185"/>
      <c r="AE54" s="2183"/>
      <c r="AF54" s="2183"/>
      <c r="AG54" s="2183"/>
      <c r="AH54" s="2183"/>
      <c r="AI54" s="2184"/>
      <c r="AJ54" s="2185"/>
      <c r="AK54" s="2183"/>
      <c r="AL54" s="2183"/>
      <c r="AM54" s="2183"/>
      <c r="AN54" s="2183"/>
      <c r="AO54" s="2184"/>
      <c r="AP54" s="2185"/>
      <c r="AQ54" s="2183"/>
      <c r="AR54" s="2183"/>
      <c r="AS54" s="2186"/>
      <c r="AT54" s="2188"/>
      <c r="AU54" s="2189"/>
      <c r="AV54" s="2189"/>
      <c r="AW54" s="2189"/>
      <c r="AX54" s="2189"/>
      <c r="AY54" s="2190"/>
      <c r="AZ54" s="2217"/>
      <c r="BA54" s="2207"/>
      <c r="BB54" s="2207"/>
      <c r="BC54" s="2207"/>
      <c r="BD54" s="2218"/>
      <c r="BE54" s="2204"/>
      <c r="BF54" s="2201"/>
      <c r="BG54" s="2201"/>
      <c r="BH54" s="2201"/>
      <c r="BI54" s="2205"/>
      <c r="BJ54" s="2207"/>
      <c r="BK54" s="2207"/>
      <c r="BL54" s="2212" t="str">
        <f>★その他入力!$BL$180</f>
        <v/>
      </c>
      <c r="BM54" s="2207"/>
      <c r="BN54" s="2207"/>
      <c r="BO54" s="2207"/>
      <c r="BP54" s="2207"/>
      <c r="BQ54" s="2207"/>
      <c r="BR54" s="2207"/>
      <c r="BS54" s="2207"/>
      <c r="BT54" s="2213"/>
      <c r="BU54" s="2210"/>
      <c r="BV54" s="2108"/>
      <c r="BW54" s="2108"/>
      <c r="BX54" s="2095"/>
      <c r="BY54" s="2095"/>
      <c r="BZ54" s="102"/>
      <c r="CA54" s="102"/>
      <c r="CB54" s="102"/>
      <c r="CC54" s="102"/>
      <c r="CD54" s="102"/>
      <c r="CE54" s="102"/>
      <c r="CF54" s="102"/>
      <c r="CG54" s="102"/>
      <c r="CH54" s="102"/>
    </row>
    <row r="55" spans="1:86" ht="4.5" customHeight="1" thickBot="1">
      <c r="A55" s="1861"/>
      <c r="B55" s="1861"/>
      <c r="C55" s="1861"/>
      <c r="D55" s="1861"/>
      <c r="E55" s="360"/>
      <c r="F55" s="2108"/>
      <c r="G55" s="1915"/>
      <c r="H55" s="1901"/>
      <c r="I55" s="1901"/>
      <c r="J55" s="1901"/>
      <c r="K55" s="1901"/>
      <c r="L55" s="1901"/>
      <c r="M55" s="1901"/>
      <c r="N55" s="1901"/>
      <c r="O55" s="1901"/>
      <c r="P55" s="1901"/>
      <c r="Q55" s="1901"/>
      <c r="R55" s="1901"/>
      <c r="S55" s="1901"/>
      <c r="T55" s="1901"/>
      <c r="U55" s="1901"/>
      <c r="V55" s="1901"/>
      <c r="W55" s="1901"/>
      <c r="X55" s="1901"/>
      <c r="Y55" s="1901"/>
      <c r="Z55" s="1901"/>
      <c r="AA55" s="1919"/>
      <c r="AB55" s="2198"/>
      <c r="AC55" s="2199"/>
      <c r="AD55" s="2185"/>
      <c r="AE55" s="2183"/>
      <c r="AF55" s="2183"/>
      <c r="AG55" s="2183"/>
      <c r="AH55" s="2183"/>
      <c r="AI55" s="2184"/>
      <c r="AJ55" s="2185"/>
      <c r="AK55" s="2183"/>
      <c r="AL55" s="2183"/>
      <c r="AM55" s="2183"/>
      <c r="AN55" s="2183"/>
      <c r="AO55" s="2184"/>
      <c r="AP55" s="2185"/>
      <c r="AQ55" s="2183"/>
      <c r="AR55" s="2183"/>
      <c r="AS55" s="2186"/>
      <c r="AT55" s="2188"/>
      <c r="AU55" s="2189"/>
      <c r="AV55" s="2189"/>
      <c r="AW55" s="2189"/>
      <c r="AX55" s="2189"/>
      <c r="AY55" s="2190"/>
      <c r="AZ55" s="2202"/>
      <c r="BA55" s="2200"/>
      <c r="BB55" s="2200"/>
      <c r="BC55" s="2200"/>
      <c r="BD55" s="2203"/>
      <c r="BE55" s="2204"/>
      <c r="BF55" s="2201"/>
      <c r="BG55" s="2201"/>
      <c r="BH55" s="2201"/>
      <c r="BI55" s="2205"/>
      <c r="BJ55" s="2200"/>
      <c r="BK55" s="2200"/>
      <c r="BL55" s="366"/>
      <c r="BM55" s="2214"/>
      <c r="BN55" s="2214"/>
      <c r="BO55" s="2214"/>
      <c r="BP55" s="2214"/>
      <c r="BQ55" s="2214"/>
      <c r="BR55" s="2214"/>
      <c r="BS55" s="2214"/>
      <c r="BT55" s="366"/>
      <c r="BU55" s="2211"/>
      <c r="BV55" s="2108"/>
      <c r="BW55" s="2108"/>
      <c r="BX55" s="2095"/>
      <c r="BY55" s="2095"/>
      <c r="BZ55" s="102"/>
      <c r="CA55" s="102"/>
      <c r="CB55" s="102"/>
      <c r="CC55" s="102"/>
      <c r="CD55" s="102"/>
      <c r="CE55" s="102"/>
      <c r="CF55" s="102"/>
      <c r="CG55" s="102"/>
      <c r="CH55" s="102"/>
    </row>
    <row r="56" spans="1:86" ht="4.5" customHeight="1" thickBot="1">
      <c r="A56" s="1861"/>
      <c r="B56" s="1861"/>
      <c r="C56" s="1861"/>
      <c r="D56" s="1861"/>
      <c r="E56" s="360"/>
      <c r="F56" s="2108"/>
      <c r="G56" s="1915" t="str">
        <f>★その他入力!$P$182</f>
        <v/>
      </c>
      <c r="H56" s="1901"/>
      <c r="I56" s="1901" t="str">
        <f>★その他入力!$Q$182</f>
        <v/>
      </c>
      <c r="J56" s="1901"/>
      <c r="K56" s="1901" t="str">
        <f>★その他入力!$R$182</f>
        <v/>
      </c>
      <c r="L56" s="1901"/>
      <c r="M56" s="1901" t="str">
        <f>★その他入力!$S$182</f>
        <v/>
      </c>
      <c r="N56" s="1901"/>
      <c r="O56" s="1901" t="str">
        <f>★その他入力!$T$182</f>
        <v/>
      </c>
      <c r="P56" s="1901"/>
      <c r="Q56" s="1901" t="str">
        <f>★その他入力!$U$182</f>
        <v/>
      </c>
      <c r="R56" s="1901"/>
      <c r="S56" s="1901" t="str">
        <f>★その他入力!$V$182</f>
        <v/>
      </c>
      <c r="T56" s="1901"/>
      <c r="U56" s="1901" t="str">
        <f>★その他入力!$W$182</f>
        <v/>
      </c>
      <c r="V56" s="1901"/>
      <c r="W56" s="1901" t="str">
        <f>★その他入力!$X$182</f>
        <v/>
      </c>
      <c r="X56" s="1901"/>
      <c r="Y56" s="1901" t="str">
        <f>★その他入力!$Y$182</f>
        <v/>
      </c>
      <c r="Z56" s="1901"/>
      <c r="AA56" s="1919"/>
      <c r="AB56" s="2198" t="str">
        <f>★その他入力!$BS$183</f>
        <v/>
      </c>
      <c r="AC56" s="2199"/>
      <c r="AD56" s="2185" t="str">
        <f>★その他入力!$BM$183</f>
        <v/>
      </c>
      <c r="AE56" s="2183"/>
      <c r="AF56" s="2183"/>
      <c r="AG56" s="2183" t="str">
        <f>★その他入力!$BN$183</f>
        <v/>
      </c>
      <c r="AH56" s="2183"/>
      <c r="AI56" s="2184"/>
      <c r="AJ56" s="2185" t="str">
        <f>★その他入力!$BO$183</f>
        <v/>
      </c>
      <c r="AK56" s="2183"/>
      <c r="AL56" s="2183"/>
      <c r="AM56" s="2183" t="str">
        <f>★その他入力!$BP$183</f>
        <v/>
      </c>
      <c r="AN56" s="2183"/>
      <c r="AO56" s="2184"/>
      <c r="AP56" s="2185" t="str">
        <f>★その他入力!$BQ$183</f>
        <v/>
      </c>
      <c r="AQ56" s="2183"/>
      <c r="AR56" s="2183" t="str">
        <f>★その他入力!$BR$183</f>
        <v/>
      </c>
      <c r="AS56" s="2186"/>
      <c r="AT56" s="2188" t="str">
        <f>IF(★その他入力!$M$184="選択　▼","1.男2.女",★その他入力!$M$184)</f>
        <v>1.男2.女</v>
      </c>
      <c r="AU56" s="2189"/>
      <c r="AV56" s="2189"/>
      <c r="AW56" s="2189"/>
      <c r="AX56" s="2189"/>
      <c r="AY56" s="2190"/>
      <c r="AZ56" s="2215">
        <f>★その他入力!M185</f>
        <v>0</v>
      </c>
      <c r="BA56" s="2206"/>
      <c r="BB56" s="2206"/>
      <c r="BC56" s="2206"/>
      <c r="BD56" s="2216"/>
      <c r="BE56" s="2204" t="str">
        <f>IF(★その他入力!$M$186="選択　▼","",★その他入力!$M$186)</f>
        <v/>
      </c>
      <c r="BF56" s="2201"/>
      <c r="BG56" s="2201"/>
      <c r="BH56" s="2201"/>
      <c r="BI56" s="2205"/>
      <c r="BJ56" s="2206" t="str">
        <f>★その他入力!$BM$187</f>
        <v/>
      </c>
      <c r="BK56" s="2206"/>
      <c r="BL56" s="364"/>
      <c r="BM56" s="2208"/>
      <c r="BN56" s="2208"/>
      <c r="BO56" s="2208"/>
      <c r="BP56" s="2208"/>
      <c r="BQ56" s="2208"/>
      <c r="BR56" s="2208"/>
      <c r="BS56" s="2208"/>
      <c r="BT56" s="364"/>
      <c r="BU56" s="2209"/>
      <c r="BV56" s="2108"/>
      <c r="BW56" s="2108"/>
      <c r="BX56" s="2095"/>
      <c r="BY56" s="2095"/>
      <c r="BZ56" s="102"/>
      <c r="CA56" s="102"/>
      <c r="CB56" s="102"/>
      <c r="CC56" s="102"/>
      <c r="CD56" s="102"/>
      <c r="CE56" s="102"/>
      <c r="CF56" s="102"/>
      <c r="CG56" s="102"/>
      <c r="CH56" s="102"/>
    </row>
    <row r="57" spans="1:86" ht="11.25" customHeight="1" thickBot="1">
      <c r="A57" s="1861"/>
      <c r="B57" s="1861"/>
      <c r="C57" s="1861"/>
      <c r="D57" s="1861"/>
      <c r="E57" s="365" t="s">
        <v>968</v>
      </c>
      <c r="F57" s="2108"/>
      <c r="G57" s="1915"/>
      <c r="H57" s="1901"/>
      <c r="I57" s="1901"/>
      <c r="J57" s="1901"/>
      <c r="K57" s="1901"/>
      <c r="L57" s="1901"/>
      <c r="M57" s="1901"/>
      <c r="N57" s="1901"/>
      <c r="O57" s="1901"/>
      <c r="P57" s="1901"/>
      <c r="Q57" s="1901"/>
      <c r="R57" s="1901"/>
      <c r="S57" s="1901"/>
      <c r="T57" s="1901"/>
      <c r="U57" s="1901"/>
      <c r="V57" s="1901"/>
      <c r="W57" s="1901"/>
      <c r="X57" s="1901"/>
      <c r="Y57" s="1901"/>
      <c r="Z57" s="1901"/>
      <c r="AA57" s="1919"/>
      <c r="AB57" s="2198"/>
      <c r="AC57" s="2199"/>
      <c r="AD57" s="2185"/>
      <c r="AE57" s="2183"/>
      <c r="AF57" s="2183"/>
      <c r="AG57" s="2183"/>
      <c r="AH57" s="2183"/>
      <c r="AI57" s="2184"/>
      <c r="AJ57" s="2185"/>
      <c r="AK57" s="2183"/>
      <c r="AL57" s="2183"/>
      <c r="AM57" s="2183"/>
      <c r="AN57" s="2183"/>
      <c r="AO57" s="2184"/>
      <c r="AP57" s="2185"/>
      <c r="AQ57" s="2183"/>
      <c r="AR57" s="2183"/>
      <c r="AS57" s="2186"/>
      <c r="AT57" s="2188"/>
      <c r="AU57" s="2189"/>
      <c r="AV57" s="2189"/>
      <c r="AW57" s="2189"/>
      <c r="AX57" s="2189"/>
      <c r="AY57" s="2190"/>
      <c r="AZ57" s="2217"/>
      <c r="BA57" s="2207"/>
      <c r="BB57" s="2207"/>
      <c r="BC57" s="2207"/>
      <c r="BD57" s="2218"/>
      <c r="BE57" s="2204"/>
      <c r="BF57" s="2201"/>
      <c r="BG57" s="2201"/>
      <c r="BH57" s="2201"/>
      <c r="BI57" s="2205"/>
      <c r="BJ57" s="2207"/>
      <c r="BK57" s="2207"/>
      <c r="BL57" s="2212" t="str">
        <f>★その他入力!$BL$188</f>
        <v/>
      </c>
      <c r="BM57" s="2207"/>
      <c r="BN57" s="2207"/>
      <c r="BO57" s="2207"/>
      <c r="BP57" s="2207"/>
      <c r="BQ57" s="2207"/>
      <c r="BR57" s="2207"/>
      <c r="BS57" s="2207"/>
      <c r="BT57" s="2213"/>
      <c r="BU57" s="2210"/>
      <c r="BV57" s="2108"/>
      <c r="BW57" s="2108"/>
      <c r="BX57" s="2095"/>
      <c r="BY57" s="2095"/>
      <c r="BZ57" s="102"/>
      <c r="CA57" s="102"/>
      <c r="CB57" s="102"/>
      <c r="CC57" s="102"/>
      <c r="CD57" s="102"/>
      <c r="CE57" s="102"/>
      <c r="CF57" s="102"/>
      <c r="CG57" s="102"/>
      <c r="CH57" s="102"/>
    </row>
    <row r="58" spans="1:86" ht="4.5" customHeight="1" thickBot="1">
      <c r="A58" s="1861"/>
      <c r="B58" s="1861"/>
      <c r="C58" s="1861"/>
      <c r="D58" s="1861"/>
      <c r="E58" s="360"/>
      <c r="F58" s="2108"/>
      <c r="G58" s="1915"/>
      <c r="H58" s="1901"/>
      <c r="I58" s="1901"/>
      <c r="J58" s="1901"/>
      <c r="K58" s="1901"/>
      <c r="L58" s="1901"/>
      <c r="M58" s="1901"/>
      <c r="N58" s="1901"/>
      <c r="O58" s="1901"/>
      <c r="P58" s="1901"/>
      <c r="Q58" s="1901"/>
      <c r="R58" s="1901"/>
      <c r="S58" s="1901"/>
      <c r="T58" s="1901"/>
      <c r="U58" s="1901"/>
      <c r="V58" s="1901"/>
      <c r="W58" s="1901"/>
      <c r="X58" s="1901"/>
      <c r="Y58" s="1901"/>
      <c r="Z58" s="1901"/>
      <c r="AA58" s="1919"/>
      <c r="AB58" s="2198"/>
      <c r="AC58" s="2199"/>
      <c r="AD58" s="2185"/>
      <c r="AE58" s="2183"/>
      <c r="AF58" s="2183"/>
      <c r="AG58" s="2183"/>
      <c r="AH58" s="2183"/>
      <c r="AI58" s="2184"/>
      <c r="AJ58" s="2185"/>
      <c r="AK58" s="2183"/>
      <c r="AL58" s="2183"/>
      <c r="AM58" s="2183"/>
      <c r="AN58" s="2183"/>
      <c r="AO58" s="2184"/>
      <c r="AP58" s="2185"/>
      <c r="AQ58" s="2183"/>
      <c r="AR58" s="2183"/>
      <c r="AS58" s="2186"/>
      <c r="AT58" s="2188"/>
      <c r="AU58" s="2189"/>
      <c r="AV58" s="2189"/>
      <c r="AW58" s="2189"/>
      <c r="AX58" s="2189"/>
      <c r="AY58" s="2190"/>
      <c r="AZ58" s="2202"/>
      <c r="BA58" s="2200"/>
      <c r="BB58" s="2200"/>
      <c r="BC58" s="2200"/>
      <c r="BD58" s="2203"/>
      <c r="BE58" s="2204"/>
      <c r="BF58" s="2201"/>
      <c r="BG58" s="2201"/>
      <c r="BH58" s="2201"/>
      <c r="BI58" s="2205"/>
      <c r="BJ58" s="2200"/>
      <c r="BK58" s="2200"/>
      <c r="BL58" s="366"/>
      <c r="BM58" s="2214"/>
      <c r="BN58" s="2214"/>
      <c r="BO58" s="2214"/>
      <c r="BP58" s="2214"/>
      <c r="BQ58" s="2214"/>
      <c r="BR58" s="2214"/>
      <c r="BS58" s="2214"/>
      <c r="BT58" s="366"/>
      <c r="BU58" s="2211"/>
      <c r="BV58" s="2108"/>
      <c r="BW58" s="2108"/>
      <c r="BX58" s="2095"/>
      <c r="BY58" s="2095"/>
      <c r="BZ58" s="102"/>
      <c r="CA58" s="102"/>
      <c r="CB58" s="102"/>
      <c r="CC58" s="102"/>
      <c r="CD58" s="102"/>
      <c r="CE58" s="102"/>
      <c r="CF58" s="102"/>
      <c r="CG58" s="102"/>
      <c r="CH58" s="102"/>
    </row>
    <row r="59" spans="1:86" ht="4.5" customHeight="1" thickBot="1">
      <c r="A59" s="1861"/>
      <c r="B59" s="1861"/>
      <c r="C59" s="1861"/>
      <c r="D59" s="1861"/>
      <c r="E59" s="360"/>
      <c r="F59" s="2108"/>
      <c r="G59" s="1915" t="str">
        <f>★その他入力!$P$190</f>
        <v/>
      </c>
      <c r="H59" s="1901"/>
      <c r="I59" s="1901" t="str">
        <f>★その他入力!$Q$190</f>
        <v/>
      </c>
      <c r="J59" s="1901"/>
      <c r="K59" s="1901" t="str">
        <f>★その他入力!$R$190</f>
        <v/>
      </c>
      <c r="L59" s="1901"/>
      <c r="M59" s="1901" t="str">
        <f>★その他入力!$S$190</f>
        <v/>
      </c>
      <c r="N59" s="1901"/>
      <c r="O59" s="1901" t="str">
        <f>★その他入力!$T$190</f>
        <v/>
      </c>
      <c r="P59" s="1901"/>
      <c r="Q59" s="1901" t="str">
        <f>★その他入力!$U$190</f>
        <v/>
      </c>
      <c r="R59" s="1901"/>
      <c r="S59" s="1901" t="str">
        <f>★その他入力!$V$190</f>
        <v/>
      </c>
      <c r="T59" s="1901"/>
      <c r="U59" s="1901" t="str">
        <f>★その他入力!$W$190</f>
        <v/>
      </c>
      <c r="V59" s="1901"/>
      <c r="W59" s="1901" t="str">
        <f>★その他入力!$X$190</f>
        <v/>
      </c>
      <c r="X59" s="1901"/>
      <c r="Y59" s="1901" t="str">
        <f>★その他入力!$Y$190</f>
        <v/>
      </c>
      <c r="Z59" s="1901"/>
      <c r="AA59" s="1919"/>
      <c r="AB59" s="2198" t="str">
        <f>★その他入力!$BS$191</f>
        <v/>
      </c>
      <c r="AC59" s="2199"/>
      <c r="AD59" s="2185" t="str">
        <f>★その他入力!$BM$191</f>
        <v/>
      </c>
      <c r="AE59" s="2183"/>
      <c r="AF59" s="2183"/>
      <c r="AG59" s="2183" t="str">
        <f>★その他入力!$BN$191</f>
        <v/>
      </c>
      <c r="AH59" s="2183"/>
      <c r="AI59" s="2184"/>
      <c r="AJ59" s="2185" t="str">
        <f>★その他入力!$BO$191</f>
        <v/>
      </c>
      <c r="AK59" s="2183"/>
      <c r="AL59" s="2183"/>
      <c r="AM59" s="2183" t="str">
        <f>★その他入力!$BP$191</f>
        <v/>
      </c>
      <c r="AN59" s="2183"/>
      <c r="AO59" s="2184"/>
      <c r="AP59" s="2185" t="str">
        <f>★その他入力!$BQ$191</f>
        <v/>
      </c>
      <c r="AQ59" s="2183"/>
      <c r="AR59" s="2183" t="str">
        <f>★その他入力!$BR$191</f>
        <v/>
      </c>
      <c r="AS59" s="2186"/>
      <c r="AT59" s="2188" t="str">
        <f>IF(★その他入力!$M$192="選択　▼","1.男2.女",★その他入力!$M$192)</f>
        <v>1.男2.女</v>
      </c>
      <c r="AU59" s="2189"/>
      <c r="AV59" s="2189"/>
      <c r="AW59" s="2189"/>
      <c r="AX59" s="2189"/>
      <c r="AY59" s="2190"/>
      <c r="AZ59" s="2215">
        <f>★その他入力!M193</f>
        <v>0</v>
      </c>
      <c r="BA59" s="2206"/>
      <c r="BB59" s="2206"/>
      <c r="BC59" s="2206"/>
      <c r="BD59" s="2216"/>
      <c r="BE59" s="2204" t="str">
        <f>IF(★その他入力!$M$194="選択　▼","",★その他入力!$M$194)</f>
        <v/>
      </c>
      <c r="BF59" s="2201"/>
      <c r="BG59" s="2201"/>
      <c r="BH59" s="2201"/>
      <c r="BI59" s="2205"/>
      <c r="BJ59" s="2206" t="str">
        <f>★その他入力!$BM$195</f>
        <v/>
      </c>
      <c r="BK59" s="2206"/>
      <c r="BL59" s="364"/>
      <c r="BM59" s="2208"/>
      <c r="BN59" s="2208"/>
      <c r="BO59" s="2208"/>
      <c r="BP59" s="2208"/>
      <c r="BQ59" s="2208"/>
      <c r="BR59" s="2208"/>
      <c r="BS59" s="2208"/>
      <c r="BT59" s="364"/>
      <c r="BU59" s="2209"/>
      <c r="BV59" s="2108"/>
      <c r="BW59" s="2108"/>
      <c r="BX59" s="2095"/>
      <c r="BY59" s="2095"/>
      <c r="BZ59" s="102"/>
      <c r="CA59" s="102"/>
      <c r="CB59" s="102"/>
      <c r="CC59" s="102"/>
      <c r="CD59" s="102"/>
      <c r="CE59" s="102"/>
      <c r="CF59" s="102"/>
      <c r="CG59" s="102"/>
      <c r="CH59" s="102"/>
    </row>
    <row r="60" spans="1:86" ht="11.25" customHeight="1" thickBot="1">
      <c r="A60" s="1861"/>
      <c r="B60" s="1861"/>
      <c r="C60" s="1861"/>
      <c r="D60" s="1861"/>
      <c r="E60" s="365" t="s">
        <v>388</v>
      </c>
      <c r="F60" s="2108"/>
      <c r="G60" s="1915"/>
      <c r="H60" s="1901"/>
      <c r="I60" s="1901"/>
      <c r="J60" s="1901"/>
      <c r="K60" s="1901"/>
      <c r="L60" s="1901"/>
      <c r="M60" s="1901"/>
      <c r="N60" s="1901"/>
      <c r="O60" s="1901"/>
      <c r="P60" s="1901"/>
      <c r="Q60" s="1901"/>
      <c r="R60" s="1901"/>
      <c r="S60" s="1901"/>
      <c r="T60" s="1901"/>
      <c r="U60" s="1901"/>
      <c r="V60" s="1901"/>
      <c r="W60" s="1901"/>
      <c r="X60" s="1901"/>
      <c r="Y60" s="1901"/>
      <c r="Z60" s="1901"/>
      <c r="AA60" s="1919"/>
      <c r="AB60" s="2198"/>
      <c r="AC60" s="2199"/>
      <c r="AD60" s="2185"/>
      <c r="AE60" s="2183"/>
      <c r="AF60" s="2183"/>
      <c r="AG60" s="2183"/>
      <c r="AH60" s="2183"/>
      <c r="AI60" s="2184"/>
      <c r="AJ60" s="2185"/>
      <c r="AK60" s="2183"/>
      <c r="AL60" s="2183"/>
      <c r="AM60" s="2183"/>
      <c r="AN60" s="2183"/>
      <c r="AO60" s="2184"/>
      <c r="AP60" s="2185"/>
      <c r="AQ60" s="2183"/>
      <c r="AR60" s="2183"/>
      <c r="AS60" s="2186"/>
      <c r="AT60" s="2188"/>
      <c r="AU60" s="2189"/>
      <c r="AV60" s="2189"/>
      <c r="AW60" s="2189"/>
      <c r="AX60" s="2189"/>
      <c r="AY60" s="2190"/>
      <c r="AZ60" s="2217"/>
      <c r="BA60" s="2207"/>
      <c r="BB60" s="2207"/>
      <c r="BC60" s="2207"/>
      <c r="BD60" s="2218"/>
      <c r="BE60" s="2204"/>
      <c r="BF60" s="2201"/>
      <c r="BG60" s="2201"/>
      <c r="BH60" s="2201"/>
      <c r="BI60" s="2205"/>
      <c r="BJ60" s="2207"/>
      <c r="BK60" s="2207"/>
      <c r="BL60" s="2212" t="str">
        <f>★その他入力!$BL$196</f>
        <v/>
      </c>
      <c r="BM60" s="2207"/>
      <c r="BN60" s="2207"/>
      <c r="BO60" s="2207"/>
      <c r="BP60" s="2207"/>
      <c r="BQ60" s="2207"/>
      <c r="BR60" s="2207"/>
      <c r="BS60" s="2207"/>
      <c r="BT60" s="2213"/>
      <c r="BU60" s="2210"/>
      <c r="BV60" s="2108"/>
      <c r="BW60" s="2108"/>
      <c r="BX60" s="2095"/>
      <c r="BY60" s="2095"/>
      <c r="BZ60" s="102"/>
      <c r="CA60" s="102"/>
      <c r="CB60" s="102"/>
      <c r="CC60" s="102"/>
      <c r="CD60" s="102"/>
      <c r="CE60" s="102"/>
      <c r="CF60" s="102"/>
      <c r="CG60" s="102"/>
      <c r="CH60" s="102"/>
    </row>
    <row r="61" spans="1:86" ht="4.5" customHeight="1" thickBot="1">
      <c r="A61" s="1861"/>
      <c r="B61" s="1861"/>
      <c r="C61" s="1861"/>
      <c r="D61" s="1861"/>
      <c r="E61" s="360"/>
      <c r="F61" s="2108"/>
      <c r="G61" s="1915"/>
      <c r="H61" s="1901"/>
      <c r="I61" s="1901"/>
      <c r="J61" s="1901"/>
      <c r="K61" s="1901"/>
      <c r="L61" s="1901"/>
      <c r="M61" s="1901"/>
      <c r="N61" s="1901"/>
      <c r="O61" s="1901"/>
      <c r="P61" s="1901"/>
      <c r="Q61" s="1901"/>
      <c r="R61" s="1901"/>
      <c r="S61" s="1901"/>
      <c r="T61" s="1901"/>
      <c r="U61" s="1901"/>
      <c r="V61" s="1901"/>
      <c r="W61" s="1901"/>
      <c r="X61" s="1901"/>
      <c r="Y61" s="1901"/>
      <c r="Z61" s="1901"/>
      <c r="AA61" s="1919"/>
      <c r="AB61" s="2198"/>
      <c r="AC61" s="2199"/>
      <c r="AD61" s="2185"/>
      <c r="AE61" s="2183"/>
      <c r="AF61" s="2183"/>
      <c r="AG61" s="2183"/>
      <c r="AH61" s="2183"/>
      <c r="AI61" s="2184"/>
      <c r="AJ61" s="2185"/>
      <c r="AK61" s="2183"/>
      <c r="AL61" s="2183"/>
      <c r="AM61" s="2183"/>
      <c r="AN61" s="2183"/>
      <c r="AO61" s="2184"/>
      <c r="AP61" s="2185"/>
      <c r="AQ61" s="2183"/>
      <c r="AR61" s="2183"/>
      <c r="AS61" s="2186"/>
      <c r="AT61" s="2188"/>
      <c r="AU61" s="2189"/>
      <c r="AV61" s="2189"/>
      <c r="AW61" s="2189"/>
      <c r="AX61" s="2189"/>
      <c r="AY61" s="2190"/>
      <c r="AZ61" s="2202"/>
      <c r="BA61" s="2200"/>
      <c r="BB61" s="2200"/>
      <c r="BC61" s="2200"/>
      <c r="BD61" s="2203"/>
      <c r="BE61" s="2204"/>
      <c r="BF61" s="2201"/>
      <c r="BG61" s="2201"/>
      <c r="BH61" s="2201"/>
      <c r="BI61" s="2205"/>
      <c r="BJ61" s="2200"/>
      <c r="BK61" s="2200"/>
      <c r="BL61" s="366"/>
      <c r="BM61" s="2214"/>
      <c r="BN61" s="2214"/>
      <c r="BO61" s="2214"/>
      <c r="BP61" s="2214"/>
      <c r="BQ61" s="2214"/>
      <c r="BR61" s="2214"/>
      <c r="BS61" s="2214"/>
      <c r="BT61" s="366"/>
      <c r="BU61" s="2211"/>
      <c r="BV61" s="2108"/>
      <c r="BW61" s="2108"/>
      <c r="BX61" s="2095"/>
      <c r="BY61" s="2095"/>
      <c r="BZ61" s="102"/>
      <c r="CA61" s="102"/>
      <c r="CB61" s="102"/>
      <c r="CC61" s="102"/>
      <c r="CD61" s="102"/>
      <c r="CE61" s="102"/>
      <c r="CF61" s="102"/>
      <c r="CG61" s="102"/>
      <c r="CH61" s="102"/>
    </row>
    <row r="62" spans="1:86" ht="4.5" customHeight="1" thickBot="1">
      <c r="A62" s="1861"/>
      <c r="B62" s="1861"/>
      <c r="C62" s="1861"/>
      <c r="D62" s="1861"/>
      <c r="E62" s="360"/>
      <c r="F62" s="2108"/>
      <c r="G62" s="1915" t="str">
        <f>★その他入力!$P$198</f>
        <v/>
      </c>
      <c r="H62" s="1901"/>
      <c r="I62" s="1901" t="str">
        <f>★その他入力!$Q$198</f>
        <v/>
      </c>
      <c r="J62" s="1901"/>
      <c r="K62" s="1901" t="str">
        <f>★その他入力!$R$198</f>
        <v/>
      </c>
      <c r="L62" s="1901"/>
      <c r="M62" s="1901" t="str">
        <f>★その他入力!$S$198</f>
        <v/>
      </c>
      <c r="N62" s="1901"/>
      <c r="O62" s="1901" t="str">
        <f>★その他入力!$T$198</f>
        <v/>
      </c>
      <c r="P62" s="1901"/>
      <c r="Q62" s="1901" t="str">
        <f>★その他入力!$U$198</f>
        <v/>
      </c>
      <c r="R62" s="1901"/>
      <c r="S62" s="1901" t="str">
        <f>★その他入力!$V$198</f>
        <v/>
      </c>
      <c r="T62" s="1901"/>
      <c r="U62" s="1901" t="str">
        <f>★その他入力!$W$198</f>
        <v/>
      </c>
      <c r="V62" s="1901"/>
      <c r="W62" s="1901" t="str">
        <f>★その他入力!$X$198</f>
        <v/>
      </c>
      <c r="X62" s="1901"/>
      <c r="Y62" s="1901" t="str">
        <f>★その他入力!$Y$198</f>
        <v/>
      </c>
      <c r="Z62" s="1901"/>
      <c r="AA62" s="1919"/>
      <c r="AB62" s="2198" t="str">
        <f>★その他入力!$BS$199</f>
        <v/>
      </c>
      <c r="AC62" s="2199"/>
      <c r="AD62" s="2185" t="str">
        <f>★その他入力!$BM$199</f>
        <v/>
      </c>
      <c r="AE62" s="2183"/>
      <c r="AF62" s="2183"/>
      <c r="AG62" s="2183" t="str">
        <f>★その他入力!$BN$199</f>
        <v/>
      </c>
      <c r="AH62" s="2183"/>
      <c r="AI62" s="2184"/>
      <c r="AJ62" s="2185" t="str">
        <f>★その他入力!$BO$199</f>
        <v/>
      </c>
      <c r="AK62" s="2183"/>
      <c r="AL62" s="2183"/>
      <c r="AM62" s="2183" t="str">
        <f>★その他入力!$BP$199</f>
        <v/>
      </c>
      <c r="AN62" s="2183"/>
      <c r="AO62" s="2184"/>
      <c r="AP62" s="2185" t="str">
        <f>★その他入力!$BQ$199</f>
        <v/>
      </c>
      <c r="AQ62" s="2183"/>
      <c r="AR62" s="2183" t="str">
        <f>★その他入力!$BR$199</f>
        <v/>
      </c>
      <c r="AS62" s="2186"/>
      <c r="AT62" s="2188" t="str">
        <f>IF(★その他入力!$M$200="選択　▼","1.男2.女",★その他入力!$M$200)</f>
        <v>1.男2.女</v>
      </c>
      <c r="AU62" s="2189"/>
      <c r="AV62" s="2189"/>
      <c r="AW62" s="2189"/>
      <c r="AX62" s="2189"/>
      <c r="AY62" s="2190"/>
      <c r="AZ62" s="2215">
        <f>★その他入力!M201</f>
        <v>0</v>
      </c>
      <c r="BA62" s="2206"/>
      <c r="BB62" s="2206"/>
      <c r="BC62" s="2206"/>
      <c r="BD62" s="2216"/>
      <c r="BE62" s="2204" t="str">
        <f>IF(★その他入力!$M$202="選択　▼","",★その他入力!$M$202)</f>
        <v/>
      </c>
      <c r="BF62" s="2201"/>
      <c r="BG62" s="2201"/>
      <c r="BH62" s="2201"/>
      <c r="BI62" s="2205"/>
      <c r="BJ62" s="2206" t="str">
        <f>★その他入力!$BM$203</f>
        <v/>
      </c>
      <c r="BK62" s="2206"/>
      <c r="BL62" s="364"/>
      <c r="BM62" s="2208"/>
      <c r="BN62" s="2208"/>
      <c r="BO62" s="2208"/>
      <c r="BP62" s="2208"/>
      <c r="BQ62" s="2208"/>
      <c r="BR62" s="2208"/>
      <c r="BS62" s="2208"/>
      <c r="BT62" s="364"/>
      <c r="BU62" s="2209"/>
      <c r="BV62" s="2108"/>
      <c r="BW62" s="2108"/>
      <c r="BX62" s="2095"/>
      <c r="BY62" s="2095"/>
      <c r="BZ62" s="102"/>
      <c r="CA62" s="102"/>
      <c r="CB62" s="102"/>
      <c r="CC62" s="102"/>
      <c r="CD62" s="102"/>
      <c r="CE62" s="102"/>
      <c r="CF62" s="102"/>
      <c r="CG62" s="102"/>
      <c r="CH62" s="102"/>
    </row>
    <row r="63" spans="1:86" ht="11.25" customHeight="1" thickBot="1">
      <c r="A63" s="1861"/>
      <c r="B63" s="1861"/>
      <c r="C63" s="1861"/>
      <c r="D63" s="1861"/>
      <c r="E63" s="365" t="s">
        <v>389</v>
      </c>
      <c r="F63" s="2108"/>
      <c r="G63" s="1915"/>
      <c r="H63" s="1901"/>
      <c r="I63" s="1901"/>
      <c r="J63" s="1901"/>
      <c r="K63" s="1901"/>
      <c r="L63" s="1901"/>
      <c r="M63" s="1901"/>
      <c r="N63" s="1901"/>
      <c r="O63" s="1901"/>
      <c r="P63" s="1901"/>
      <c r="Q63" s="1901"/>
      <c r="R63" s="1901"/>
      <c r="S63" s="1901"/>
      <c r="T63" s="1901"/>
      <c r="U63" s="1901"/>
      <c r="V63" s="1901"/>
      <c r="W63" s="1901"/>
      <c r="X63" s="1901"/>
      <c r="Y63" s="1901"/>
      <c r="Z63" s="1901"/>
      <c r="AA63" s="1919"/>
      <c r="AB63" s="2198"/>
      <c r="AC63" s="2199"/>
      <c r="AD63" s="2185"/>
      <c r="AE63" s="2183"/>
      <c r="AF63" s="2183"/>
      <c r="AG63" s="2183"/>
      <c r="AH63" s="2183"/>
      <c r="AI63" s="2184"/>
      <c r="AJ63" s="2185"/>
      <c r="AK63" s="2183"/>
      <c r="AL63" s="2183"/>
      <c r="AM63" s="2183"/>
      <c r="AN63" s="2183"/>
      <c r="AO63" s="2184"/>
      <c r="AP63" s="2185"/>
      <c r="AQ63" s="2183"/>
      <c r="AR63" s="2183"/>
      <c r="AS63" s="2186"/>
      <c r="AT63" s="2188"/>
      <c r="AU63" s="2189"/>
      <c r="AV63" s="2189"/>
      <c r="AW63" s="2189"/>
      <c r="AX63" s="2189"/>
      <c r="AY63" s="2190"/>
      <c r="AZ63" s="2217"/>
      <c r="BA63" s="2207"/>
      <c r="BB63" s="2207"/>
      <c r="BC63" s="2207"/>
      <c r="BD63" s="2218"/>
      <c r="BE63" s="2204"/>
      <c r="BF63" s="2201"/>
      <c r="BG63" s="2201"/>
      <c r="BH63" s="2201"/>
      <c r="BI63" s="2205"/>
      <c r="BJ63" s="2207"/>
      <c r="BK63" s="2207"/>
      <c r="BL63" s="2212" t="str">
        <f>★その他入力!$BL$204</f>
        <v/>
      </c>
      <c r="BM63" s="2207"/>
      <c r="BN63" s="2207"/>
      <c r="BO63" s="2207"/>
      <c r="BP63" s="2207"/>
      <c r="BQ63" s="2207"/>
      <c r="BR63" s="2207"/>
      <c r="BS63" s="2207"/>
      <c r="BT63" s="2213"/>
      <c r="BU63" s="2210"/>
      <c r="BV63" s="2108"/>
      <c r="BW63" s="2108"/>
      <c r="BX63" s="2095"/>
      <c r="BY63" s="2095"/>
      <c r="BZ63" s="102"/>
      <c r="CA63" s="102"/>
      <c r="CB63" s="102"/>
      <c r="CC63" s="102"/>
      <c r="CD63" s="102"/>
      <c r="CE63" s="102"/>
      <c r="CF63" s="102"/>
      <c r="CG63" s="102"/>
      <c r="CH63" s="102"/>
    </row>
    <row r="64" spans="1:86" ht="4.5" customHeight="1" thickBot="1">
      <c r="A64" s="1861"/>
      <c r="B64" s="1861"/>
      <c r="C64" s="1861"/>
      <c r="D64" s="1861"/>
      <c r="E64" s="360"/>
      <c r="F64" s="2108"/>
      <c r="G64" s="1915"/>
      <c r="H64" s="1901"/>
      <c r="I64" s="1901"/>
      <c r="J64" s="1901"/>
      <c r="K64" s="1901"/>
      <c r="L64" s="1901"/>
      <c r="M64" s="1901"/>
      <c r="N64" s="1901"/>
      <c r="O64" s="1901"/>
      <c r="P64" s="1901"/>
      <c r="Q64" s="1901"/>
      <c r="R64" s="1901"/>
      <c r="S64" s="1901"/>
      <c r="T64" s="1901"/>
      <c r="U64" s="1901"/>
      <c r="V64" s="1901"/>
      <c r="W64" s="1901"/>
      <c r="X64" s="1901"/>
      <c r="Y64" s="1901"/>
      <c r="Z64" s="1901"/>
      <c r="AA64" s="1919"/>
      <c r="AB64" s="2198"/>
      <c r="AC64" s="2199"/>
      <c r="AD64" s="2185"/>
      <c r="AE64" s="2183"/>
      <c r="AF64" s="2183"/>
      <c r="AG64" s="2183"/>
      <c r="AH64" s="2183"/>
      <c r="AI64" s="2184"/>
      <c r="AJ64" s="2185"/>
      <c r="AK64" s="2183"/>
      <c r="AL64" s="2183"/>
      <c r="AM64" s="2183"/>
      <c r="AN64" s="2183"/>
      <c r="AO64" s="2184"/>
      <c r="AP64" s="2185"/>
      <c r="AQ64" s="2183"/>
      <c r="AR64" s="2183"/>
      <c r="AS64" s="2186"/>
      <c r="AT64" s="2188"/>
      <c r="AU64" s="2189"/>
      <c r="AV64" s="2189"/>
      <c r="AW64" s="2189"/>
      <c r="AX64" s="2189"/>
      <c r="AY64" s="2190"/>
      <c r="AZ64" s="2202"/>
      <c r="BA64" s="2200"/>
      <c r="BB64" s="2200"/>
      <c r="BC64" s="2200"/>
      <c r="BD64" s="2203"/>
      <c r="BE64" s="2204"/>
      <c r="BF64" s="2201"/>
      <c r="BG64" s="2201"/>
      <c r="BH64" s="2201"/>
      <c r="BI64" s="2205"/>
      <c r="BJ64" s="2200"/>
      <c r="BK64" s="2200"/>
      <c r="BL64" s="366"/>
      <c r="BM64" s="2214"/>
      <c r="BN64" s="2214"/>
      <c r="BO64" s="2214"/>
      <c r="BP64" s="2214"/>
      <c r="BQ64" s="2214"/>
      <c r="BR64" s="2214"/>
      <c r="BS64" s="2214"/>
      <c r="BT64" s="366"/>
      <c r="BU64" s="2211"/>
      <c r="BV64" s="2108"/>
      <c r="BW64" s="2108"/>
      <c r="BX64" s="2095"/>
      <c r="BY64" s="2095"/>
      <c r="BZ64" s="102"/>
      <c r="CA64" s="102"/>
      <c r="CB64" s="102"/>
      <c r="CC64" s="102"/>
      <c r="CD64" s="102"/>
      <c r="CE64" s="102"/>
      <c r="CF64" s="102"/>
      <c r="CG64" s="102"/>
      <c r="CH64" s="102"/>
    </row>
    <row r="65" spans="1:86" ht="4.5" customHeight="1" thickBot="1">
      <c r="A65" s="1861"/>
      <c r="B65" s="1861"/>
      <c r="C65" s="1861"/>
      <c r="D65" s="1861"/>
      <c r="E65" s="360"/>
      <c r="F65" s="2108"/>
      <c r="G65" s="1915" t="str">
        <f>★その他入力!$P$206</f>
        <v/>
      </c>
      <c r="H65" s="1901"/>
      <c r="I65" s="1901" t="str">
        <f>★その他入力!$Q$206</f>
        <v/>
      </c>
      <c r="J65" s="1901"/>
      <c r="K65" s="1901" t="str">
        <f>★その他入力!$R$206</f>
        <v/>
      </c>
      <c r="L65" s="1901"/>
      <c r="M65" s="1901" t="str">
        <f>★その他入力!$S$206</f>
        <v/>
      </c>
      <c r="N65" s="1901"/>
      <c r="O65" s="1901" t="str">
        <f>★その他入力!$T$206</f>
        <v/>
      </c>
      <c r="P65" s="1901"/>
      <c r="Q65" s="1901" t="str">
        <f>★その他入力!$U$206</f>
        <v/>
      </c>
      <c r="R65" s="1901"/>
      <c r="S65" s="1901" t="str">
        <f>★その他入力!$V$206</f>
        <v/>
      </c>
      <c r="T65" s="1901"/>
      <c r="U65" s="1901" t="str">
        <f>★その他入力!$W$206</f>
        <v/>
      </c>
      <c r="V65" s="1901"/>
      <c r="W65" s="1901" t="str">
        <f>★その他入力!$X$206</f>
        <v/>
      </c>
      <c r="X65" s="1901"/>
      <c r="Y65" s="1901" t="str">
        <f>★その他入力!$Y$206</f>
        <v/>
      </c>
      <c r="Z65" s="1901"/>
      <c r="AA65" s="1919"/>
      <c r="AB65" s="2198" t="str">
        <f>★その他入力!$BS$207</f>
        <v/>
      </c>
      <c r="AC65" s="2199"/>
      <c r="AD65" s="2185" t="str">
        <f>★その他入力!$BM$207</f>
        <v/>
      </c>
      <c r="AE65" s="2183"/>
      <c r="AF65" s="2183"/>
      <c r="AG65" s="2183" t="str">
        <f>★その他入力!$BN$207</f>
        <v/>
      </c>
      <c r="AH65" s="2183"/>
      <c r="AI65" s="2184"/>
      <c r="AJ65" s="2185" t="str">
        <f>★その他入力!$BO$207</f>
        <v/>
      </c>
      <c r="AK65" s="2183"/>
      <c r="AL65" s="2183"/>
      <c r="AM65" s="2183" t="str">
        <f>★その他入力!$BP$207</f>
        <v/>
      </c>
      <c r="AN65" s="2183"/>
      <c r="AO65" s="2184"/>
      <c r="AP65" s="2185" t="str">
        <f>★その他入力!$BQ$207</f>
        <v/>
      </c>
      <c r="AQ65" s="2183"/>
      <c r="AR65" s="2183" t="str">
        <f>★その他入力!$BR$207</f>
        <v/>
      </c>
      <c r="AS65" s="2186"/>
      <c r="AT65" s="2188" t="str">
        <f>IF(★その他入力!$M$208="選択　▼","1.男2.女",★その他入力!$M$208)</f>
        <v>1.男2.女</v>
      </c>
      <c r="AU65" s="2189"/>
      <c r="AV65" s="2189"/>
      <c r="AW65" s="2189"/>
      <c r="AX65" s="2189"/>
      <c r="AY65" s="2190"/>
      <c r="AZ65" s="2215">
        <f>★その他入力!M209</f>
        <v>0</v>
      </c>
      <c r="BA65" s="2206"/>
      <c r="BB65" s="2206"/>
      <c r="BC65" s="2206"/>
      <c r="BD65" s="2216"/>
      <c r="BE65" s="2204" t="str">
        <f>IF(★その他入力!$M$210="選択　▼","",★その他入力!$M$210)</f>
        <v/>
      </c>
      <c r="BF65" s="2201"/>
      <c r="BG65" s="2201"/>
      <c r="BH65" s="2201"/>
      <c r="BI65" s="2205"/>
      <c r="BJ65" s="2206" t="str">
        <f>★その他入力!$BM$211</f>
        <v/>
      </c>
      <c r="BK65" s="2206"/>
      <c r="BL65" s="364"/>
      <c r="BM65" s="2208"/>
      <c r="BN65" s="2208"/>
      <c r="BO65" s="2208"/>
      <c r="BP65" s="2208"/>
      <c r="BQ65" s="2208"/>
      <c r="BR65" s="2208"/>
      <c r="BS65" s="2208"/>
      <c r="BT65" s="364"/>
      <c r="BU65" s="2209"/>
      <c r="BV65" s="2108"/>
      <c r="BW65" s="2108"/>
      <c r="BX65" s="2095"/>
      <c r="BY65" s="2095"/>
      <c r="BZ65" s="102"/>
      <c r="CA65" s="102"/>
      <c r="CB65" s="102"/>
      <c r="CC65" s="102"/>
      <c r="CD65" s="102"/>
      <c r="CE65" s="102"/>
      <c r="CF65" s="102"/>
      <c r="CG65" s="102"/>
      <c r="CH65" s="102"/>
    </row>
    <row r="66" spans="1:86" ht="11.25" customHeight="1" thickBot="1">
      <c r="A66" s="1861"/>
      <c r="B66" s="1861"/>
      <c r="C66" s="1861"/>
      <c r="D66" s="1861"/>
      <c r="E66" s="365" t="s">
        <v>969</v>
      </c>
      <c r="F66" s="2108"/>
      <c r="G66" s="1915"/>
      <c r="H66" s="1901"/>
      <c r="I66" s="1901"/>
      <c r="J66" s="1901"/>
      <c r="K66" s="1901"/>
      <c r="L66" s="1901"/>
      <c r="M66" s="1901"/>
      <c r="N66" s="1901"/>
      <c r="O66" s="1901"/>
      <c r="P66" s="1901"/>
      <c r="Q66" s="1901"/>
      <c r="R66" s="1901"/>
      <c r="S66" s="1901"/>
      <c r="T66" s="1901"/>
      <c r="U66" s="1901"/>
      <c r="V66" s="1901"/>
      <c r="W66" s="1901"/>
      <c r="X66" s="1901"/>
      <c r="Y66" s="1901"/>
      <c r="Z66" s="1901"/>
      <c r="AA66" s="1919"/>
      <c r="AB66" s="2198"/>
      <c r="AC66" s="2199"/>
      <c r="AD66" s="2185"/>
      <c r="AE66" s="2183"/>
      <c r="AF66" s="2183"/>
      <c r="AG66" s="2183"/>
      <c r="AH66" s="2183"/>
      <c r="AI66" s="2184"/>
      <c r="AJ66" s="2185"/>
      <c r="AK66" s="2183"/>
      <c r="AL66" s="2183"/>
      <c r="AM66" s="2183"/>
      <c r="AN66" s="2183"/>
      <c r="AO66" s="2184"/>
      <c r="AP66" s="2185"/>
      <c r="AQ66" s="2183"/>
      <c r="AR66" s="2183"/>
      <c r="AS66" s="2186"/>
      <c r="AT66" s="2188"/>
      <c r="AU66" s="2189"/>
      <c r="AV66" s="2189"/>
      <c r="AW66" s="2189"/>
      <c r="AX66" s="2189"/>
      <c r="AY66" s="2190"/>
      <c r="AZ66" s="2217"/>
      <c r="BA66" s="2207"/>
      <c r="BB66" s="2207"/>
      <c r="BC66" s="2207"/>
      <c r="BD66" s="2218"/>
      <c r="BE66" s="2204"/>
      <c r="BF66" s="2201"/>
      <c r="BG66" s="2201"/>
      <c r="BH66" s="2201"/>
      <c r="BI66" s="2205"/>
      <c r="BJ66" s="2207"/>
      <c r="BK66" s="2207"/>
      <c r="BL66" s="2212" t="str">
        <f>★その他入力!$BL$212</f>
        <v/>
      </c>
      <c r="BM66" s="2207"/>
      <c r="BN66" s="2207"/>
      <c r="BO66" s="2207"/>
      <c r="BP66" s="2207"/>
      <c r="BQ66" s="2207"/>
      <c r="BR66" s="2207"/>
      <c r="BS66" s="2207"/>
      <c r="BT66" s="2213"/>
      <c r="BU66" s="2210"/>
      <c r="BV66" s="2108"/>
      <c r="BW66" s="2108"/>
      <c r="BX66" s="2095"/>
      <c r="BY66" s="2095"/>
      <c r="BZ66" s="102"/>
      <c r="CA66" s="102"/>
      <c r="CB66" s="102"/>
      <c r="CC66" s="102"/>
      <c r="CD66" s="102"/>
      <c r="CE66" s="102"/>
      <c r="CF66" s="102"/>
      <c r="CG66" s="102"/>
      <c r="CH66" s="102"/>
    </row>
    <row r="67" spans="1:86" ht="4.5" customHeight="1" thickBot="1">
      <c r="A67" s="1861"/>
      <c r="B67" s="1861"/>
      <c r="C67" s="1861"/>
      <c r="D67" s="1861"/>
      <c r="E67" s="360"/>
      <c r="F67" s="2108"/>
      <c r="G67" s="1915"/>
      <c r="H67" s="1901"/>
      <c r="I67" s="1901"/>
      <c r="J67" s="1901"/>
      <c r="K67" s="1901"/>
      <c r="L67" s="1901"/>
      <c r="M67" s="1901"/>
      <c r="N67" s="1901"/>
      <c r="O67" s="1901"/>
      <c r="P67" s="1901"/>
      <c r="Q67" s="1901"/>
      <c r="R67" s="1901"/>
      <c r="S67" s="1901"/>
      <c r="T67" s="1901"/>
      <c r="U67" s="1901"/>
      <c r="V67" s="1901"/>
      <c r="W67" s="1901"/>
      <c r="X67" s="1901"/>
      <c r="Y67" s="1901"/>
      <c r="Z67" s="1901"/>
      <c r="AA67" s="1919"/>
      <c r="AB67" s="2198"/>
      <c r="AC67" s="2199"/>
      <c r="AD67" s="2185"/>
      <c r="AE67" s="2183"/>
      <c r="AF67" s="2183"/>
      <c r="AG67" s="2183"/>
      <c r="AH67" s="2183"/>
      <c r="AI67" s="2184"/>
      <c r="AJ67" s="2185"/>
      <c r="AK67" s="2183"/>
      <c r="AL67" s="2183"/>
      <c r="AM67" s="2183"/>
      <c r="AN67" s="2183"/>
      <c r="AO67" s="2184"/>
      <c r="AP67" s="2185"/>
      <c r="AQ67" s="2183"/>
      <c r="AR67" s="2183"/>
      <c r="AS67" s="2186"/>
      <c r="AT67" s="2188"/>
      <c r="AU67" s="2189"/>
      <c r="AV67" s="2189"/>
      <c r="AW67" s="2189"/>
      <c r="AX67" s="2189"/>
      <c r="AY67" s="2190"/>
      <c r="AZ67" s="2202"/>
      <c r="BA67" s="2200"/>
      <c r="BB67" s="2200"/>
      <c r="BC67" s="2200"/>
      <c r="BD67" s="2203"/>
      <c r="BE67" s="2204"/>
      <c r="BF67" s="2201"/>
      <c r="BG67" s="2201"/>
      <c r="BH67" s="2201"/>
      <c r="BI67" s="2205"/>
      <c r="BJ67" s="2200"/>
      <c r="BK67" s="2200"/>
      <c r="BL67" s="366"/>
      <c r="BM67" s="2214"/>
      <c r="BN67" s="2214"/>
      <c r="BO67" s="2214"/>
      <c r="BP67" s="2214"/>
      <c r="BQ67" s="2214"/>
      <c r="BR67" s="2214"/>
      <c r="BS67" s="2214"/>
      <c r="BT67" s="366"/>
      <c r="BU67" s="2211"/>
      <c r="BV67" s="2108"/>
      <c r="BW67" s="2108"/>
      <c r="BX67" s="2095"/>
      <c r="BY67" s="2095"/>
      <c r="BZ67" s="102"/>
      <c r="CA67" s="102"/>
      <c r="CB67" s="102"/>
      <c r="CC67" s="102"/>
      <c r="CD67" s="102"/>
      <c r="CE67" s="102"/>
      <c r="CF67" s="102"/>
      <c r="CG67" s="102"/>
      <c r="CH67" s="102"/>
    </row>
    <row r="68" spans="1:86" ht="4.5" customHeight="1" thickBot="1">
      <c r="A68" s="1861"/>
      <c r="B68" s="1861"/>
      <c r="C68" s="1861"/>
      <c r="D68" s="1861"/>
      <c r="E68" s="360"/>
      <c r="F68" s="2108"/>
      <c r="G68" s="1915" t="str">
        <f>★その他入力!$P$214</f>
        <v/>
      </c>
      <c r="H68" s="1901"/>
      <c r="I68" s="1901" t="str">
        <f>★その他入力!$Q$214</f>
        <v/>
      </c>
      <c r="J68" s="1901"/>
      <c r="K68" s="1901" t="str">
        <f>★その他入力!$R$214</f>
        <v/>
      </c>
      <c r="L68" s="1901"/>
      <c r="M68" s="1901" t="str">
        <f>★その他入力!$S$214</f>
        <v/>
      </c>
      <c r="N68" s="1901"/>
      <c r="O68" s="1901" t="str">
        <f>★その他入力!$T$214</f>
        <v/>
      </c>
      <c r="P68" s="1901"/>
      <c r="Q68" s="1901" t="str">
        <f>★その他入力!$U$214</f>
        <v/>
      </c>
      <c r="R68" s="1901"/>
      <c r="S68" s="1901" t="str">
        <f>★その他入力!$V$214</f>
        <v/>
      </c>
      <c r="T68" s="1901"/>
      <c r="U68" s="1901" t="str">
        <f>★その他入力!$W$214</f>
        <v/>
      </c>
      <c r="V68" s="1901"/>
      <c r="W68" s="1901" t="str">
        <f>★その他入力!$X$214</f>
        <v/>
      </c>
      <c r="X68" s="1901"/>
      <c r="Y68" s="1901" t="str">
        <f>★その他入力!$Y$214</f>
        <v/>
      </c>
      <c r="Z68" s="1901"/>
      <c r="AA68" s="1919"/>
      <c r="AB68" s="2198" t="str">
        <f>★その他入力!$BS$215</f>
        <v/>
      </c>
      <c r="AC68" s="2199"/>
      <c r="AD68" s="2185" t="str">
        <f>★その他入力!$BM$215</f>
        <v/>
      </c>
      <c r="AE68" s="2183"/>
      <c r="AF68" s="2183"/>
      <c r="AG68" s="2183" t="str">
        <f>★その他入力!$BN$215</f>
        <v/>
      </c>
      <c r="AH68" s="2183"/>
      <c r="AI68" s="2184"/>
      <c r="AJ68" s="2185" t="str">
        <f>★その他入力!$BO$215</f>
        <v/>
      </c>
      <c r="AK68" s="2183"/>
      <c r="AL68" s="2183"/>
      <c r="AM68" s="2183" t="str">
        <f>★その他入力!$BP$215</f>
        <v/>
      </c>
      <c r="AN68" s="2183"/>
      <c r="AO68" s="2184"/>
      <c r="AP68" s="2185" t="str">
        <f>★その他入力!$BQ$215</f>
        <v/>
      </c>
      <c r="AQ68" s="2183"/>
      <c r="AR68" s="2183" t="str">
        <f>★その他入力!$BR$215</f>
        <v/>
      </c>
      <c r="AS68" s="2186"/>
      <c r="AT68" s="2188" t="str">
        <f>IF(★その他入力!$M$216="選択　▼","1.男2.女",★その他入力!$M$216)</f>
        <v>1.男2.女</v>
      </c>
      <c r="AU68" s="2189"/>
      <c r="AV68" s="2189"/>
      <c r="AW68" s="2189"/>
      <c r="AX68" s="2189"/>
      <c r="AY68" s="2190"/>
      <c r="AZ68" s="2201">
        <f>★その他入力!M217</f>
        <v>0</v>
      </c>
      <c r="BA68" s="2201"/>
      <c r="BB68" s="2201"/>
      <c r="BC68" s="2201"/>
      <c r="BD68" s="2201"/>
      <c r="BE68" s="2204" t="str">
        <f>IF(★その他入力!$M$218="選択　▼","",★その他入力!$M$218)</f>
        <v/>
      </c>
      <c r="BF68" s="2201"/>
      <c r="BG68" s="2201"/>
      <c r="BH68" s="2201"/>
      <c r="BI68" s="2205"/>
      <c r="BJ68" s="2206" t="str">
        <f>★その他入力!$BM$219</f>
        <v/>
      </c>
      <c r="BK68" s="2206"/>
      <c r="BL68" s="364"/>
      <c r="BM68" s="2208"/>
      <c r="BN68" s="2208"/>
      <c r="BO68" s="2208"/>
      <c r="BP68" s="2208"/>
      <c r="BQ68" s="2208"/>
      <c r="BR68" s="2208"/>
      <c r="BS68" s="2208"/>
      <c r="BT68" s="364"/>
      <c r="BU68" s="2209"/>
      <c r="BV68" s="2108"/>
      <c r="BW68" s="2108"/>
      <c r="BX68" s="2095"/>
      <c r="BY68" s="2095"/>
      <c r="BZ68" s="102"/>
      <c r="CA68" s="102"/>
      <c r="CB68" s="102"/>
      <c r="CC68" s="102"/>
      <c r="CD68" s="102"/>
      <c r="CE68" s="102"/>
      <c r="CF68" s="102"/>
      <c r="CG68" s="102"/>
      <c r="CH68" s="102"/>
    </row>
    <row r="69" spans="1:86" ht="11.25" customHeight="1" thickBot="1">
      <c r="A69" s="1861"/>
      <c r="B69" s="1861"/>
      <c r="C69" s="1861"/>
      <c r="D69" s="1861"/>
      <c r="E69" s="365" t="s">
        <v>390</v>
      </c>
      <c r="F69" s="2108"/>
      <c r="G69" s="1915"/>
      <c r="H69" s="1901"/>
      <c r="I69" s="1901"/>
      <c r="J69" s="1901"/>
      <c r="K69" s="1901"/>
      <c r="L69" s="1901"/>
      <c r="M69" s="1901"/>
      <c r="N69" s="1901"/>
      <c r="O69" s="1901"/>
      <c r="P69" s="1901"/>
      <c r="Q69" s="1901"/>
      <c r="R69" s="1901"/>
      <c r="S69" s="1901"/>
      <c r="T69" s="1901"/>
      <c r="U69" s="1901"/>
      <c r="V69" s="1901"/>
      <c r="W69" s="1901"/>
      <c r="X69" s="1901"/>
      <c r="Y69" s="1901"/>
      <c r="Z69" s="1901"/>
      <c r="AA69" s="1919"/>
      <c r="AB69" s="2198"/>
      <c r="AC69" s="2199"/>
      <c r="AD69" s="2185"/>
      <c r="AE69" s="2183"/>
      <c r="AF69" s="2183"/>
      <c r="AG69" s="2183"/>
      <c r="AH69" s="2183"/>
      <c r="AI69" s="2184"/>
      <c r="AJ69" s="2185"/>
      <c r="AK69" s="2183"/>
      <c r="AL69" s="2183"/>
      <c r="AM69" s="2183"/>
      <c r="AN69" s="2183"/>
      <c r="AO69" s="2184"/>
      <c r="AP69" s="2185"/>
      <c r="AQ69" s="2183"/>
      <c r="AR69" s="2183"/>
      <c r="AS69" s="2186"/>
      <c r="AT69" s="2188"/>
      <c r="AU69" s="2189"/>
      <c r="AV69" s="2189"/>
      <c r="AW69" s="2189"/>
      <c r="AX69" s="2189"/>
      <c r="AY69" s="2190"/>
      <c r="AZ69" s="2201"/>
      <c r="BA69" s="2201"/>
      <c r="BB69" s="2201"/>
      <c r="BC69" s="2201"/>
      <c r="BD69" s="2201"/>
      <c r="BE69" s="2204"/>
      <c r="BF69" s="2201"/>
      <c r="BG69" s="2201"/>
      <c r="BH69" s="2201"/>
      <c r="BI69" s="2205"/>
      <c r="BJ69" s="2207"/>
      <c r="BK69" s="2207"/>
      <c r="BL69" s="2212" t="str">
        <f>★その他入力!$BL$220</f>
        <v/>
      </c>
      <c r="BM69" s="2207"/>
      <c r="BN69" s="2207"/>
      <c r="BO69" s="2207"/>
      <c r="BP69" s="2207"/>
      <c r="BQ69" s="2207"/>
      <c r="BR69" s="2207"/>
      <c r="BS69" s="2207"/>
      <c r="BT69" s="2213"/>
      <c r="BU69" s="2210"/>
      <c r="BV69" s="2108"/>
      <c r="BW69" s="2108"/>
      <c r="BX69" s="2095"/>
      <c r="BY69" s="2095"/>
      <c r="BZ69" s="102"/>
      <c r="CA69" s="102"/>
      <c r="CB69" s="102"/>
      <c r="CC69" s="102"/>
      <c r="CD69" s="102"/>
      <c r="CE69" s="102"/>
      <c r="CF69" s="102"/>
      <c r="CG69" s="102"/>
      <c r="CH69" s="102"/>
    </row>
    <row r="70" spans="1:86" ht="4.5" customHeight="1" thickBot="1">
      <c r="A70" s="1861"/>
      <c r="B70" s="1861"/>
      <c r="C70" s="1861"/>
      <c r="D70" s="1861"/>
      <c r="E70" s="360"/>
      <c r="F70" s="2108"/>
      <c r="G70" s="1915"/>
      <c r="H70" s="1901"/>
      <c r="I70" s="1901"/>
      <c r="J70" s="1901"/>
      <c r="K70" s="1901"/>
      <c r="L70" s="1901"/>
      <c r="M70" s="1901"/>
      <c r="N70" s="1901"/>
      <c r="O70" s="1901"/>
      <c r="P70" s="1901"/>
      <c r="Q70" s="1901"/>
      <c r="R70" s="1901"/>
      <c r="S70" s="1901"/>
      <c r="T70" s="1901"/>
      <c r="U70" s="1901"/>
      <c r="V70" s="1901"/>
      <c r="W70" s="1901"/>
      <c r="X70" s="1901"/>
      <c r="Y70" s="1901"/>
      <c r="Z70" s="1901"/>
      <c r="AA70" s="1919"/>
      <c r="AB70" s="2198"/>
      <c r="AC70" s="2199"/>
      <c r="AD70" s="2185"/>
      <c r="AE70" s="2183"/>
      <c r="AF70" s="2183"/>
      <c r="AG70" s="2183"/>
      <c r="AH70" s="2183"/>
      <c r="AI70" s="2184"/>
      <c r="AJ70" s="2185"/>
      <c r="AK70" s="2183"/>
      <c r="AL70" s="2183"/>
      <c r="AM70" s="2183"/>
      <c r="AN70" s="2183"/>
      <c r="AO70" s="2184"/>
      <c r="AP70" s="2185"/>
      <c r="AQ70" s="2183"/>
      <c r="AR70" s="2183"/>
      <c r="AS70" s="2186"/>
      <c r="AT70" s="2188"/>
      <c r="AU70" s="2189"/>
      <c r="AV70" s="2189"/>
      <c r="AW70" s="2189"/>
      <c r="AX70" s="2189"/>
      <c r="AY70" s="2190"/>
      <c r="AZ70" s="2201"/>
      <c r="BA70" s="2201"/>
      <c r="BB70" s="2201"/>
      <c r="BC70" s="2201"/>
      <c r="BD70" s="2201"/>
      <c r="BE70" s="2204"/>
      <c r="BF70" s="2201"/>
      <c r="BG70" s="2201"/>
      <c r="BH70" s="2201"/>
      <c r="BI70" s="2205"/>
      <c r="BJ70" s="2200"/>
      <c r="BK70" s="2200"/>
      <c r="BL70" s="366"/>
      <c r="BM70" s="2214"/>
      <c r="BN70" s="2214"/>
      <c r="BO70" s="2214"/>
      <c r="BP70" s="2214"/>
      <c r="BQ70" s="2214"/>
      <c r="BR70" s="2214"/>
      <c r="BS70" s="2214"/>
      <c r="BT70" s="366"/>
      <c r="BU70" s="2211"/>
      <c r="BV70" s="2108"/>
      <c r="BW70" s="2108"/>
      <c r="BX70" s="2095"/>
      <c r="BY70" s="2095"/>
      <c r="BZ70" s="102"/>
      <c r="CA70" s="102"/>
      <c r="CB70" s="102"/>
      <c r="CC70" s="102"/>
      <c r="CD70" s="102"/>
      <c r="CE70" s="102"/>
      <c r="CF70" s="102"/>
      <c r="CG70" s="102"/>
      <c r="CH70" s="102"/>
    </row>
    <row r="71" spans="1:86" ht="4.5" customHeight="1" thickBot="1">
      <c r="A71" s="1861"/>
      <c r="B71" s="1861"/>
      <c r="C71" s="1861"/>
      <c r="D71" s="1861"/>
      <c r="E71" s="360"/>
      <c r="F71" s="2108"/>
      <c r="G71" s="1915" t="str">
        <f>★その他入力!$P$222</f>
        <v/>
      </c>
      <c r="H71" s="1901"/>
      <c r="I71" s="1901" t="str">
        <f>★その他入力!$Q$222</f>
        <v/>
      </c>
      <c r="J71" s="1901"/>
      <c r="K71" s="1901" t="str">
        <f>★その他入力!$R$222</f>
        <v/>
      </c>
      <c r="L71" s="1901"/>
      <c r="M71" s="1901" t="str">
        <f>★その他入力!$S$222</f>
        <v/>
      </c>
      <c r="N71" s="1901"/>
      <c r="O71" s="1901" t="str">
        <f>★その他入力!$T$222</f>
        <v/>
      </c>
      <c r="P71" s="1901"/>
      <c r="Q71" s="1901" t="str">
        <f>★その他入力!$U$222</f>
        <v/>
      </c>
      <c r="R71" s="1901"/>
      <c r="S71" s="1901" t="str">
        <f>★その他入力!$V$222</f>
        <v/>
      </c>
      <c r="T71" s="1901"/>
      <c r="U71" s="1901" t="str">
        <f>★その他入力!$W$222</f>
        <v/>
      </c>
      <c r="V71" s="1901"/>
      <c r="W71" s="1901" t="str">
        <f>★その他入力!$X$222</f>
        <v/>
      </c>
      <c r="X71" s="1901"/>
      <c r="Y71" s="1901" t="str">
        <f>★その他入力!$Y$222</f>
        <v/>
      </c>
      <c r="Z71" s="1901"/>
      <c r="AA71" s="1919"/>
      <c r="AB71" s="2198" t="str">
        <f>★その他入力!$BS$223</f>
        <v/>
      </c>
      <c r="AC71" s="2199"/>
      <c r="AD71" s="2185" t="str">
        <f>★その他入力!$BM$223</f>
        <v/>
      </c>
      <c r="AE71" s="2183"/>
      <c r="AF71" s="2183"/>
      <c r="AG71" s="2183" t="str">
        <f>★その他入力!$BN$223</f>
        <v/>
      </c>
      <c r="AH71" s="2183"/>
      <c r="AI71" s="2184"/>
      <c r="AJ71" s="2185" t="str">
        <f>★その他入力!$BO$223</f>
        <v/>
      </c>
      <c r="AK71" s="2183"/>
      <c r="AL71" s="2183"/>
      <c r="AM71" s="2183" t="str">
        <f>★その他入力!$BP$223</f>
        <v/>
      </c>
      <c r="AN71" s="2183"/>
      <c r="AO71" s="2184"/>
      <c r="AP71" s="2185" t="str">
        <f>★その他入力!$BQ$223</f>
        <v/>
      </c>
      <c r="AQ71" s="2183"/>
      <c r="AR71" s="2183" t="str">
        <f>★その他入力!$BR$223</f>
        <v/>
      </c>
      <c r="AS71" s="2186"/>
      <c r="AT71" s="2188" t="str">
        <f>IF(★その他入力!$M$224="選択　▼","1.男2.女",★その他入力!$M$224)</f>
        <v>1.男2.女</v>
      </c>
      <c r="AU71" s="2189"/>
      <c r="AV71" s="2189"/>
      <c r="AW71" s="2189"/>
      <c r="AX71" s="2189"/>
      <c r="AY71" s="2190"/>
      <c r="AZ71" s="2201">
        <f>★その他入力!M225</f>
        <v>0</v>
      </c>
      <c r="BA71" s="2201"/>
      <c r="BB71" s="2201"/>
      <c r="BC71" s="2201"/>
      <c r="BD71" s="2201"/>
      <c r="BE71" s="2204" t="str">
        <f>IF(★その他入力!$M$226="選択　▼","",★その他入力!$M$226)</f>
        <v/>
      </c>
      <c r="BF71" s="2201"/>
      <c r="BG71" s="2201"/>
      <c r="BH71" s="2201"/>
      <c r="BI71" s="2205"/>
      <c r="BJ71" s="2206" t="str">
        <f>★その他入力!$BM$227</f>
        <v/>
      </c>
      <c r="BK71" s="2206"/>
      <c r="BL71" s="364"/>
      <c r="BM71" s="2208"/>
      <c r="BN71" s="2208"/>
      <c r="BO71" s="2208"/>
      <c r="BP71" s="2208"/>
      <c r="BQ71" s="2208"/>
      <c r="BR71" s="2208"/>
      <c r="BS71" s="2208"/>
      <c r="BT71" s="364"/>
      <c r="BU71" s="2209"/>
      <c r="BV71" s="2108"/>
      <c r="BW71" s="2108"/>
      <c r="BX71" s="2095"/>
      <c r="BY71" s="2095"/>
      <c r="BZ71" s="102"/>
      <c r="CA71" s="102"/>
      <c r="CB71" s="102"/>
      <c r="CC71" s="102"/>
      <c r="CD71" s="102"/>
      <c r="CE71" s="102"/>
      <c r="CF71" s="102"/>
      <c r="CG71" s="102"/>
      <c r="CH71" s="102"/>
    </row>
    <row r="72" spans="1:86" ht="11.25" customHeight="1" thickBot="1">
      <c r="A72" s="1861"/>
      <c r="B72" s="1861"/>
      <c r="C72" s="1861"/>
      <c r="D72" s="1861"/>
      <c r="E72" s="365" t="s">
        <v>391</v>
      </c>
      <c r="F72" s="2108"/>
      <c r="G72" s="1915"/>
      <c r="H72" s="1901"/>
      <c r="I72" s="1901"/>
      <c r="J72" s="1901"/>
      <c r="K72" s="1901"/>
      <c r="L72" s="1901"/>
      <c r="M72" s="1901"/>
      <c r="N72" s="1901"/>
      <c r="O72" s="1901"/>
      <c r="P72" s="1901"/>
      <c r="Q72" s="1901"/>
      <c r="R72" s="1901"/>
      <c r="S72" s="1901"/>
      <c r="T72" s="1901"/>
      <c r="U72" s="1901"/>
      <c r="V72" s="1901"/>
      <c r="W72" s="1901"/>
      <c r="X72" s="1901"/>
      <c r="Y72" s="1901"/>
      <c r="Z72" s="1901"/>
      <c r="AA72" s="1919"/>
      <c r="AB72" s="2198"/>
      <c r="AC72" s="2199"/>
      <c r="AD72" s="2185"/>
      <c r="AE72" s="2183"/>
      <c r="AF72" s="2183"/>
      <c r="AG72" s="2183"/>
      <c r="AH72" s="2183"/>
      <c r="AI72" s="2184"/>
      <c r="AJ72" s="2185"/>
      <c r="AK72" s="2183"/>
      <c r="AL72" s="2183"/>
      <c r="AM72" s="2183"/>
      <c r="AN72" s="2183"/>
      <c r="AO72" s="2184"/>
      <c r="AP72" s="2185"/>
      <c r="AQ72" s="2183"/>
      <c r="AR72" s="2183"/>
      <c r="AS72" s="2186"/>
      <c r="AT72" s="2188"/>
      <c r="AU72" s="2189"/>
      <c r="AV72" s="2189"/>
      <c r="AW72" s="2189"/>
      <c r="AX72" s="2189"/>
      <c r="AY72" s="2190"/>
      <c r="AZ72" s="2201"/>
      <c r="BA72" s="2201"/>
      <c r="BB72" s="2201"/>
      <c r="BC72" s="2201"/>
      <c r="BD72" s="2201"/>
      <c r="BE72" s="2204"/>
      <c r="BF72" s="2201"/>
      <c r="BG72" s="2201"/>
      <c r="BH72" s="2201"/>
      <c r="BI72" s="2205"/>
      <c r="BJ72" s="2207"/>
      <c r="BK72" s="2207"/>
      <c r="BL72" s="2212" t="str">
        <f>★その他入力!$BL$228</f>
        <v/>
      </c>
      <c r="BM72" s="2207"/>
      <c r="BN72" s="2207"/>
      <c r="BO72" s="2207"/>
      <c r="BP72" s="2207"/>
      <c r="BQ72" s="2207"/>
      <c r="BR72" s="2207"/>
      <c r="BS72" s="2207"/>
      <c r="BT72" s="2213"/>
      <c r="BU72" s="2210"/>
      <c r="BV72" s="2108"/>
      <c r="BW72" s="2108"/>
      <c r="BX72" s="2095"/>
      <c r="BY72" s="2095"/>
      <c r="BZ72" s="102"/>
      <c r="CA72" s="102"/>
      <c r="CB72" s="102"/>
      <c r="CC72" s="102"/>
      <c r="CD72" s="102"/>
      <c r="CE72" s="102"/>
      <c r="CF72" s="102"/>
      <c r="CG72" s="102"/>
      <c r="CH72" s="102"/>
    </row>
    <row r="73" spans="1:86" ht="4.5" customHeight="1" thickBot="1">
      <c r="A73" s="1861"/>
      <c r="B73" s="1861"/>
      <c r="C73" s="1861"/>
      <c r="D73" s="1861"/>
      <c r="E73" s="360"/>
      <c r="F73" s="2108"/>
      <c r="G73" s="1915"/>
      <c r="H73" s="1901"/>
      <c r="I73" s="1901"/>
      <c r="J73" s="1901"/>
      <c r="K73" s="1901"/>
      <c r="L73" s="1901"/>
      <c r="M73" s="1901"/>
      <c r="N73" s="1901"/>
      <c r="O73" s="1901"/>
      <c r="P73" s="1901"/>
      <c r="Q73" s="1901"/>
      <c r="R73" s="1901"/>
      <c r="S73" s="1901"/>
      <c r="T73" s="1901"/>
      <c r="U73" s="1901"/>
      <c r="V73" s="1901"/>
      <c r="W73" s="1901"/>
      <c r="X73" s="1901"/>
      <c r="Y73" s="1901"/>
      <c r="Z73" s="1901"/>
      <c r="AA73" s="1919"/>
      <c r="AB73" s="2198"/>
      <c r="AC73" s="2199"/>
      <c r="AD73" s="2185"/>
      <c r="AE73" s="2183"/>
      <c r="AF73" s="2183"/>
      <c r="AG73" s="2183"/>
      <c r="AH73" s="2183"/>
      <c r="AI73" s="2184"/>
      <c r="AJ73" s="2185"/>
      <c r="AK73" s="2183"/>
      <c r="AL73" s="2183"/>
      <c r="AM73" s="2183"/>
      <c r="AN73" s="2183"/>
      <c r="AO73" s="2184"/>
      <c r="AP73" s="2185"/>
      <c r="AQ73" s="2183"/>
      <c r="AR73" s="2183"/>
      <c r="AS73" s="2186"/>
      <c r="AT73" s="2188"/>
      <c r="AU73" s="2189"/>
      <c r="AV73" s="2189"/>
      <c r="AW73" s="2189"/>
      <c r="AX73" s="2189"/>
      <c r="AY73" s="2190"/>
      <c r="AZ73" s="2201"/>
      <c r="BA73" s="2201"/>
      <c r="BB73" s="2201"/>
      <c r="BC73" s="2201"/>
      <c r="BD73" s="2201"/>
      <c r="BE73" s="2204"/>
      <c r="BF73" s="2201"/>
      <c r="BG73" s="2201"/>
      <c r="BH73" s="2201"/>
      <c r="BI73" s="2205"/>
      <c r="BJ73" s="2200"/>
      <c r="BK73" s="2200"/>
      <c r="BL73" s="366"/>
      <c r="BM73" s="2214"/>
      <c r="BN73" s="2214"/>
      <c r="BO73" s="2214"/>
      <c r="BP73" s="2214"/>
      <c r="BQ73" s="2214"/>
      <c r="BR73" s="2214"/>
      <c r="BS73" s="2214"/>
      <c r="BT73" s="366"/>
      <c r="BU73" s="2211"/>
      <c r="BV73" s="2108"/>
      <c r="BW73" s="2108"/>
      <c r="BX73" s="2095"/>
      <c r="BY73" s="2095"/>
      <c r="BZ73" s="102"/>
      <c r="CA73" s="102"/>
      <c r="CB73" s="102"/>
      <c r="CC73" s="102"/>
      <c r="CD73" s="102"/>
      <c r="CE73" s="102"/>
      <c r="CF73" s="102"/>
      <c r="CG73" s="102"/>
      <c r="CH73" s="102"/>
    </row>
    <row r="74" spans="1:86" ht="4.5" customHeight="1" thickBot="1">
      <c r="A74" s="1861"/>
      <c r="B74" s="1861"/>
      <c r="C74" s="1861"/>
      <c r="D74" s="1861"/>
      <c r="E74" s="360"/>
      <c r="F74" s="2108"/>
      <c r="G74" s="1915" t="str">
        <f>★その他入力!$P$230</f>
        <v/>
      </c>
      <c r="H74" s="1901"/>
      <c r="I74" s="1901" t="str">
        <f>★その他入力!$Q$230</f>
        <v/>
      </c>
      <c r="J74" s="1901"/>
      <c r="K74" s="1901" t="str">
        <f>★その他入力!$R$230</f>
        <v/>
      </c>
      <c r="L74" s="1901"/>
      <c r="M74" s="1901" t="str">
        <f>★その他入力!$S$230</f>
        <v/>
      </c>
      <c r="N74" s="1901"/>
      <c r="O74" s="1901" t="str">
        <f>★その他入力!$T$230</f>
        <v/>
      </c>
      <c r="P74" s="1901"/>
      <c r="Q74" s="1901" t="str">
        <f>★その他入力!$U$230</f>
        <v/>
      </c>
      <c r="R74" s="1901"/>
      <c r="S74" s="1901" t="str">
        <f>★その他入力!$V$230</f>
        <v/>
      </c>
      <c r="T74" s="1901"/>
      <c r="U74" s="1901" t="str">
        <f>★その他入力!$W$230</f>
        <v/>
      </c>
      <c r="V74" s="1901"/>
      <c r="W74" s="1901" t="str">
        <f>★その他入力!$X$230</f>
        <v/>
      </c>
      <c r="X74" s="1901"/>
      <c r="Y74" s="1901" t="str">
        <f>★その他入力!$Y$230</f>
        <v/>
      </c>
      <c r="Z74" s="1901"/>
      <c r="AA74" s="1919"/>
      <c r="AB74" s="2198" t="str">
        <f>★その他入力!$BS$231</f>
        <v/>
      </c>
      <c r="AC74" s="2199"/>
      <c r="AD74" s="2185" t="str">
        <f>★その他入力!$BM$231</f>
        <v/>
      </c>
      <c r="AE74" s="2183"/>
      <c r="AF74" s="2183"/>
      <c r="AG74" s="2183" t="str">
        <f>★その他入力!$BN$231</f>
        <v/>
      </c>
      <c r="AH74" s="2183"/>
      <c r="AI74" s="2184"/>
      <c r="AJ74" s="2185" t="str">
        <f>★その他入力!$BO$231</f>
        <v/>
      </c>
      <c r="AK74" s="2183"/>
      <c r="AL74" s="2183"/>
      <c r="AM74" s="2183" t="str">
        <f>★その他入力!$BP$231</f>
        <v/>
      </c>
      <c r="AN74" s="2183"/>
      <c r="AO74" s="2184"/>
      <c r="AP74" s="2185" t="str">
        <f>★その他入力!$BQ$231</f>
        <v/>
      </c>
      <c r="AQ74" s="2183"/>
      <c r="AR74" s="2183" t="str">
        <f>★その他入力!$BR$231</f>
        <v/>
      </c>
      <c r="AS74" s="2186"/>
      <c r="AT74" s="2188" t="str">
        <f>IF(★その他入力!$M$232="選択　▼","1.男2.女",★その他入力!$M$232)</f>
        <v>1.男2.女</v>
      </c>
      <c r="AU74" s="2189"/>
      <c r="AV74" s="2189"/>
      <c r="AW74" s="2189"/>
      <c r="AX74" s="2189"/>
      <c r="AY74" s="2190"/>
      <c r="AZ74" s="2201">
        <f>★その他入力!M233</f>
        <v>0</v>
      </c>
      <c r="BA74" s="2201"/>
      <c r="BB74" s="2201"/>
      <c r="BC74" s="2201"/>
      <c r="BD74" s="2201"/>
      <c r="BE74" s="2204" t="str">
        <f>IF(★その他入力!$M$234="選択　▼","",★その他入力!$M$234)</f>
        <v/>
      </c>
      <c r="BF74" s="2201"/>
      <c r="BG74" s="2201"/>
      <c r="BH74" s="2201"/>
      <c r="BI74" s="2205"/>
      <c r="BJ74" s="2206" t="str">
        <f>★その他入力!$BM$235</f>
        <v/>
      </c>
      <c r="BK74" s="2206"/>
      <c r="BL74" s="364"/>
      <c r="BM74" s="2208"/>
      <c r="BN74" s="2208"/>
      <c r="BO74" s="2208"/>
      <c r="BP74" s="2208"/>
      <c r="BQ74" s="2208"/>
      <c r="BR74" s="2208"/>
      <c r="BS74" s="2208"/>
      <c r="BT74" s="364"/>
      <c r="BU74" s="2209"/>
      <c r="BV74" s="2108"/>
      <c r="BW74" s="2108"/>
      <c r="BX74" s="2095"/>
      <c r="BY74" s="2095"/>
      <c r="BZ74" s="102"/>
      <c r="CA74" s="102"/>
      <c r="CB74" s="102"/>
      <c r="CC74" s="102"/>
      <c r="CD74" s="102"/>
      <c r="CE74" s="102"/>
      <c r="CF74" s="102"/>
      <c r="CG74" s="102"/>
      <c r="CH74" s="102"/>
    </row>
    <row r="75" spans="1:86" ht="11.25" customHeight="1" thickBot="1">
      <c r="A75" s="1861"/>
      <c r="B75" s="1861"/>
      <c r="C75" s="1861"/>
      <c r="D75" s="1861"/>
      <c r="E75" s="365" t="s">
        <v>970</v>
      </c>
      <c r="F75" s="2108"/>
      <c r="G75" s="1915"/>
      <c r="H75" s="1901"/>
      <c r="I75" s="1901"/>
      <c r="J75" s="1901"/>
      <c r="K75" s="1901"/>
      <c r="L75" s="1901"/>
      <c r="M75" s="1901"/>
      <c r="N75" s="1901"/>
      <c r="O75" s="1901"/>
      <c r="P75" s="1901"/>
      <c r="Q75" s="1901"/>
      <c r="R75" s="1901"/>
      <c r="S75" s="1901"/>
      <c r="T75" s="1901"/>
      <c r="U75" s="1901"/>
      <c r="V75" s="1901"/>
      <c r="W75" s="1901"/>
      <c r="X75" s="1901"/>
      <c r="Y75" s="1901"/>
      <c r="Z75" s="1901"/>
      <c r="AA75" s="1919"/>
      <c r="AB75" s="2198"/>
      <c r="AC75" s="2199"/>
      <c r="AD75" s="2185"/>
      <c r="AE75" s="2183"/>
      <c r="AF75" s="2183"/>
      <c r="AG75" s="2183"/>
      <c r="AH75" s="2183"/>
      <c r="AI75" s="2184"/>
      <c r="AJ75" s="2185"/>
      <c r="AK75" s="2183"/>
      <c r="AL75" s="2183"/>
      <c r="AM75" s="2183"/>
      <c r="AN75" s="2183"/>
      <c r="AO75" s="2184"/>
      <c r="AP75" s="2185"/>
      <c r="AQ75" s="2183"/>
      <c r="AR75" s="2183"/>
      <c r="AS75" s="2186"/>
      <c r="AT75" s="2188"/>
      <c r="AU75" s="2189"/>
      <c r="AV75" s="2189"/>
      <c r="AW75" s="2189"/>
      <c r="AX75" s="2189"/>
      <c r="AY75" s="2190"/>
      <c r="AZ75" s="2201"/>
      <c r="BA75" s="2201"/>
      <c r="BB75" s="2201"/>
      <c r="BC75" s="2201"/>
      <c r="BD75" s="2201"/>
      <c r="BE75" s="2204"/>
      <c r="BF75" s="2201"/>
      <c r="BG75" s="2201"/>
      <c r="BH75" s="2201"/>
      <c r="BI75" s="2205"/>
      <c r="BJ75" s="2207"/>
      <c r="BK75" s="2207"/>
      <c r="BL75" s="2212" t="str">
        <f>★その他入力!$BL$236</f>
        <v/>
      </c>
      <c r="BM75" s="2207"/>
      <c r="BN75" s="2207"/>
      <c r="BO75" s="2207"/>
      <c r="BP75" s="2207"/>
      <c r="BQ75" s="2207"/>
      <c r="BR75" s="2207"/>
      <c r="BS75" s="2207"/>
      <c r="BT75" s="2213"/>
      <c r="BU75" s="2210"/>
      <c r="BV75" s="2108"/>
      <c r="BW75" s="2108"/>
      <c r="BX75" s="2095"/>
      <c r="BY75" s="2095"/>
      <c r="BZ75" s="102"/>
      <c r="CA75" s="102"/>
      <c r="CB75" s="102"/>
      <c r="CC75" s="102"/>
      <c r="CD75" s="102"/>
      <c r="CE75" s="102"/>
      <c r="CF75" s="102"/>
      <c r="CG75" s="102"/>
      <c r="CH75" s="102"/>
    </row>
    <row r="76" spans="1:86" ht="4.5" customHeight="1" thickBot="1">
      <c r="A76" s="1861"/>
      <c r="B76" s="1861"/>
      <c r="C76" s="1861"/>
      <c r="D76" s="1861"/>
      <c r="E76" s="360"/>
      <c r="F76" s="2108"/>
      <c r="G76" s="1915"/>
      <c r="H76" s="1901"/>
      <c r="I76" s="1901"/>
      <c r="J76" s="1901"/>
      <c r="K76" s="1901"/>
      <c r="L76" s="1901"/>
      <c r="M76" s="1901"/>
      <c r="N76" s="1901"/>
      <c r="O76" s="1901"/>
      <c r="P76" s="1901"/>
      <c r="Q76" s="1901"/>
      <c r="R76" s="1901"/>
      <c r="S76" s="1901"/>
      <c r="T76" s="1901"/>
      <c r="U76" s="1901"/>
      <c r="V76" s="1901"/>
      <c r="W76" s="1901"/>
      <c r="X76" s="1901"/>
      <c r="Y76" s="1901"/>
      <c r="Z76" s="1901"/>
      <c r="AA76" s="1919"/>
      <c r="AB76" s="2198"/>
      <c r="AC76" s="2199"/>
      <c r="AD76" s="2185"/>
      <c r="AE76" s="2183"/>
      <c r="AF76" s="2183"/>
      <c r="AG76" s="2183"/>
      <c r="AH76" s="2183"/>
      <c r="AI76" s="2184"/>
      <c r="AJ76" s="2185"/>
      <c r="AK76" s="2183"/>
      <c r="AL76" s="2183"/>
      <c r="AM76" s="2183"/>
      <c r="AN76" s="2183"/>
      <c r="AO76" s="2184"/>
      <c r="AP76" s="2185"/>
      <c r="AQ76" s="2183"/>
      <c r="AR76" s="2183"/>
      <c r="AS76" s="2186"/>
      <c r="AT76" s="2188"/>
      <c r="AU76" s="2189"/>
      <c r="AV76" s="2189"/>
      <c r="AW76" s="2189"/>
      <c r="AX76" s="2189"/>
      <c r="AY76" s="2190"/>
      <c r="AZ76" s="2201"/>
      <c r="BA76" s="2201"/>
      <c r="BB76" s="2201"/>
      <c r="BC76" s="2201"/>
      <c r="BD76" s="2201"/>
      <c r="BE76" s="2204"/>
      <c r="BF76" s="2201"/>
      <c r="BG76" s="2201"/>
      <c r="BH76" s="2201"/>
      <c r="BI76" s="2205"/>
      <c r="BJ76" s="2200"/>
      <c r="BK76" s="2200"/>
      <c r="BL76" s="366"/>
      <c r="BM76" s="2214"/>
      <c r="BN76" s="2214"/>
      <c r="BO76" s="2214"/>
      <c r="BP76" s="2214"/>
      <c r="BQ76" s="2214"/>
      <c r="BR76" s="2214"/>
      <c r="BS76" s="2214"/>
      <c r="BT76" s="366"/>
      <c r="BU76" s="2211"/>
      <c r="BV76" s="2108"/>
      <c r="BW76" s="2108"/>
      <c r="BX76" s="2095"/>
      <c r="BY76" s="2095"/>
      <c r="BZ76" s="102"/>
      <c r="CA76" s="102"/>
      <c r="CB76" s="102"/>
      <c r="CC76" s="102"/>
      <c r="CD76" s="102"/>
      <c r="CE76" s="102"/>
      <c r="CF76" s="102"/>
      <c r="CG76" s="102"/>
      <c r="CH76" s="102"/>
    </row>
    <row r="77" spans="1:86" ht="4.5" customHeight="1" thickBot="1">
      <c r="A77" s="1861"/>
      <c r="B77" s="1861"/>
      <c r="C77" s="1861"/>
      <c r="D77" s="1861"/>
      <c r="E77" s="360"/>
      <c r="F77" s="2108"/>
      <c r="G77" s="1915" t="str">
        <f>★その他入力!$P$238</f>
        <v/>
      </c>
      <c r="H77" s="1901"/>
      <c r="I77" s="1901" t="str">
        <f>★その他入力!$Q$238</f>
        <v/>
      </c>
      <c r="J77" s="1901"/>
      <c r="K77" s="1901" t="str">
        <f>★その他入力!$R$238</f>
        <v/>
      </c>
      <c r="L77" s="1901"/>
      <c r="M77" s="1901" t="str">
        <f>★その他入力!$S$238</f>
        <v/>
      </c>
      <c r="N77" s="1901"/>
      <c r="O77" s="1901" t="str">
        <f>★その他入力!$T$238</f>
        <v/>
      </c>
      <c r="P77" s="1901"/>
      <c r="Q77" s="1901" t="str">
        <f>★その他入力!$U$238</f>
        <v/>
      </c>
      <c r="R77" s="1901"/>
      <c r="S77" s="1901" t="str">
        <f>★その他入力!$V$238</f>
        <v/>
      </c>
      <c r="T77" s="1901"/>
      <c r="U77" s="1901" t="str">
        <f>★その他入力!$W$238</f>
        <v/>
      </c>
      <c r="V77" s="1901"/>
      <c r="W77" s="1901" t="str">
        <f>★その他入力!$X$238</f>
        <v/>
      </c>
      <c r="X77" s="1901"/>
      <c r="Y77" s="1901" t="str">
        <f>★その他入力!$Y$238</f>
        <v/>
      </c>
      <c r="Z77" s="1901"/>
      <c r="AA77" s="1919"/>
      <c r="AB77" s="2198" t="str">
        <f>★その他入力!$BS$239</f>
        <v/>
      </c>
      <c r="AC77" s="2199"/>
      <c r="AD77" s="2185" t="str">
        <f>★その他入力!$BM$239</f>
        <v/>
      </c>
      <c r="AE77" s="2183"/>
      <c r="AF77" s="2183"/>
      <c r="AG77" s="2183" t="str">
        <f>★その他入力!$BN$239</f>
        <v/>
      </c>
      <c r="AH77" s="2183"/>
      <c r="AI77" s="2184"/>
      <c r="AJ77" s="2185" t="str">
        <f>★その他入力!$BO$239</f>
        <v/>
      </c>
      <c r="AK77" s="2183"/>
      <c r="AL77" s="2183"/>
      <c r="AM77" s="2183" t="str">
        <f>★その他入力!$BP$239</f>
        <v/>
      </c>
      <c r="AN77" s="2183"/>
      <c r="AO77" s="2184"/>
      <c r="AP77" s="2185" t="str">
        <f>★その他入力!$BQ$239</f>
        <v/>
      </c>
      <c r="AQ77" s="2183"/>
      <c r="AR77" s="2183" t="str">
        <f>★その他入力!$BR$239</f>
        <v/>
      </c>
      <c r="AS77" s="2186"/>
      <c r="AT77" s="2188" t="str">
        <f>IF(★その他入力!$M$240="選択　▼","1.男2.女",★その他入力!$M$240)</f>
        <v>1.男2.女</v>
      </c>
      <c r="AU77" s="2189"/>
      <c r="AV77" s="2189"/>
      <c r="AW77" s="2189"/>
      <c r="AX77" s="2189"/>
      <c r="AY77" s="2190"/>
      <c r="AZ77" s="2201">
        <f>★その他入力!M241</f>
        <v>0</v>
      </c>
      <c r="BA77" s="2201"/>
      <c r="BB77" s="2201"/>
      <c r="BC77" s="2201"/>
      <c r="BD77" s="2201"/>
      <c r="BE77" s="2204" t="str">
        <f>IF(★その他入力!$M$242="選択　▼","",★その他入力!$M$242)</f>
        <v/>
      </c>
      <c r="BF77" s="2201"/>
      <c r="BG77" s="2201"/>
      <c r="BH77" s="2201"/>
      <c r="BI77" s="2205"/>
      <c r="BJ77" s="2206" t="str">
        <f>★その他入力!$BM$243</f>
        <v/>
      </c>
      <c r="BK77" s="2206"/>
      <c r="BL77" s="364"/>
      <c r="BM77" s="2208"/>
      <c r="BN77" s="2208"/>
      <c r="BO77" s="2208"/>
      <c r="BP77" s="2208"/>
      <c r="BQ77" s="2208"/>
      <c r="BR77" s="2208"/>
      <c r="BS77" s="2208"/>
      <c r="BT77" s="364"/>
      <c r="BU77" s="2209"/>
      <c r="BV77" s="2108"/>
      <c r="BW77" s="2108"/>
      <c r="BX77" s="2095"/>
      <c r="BY77" s="2095"/>
      <c r="BZ77" s="102"/>
      <c r="CA77" s="102"/>
      <c r="CB77" s="102"/>
      <c r="CC77" s="102"/>
      <c r="CD77" s="102"/>
      <c r="CE77" s="102"/>
      <c r="CF77" s="102"/>
      <c r="CG77" s="102"/>
      <c r="CH77" s="102"/>
    </row>
    <row r="78" spans="1:86" ht="11.25" customHeight="1" thickBot="1">
      <c r="A78" s="1861"/>
      <c r="B78" s="1861"/>
      <c r="C78" s="1861"/>
      <c r="D78" s="1861"/>
      <c r="E78" s="365" t="s">
        <v>971</v>
      </c>
      <c r="F78" s="2108"/>
      <c r="G78" s="1915"/>
      <c r="H78" s="1901"/>
      <c r="I78" s="1901"/>
      <c r="J78" s="1901"/>
      <c r="K78" s="1901"/>
      <c r="L78" s="1901"/>
      <c r="M78" s="1901"/>
      <c r="N78" s="1901"/>
      <c r="O78" s="1901"/>
      <c r="P78" s="1901"/>
      <c r="Q78" s="1901"/>
      <c r="R78" s="1901"/>
      <c r="S78" s="1901"/>
      <c r="T78" s="1901"/>
      <c r="U78" s="1901"/>
      <c r="V78" s="1901"/>
      <c r="W78" s="1901"/>
      <c r="X78" s="1901"/>
      <c r="Y78" s="1901"/>
      <c r="Z78" s="1901"/>
      <c r="AA78" s="1919"/>
      <c r="AB78" s="2198"/>
      <c r="AC78" s="2199"/>
      <c r="AD78" s="2185"/>
      <c r="AE78" s="2183"/>
      <c r="AF78" s="2183"/>
      <c r="AG78" s="2183"/>
      <c r="AH78" s="2183"/>
      <c r="AI78" s="2184"/>
      <c r="AJ78" s="2185"/>
      <c r="AK78" s="2183"/>
      <c r="AL78" s="2183"/>
      <c r="AM78" s="2183"/>
      <c r="AN78" s="2183"/>
      <c r="AO78" s="2184"/>
      <c r="AP78" s="2185"/>
      <c r="AQ78" s="2183"/>
      <c r="AR78" s="2183"/>
      <c r="AS78" s="2186"/>
      <c r="AT78" s="2188"/>
      <c r="AU78" s="2189"/>
      <c r="AV78" s="2189"/>
      <c r="AW78" s="2189"/>
      <c r="AX78" s="2189"/>
      <c r="AY78" s="2190"/>
      <c r="AZ78" s="2201"/>
      <c r="BA78" s="2201"/>
      <c r="BB78" s="2201"/>
      <c r="BC78" s="2201"/>
      <c r="BD78" s="2201"/>
      <c r="BE78" s="2204"/>
      <c r="BF78" s="2201"/>
      <c r="BG78" s="2201"/>
      <c r="BH78" s="2201"/>
      <c r="BI78" s="2205"/>
      <c r="BJ78" s="2207"/>
      <c r="BK78" s="2207"/>
      <c r="BL78" s="2212" t="str">
        <f>★その他入力!$BL$244</f>
        <v/>
      </c>
      <c r="BM78" s="2207"/>
      <c r="BN78" s="2207"/>
      <c r="BO78" s="2207"/>
      <c r="BP78" s="2207"/>
      <c r="BQ78" s="2207"/>
      <c r="BR78" s="2207"/>
      <c r="BS78" s="2207"/>
      <c r="BT78" s="2213"/>
      <c r="BU78" s="2210"/>
      <c r="BV78" s="2108"/>
      <c r="BW78" s="2108"/>
      <c r="BX78" s="2095"/>
      <c r="BY78" s="2095"/>
      <c r="BZ78" s="102"/>
      <c r="CA78" s="102"/>
      <c r="CB78" s="102"/>
      <c r="CC78" s="102"/>
      <c r="CD78" s="102"/>
      <c r="CE78" s="102"/>
      <c r="CF78" s="102"/>
      <c r="CG78" s="102"/>
      <c r="CH78" s="102"/>
    </row>
    <row r="79" spans="1:86" ht="4.5" customHeight="1" thickBot="1">
      <c r="A79" s="1861"/>
      <c r="B79" s="1861"/>
      <c r="C79" s="1861"/>
      <c r="D79" s="1861"/>
      <c r="E79" s="360"/>
      <c r="F79" s="2108"/>
      <c r="G79" s="1915"/>
      <c r="H79" s="1901"/>
      <c r="I79" s="1901"/>
      <c r="J79" s="1901"/>
      <c r="K79" s="1901"/>
      <c r="L79" s="1901"/>
      <c r="M79" s="1901"/>
      <c r="N79" s="1901"/>
      <c r="O79" s="1901"/>
      <c r="P79" s="1901"/>
      <c r="Q79" s="1901"/>
      <c r="R79" s="1901"/>
      <c r="S79" s="1901"/>
      <c r="T79" s="1901"/>
      <c r="U79" s="1901"/>
      <c r="V79" s="1901"/>
      <c r="W79" s="1901"/>
      <c r="X79" s="1901"/>
      <c r="Y79" s="1901"/>
      <c r="Z79" s="1901"/>
      <c r="AA79" s="1919"/>
      <c r="AB79" s="2198"/>
      <c r="AC79" s="2199"/>
      <c r="AD79" s="2185"/>
      <c r="AE79" s="2183"/>
      <c r="AF79" s="2183"/>
      <c r="AG79" s="2183"/>
      <c r="AH79" s="2183"/>
      <c r="AI79" s="2184"/>
      <c r="AJ79" s="2185"/>
      <c r="AK79" s="2183"/>
      <c r="AL79" s="2183"/>
      <c r="AM79" s="2183"/>
      <c r="AN79" s="2183"/>
      <c r="AO79" s="2184"/>
      <c r="AP79" s="2185"/>
      <c r="AQ79" s="2183"/>
      <c r="AR79" s="2183"/>
      <c r="AS79" s="2186"/>
      <c r="AT79" s="2188"/>
      <c r="AU79" s="2189"/>
      <c r="AV79" s="2189"/>
      <c r="AW79" s="2189"/>
      <c r="AX79" s="2189"/>
      <c r="AY79" s="2190"/>
      <c r="AZ79" s="2201"/>
      <c r="BA79" s="2201"/>
      <c r="BB79" s="2201"/>
      <c r="BC79" s="2201"/>
      <c r="BD79" s="2201"/>
      <c r="BE79" s="2204"/>
      <c r="BF79" s="2201"/>
      <c r="BG79" s="2201"/>
      <c r="BH79" s="2201"/>
      <c r="BI79" s="2205"/>
      <c r="BJ79" s="2200"/>
      <c r="BK79" s="2200"/>
      <c r="BL79" s="366"/>
      <c r="BM79" s="2214"/>
      <c r="BN79" s="2214"/>
      <c r="BO79" s="2214"/>
      <c r="BP79" s="2214"/>
      <c r="BQ79" s="2214"/>
      <c r="BR79" s="2214"/>
      <c r="BS79" s="2214"/>
      <c r="BT79" s="366"/>
      <c r="BU79" s="2211"/>
      <c r="BV79" s="2108"/>
      <c r="BW79" s="2108"/>
      <c r="BX79" s="2095"/>
      <c r="BY79" s="2095"/>
      <c r="BZ79" s="102"/>
      <c r="CA79" s="102"/>
      <c r="CB79" s="102"/>
      <c r="CC79" s="102"/>
      <c r="CD79" s="102"/>
      <c r="CE79" s="102"/>
      <c r="CF79" s="102"/>
      <c r="CG79" s="102"/>
      <c r="CH79" s="102"/>
    </row>
    <row r="80" spans="1:86" ht="4.5" customHeight="1" thickBot="1">
      <c r="A80" s="1861"/>
      <c r="B80" s="1861"/>
      <c r="C80" s="1861"/>
      <c r="D80" s="1861"/>
      <c r="E80" s="360"/>
      <c r="F80" s="2108"/>
      <c r="G80" s="1915" t="str">
        <f>★その他入力!$P$246</f>
        <v/>
      </c>
      <c r="H80" s="1901"/>
      <c r="I80" s="1901" t="str">
        <f>★その他入力!$Q$246</f>
        <v/>
      </c>
      <c r="J80" s="1901"/>
      <c r="K80" s="1901" t="str">
        <f>★その他入力!$R$246</f>
        <v/>
      </c>
      <c r="L80" s="1901"/>
      <c r="M80" s="1901" t="str">
        <f>★その他入力!$S$246</f>
        <v/>
      </c>
      <c r="N80" s="1901"/>
      <c r="O80" s="1901" t="str">
        <f>★その他入力!$T$246</f>
        <v/>
      </c>
      <c r="P80" s="1901"/>
      <c r="Q80" s="1901" t="str">
        <f>★その他入力!$U$246</f>
        <v/>
      </c>
      <c r="R80" s="1901"/>
      <c r="S80" s="1901" t="str">
        <f>★その他入力!$V$246</f>
        <v/>
      </c>
      <c r="T80" s="1901"/>
      <c r="U80" s="1901" t="str">
        <f>★その他入力!$W$246</f>
        <v/>
      </c>
      <c r="V80" s="1901"/>
      <c r="W80" s="1901" t="str">
        <f>★その他入力!$X$246</f>
        <v/>
      </c>
      <c r="X80" s="1901"/>
      <c r="Y80" s="1901" t="str">
        <f>★その他入力!$Y$246</f>
        <v/>
      </c>
      <c r="Z80" s="1901"/>
      <c r="AA80" s="1919"/>
      <c r="AB80" s="2198" t="str">
        <f>★その他入力!$BS$247</f>
        <v/>
      </c>
      <c r="AC80" s="2199"/>
      <c r="AD80" s="2185" t="str">
        <f>★その他入力!$BM$247</f>
        <v/>
      </c>
      <c r="AE80" s="2183"/>
      <c r="AF80" s="2183"/>
      <c r="AG80" s="2183" t="str">
        <f>★その他入力!$BN$247</f>
        <v/>
      </c>
      <c r="AH80" s="2183"/>
      <c r="AI80" s="2184"/>
      <c r="AJ80" s="2185" t="str">
        <f>★その他入力!$BO$247</f>
        <v/>
      </c>
      <c r="AK80" s="2183"/>
      <c r="AL80" s="2183"/>
      <c r="AM80" s="2183" t="str">
        <f>★その他入力!$BP$247</f>
        <v/>
      </c>
      <c r="AN80" s="2183"/>
      <c r="AO80" s="2184"/>
      <c r="AP80" s="2185" t="str">
        <f>★その他入力!$BQ$247</f>
        <v/>
      </c>
      <c r="AQ80" s="2183"/>
      <c r="AR80" s="2183" t="str">
        <f>★その他入力!$BR$247</f>
        <v/>
      </c>
      <c r="AS80" s="2186"/>
      <c r="AT80" s="2188" t="str">
        <f>IF(★その他入力!$M$248="選択　▼","1.男2.女",★その他入力!$M$248)</f>
        <v>1.男2.女</v>
      </c>
      <c r="AU80" s="2189"/>
      <c r="AV80" s="2189"/>
      <c r="AW80" s="2189"/>
      <c r="AX80" s="2189"/>
      <c r="AY80" s="2190"/>
      <c r="AZ80" s="2201">
        <f>★その他入力!M249</f>
        <v>0</v>
      </c>
      <c r="BA80" s="2201"/>
      <c r="BB80" s="2201"/>
      <c r="BC80" s="2201"/>
      <c r="BD80" s="2201"/>
      <c r="BE80" s="2204" t="str">
        <f>IF(★その他入力!$M$250="選択　▼","",★その他入力!$M$250)</f>
        <v/>
      </c>
      <c r="BF80" s="2201"/>
      <c r="BG80" s="2201"/>
      <c r="BH80" s="2201"/>
      <c r="BI80" s="2205"/>
      <c r="BJ80" s="2206" t="str">
        <f>★その他入力!$BM$251</f>
        <v/>
      </c>
      <c r="BK80" s="2206"/>
      <c r="BL80" s="364"/>
      <c r="BM80" s="2208"/>
      <c r="BN80" s="2208"/>
      <c r="BO80" s="2208"/>
      <c r="BP80" s="2208"/>
      <c r="BQ80" s="2208"/>
      <c r="BR80" s="2208"/>
      <c r="BS80" s="2208"/>
      <c r="BT80" s="364"/>
      <c r="BU80" s="2209"/>
      <c r="BV80" s="2108"/>
      <c r="BW80" s="2108"/>
      <c r="BX80" s="2095"/>
      <c r="BY80" s="2095"/>
      <c r="BZ80" s="102"/>
      <c r="CA80" s="102"/>
      <c r="CB80" s="102"/>
      <c r="CC80" s="102"/>
      <c r="CD80" s="102"/>
      <c r="CE80" s="102"/>
      <c r="CF80" s="102"/>
      <c r="CG80" s="102"/>
      <c r="CH80" s="102"/>
    </row>
    <row r="81" spans="1:86" ht="11.25" customHeight="1" thickBot="1">
      <c r="A81" s="1861"/>
      <c r="B81" s="1861"/>
      <c r="C81" s="1861"/>
      <c r="D81" s="1861"/>
      <c r="E81" s="365" t="s">
        <v>972</v>
      </c>
      <c r="F81" s="2108"/>
      <c r="G81" s="1915"/>
      <c r="H81" s="1901"/>
      <c r="I81" s="1901"/>
      <c r="J81" s="1901"/>
      <c r="K81" s="1901"/>
      <c r="L81" s="1901"/>
      <c r="M81" s="1901"/>
      <c r="N81" s="1901"/>
      <c r="O81" s="1901"/>
      <c r="P81" s="1901"/>
      <c r="Q81" s="1901"/>
      <c r="R81" s="1901"/>
      <c r="S81" s="1901"/>
      <c r="T81" s="1901"/>
      <c r="U81" s="1901"/>
      <c r="V81" s="1901"/>
      <c r="W81" s="1901"/>
      <c r="X81" s="1901"/>
      <c r="Y81" s="1901"/>
      <c r="Z81" s="1901"/>
      <c r="AA81" s="1919"/>
      <c r="AB81" s="2198"/>
      <c r="AC81" s="2199"/>
      <c r="AD81" s="2185"/>
      <c r="AE81" s="2183"/>
      <c r="AF81" s="2183"/>
      <c r="AG81" s="2183"/>
      <c r="AH81" s="2183"/>
      <c r="AI81" s="2184"/>
      <c r="AJ81" s="2185"/>
      <c r="AK81" s="2183"/>
      <c r="AL81" s="2183"/>
      <c r="AM81" s="2183"/>
      <c r="AN81" s="2183"/>
      <c r="AO81" s="2184"/>
      <c r="AP81" s="2185"/>
      <c r="AQ81" s="2183"/>
      <c r="AR81" s="2183"/>
      <c r="AS81" s="2186"/>
      <c r="AT81" s="2188"/>
      <c r="AU81" s="2189"/>
      <c r="AV81" s="2189"/>
      <c r="AW81" s="2189"/>
      <c r="AX81" s="2189"/>
      <c r="AY81" s="2190"/>
      <c r="AZ81" s="2201"/>
      <c r="BA81" s="2201"/>
      <c r="BB81" s="2201"/>
      <c r="BC81" s="2201"/>
      <c r="BD81" s="2201"/>
      <c r="BE81" s="2204"/>
      <c r="BF81" s="2201"/>
      <c r="BG81" s="2201"/>
      <c r="BH81" s="2201"/>
      <c r="BI81" s="2205"/>
      <c r="BJ81" s="2207"/>
      <c r="BK81" s="2207"/>
      <c r="BL81" s="2212" t="str">
        <f>★その他入力!$BL$252</f>
        <v/>
      </c>
      <c r="BM81" s="2207"/>
      <c r="BN81" s="2207"/>
      <c r="BO81" s="2207"/>
      <c r="BP81" s="2207"/>
      <c r="BQ81" s="2207"/>
      <c r="BR81" s="2207"/>
      <c r="BS81" s="2207"/>
      <c r="BT81" s="2213"/>
      <c r="BU81" s="2210"/>
      <c r="BV81" s="2108"/>
      <c r="BW81" s="2108"/>
      <c r="BX81" s="2095"/>
      <c r="BY81" s="2095"/>
      <c r="BZ81" s="102"/>
      <c r="CA81" s="102"/>
      <c r="CB81" s="102"/>
      <c r="CC81" s="102"/>
      <c r="CD81" s="102"/>
      <c r="CE81" s="102"/>
      <c r="CF81" s="102"/>
      <c r="CG81" s="102"/>
      <c r="CH81" s="102"/>
    </row>
    <row r="82" spans="1:86" ht="4.5" customHeight="1" thickBot="1">
      <c r="A82" s="1861"/>
      <c r="B82" s="1861"/>
      <c r="C82" s="1861"/>
      <c r="D82" s="1861"/>
      <c r="E82" s="360"/>
      <c r="F82" s="2108"/>
      <c r="G82" s="1915"/>
      <c r="H82" s="1901"/>
      <c r="I82" s="1901"/>
      <c r="J82" s="1901"/>
      <c r="K82" s="1901"/>
      <c r="L82" s="1901"/>
      <c r="M82" s="1901"/>
      <c r="N82" s="1901"/>
      <c r="O82" s="1901"/>
      <c r="P82" s="1901"/>
      <c r="Q82" s="1901"/>
      <c r="R82" s="1901"/>
      <c r="S82" s="1901"/>
      <c r="T82" s="1901"/>
      <c r="U82" s="1901"/>
      <c r="V82" s="1901"/>
      <c r="W82" s="1901"/>
      <c r="X82" s="1901"/>
      <c r="Y82" s="1901"/>
      <c r="Z82" s="1901"/>
      <c r="AA82" s="1919"/>
      <c r="AB82" s="2198"/>
      <c r="AC82" s="2199"/>
      <c r="AD82" s="2185"/>
      <c r="AE82" s="2183"/>
      <c r="AF82" s="2183"/>
      <c r="AG82" s="2183"/>
      <c r="AH82" s="2183"/>
      <c r="AI82" s="2184"/>
      <c r="AJ82" s="2185"/>
      <c r="AK82" s="2183"/>
      <c r="AL82" s="2183"/>
      <c r="AM82" s="2183"/>
      <c r="AN82" s="2183"/>
      <c r="AO82" s="2184"/>
      <c r="AP82" s="2185"/>
      <c r="AQ82" s="2183"/>
      <c r="AR82" s="2183"/>
      <c r="AS82" s="2186"/>
      <c r="AT82" s="2188"/>
      <c r="AU82" s="2189"/>
      <c r="AV82" s="2189"/>
      <c r="AW82" s="2189"/>
      <c r="AX82" s="2189"/>
      <c r="AY82" s="2190"/>
      <c r="AZ82" s="2201"/>
      <c r="BA82" s="2201"/>
      <c r="BB82" s="2201"/>
      <c r="BC82" s="2201"/>
      <c r="BD82" s="2201"/>
      <c r="BE82" s="2204"/>
      <c r="BF82" s="2201"/>
      <c r="BG82" s="2201"/>
      <c r="BH82" s="2201"/>
      <c r="BI82" s="2205"/>
      <c r="BJ82" s="2200"/>
      <c r="BK82" s="2200"/>
      <c r="BL82" s="366"/>
      <c r="BM82" s="2214"/>
      <c r="BN82" s="2214"/>
      <c r="BO82" s="2214"/>
      <c r="BP82" s="2214"/>
      <c r="BQ82" s="2214"/>
      <c r="BR82" s="2214"/>
      <c r="BS82" s="2214"/>
      <c r="BT82" s="366"/>
      <c r="BU82" s="2211"/>
      <c r="BV82" s="2108"/>
      <c r="BW82" s="2108"/>
      <c r="BX82" s="2095"/>
      <c r="BY82" s="2095"/>
      <c r="BZ82" s="102"/>
      <c r="CA82" s="102"/>
      <c r="CB82" s="102"/>
      <c r="CC82" s="102"/>
      <c r="CD82" s="102"/>
      <c r="CE82" s="102"/>
      <c r="CF82" s="102"/>
      <c r="CG82" s="102"/>
      <c r="CH82" s="102"/>
    </row>
    <row r="83" spans="1:86" ht="4.5" customHeight="1" thickBot="1">
      <c r="A83" s="1861"/>
      <c r="B83" s="1861"/>
      <c r="C83" s="1861"/>
      <c r="D83" s="1861"/>
      <c r="E83" s="360"/>
      <c r="F83" s="2108"/>
      <c r="G83" s="1915" t="str">
        <f>★その他入力!$P$254</f>
        <v/>
      </c>
      <c r="H83" s="1901"/>
      <c r="I83" s="1901" t="str">
        <f>★その他入力!$Q$254</f>
        <v/>
      </c>
      <c r="J83" s="1901"/>
      <c r="K83" s="1901" t="str">
        <f>★その他入力!$R$254</f>
        <v/>
      </c>
      <c r="L83" s="1901"/>
      <c r="M83" s="1901" t="str">
        <f>★その他入力!$S$254</f>
        <v/>
      </c>
      <c r="N83" s="1901"/>
      <c r="O83" s="1901" t="str">
        <f>★その他入力!$T$254</f>
        <v/>
      </c>
      <c r="P83" s="1901"/>
      <c r="Q83" s="1901" t="str">
        <f>★その他入力!$U$254</f>
        <v/>
      </c>
      <c r="R83" s="1901"/>
      <c r="S83" s="1901" t="str">
        <f>★その他入力!$V$254</f>
        <v/>
      </c>
      <c r="T83" s="1901"/>
      <c r="U83" s="1901" t="str">
        <f>★その他入力!$W$254</f>
        <v/>
      </c>
      <c r="V83" s="1901"/>
      <c r="W83" s="1901" t="str">
        <f>★その他入力!$X$254</f>
        <v/>
      </c>
      <c r="X83" s="1901"/>
      <c r="Y83" s="1901" t="str">
        <f>★その他入力!$Y$254</f>
        <v/>
      </c>
      <c r="Z83" s="1901"/>
      <c r="AA83" s="1919"/>
      <c r="AB83" s="2198" t="str">
        <f>★その他入力!$BS$255</f>
        <v/>
      </c>
      <c r="AC83" s="2199"/>
      <c r="AD83" s="2185" t="str">
        <f>★その他入力!$BM$255</f>
        <v/>
      </c>
      <c r="AE83" s="2183"/>
      <c r="AF83" s="2183"/>
      <c r="AG83" s="2183" t="str">
        <f>★その他入力!$BN$255</f>
        <v/>
      </c>
      <c r="AH83" s="2183"/>
      <c r="AI83" s="2184"/>
      <c r="AJ83" s="2185" t="str">
        <f>★その他入力!$BO$255</f>
        <v/>
      </c>
      <c r="AK83" s="2183"/>
      <c r="AL83" s="2183"/>
      <c r="AM83" s="2183" t="str">
        <f>★その他入力!$BP$255</f>
        <v/>
      </c>
      <c r="AN83" s="2183"/>
      <c r="AO83" s="2184"/>
      <c r="AP83" s="2185" t="str">
        <f>★その他入力!$BQ$255</f>
        <v/>
      </c>
      <c r="AQ83" s="2183"/>
      <c r="AR83" s="2183" t="str">
        <f>★その他入力!$BR$255</f>
        <v/>
      </c>
      <c r="AS83" s="2186"/>
      <c r="AT83" s="2188" t="str">
        <f>IF(★その他入力!$M$256="選択　▼","1.男2.女",★その他入力!$M$256)</f>
        <v>1.男2.女</v>
      </c>
      <c r="AU83" s="2189"/>
      <c r="AV83" s="2189"/>
      <c r="AW83" s="2189"/>
      <c r="AX83" s="2189"/>
      <c r="AY83" s="2190"/>
      <c r="AZ83" s="2201">
        <f>★その他入力!M257</f>
        <v>0</v>
      </c>
      <c r="BA83" s="2201"/>
      <c r="BB83" s="2201"/>
      <c r="BC83" s="2201"/>
      <c r="BD83" s="2201"/>
      <c r="BE83" s="2204" t="str">
        <f>IF(★その他入力!$M$258="選択　▼","",★その他入力!$M$258)</f>
        <v/>
      </c>
      <c r="BF83" s="2201"/>
      <c r="BG83" s="2201"/>
      <c r="BH83" s="2201"/>
      <c r="BI83" s="2205"/>
      <c r="BJ83" s="2206" t="str">
        <f>★その他入力!$BM$259</f>
        <v/>
      </c>
      <c r="BK83" s="2206"/>
      <c r="BL83" s="364"/>
      <c r="BM83" s="2208"/>
      <c r="BN83" s="2208"/>
      <c r="BO83" s="2208"/>
      <c r="BP83" s="2208"/>
      <c r="BQ83" s="2208"/>
      <c r="BR83" s="2208"/>
      <c r="BS83" s="2208"/>
      <c r="BT83" s="364"/>
      <c r="BU83" s="2209"/>
      <c r="BV83" s="2108"/>
      <c r="BW83" s="2108"/>
      <c r="BX83" s="2095"/>
      <c r="BY83" s="2095"/>
      <c r="BZ83" s="102"/>
      <c r="CA83" s="102"/>
      <c r="CB83" s="102"/>
      <c r="CC83" s="102"/>
      <c r="CD83" s="102"/>
      <c r="CE83" s="102"/>
      <c r="CF83" s="102"/>
      <c r="CG83" s="102"/>
      <c r="CH83" s="102"/>
    </row>
    <row r="84" spans="1:86" ht="11.25" customHeight="1" thickBot="1">
      <c r="A84" s="1861"/>
      <c r="B84" s="1861"/>
      <c r="C84" s="1861"/>
      <c r="D84" s="1861"/>
      <c r="E84" s="365" t="s">
        <v>973</v>
      </c>
      <c r="F84" s="2108"/>
      <c r="G84" s="1915"/>
      <c r="H84" s="1901"/>
      <c r="I84" s="1901"/>
      <c r="J84" s="1901"/>
      <c r="K84" s="1901"/>
      <c r="L84" s="1901"/>
      <c r="M84" s="1901"/>
      <c r="N84" s="1901"/>
      <c r="O84" s="1901"/>
      <c r="P84" s="1901"/>
      <c r="Q84" s="1901"/>
      <c r="R84" s="1901"/>
      <c r="S84" s="1901"/>
      <c r="T84" s="1901"/>
      <c r="U84" s="1901"/>
      <c r="V84" s="1901"/>
      <c r="W84" s="1901"/>
      <c r="X84" s="1901"/>
      <c r="Y84" s="1901"/>
      <c r="Z84" s="1901"/>
      <c r="AA84" s="1919"/>
      <c r="AB84" s="2198"/>
      <c r="AC84" s="2199"/>
      <c r="AD84" s="2185"/>
      <c r="AE84" s="2183"/>
      <c r="AF84" s="2183"/>
      <c r="AG84" s="2183"/>
      <c r="AH84" s="2183"/>
      <c r="AI84" s="2184"/>
      <c r="AJ84" s="2185"/>
      <c r="AK84" s="2183"/>
      <c r="AL84" s="2183"/>
      <c r="AM84" s="2183"/>
      <c r="AN84" s="2183"/>
      <c r="AO84" s="2184"/>
      <c r="AP84" s="2185"/>
      <c r="AQ84" s="2183"/>
      <c r="AR84" s="2183"/>
      <c r="AS84" s="2186"/>
      <c r="AT84" s="2188"/>
      <c r="AU84" s="2189"/>
      <c r="AV84" s="2189"/>
      <c r="AW84" s="2189"/>
      <c r="AX84" s="2189"/>
      <c r="AY84" s="2190"/>
      <c r="AZ84" s="2201"/>
      <c r="BA84" s="2201"/>
      <c r="BB84" s="2201"/>
      <c r="BC84" s="2201"/>
      <c r="BD84" s="2201"/>
      <c r="BE84" s="2204"/>
      <c r="BF84" s="2201"/>
      <c r="BG84" s="2201"/>
      <c r="BH84" s="2201"/>
      <c r="BI84" s="2205"/>
      <c r="BJ84" s="2207"/>
      <c r="BK84" s="2207"/>
      <c r="BL84" s="2212" t="str">
        <f>★その他入力!$BL$260</f>
        <v/>
      </c>
      <c r="BM84" s="2207"/>
      <c r="BN84" s="2207"/>
      <c r="BO84" s="2207"/>
      <c r="BP84" s="2207"/>
      <c r="BQ84" s="2207"/>
      <c r="BR84" s="2207"/>
      <c r="BS84" s="2207"/>
      <c r="BT84" s="2213"/>
      <c r="BU84" s="2210"/>
      <c r="BV84" s="2108"/>
      <c r="BW84" s="2108"/>
      <c r="BX84" s="2095"/>
      <c r="BY84" s="2095"/>
      <c r="BZ84" s="102"/>
      <c r="CA84" s="102"/>
      <c r="CB84" s="102"/>
      <c r="CC84" s="102"/>
      <c r="CD84" s="102"/>
      <c r="CE84" s="102"/>
      <c r="CF84" s="102"/>
      <c r="CG84" s="102"/>
      <c r="CH84" s="102"/>
    </row>
    <row r="85" spans="1:86" ht="4.5" customHeight="1" thickBot="1">
      <c r="A85" s="1861"/>
      <c r="B85" s="1861"/>
      <c r="C85" s="1861"/>
      <c r="D85" s="1861"/>
      <c r="E85" s="360"/>
      <c r="F85" s="2108"/>
      <c r="G85" s="1915"/>
      <c r="H85" s="1901"/>
      <c r="I85" s="1901"/>
      <c r="J85" s="1901"/>
      <c r="K85" s="1901"/>
      <c r="L85" s="1901"/>
      <c r="M85" s="1901"/>
      <c r="N85" s="1901"/>
      <c r="O85" s="1901"/>
      <c r="P85" s="1901"/>
      <c r="Q85" s="1901"/>
      <c r="R85" s="1901"/>
      <c r="S85" s="1901"/>
      <c r="T85" s="1901"/>
      <c r="U85" s="1901"/>
      <c r="V85" s="1901"/>
      <c r="W85" s="1901"/>
      <c r="X85" s="1901"/>
      <c r="Y85" s="1901"/>
      <c r="Z85" s="1901"/>
      <c r="AA85" s="1919"/>
      <c r="AB85" s="2198"/>
      <c r="AC85" s="2199"/>
      <c r="AD85" s="2185"/>
      <c r="AE85" s="2183"/>
      <c r="AF85" s="2183"/>
      <c r="AG85" s="2183"/>
      <c r="AH85" s="2183"/>
      <c r="AI85" s="2184"/>
      <c r="AJ85" s="2185"/>
      <c r="AK85" s="2183"/>
      <c r="AL85" s="2183"/>
      <c r="AM85" s="2183"/>
      <c r="AN85" s="2183"/>
      <c r="AO85" s="2184"/>
      <c r="AP85" s="2185"/>
      <c r="AQ85" s="2183"/>
      <c r="AR85" s="2183"/>
      <c r="AS85" s="2186"/>
      <c r="AT85" s="2188"/>
      <c r="AU85" s="2189"/>
      <c r="AV85" s="2189"/>
      <c r="AW85" s="2189"/>
      <c r="AX85" s="2189"/>
      <c r="AY85" s="2190"/>
      <c r="AZ85" s="2201"/>
      <c r="BA85" s="2201"/>
      <c r="BB85" s="2201"/>
      <c r="BC85" s="2201"/>
      <c r="BD85" s="2201"/>
      <c r="BE85" s="2204"/>
      <c r="BF85" s="2201"/>
      <c r="BG85" s="2201"/>
      <c r="BH85" s="2201"/>
      <c r="BI85" s="2205"/>
      <c r="BJ85" s="2200"/>
      <c r="BK85" s="2200"/>
      <c r="BL85" s="366"/>
      <c r="BM85" s="2214"/>
      <c r="BN85" s="2214"/>
      <c r="BO85" s="2214"/>
      <c r="BP85" s="2214"/>
      <c r="BQ85" s="2214"/>
      <c r="BR85" s="2214"/>
      <c r="BS85" s="2214"/>
      <c r="BT85" s="366"/>
      <c r="BU85" s="2211"/>
      <c r="BV85" s="2108"/>
      <c r="BW85" s="2108"/>
      <c r="BX85" s="2095"/>
      <c r="BY85" s="2095"/>
      <c r="BZ85" s="102"/>
      <c r="CA85" s="102"/>
      <c r="CB85" s="102"/>
      <c r="CC85" s="102"/>
      <c r="CD85" s="102"/>
      <c r="CE85" s="102"/>
      <c r="CF85" s="102"/>
      <c r="CG85" s="102"/>
      <c r="CH85" s="102"/>
    </row>
    <row r="86" spans="1:86" ht="4.5" customHeight="1" thickBot="1">
      <c r="A86" s="1861"/>
      <c r="B86" s="1861"/>
      <c r="C86" s="1861"/>
      <c r="D86" s="1861"/>
      <c r="E86" s="360"/>
      <c r="F86" s="2108"/>
      <c r="G86" s="1915" t="str">
        <f>★その他入力!$P$262</f>
        <v/>
      </c>
      <c r="H86" s="1901"/>
      <c r="I86" s="1901" t="str">
        <f>★その他入力!$Q$262</f>
        <v/>
      </c>
      <c r="J86" s="1901"/>
      <c r="K86" s="1901" t="str">
        <f>★その他入力!$R$262</f>
        <v/>
      </c>
      <c r="L86" s="1901"/>
      <c r="M86" s="1901" t="str">
        <f>★その他入力!$S$262</f>
        <v/>
      </c>
      <c r="N86" s="1901"/>
      <c r="O86" s="1901" t="str">
        <f>★その他入力!$T$262</f>
        <v/>
      </c>
      <c r="P86" s="1901"/>
      <c r="Q86" s="1901" t="str">
        <f>★その他入力!$U$262</f>
        <v/>
      </c>
      <c r="R86" s="1901"/>
      <c r="S86" s="1901" t="str">
        <f>★その他入力!$V$262</f>
        <v/>
      </c>
      <c r="T86" s="1901"/>
      <c r="U86" s="1901" t="str">
        <f>★その他入力!$W$262</f>
        <v/>
      </c>
      <c r="V86" s="1901"/>
      <c r="W86" s="1901" t="str">
        <f>★その他入力!$X$262</f>
        <v/>
      </c>
      <c r="X86" s="1901"/>
      <c r="Y86" s="1901" t="str">
        <f>★その他入力!$Y$262</f>
        <v/>
      </c>
      <c r="Z86" s="1901"/>
      <c r="AA86" s="1919"/>
      <c r="AB86" s="2198" t="str">
        <f>★その他入力!$BS$263</f>
        <v/>
      </c>
      <c r="AC86" s="2199"/>
      <c r="AD86" s="2185" t="str">
        <f>★その他入力!$BM$263</f>
        <v/>
      </c>
      <c r="AE86" s="2183"/>
      <c r="AF86" s="2183"/>
      <c r="AG86" s="2183" t="str">
        <f>★その他入力!$BN$263</f>
        <v/>
      </c>
      <c r="AH86" s="2183"/>
      <c r="AI86" s="2184"/>
      <c r="AJ86" s="2185" t="str">
        <f>★その他入力!$BO$263</f>
        <v/>
      </c>
      <c r="AK86" s="2183"/>
      <c r="AL86" s="2183"/>
      <c r="AM86" s="2183" t="str">
        <f>★その他入力!$BP$263</f>
        <v/>
      </c>
      <c r="AN86" s="2183"/>
      <c r="AO86" s="2184"/>
      <c r="AP86" s="2185" t="str">
        <f>★その他入力!$BQ$263</f>
        <v/>
      </c>
      <c r="AQ86" s="2183"/>
      <c r="AR86" s="2183" t="str">
        <f>★その他入力!$BR$263</f>
        <v/>
      </c>
      <c r="AS86" s="2186"/>
      <c r="AT86" s="2188" t="str">
        <f>IF(★その他入力!$M$264="選択　▼","1.男2.女",★その他入力!$M$264)</f>
        <v>1.男2.女</v>
      </c>
      <c r="AU86" s="2189"/>
      <c r="AV86" s="2189"/>
      <c r="AW86" s="2189"/>
      <c r="AX86" s="2189"/>
      <c r="AY86" s="2190"/>
      <c r="AZ86" s="2201">
        <f>★その他入力!M265</f>
        <v>0</v>
      </c>
      <c r="BA86" s="2201"/>
      <c r="BB86" s="2201"/>
      <c r="BC86" s="2201"/>
      <c r="BD86" s="2201"/>
      <c r="BE86" s="2204" t="str">
        <f>IF(★その他入力!$M$266="選択　▼","",★その他入力!$M$266)</f>
        <v/>
      </c>
      <c r="BF86" s="2201"/>
      <c r="BG86" s="2201"/>
      <c r="BH86" s="2201"/>
      <c r="BI86" s="2205"/>
      <c r="BJ86" s="2206" t="str">
        <f>★その他入力!$BM$267</f>
        <v/>
      </c>
      <c r="BK86" s="2206"/>
      <c r="BL86" s="364"/>
      <c r="BM86" s="2208"/>
      <c r="BN86" s="2208"/>
      <c r="BO86" s="2208"/>
      <c r="BP86" s="2208"/>
      <c r="BQ86" s="2208"/>
      <c r="BR86" s="2208"/>
      <c r="BS86" s="2208"/>
      <c r="BT86" s="364"/>
      <c r="BU86" s="2209"/>
      <c r="BV86" s="2108"/>
      <c r="BW86" s="2108"/>
      <c r="BX86" s="2095"/>
      <c r="BY86" s="2095"/>
      <c r="BZ86" s="102"/>
      <c r="CA86" s="102"/>
      <c r="CB86" s="102"/>
      <c r="CC86" s="102"/>
      <c r="CD86" s="102"/>
      <c r="CE86" s="102"/>
      <c r="CF86" s="102"/>
      <c r="CG86" s="102"/>
      <c r="CH86" s="102"/>
    </row>
    <row r="87" spans="1:86" ht="11.25" customHeight="1" thickBot="1">
      <c r="A87" s="1861"/>
      <c r="B87" s="1861"/>
      <c r="C87" s="1861"/>
      <c r="D87" s="1861"/>
      <c r="E87" s="365" t="s">
        <v>974</v>
      </c>
      <c r="F87" s="2108"/>
      <c r="G87" s="1915"/>
      <c r="H87" s="1901"/>
      <c r="I87" s="1901"/>
      <c r="J87" s="1901"/>
      <c r="K87" s="1901"/>
      <c r="L87" s="1901"/>
      <c r="M87" s="1901"/>
      <c r="N87" s="1901"/>
      <c r="O87" s="1901"/>
      <c r="P87" s="1901"/>
      <c r="Q87" s="1901"/>
      <c r="R87" s="1901"/>
      <c r="S87" s="1901"/>
      <c r="T87" s="1901"/>
      <c r="U87" s="1901"/>
      <c r="V87" s="1901"/>
      <c r="W87" s="1901"/>
      <c r="X87" s="1901"/>
      <c r="Y87" s="1901"/>
      <c r="Z87" s="1901"/>
      <c r="AA87" s="1919"/>
      <c r="AB87" s="2198"/>
      <c r="AC87" s="2199"/>
      <c r="AD87" s="2185"/>
      <c r="AE87" s="2183"/>
      <c r="AF87" s="2183"/>
      <c r="AG87" s="2183"/>
      <c r="AH87" s="2183"/>
      <c r="AI87" s="2184"/>
      <c r="AJ87" s="2185"/>
      <c r="AK87" s="2183"/>
      <c r="AL87" s="2183"/>
      <c r="AM87" s="2183"/>
      <c r="AN87" s="2183"/>
      <c r="AO87" s="2184"/>
      <c r="AP87" s="2185"/>
      <c r="AQ87" s="2183"/>
      <c r="AR87" s="2183"/>
      <c r="AS87" s="2186"/>
      <c r="AT87" s="2188"/>
      <c r="AU87" s="2189"/>
      <c r="AV87" s="2189"/>
      <c r="AW87" s="2189"/>
      <c r="AX87" s="2189"/>
      <c r="AY87" s="2190"/>
      <c r="AZ87" s="2201"/>
      <c r="BA87" s="2201"/>
      <c r="BB87" s="2201"/>
      <c r="BC87" s="2201"/>
      <c r="BD87" s="2201"/>
      <c r="BE87" s="2204"/>
      <c r="BF87" s="2201"/>
      <c r="BG87" s="2201"/>
      <c r="BH87" s="2201"/>
      <c r="BI87" s="2205"/>
      <c r="BJ87" s="2207"/>
      <c r="BK87" s="2207"/>
      <c r="BL87" s="2212" t="str">
        <f>★その他入力!$BL$268</f>
        <v/>
      </c>
      <c r="BM87" s="2207"/>
      <c r="BN87" s="2207"/>
      <c r="BO87" s="2207"/>
      <c r="BP87" s="2207"/>
      <c r="BQ87" s="2207"/>
      <c r="BR87" s="2207"/>
      <c r="BS87" s="2207"/>
      <c r="BT87" s="2213"/>
      <c r="BU87" s="2210"/>
      <c r="BV87" s="2108"/>
      <c r="BW87" s="2108"/>
      <c r="BX87" s="2095"/>
      <c r="BY87" s="2095"/>
      <c r="BZ87" s="102"/>
      <c r="CA87" s="102"/>
      <c r="CB87" s="102"/>
      <c r="CC87" s="102"/>
      <c r="CD87" s="102"/>
      <c r="CE87" s="102"/>
      <c r="CF87" s="102"/>
      <c r="CG87" s="102"/>
      <c r="CH87" s="102"/>
    </row>
    <row r="88" spans="1:86" ht="4.5" customHeight="1" thickBot="1">
      <c r="A88" s="1861"/>
      <c r="B88" s="1861"/>
      <c r="C88" s="1861"/>
      <c r="D88" s="1861"/>
      <c r="E88" s="360"/>
      <c r="F88" s="2108"/>
      <c r="G88" s="1915"/>
      <c r="H88" s="1901"/>
      <c r="I88" s="1901"/>
      <c r="J88" s="1901"/>
      <c r="K88" s="1901"/>
      <c r="L88" s="1901"/>
      <c r="M88" s="1901"/>
      <c r="N88" s="1901"/>
      <c r="O88" s="1901"/>
      <c r="P88" s="1901"/>
      <c r="Q88" s="1901"/>
      <c r="R88" s="1901"/>
      <c r="S88" s="1901"/>
      <c r="T88" s="1901"/>
      <c r="U88" s="1901"/>
      <c r="V88" s="1901"/>
      <c r="W88" s="1901"/>
      <c r="X88" s="1901"/>
      <c r="Y88" s="1901"/>
      <c r="Z88" s="1901"/>
      <c r="AA88" s="1919"/>
      <c r="AB88" s="2198"/>
      <c r="AC88" s="2199"/>
      <c r="AD88" s="2185"/>
      <c r="AE88" s="2183"/>
      <c r="AF88" s="2183"/>
      <c r="AG88" s="2183"/>
      <c r="AH88" s="2183"/>
      <c r="AI88" s="2184"/>
      <c r="AJ88" s="2185"/>
      <c r="AK88" s="2183"/>
      <c r="AL88" s="2183"/>
      <c r="AM88" s="2183"/>
      <c r="AN88" s="2183"/>
      <c r="AO88" s="2184"/>
      <c r="AP88" s="2185"/>
      <c r="AQ88" s="2183"/>
      <c r="AR88" s="2183"/>
      <c r="AS88" s="2186"/>
      <c r="AT88" s="2188"/>
      <c r="AU88" s="2189"/>
      <c r="AV88" s="2189"/>
      <c r="AW88" s="2189"/>
      <c r="AX88" s="2189"/>
      <c r="AY88" s="2190"/>
      <c r="AZ88" s="2201"/>
      <c r="BA88" s="2201"/>
      <c r="BB88" s="2201"/>
      <c r="BC88" s="2201"/>
      <c r="BD88" s="2201"/>
      <c r="BE88" s="2204"/>
      <c r="BF88" s="2201"/>
      <c r="BG88" s="2201"/>
      <c r="BH88" s="2201"/>
      <c r="BI88" s="2205"/>
      <c r="BJ88" s="2200"/>
      <c r="BK88" s="2200"/>
      <c r="BL88" s="366"/>
      <c r="BM88" s="2214"/>
      <c r="BN88" s="2214"/>
      <c r="BO88" s="2214"/>
      <c r="BP88" s="2214"/>
      <c r="BQ88" s="2214"/>
      <c r="BR88" s="2214"/>
      <c r="BS88" s="2214"/>
      <c r="BT88" s="366"/>
      <c r="BU88" s="2211"/>
      <c r="BV88" s="2108"/>
      <c r="BW88" s="2108"/>
      <c r="BX88" s="2095"/>
      <c r="BY88" s="2095"/>
      <c r="BZ88" s="102"/>
      <c r="CA88" s="102"/>
      <c r="CB88" s="102"/>
      <c r="CC88" s="102"/>
      <c r="CD88" s="102"/>
      <c r="CE88" s="102"/>
      <c r="CF88" s="102"/>
      <c r="CG88" s="102"/>
      <c r="CH88" s="102"/>
    </row>
    <row r="89" spans="1:86" ht="4.5" customHeight="1" thickBot="1">
      <c r="A89" s="1861"/>
      <c r="B89" s="1861"/>
      <c r="C89" s="1861"/>
      <c r="D89" s="1861"/>
      <c r="E89" s="360"/>
      <c r="F89" s="2108"/>
      <c r="G89" s="1915" t="str">
        <f>★その他入力!$P$270</f>
        <v/>
      </c>
      <c r="H89" s="1901"/>
      <c r="I89" s="1901" t="str">
        <f>★その他入力!$Q$270</f>
        <v/>
      </c>
      <c r="J89" s="1901"/>
      <c r="K89" s="1901" t="str">
        <f>★その他入力!$R$270</f>
        <v/>
      </c>
      <c r="L89" s="1901"/>
      <c r="M89" s="1901" t="str">
        <f>★その他入力!$S$270</f>
        <v/>
      </c>
      <c r="N89" s="1901"/>
      <c r="O89" s="1901" t="str">
        <f>★その他入力!$T$270</f>
        <v/>
      </c>
      <c r="P89" s="1901"/>
      <c r="Q89" s="1901" t="str">
        <f>★その他入力!$U$270</f>
        <v/>
      </c>
      <c r="R89" s="1901"/>
      <c r="S89" s="1901" t="str">
        <f>★その他入力!$V$270</f>
        <v/>
      </c>
      <c r="T89" s="1901"/>
      <c r="U89" s="1901" t="str">
        <f>★その他入力!$W$270</f>
        <v/>
      </c>
      <c r="V89" s="1901"/>
      <c r="W89" s="1901" t="str">
        <f>★その他入力!$X$270</f>
        <v/>
      </c>
      <c r="X89" s="1901"/>
      <c r="Y89" s="1901" t="str">
        <f>★その他入力!$Y$270</f>
        <v/>
      </c>
      <c r="Z89" s="1901"/>
      <c r="AA89" s="1919"/>
      <c r="AB89" s="2198" t="str">
        <f>★その他入力!$BS$271</f>
        <v/>
      </c>
      <c r="AC89" s="2199"/>
      <c r="AD89" s="2185" t="str">
        <f>★その他入力!$BM$271</f>
        <v/>
      </c>
      <c r="AE89" s="2183"/>
      <c r="AF89" s="2183"/>
      <c r="AG89" s="2183" t="str">
        <f>★その他入力!$BN$271</f>
        <v/>
      </c>
      <c r="AH89" s="2183"/>
      <c r="AI89" s="2184"/>
      <c r="AJ89" s="2185" t="str">
        <f>★その他入力!$BO$271</f>
        <v/>
      </c>
      <c r="AK89" s="2183"/>
      <c r="AL89" s="2183"/>
      <c r="AM89" s="2183" t="str">
        <f>★その他入力!$BP$271</f>
        <v/>
      </c>
      <c r="AN89" s="2183"/>
      <c r="AO89" s="2184"/>
      <c r="AP89" s="2185" t="str">
        <f>★その他入力!$BQ$271</f>
        <v/>
      </c>
      <c r="AQ89" s="2183"/>
      <c r="AR89" s="2183" t="str">
        <f>★その他入力!$BR$271</f>
        <v/>
      </c>
      <c r="AS89" s="2186"/>
      <c r="AT89" s="2188" t="str">
        <f>IF(★その他入力!$M$272="選択　▼","1.男2.女",★その他入力!$M$272)</f>
        <v>1.男2.女</v>
      </c>
      <c r="AU89" s="2189"/>
      <c r="AV89" s="2189"/>
      <c r="AW89" s="2189"/>
      <c r="AX89" s="2189"/>
      <c r="AY89" s="2190"/>
      <c r="AZ89" s="2201">
        <f>★その他入力!M273</f>
        <v>0</v>
      </c>
      <c r="BA89" s="2201"/>
      <c r="BB89" s="2201"/>
      <c r="BC89" s="2201"/>
      <c r="BD89" s="2201"/>
      <c r="BE89" s="2204" t="str">
        <f>IF(★その他入力!$M$274="選択　▼","",★その他入力!$M$274)</f>
        <v/>
      </c>
      <c r="BF89" s="2201"/>
      <c r="BG89" s="2201"/>
      <c r="BH89" s="2201"/>
      <c r="BI89" s="2205"/>
      <c r="BJ89" s="2206" t="str">
        <f>★その他入力!$BM$275</f>
        <v/>
      </c>
      <c r="BK89" s="2206"/>
      <c r="BL89" s="364"/>
      <c r="BM89" s="2208"/>
      <c r="BN89" s="2208"/>
      <c r="BO89" s="2208"/>
      <c r="BP89" s="2208"/>
      <c r="BQ89" s="2208"/>
      <c r="BR89" s="2208"/>
      <c r="BS89" s="2208"/>
      <c r="BT89" s="364"/>
      <c r="BU89" s="2209"/>
      <c r="BV89" s="2108"/>
      <c r="BW89" s="2108"/>
      <c r="BX89" s="2095"/>
      <c r="BY89" s="2095"/>
      <c r="BZ89" s="102"/>
      <c r="CA89" s="102"/>
      <c r="CB89" s="102"/>
      <c r="CC89" s="102"/>
      <c r="CD89" s="102"/>
      <c r="CE89" s="102"/>
      <c r="CF89" s="102"/>
      <c r="CG89" s="102"/>
      <c r="CH89" s="102"/>
    </row>
    <row r="90" spans="1:86" ht="11.25" customHeight="1" thickBot="1">
      <c r="A90" s="1861"/>
      <c r="B90" s="1861"/>
      <c r="C90" s="1861"/>
      <c r="D90" s="1861"/>
      <c r="E90" s="365" t="s">
        <v>975</v>
      </c>
      <c r="F90" s="2108"/>
      <c r="G90" s="1915"/>
      <c r="H90" s="1901"/>
      <c r="I90" s="1901"/>
      <c r="J90" s="1901"/>
      <c r="K90" s="1901"/>
      <c r="L90" s="1901"/>
      <c r="M90" s="1901"/>
      <c r="N90" s="1901"/>
      <c r="O90" s="1901"/>
      <c r="P90" s="1901"/>
      <c r="Q90" s="1901"/>
      <c r="R90" s="1901"/>
      <c r="S90" s="1901"/>
      <c r="T90" s="1901"/>
      <c r="U90" s="1901"/>
      <c r="V90" s="1901"/>
      <c r="W90" s="1901"/>
      <c r="X90" s="1901"/>
      <c r="Y90" s="1901"/>
      <c r="Z90" s="1901"/>
      <c r="AA90" s="1919"/>
      <c r="AB90" s="2198"/>
      <c r="AC90" s="2199"/>
      <c r="AD90" s="2185"/>
      <c r="AE90" s="2183"/>
      <c r="AF90" s="2183"/>
      <c r="AG90" s="2183"/>
      <c r="AH90" s="2183"/>
      <c r="AI90" s="2184"/>
      <c r="AJ90" s="2185"/>
      <c r="AK90" s="2183"/>
      <c r="AL90" s="2183"/>
      <c r="AM90" s="2183"/>
      <c r="AN90" s="2183"/>
      <c r="AO90" s="2184"/>
      <c r="AP90" s="2185"/>
      <c r="AQ90" s="2183"/>
      <c r="AR90" s="2183"/>
      <c r="AS90" s="2186"/>
      <c r="AT90" s="2188"/>
      <c r="AU90" s="2189"/>
      <c r="AV90" s="2189"/>
      <c r="AW90" s="2189"/>
      <c r="AX90" s="2189"/>
      <c r="AY90" s="2190"/>
      <c r="AZ90" s="2201"/>
      <c r="BA90" s="2201"/>
      <c r="BB90" s="2201"/>
      <c r="BC90" s="2201"/>
      <c r="BD90" s="2201"/>
      <c r="BE90" s="2204"/>
      <c r="BF90" s="2201"/>
      <c r="BG90" s="2201"/>
      <c r="BH90" s="2201"/>
      <c r="BI90" s="2205"/>
      <c r="BJ90" s="2207"/>
      <c r="BK90" s="2207"/>
      <c r="BL90" s="2212" t="str">
        <f>★その他入力!$BL$276</f>
        <v/>
      </c>
      <c r="BM90" s="2207"/>
      <c r="BN90" s="2207"/>
      <c r="BO90" s="2207"/>
      <c r="BP90" s="2207"/>
      <c r="BQ90" s="2207"/>
      <c r="BR90" s="2207"/>
      <c r="BS90" s="2207"/>
      <c r="BT90" s="2213"/>
      <c r="BU90" s="2210"/>
      <c r="BV90" s="2108"/>
      <c r="BW90" s="2108"/>
      <c r="BX90" s="2095"/>
      <c r="BY90" s="2095"/>
      <c r="BZ90" s="102"/>
      <c r="CA90" s="102"/>
      <c r="CB90" s="102"/>
      <c r="CC90" s="102"/>
      <c r="CD90" s="102"/>
      <c r="CE90" s="102"/>
      <c r="CF90" s="102"/>
      <c r="CG90" s="102"/>
      <c r="CH90" s="102"/>
    </row>
    <row r="91" spans="1:86" ht="4.5" customHeight="1" thickBot="1">
      <c r="A91" s="1861"/>
      <c r="B91" s="1861"/>
      <c r="C91" s="1861"/>
      <c r="D91" s="1861"/>
      <c r="E91" s="360"/>
      <c r="F91" s="2108"/>
      <c r="G91" s="1915"/>
      <c r="H91" s="1901"/>
      <c r="I91" s="1901"/>
      <c r="J91" s="1901"/>
      <c r="K91" s="1901"/>
      <c r="L91" s="1901"/>
      <c r="M91" s="1901"/>
      <c r="N91" s="1901"/>
      <c r="O91" s="1901"/>
      <c r="P91" s="1901"/>
      <c r="Q91" s="1901"/>
      <c r="R91" s="1901"/>
      <c r="S91" s="1901"/>
      <c r="T91" s="1901"/>
      <c r="U91" s="1901"/>
      <c r="V91" s="1901"/>
      <c r="W91" s="1901"/>
      <c r="X91" s="1901"/>
      <c r="Y91" s="1901"/>
      <c r="Z91" s="1901"/>
      <c r="AA91" s="1919"/>
      <c r="AB91" s="2198"/>
      <c r="AC91" s="2199"/>
      <c r="AD91" s="2185"/>
      <c r="AE91" s="2183"/>
      <c r="AF91" s="2183"/>
      <c r="AG91" s="2183"/>
      <c r="AH91" s="2183"/>
      <c r="AI91" s="2184"/>
      <c r="AJ91" s="2185"/>
      <c r="AK91" s="2183"/>
      <c r="AL91" s="2183"/>
      <c r="AM91" s="2183"/>
      <c r="AN91" s="2183"/>
      <c r="AO91" s="2184"/>
      <c r="AP91" s="2185"/>
      <c r="AQ91" s="2183"/>
      <c r="AR91" s="2183"/>
      <c r="AS91" s="2186"/>
      <c r="AT91" s="2188"/>
      <c r="AU91" s="2189"/>
      <c r="AV91" s="2189"/>
      <c r="AW91" s="2189"/>
      <c r="AX91" s="2189"/>
      <c r="AY91" s="2190"/>
      <c r="AZ91" s="2201"/>
      <c r="BA91" s="2201"/>
      <c r="BB91" s="2201"/>
      <c r="BC91" s="2201"/>
      <c r="BD91" s="2201"/>
      <c r="BE91" s="2204"/>
      <c r="BF91" s="2201"/>
      <c r="BG91" s="2201"/>
      <c r="BH91" s="2201"/>
      <c r="BI91" s="2205"/>
      <c r="BJ91" s="2200"/>
      <c r="BK91" s="2200"/>
      <c r="BL91" s="366"/>
      <c r="BM91" s="2214"/>
      <c r="BN91" s="2214"/>
      <c r="BO91" s="2214"/>
      <c r="BP91" s="2214"/>
      <c r="BQ91" s="2214"/>
      <c r="BR91" s="2214"/>
      <c r="BS91" s="2214"/>
      <c r="BT91" s="366"/>
      <c r="BU91" s="2211"/>
      <c r="BV91" s="2108"/>
      <c r="BW91" s="2108"/>
      <c r="BX91" s="2095"/>
      <c r="BY91" s="2095"/>
      <c r="BZ91" s="102"/>
      <c r="CA91" s="102"/>
      <c r="CB91" s="102"/>
      <c r="CC91" s="102"/>
      <c r="CD91" s="102"/>
      <c r="CE91" s="102"/>
      <c r="CF91" s="102"/>
      <c r="CG91" s="102"/>
      <c r="CH91" s="102"/>
    </row>
    <row r="92" spans="1:86" ht="4.5" customHeight="1" thickBot="1">
      <c r="A92" s="1861"/>
      <c r="B92" s="1861"/>
      <c r="C92" s="1861"/>
      <c r="D92" s="1861"/>
      <c r="E92" s="360"/>
      <c r="F92" s="2108"/>
      <c r="G92" s="1915" t="str">
        <f>★その他入力!$P$278</f>
        <v/>
      </c>
      <c r="H92" s="1901"/>
      <c r="I92" s="1901" t="str">
        <f>★その他入力!$Q$278</f>
        <v/>
      </c>
      <c r="J92" s="1901"/>
      <c r="K92" s="1901" t="str">
        <f>★その他入力!$R$278</f>
        <v/>
      </c>
      <c r="L92" s="1901"/>
      <c r="M92" s="1901" t="str">
        <f>★その他入力!$S$278</f>
        <v/>
      </c>
      <c r="N92" s="1901"/>
      <c r="O92" s="1901" t="str">
        <f>★その他入力!$T$278</f>
        <v/>
      </c>
      <c r="P92" s="1901"/>
      <c r="Q92" s="1901" t="str">
        <f>★その他入力!$U$278</f>
        <v/>
      </c>
      <c r="R92" s="1901"/>
      <c r="S92" s="1901" t="str">
        <f>★その他入力!$V$278</f>
        <v/>
      </c>
      <c r="T92" s="1901"/>
      <c r="U92" s="1901" t="str">
        <f>★その他入力!$W$278</f>
        <v/>
      </c>
      <c r="V92" s="1901"/>
      <c r="W92" s="1901" t="str">
        <f>★その他入力!$X$278</f>
        <v/>
      </c>
      <c r="X92" s="1901"/>
      <c r="Y92" s="1901" t="str">
        <f>★その他入力!$Y$278</f>
        <v/>
      </c>
      <c r="Z92" s="1901"/>
      <c r="AA92" s="1919"/>
      <c r="AB92" s="2198" t="str">
        <f>★その他入力!$BS$279</f>
        <v/>
      </c>
      <c r="AC92" s="2199"/>
      <c r="AD92" s="2185" t="str">
        <f>★その他入力!$BM$279</f>
        <v/>
      </c>
      <c r="AE92" s="2183"/>
      <c r="AF92" s="2183"/>
      <c r="AG92" s="2183" t="str">
        <f>★その他入力!$BN$279</f>
        <v/>
      </c>
      <c r="AH92" s="2183"/>
      <c r="AI92" s="2184"/>
      <c r="AJ92" s="2185" t="str">
        <f>★その他入力!$BO$279</f>
        <v/>
      </c>
      <c r="AK92" s="2183"/>
      <c r="AL92" s="2183"/>
      <c r="AM92" s="2183" t="str">
        <f>★その他入力!$BP$279</f>
        <v/>
      </c>
      <c r="AN92" s="2183"/>
      <c r="AO92" s="2184"/>
      <c r="AP92" s="2185" t="str">
        <f>★その他入力!$BQ$279</f>
        <v/>
      </c>
      <c r="AQ92" s="2183"/>
      <c r="AR92" s="2183" t="str">
        <f>★その他入力!$BR$279</f>
        <v/>
      </c>
      <c r="AS92" s="2186"/>
      <c r="AT92" s="2188" t="str">
        <f>IF(★その他入力!$M$280="選択　▼","1.男2.女",★その他入力!$M$280)</f>
        <v>1.男2.女</v>
      </c>
      <c r="AU92" s="2189"/>
      <c r="AV92" s="2189"/>
      <c r="AW92" s="2189"/>
      <c r="AX92" s="2189"/>
      <c r="AY92" s="2190"/>
      <c r="AZ92" s="2201">
        <f>★その他入力!M281</f>
        <v>0</v>
      </c>
      <c r="BA92" s="2201"/>
      <c r="BB92" s="2201"/>
      <c r="BC92" s="2201"/>
      <c r="BD92" s="2201"/>
      <c r="BE92" s="2204" t="str">
        <f>IF(★その他入力!$M$282="選択　▼","",★その他入力!$M$282)</f>
        <v/>
      </c>
      <c r="BF92" s="2201"/>
      <c r="BG92" s="2201"/>
      <c r="BH92" s="2201"/>
      <c r="BI92" s="2205"/>
      <c r="BJ92" s="2206" t="str">
        <f>★その他入力!$BM$283</f>
        <v/>
      </c>
      <c r="BK92" s="2206"/>
      <c r="BL92" s="364"/>
      <c r="BM92" s="2208"/>
      <c r="BN92" s="2208"/>
      <c r="BO92" s="2208"/>
      <c r="BP92" s="2208"/>
      <c r="BQ92" s="2208"/>
      <c r="BR92" s="2208"/>
      <c r="BS92" s="2208"/>
      <c r="BT92" s="364"/>
      <c r="BU92" s="2209"/>
      <c r="BV92" s="2108"/>
      <c r="BW92" s="2108"/>
      <c r="BX92" s="2095"/>
      <c r="BY92" s="2095"/>
      <c r="BZ92" s="102"/>
      <c r="CA92" s="102"/>
      <c r="CB92" s="102"/>
      <c r="CC92" s="102"/>
      <c r="CD92" s="102"/>
      <c r="CE92" s="102"/>
      <c r="CF92" s="102"/>
      <c r="CG92" s="102"/>
      <c r="CH92" s="102"/>
    </row>
    <row r="93" spans="1:86" ht="11.25" customHeight="1" thickBot="1">
      <c r="A93" s="1861"/>
      <c r="B93" s="1861"/>
      <c r="C93" s="1861"/>
      <c r="D93" s="1861"/>
      <c r="E93" s="365" t="s">
        <v>976</v>
      </c>
      <c r="F93" s="2108"/>
      <c r="G93" s="1915"/>
      <c r="H93" s="1901"/>
      <c r="I93" s="1901"/>
      <c r="J93" s="1901"/>
      <c r="K93" s="1901"/>
      <c r="L93" s="1901"/>
      <c r="M93" s="1901"/>
      <c r="N93" s="1901"/>
      <c r="O93" s="1901"/>
      <c r="P93" s="1901"/>
      <c r="Q93" s="1901"/>
      <c r="R93" s="1901"/>
      <c r="S93" s="1901"/>
      <c r="T93" s="1901"/>
      <c r="U93" s="1901"/>
      <c r="V93" s="1901"/>
      <c r="W93" s="1901"/>
      <c r="X93" s="1901"/>
      <c r="Y93" s="1901"/>
      <c r="Z93" s="1901"/>
      <c r="AA93" s="1919"/>
      <c r="AB93" s="2198"/>
      <c r="AC93" s="2199"/>
      <c r="AD93" s="2185"/>
      <c r="AE93" s="2183"/>
      <c r="AF93" s="2183"/>
      <c r="AG93" s="2183"/>
      <c r="AH93" s="2183"/>
      <c r="AI93" s="2184"/>
      <c r="AJ93" s="2185"/>
      <c r="AK93" s="2183"/>
      <c r="AL93" s="2183"/>
      <c r="AM93" s="2183"/>
      <c r="AN93" s="2183"/>
      <c r="AO93" s="2184"/>
      <c r="AP93" s="2185"/>
      <c r="AQ93" s="2183"/>
      <c r="AR93" s="2183"/>
      <c r="AS93" s="2186"/>
      <c r="AT93" s="2188"/>
      <c r="AU93" s="2189"/>
      <c r="AV93" s="2189"/>
      <c r="AW93" s="2189"/>
      <c r="AX93" s="2189"/>
      <c r="AY93" s="2190"/>
      <c r="AZ93" s="2201"/>
      <c r="BA93" s="2201"/>
      <c r="BB93" s="2201"/>
      <c r="BC93" s="2201"/>
      <c r="BD93" s="2201"/>
      <c r="BE93" s="2204"/>
      <c r="BF93" s="2201"/>
      <c r="BG93" s="2201"/>
      <c r="BH93" s="2201"/>
      <c r="BI93" s="2205"/>
      <c r="BJ93" s="2207"/>
      <c r="BK93" s="2207"/>
      <c r="BL93" s="2212" t="str">
        <f>★その他入力!$BL$284</f>
        <v/>
      </c>
      <c r="BM93" s="2207"/>
      <c r="BN93" s="2207"/>
      <c r="BO93" s="2207"/>
      <c r="BP93" s="2207"/>
      <c r="BQ93" s="2207"/>
      <c r="BR93" s="2207"/>
      <c r="BS93" s="2207"/>
      <c r="BT93" s="2213"/>
      <c r="BU93" s="2210"/>
      <c r="BV93" s="2108"/>
      <c r="BW93" s="2108"/>
      <c r="BX93" s="2095"/>
      <c r="BY93" s="2095"/>
      <c r="BZ93" s="102"/>
      <c r="CA93" s="102"/>
      <c r="CB93" s="102"/>
      <c r="CC93" s="102"/>
      <c r="CD93" s="102"/>
      <c r="CE93" s="102"/>
      <c r="CF93" s="102"/>
      <c r="CG93" s="102"/>
      <c r="CH93" s="102"/>
    </row>
    <row r="94" spans="1:86" ht="4.5" customHeight="1" thickBot="1">
      <c r="A94" s="1861"/>
      <c r="B94" s="1861"/>
      <c r="C94" s="1861"/>
      <c r="D94" s="1861"/>
      <c r="E94" s="360"/>
      <c r="F94" s="2108"/>
      <c r="G94" s="1915"/>
      <c r="H94" s="1901"/>
      <c r="I94" s="1901"/>
      <c r="J94" s="1901"/>
      <c r="K94" s="1901"/>
      <c r="L94" s="1901"/>
      <c r="M94" s="1901"/>
      <c r="N94" s="1901"/>
      <c r="O94" s="1901"/>
      <c r="P94" s="1901"/>
      <c r="Q94" s="1901"/>
      <c r="R94" s="1901"/>
      <c r="S94" s="1901"/>
      <c r="T94" s="1901"/>
      <c r="U94" s="1901"/>
      <c r="V94" s="1901"/>
      <c r="W94" s="1901"/>
      <c r="X94" s="1901"/>
      <c r="Y94" s="1901"/>
      <c r="Z94" s="1901"/>
      <c r="AA94" s="1919"/>
      <c r="AB94" s="2198"/>
      <c r="AC94" s="2199"/>
      <c r="AD94" s="2185"/>
      <c r="AE94" s="2183"/>
      <c r="AF94" s="2183"/>
      <c r="AG94" s="2183"/>
      <c r="AH94" s="2183"/>
      <c r="AI94" s="2184"/>
      <c r="AJ94" s="2185"/>
      <c r="AK94" s="2183"/>
      <c r="AL94" s="2183"/>
      <c r="AM94" s="2183"/>
      <c r="AN94" s="2183"/>
      <c r="AO94" s="2184"/>
      <c r="AP94" s="2185"/>
      <c r="AQ94" s="2183"/>
      <c r="AR94" s="2183"/>
      <c r="AS94" s="2186"/>
      <c r="AT94" s="2188"/>
      <c r="AU94" s="2189"/>
      <c r="AV94" s="2189"/>
      <c r="AW94" s="2189"/>
      <c r="AX94" s="2189"/>
      <c r="AY94" s="2190"/>
      <c r="AZ94" s="2201"/>
      <c r="BA94" s="2201"/>
      <c r="BB94" s="2201"/>
      <c r="BC94" s="2201"/>
      <c r="BD94" s="2201"/>
      <c r="BE94" s="2204"/>
      <c r="BF94" s="2201"/>
      <c r="BG94" s="2201"/>
      <c r="BH94" s="2201"/>
      <c r="BI94" s="2205"/>
      <c r="BJ94" s="2200"/>
      <c r="BK94" s="2200"/>
      <c r="BL94" s="366"/>
      <c r="BM94" s="2214"/>
      <c r="BN94" s="2214"/>
      <c r="BO94" s="2214"/>
      <c r="BP94" s="2214"/>
      <c r="BQ94" s="2214"/>
      <c r="BR94" s="2214"/>
      <c r="BS94" s="2214"/>
      <c r="BT94" s="366"/>
      <c r="BU94" s="2211"/>
      <c r="BV94" s="2108"/>
      <c r="BW94" s="2108"/>
      <c r="BX94" s="2095"/>
      <c r="BY94" s="2095"/>
      <c r="BZ94" s="102"/>
      <c r="CA94" s="102"/>
      <c r="CB94" s="102"/>
      <c r="CC94" s="102"/>
      <c r="CD94" s="102"/>
      <c r="CE94" s="102"/>
      <c r="CF94" s="102"/>
      <c r="CG94" s="102"/>
      <c r="CH94" s="102"/>
    </row>
    <row r="95" spans="1:86" ht="15" customHeight="1">
      <c r="A95" s="2020"/>
      <c r="B95" s="2020"/>
      <c r="C95" s="2020"/>
      <c r="D95" s="2020"/>
      <c r="E95" s="2020"/>
      <c r="F95" s="2020"/>
      <c r="G95" s="2020"/>
      <c r="H95" s="2020"/>
      <c r="I95" s="2020"/>
      <c r="J95" s="2020"/>
      <c r="K95" s="2020"/>
      <c r="L95" s="2020"/>
      <c r="M95" s="2020"/>
      <c r="N95" s="2020"/>
      <c r="O95" s="2020"/>
      <c r="P95" s="2020"/>
      <c r="Q95" s="2020"/>
      <c r="R95" s="2020"/>
      <c r="S95" s="2020"/>
      <c r="T95" s="2020"/>
      <c r="U95" s="2020"/>
      <c r="V95" s="2020"/>
      <c r="W95" s="2020"/>
      <c r="X95" s="2020"/>
      <c r="Y95" s="2020"/>
      <c r="Z95" s="2020"/>
      <c r="AA95" s="2020"/>
      <c r="AB95" s="2020"/>
      <c r="AC95" s="2020"/>
      <c r="AD95" s="2020"/>
      <c r="AE95" s="2020"/>
      <c r="AF95" s="2020"/>
      <c r="AG95" s="2020"/>
      <c r="AH95" s="2020"/>
      <c r="AI95" s="2020"/>
      <c r="AJ95" s="2020"/>
      <c r="AK95" s="2020"/>
      <c r="AL95" s="2020"/>
      <c r="AM95" s="2020"/>
      <c r="AN95" s="2020"/>
      <c r="AO95" s="2020"/>
      <c r="AP95" s="2020"/>
      <c r="AQ95" s="2020"/>
      <c r="AR95" s="2020"/>
      <c r="AS95" s="2020"/>
      <c r="AT95" s="2020"/>
      <c r="AU95" s="2020"/>
      <c r="AV95" s="2020"/>
      <c r="AW95" s="2020"/>
      <c r="AX95" s="2020"/>
      <c r="AY95" s="2020"/>
      <c r="AZ95" s="2020"/>
      <c r="BA95" s="2020"/>
      <c r="BB95" s="2020"/>
      <c r="BC95" s="2020"/>
      <c r="BD95" s="2020"/>
      <c r="BE95" s="2020"/>
      <c r="BF95" s="2020"/>
      <c r="BG95" s="2020"/>
      <c r="BH95" s="2020"/>
      <c r="BI95" s="2020"/>
      <c r="BJ95" s="2020"/>
      <c r="BK95" s="2020"/>
      <c r="BL95" s="2020"/>
      <c r="BM95" s="2020"/>
      <c r="BN95" s="2020"/>
      <c r="BO95" s="2020"/>
      <c r="BP95" s="2020"/>
      <c r="BQ95" s="2020"/>
      <c r="BR95" s="2020"/>
      <c r="BS95" s="2020"/>
      <c r="BT95" s="2020"/>
      <c r="BU95" s="2020"/>
      <c r="BV95" s="2020"/>
      <c r="BW95" s="2020"/>
      <c r="BX95" s="2020"/>
      <c r="BY95" s="2020"/>
      <c r="BZ95" s="106"/>
      <c r="CA95" s="106"/>
      <c r="CB95" s="106"/>
      <c r="CC95" s="106"/>
      <c r="CD95" s="106"/>
      <c r="CE95" s="106"/>
      <c r="CF95" s="106"/>
      <c r="CG95" s="106"/>
      <c r="CH95" s="106"/>
    </row>
    <row r="96" spans="1:86" ht="74.25" customHeight="1">
      <c r="A96" s="2020"/>
      <c r="B96" s="2020"/>
      <c r="C96" s="2020"/>
      <c r="D96" s="2020"/>
      <c r="E96" s="2020"/>
      <c r="F96" s="2020"/>
      <c r="G96" s="2020"/>
      <c r="H96" s="2020"/>
      <c r="I96" s="2020"/>
      <c r="J96" s="2020"/>
      <c r="K96" s="2020"/>
      <c r="L96" s="2020"/>
      <c r="M96" s="2020"/>
      <c r="N96" s="2020"/>
      <c r="O96" s="2020"/>
      <c r="P96" s="2020"/>
      <c r="Q96" s="2020"/>
      <c r="R96" s="2020"/>
      <c r="S96" s="2020"/>
      <c r="T96" s="2020"/>
      <c r="U96" s="2020"/>
      <c r="V96" s="2020"/>
      <c r="W96" s="2020"/>
      <c r="X96" s="2020"/>
      <c r="Y96" s="2020"/>
      <c r="Z96" s="2020"/>
      <c r="AA96" s="2020"/>
      <c r="AB96" s="2020"/>
      <c r="AC96" s="2020"/>
      <c r="AD96" s="2020"/>
      <c r="AE96" s="2020"/>
      <c r="AF96" s="2020"/>
      <c r="AG96" s="2020"/>
      <c r="AH96" s="2020"/>
      <c r="AI96" s="2020"/>
      <c r="AJ96" s="2020"/>
      <c r="AK96" s="2020"/>
      <c r="AL96" s="2020"/>
      <c r="AM96" s="2020"/>
      <c r="AN96" s="2020"/>
      <c r="AO96" s="2020"/>
      <c r="AP96" s="2020"/>
      <c r="AQ96" s="2020"/>
      <c r="AR96" s="2020"/>
      <c r="AS96" s="2020"/>
      <c r="AT96" s="2020"/>
      <c r="AU96" s="2020"/>
      <c r="AV96" s="2020"/>
      <c r="AW96" s="2020"/>
      <c r="AX96" s="2020"/>
      <c r="AY96" s="2020"/>
      <c r="AZ96" s="2020"/>
      <c r="BA96" s="2020"/>
      <c r="BB96" s="2020"/>
      <c r="BC96" s="2020"/>
      <c r="BD96" s="2020"/>
      <c r="BE96" s="2020"/>
      <c r="BF96" s="2020"/>
      <c r="BG96" s="2020"/>
      <c r="BH96" s="2020"/>
      <c r="BI96" s="2020"/>
      <c r="BJ96" s="2020"/>
      <c r="BK96" s="2020"/>
      <c r="BL96" s="2020"/>
      <c r="BM96" s="2020"/>
      <c r="BN96" s="2020"/>
      <c r="BO96" s="2020"/>
      <c r="BP96" s="2020"/>
      <c r="BQ96" s="2020"/>
      <c r="BR96" s="2020"/>
      <c r="BS96" s="2020"/>
      <c r="BT96" s="2020"/>
      <c r="BU96" s="2020"/>
      <c r="BV96" s="2020"/>
      <c r="BW96" s="2020"/>
      <c r="BX96" s="2020"/>
      <c r="BY96" s="2020"/>
      <c r="BZ96" s="106"/>
      <c r="CA96" s="106"/>
      <c r="CB96" s="106"/>
      <c r="CC96" s="106"/>
      <c r="CD96" s="106"/>
      <c r="CE96" s="106"/>
      <c r="CF96" s="106"/>
      <c r="CG96" s="106"/>
      <c r="CH96" s="106"/>
    </row>
    <row r="97" spans="79:86" s="106" customFormat="1" ht="15" customHeight="1">
      <c r="CA97" s="12"/>
      <c r="CB97" s="12"/>
      <c r="CC97" s="12"/>
      <c r="CD97" s="12"/>
      <c r="CE97" s="12"/>
      <c r="CF97" s="12"/>
      <c r="CG97" s="12"/>
      <c r="CH97" s="12"/>
    </row>
  </sheetData>
  <sheetProtection algorithmName="SHA-512" hashValue="C3to3kGJEzVTnoAJFmYXNlqFuxAa7kuPwTLfBJ0woqYRDGUgjvSENErOMaKYataIODVI6fufRGGPxvn3EpkxqA==" saltValue="P3gIvuAPIQgdDWdad7OOLg==" spinCount="100000" sheet="1" objects="1" scenarios="1" selectLockedCells="1" selectUnlockedCells="1"/>
  <mergeCells count="705">
    <mergeCell ref="A95:BY96"/>
    <mergeCell ref="AZ92:BD94"/>
    <mergeCell ref="BE92:BI94"/>
    <mergeCell ref="BJ92:BK94"/>
    <mergeCell ref="BM92:BS92"/>
    <mergeCell ref="BU92:BU94"/>
    <mergeCell ref="BL93:BT93"/>
    <mergeCell ref="BM94:BS94"/>
    <mergeCell ref="AG92:AI94"/>
    <mergeCell ref="AJ92:AL94"/>
    <mergeCell ref="AM92:AO94"/>
    <mergeCell ref="AP92:AQ94"/>
    <mergeCell ref="AR92:AS94"/>
    <mergeCell ref="AT92:AY94"/>
    <mergeCell ref="S92:T94"/>
    <mergeCell ref="U92:V94"/>
    <mergeCell ref="W92:X94"/>
    <mergeCell ref="Y92:AA94"/>
    <mergeCell ref="AB92:AC94"/>
    <mergeCell ref="AD92:AF94"/>
    <mergeCell ref="G92:H94"/>
    <mergeCell ref="I92:J94"/>
    <mergeCell ref="K92:L94"/>
    <mergeCell ref="M92:N94"/>
    <mergeCell ref="O92:P94"/>
    <mergeCell ref="Q92:R94"/>
    <mergeCell ref="AZ89:BD91"/>
    <mergeCell ref="BE89:BI91"/>
    <mergeCell ref="BJ89:BK91"/>
    <mergeCell ref="BM89:BS89"/>
    <mergeCell ref="BU89:BU91"/>
    <mergeCell ref="BL90:BT90"/>
    <mergeCell ref="BM91:BS91"/>
    <mergeCell ref="AG89:AI91"/>
    <mergeCell ref="AJ89:AL91"/>
    <mergeCell ref="AM89:AO91"/>
    <mergeCell ref="AP89:AQ91"/>
    <mergeCell ref="AR89:AS91"/>
    <mergeCell ref="AT89:AY91"/>
    <mergeCell ref="S89:T91"/>
    <mergeCell ref="U89:V91"/>
    <mergeCell ref="W89:X91"/>
    <mergeCell ref="Y89:AA91"/>
    <mergeCell ref="AB89:AC91"/>
    <mergeCell ref="AD89:AF91"/>
    <mergeCell ref="G89:H91"/>
    <mergeCell ref="I89:J91"/>
    <mergeCell ref="K89:L91"/>
    <mergeCell ref="M89:N91"/>
    <mergeCell ref="O89:P91"/>
    <mergeCell ref="Q89:R91"/>
    <mergeCell ref="AZ86:BD88"/>
    <mergeCell ref="BE86:BI88"/>
    <mergeCell ref="BJ86:BK88"/>
    <mergeCell ref="S86:T88"/>
    <mergeCell ref="U86:V88"/>
    <mergeCell ref="W86:X88"/>
    <mergeCell ref="Y86:AA88"/>
    <mergeCell ref="AB86:AC88"/>
    <mergeCell ref="AD86:AF88"/>
    <mergeCell ref="G86:H88"/>
    <mergeCell ref="I86:J88"/>
    <mergeCell ref="K86:L88"/>
    <mergeCell ref="M86:N88"/>
    <mergeCell ref="O86:P88"/>
    <mergeCell ref="Q86:R88"/>
    <mergeCell ref="BM86:BS86"/>
    <mergeCell ref="BU86:BU88"/>
    <mergeCell ref="BL87:BT87"/>
    <mergeCell ref="BM88:BS88"/>
    <mergeCell ref="AG86:AI88"/>
    <mergeCell ref="AJ86:AL88"/>
    <mergeCell ref="AM86:AO88"/>
    <mergeCell ref="AP86:AQ88"/>
    <mergeCell ref="AR86:AS88"/>
    <mergeCell ref="AT86:AY88"/>
    <mergeCell ref="AZ83:BD85"/>
    <mergeCell ref="BE83:BI85"/>
    <mergeCell ref="BJ83:BK85"/>
    <mergeCell ref="BM83:BS83"/>
    <mergeCell ref="BU83:BU85"/>
    <mergeCell ref="BL84:BT84"/>
    <mergeCell ref="BM85:BS85"/>
    <mergeCell ref="AG83:AI85"/>
    <mergeCell ref="AJ83:AL85"/>
    <mergeCell ref="AM83:AO85"/>
    <mergeCell ref="AP83:AQ85"/>
    <mergeCell ref="AR83:AS85"/>
    <mergeCell ref="AT83:AY85"/>
    <mergeCell ref="S83:T85"/>
    <mergeCell ref="U83:V85"/>
    <mergeCell ref="W83:X85"/>
    <mergeCell ref="Y83:AA85"/>
    <mergeCell ref="AB83:AC85"/>
    <mergeCell ref="AD83:AF85"/>
    <mergeCell ref="G83:H85"/>
    <mergeCell ref="I83:J85"/>
    <mergeCell ref="K83:L85"/>
    <mergeCell ref="M83:N85"/>
    <mergeCell ref="O83:P85"/>
    <mergeCell ref="Q83:R85"/>
    <mergeCell ref="AZ80:BD82"/>
    <mergeCell ref="BE80:BI82"/>
    <mergeCell ref="BJ80:BK82"/>
    <mergeCell ref="BM80:BS80"/>
    <mergeCell ref="BU80:BU82"/>
    <mergeCell ref="BL81:BT81"/>
    <mergeCell ref="BM82:BS82"/>
    <mergeCell ref="AG80:AI82"/>
    <mergeCell ref="AJ80:AL82"/>
    <mergeCell ref="AM80:AO82"/>
    <mergeCell ref="AP80:AQ82"/>
    <mergeCell ref="AR80:AS82"/>
    <mergeCell ref="AT80:AY82"/>
    <mergeCell ref="S80:T82"/>
    <mergeCell ref="U80:V82"/>
    <mergeCell ref="W80:X82"/>
    <mergeCell ref="Y80:AA82"/>
    <mergeCell ref="AB80:AC82"/>
    <mergeCell ref="AD80:AF82"/>
    <mergeCell ref="G80:H82"/>
    <mergeCell ref="I80:J82"/>
    <mergeCell ref="K80:L82"/>
    <mergeCell ref="M80:N82"/>
    <mergeCell ref="O80:P82"/>
    <mergeCell ref="Q80:R82"/>
    <mergeCell ref="AZ77:BD79"/>
    <mergeCell ref="BE77:BI79"/>
    <mergeCell ref="BJ77:BK79"/>
    <mergeCell ref="BM77:BS77"/>
    <mergeCell ref="BU77:BU79"/>
    <mergeCell ref="BL78:BT78"/>
    <mergeCell ref="BM79:BS79"/>
    <mergeCell ref="AG77:AI79"/>
    <mergeCell ref="AJ77:AL79"/>
    <mergeCell ref="AM77:AO79"/>
    <mergeCell ref="AP77:AQ79"/>
    <mergeCell ref="AR77:AS79"/>
    <mergeCell ref="AT77:AY79"/>
    <mergeCell ref="S77:T79"/>
    <mergeCell ref="U77:V79"/>
    <mergeCell ref="W77:X79"/>
    <mergeCell ref="Y77:AA79"/>
    <mergeCell ref="AB77:AC79"/>
    <mergeCell ref="AD77:AF79"/>
    <mergeCell ref="G77:H79"/>
    <mergeCell ref="I77:J79"/>
    <mergeCell ref="K77:L79"/>
    <mergeCell ref="M77:N79"/>
    <mergeCell ref="O77:P79"/>
    <mergeCell ref="Q77:R79"/>
    <mergeCell ref="AZ74:BD76"/>
    <mergeCell ref="BE74:BI76"/>
    <mergeCell ref="BJ74:BK76"/>
    <mergeCell ref="BM74:BS74"/>
    <mergeCell ref="BU74:BU76"/>
    <mergeCell ref="BL75:BT75"/>
    <mergeCell ref="BM76:BS76"/>
    <mergeCell ref="AG74:AI76"/>
    <mergeCell ref="AJ74:AL76"/>
    <mergeCell ref="AM74:AO76"/>
    <mergeCell ref="AP74:AQ76"/>
    <mergeCell ref="AR74:AS76"/>
    <mergeCell ref="AT74:AY76"/>
    <mergeCell ref="S74:T76"/>
    <mergeCell ref="U74:V76"/>
    <mergeCell ref="W74:X76"/>
    <mergeCell ref="Y74:AA76"/>
    <mergeCell ref="AB74:AC76"/>
    <mergeCell ref="AD74:AF76"/>
    <mergeCell ref="G74:H76"/>
    <mergeCell ref="I74:J76"/>
    <mergeCell ref="K74:L76"/>
    <mergeCell ref="M74:N76"/>
    <mergeCell ref="O74:P76"/>
    <mergeCell ref="Q74:R76"/>
    <mergeCell ref="AZ71:BD73"/>
    <mergeCell ref="BE71:BI73"/>
    <mergeCell ref="BJ71:BK73"/>
    <mergeCell ref="BM71:BS71"/>
    <mergeCell ref="BU71:BU73"/>
    <mergeCell ref="BL72:BT72"/>
    <mergeCell ref="BM73:BS73"/>
    <mergeCell ref="AG71:AI73"/>
    <mergeCell ref="AJ71:AL73"/>
    <mergeCell ref="AM71:AO73"/>
    <mergeCell ref="AP71:AQ73"/>
    <mergeCell ref="AR71:AS73"/>
    <mergeCell ref="AT71:AY73"/>
    <mergeCell ref="S71:T73"/>
    <mergeCell ref="U71:V73"/>
    <mergeCell ref="W71:X73"/>
    <mergeCell ref="Y71:AA73"/>
    <mergeCell ref="AB71:AC73"/>
    <mergeCell ref="AD71:AF73"/>
    <mergeCell ref="G71:H73"/>
    <mergeCell ref="I71:J73"/>
    <mergeCell ref="K71:L73"/>
    <mergeCell ref="M71:N73"/>
    <mergeCell ref="O71:P73"/>
    <mergeCell ref="Q71:R73"/>
    <mergeCell ref="AZ68:BD70"/>
    <mergeCell ref="BE68:BI70"/>
    <mergeCell ref="BJ68:BK70"/>
    <mergeCell ref="BM68:BS68"/>
    <mergeCell ref="BU68:BU70"/>
    <mergeCell ref="BL69:BT69"/>
    <mergeCell ref="BM70:BS70"/>
    <mergeCell ref="AG68:AI70"/>
    <mergeCell ref="AJ68:AL70"/>
    <mergeCell ref="AM68:AO70"/>
    <mergeCell ref="AP68:AQ70"/>
    <mergeCell ref="AR68:AS70"/>
    <mergeCell ref="AT68:AY70"/>
    <mergeCell ref="S68:T70"/>
    <mergeCell ref="U68:V70"/>
    <mergeCell ref="W68:X70"/>
    <mergeCell ref="Y68:AA70"/>
    <mergeCell ref="AB68:AC70"/>
    <mergeCell ref="AD68:AF70"/>
    <mergeCell ref="G68:H70"/>
    <mergeCell ref="I68:J70"/>
    <mergeCell ref="K68:L70"/>
    <mergeCell ref="M68:N70"/>
    <mergeCell ref="O68:P70"/>
    <mergeCell ref="Q68:R70"/>
    <mergeCell ref="AZ65:BD67"/>
    <mergeCell ref="BE65:BI67"/>
    <mergeCell ref="BJ65:BK67"/>
    <mergeCell ref="BM65:BS65"/>
    <mergeCell ref="BU65:BU67"/>
    <mergeCell ref="BL66:BT66"/>
    <mergeCell ref="BM67:BS67"/>
    <mergeCell ref="AG65:AI67"/>
    <mergeCell ref="AJ65:AL67"/>
    <mergeCell ref="AM65:AO67"/>
    <mergeCell ref="AP65:AQ67"/>
    <mergeCell ref="AR65:AS67"/>
    <mergeCell ref="AT65:AY67"/>
    <mergeCell ref="S65:T67"/>
    <mergeCell ref="U65:V67"/>
    <mergeCell ref="W65:X67"/>
    <mergeCell ref="Y65:AA67"/>
    <mergeCell ref="AB65:AC67"/>
    <mergeCell ref="AD65:AF67"/>
    <mergeCell ref="G65:H67"/>
    <mergeCell ref="I65:J67"/>
    <mergeCell ref="K65:L67"/>
    <mergeCell ref="M65:N67"/>
    <mergeCell ref="O65:P67"/>
    <mergeCell ref="Q65:R67"/>
    <mergeCell ref="AZ62:BD64"/>
    <mergeCell ref="BE62:BI64"/>
    <mergeCell ref="BJ62:BK64"/>
    <mergeCell ref="BM62:BS62"/>
    <mergeCell ref="BU62:BU64"/>
    <mergeCell ref="BL63:BT63"/>
    <mergeCell ref="BM64:BS64"/>
    <mergeCell ref="AG62:AI64"/>
    <mergeCell ref="AJ62:AL64"/>
    <mergeCell ref="AM62:AO64"/>
    <mergeCell ref="AP62:AQ64"/>
    <mergeCell ref="AR62:AS64"/>
    <mergeCell ref="AT62:AY64"/>
    <mergeCell ref="S62:T64"/>
    <mergeCell ref="U62:V64"/>
    <mergeCell ref="W62:X64"/>
    <mergeCell ref="Y62:AA64"/>
    <mergeCell ref="AB62:AC64"/>
    <mergeCell ref="AD62:AF64"/>
    <mergeCell ref="G62:H64"/>
    <mergeCell ref="I62:J64"/>
    <mergeCell ref="K62:L64"/>
    <mergeCell ref="M62:N64"/>
    <mergeCell ref="O62:P64"/>
    <mergeCell ref="Q62:R64"/>
    <mergeCell ref="AZ59:BD61"/>
    <mergeCell ref="BE59:BI61"/>
    <mergeCell ref="BJ59:BK61"/>
    <mergeCell ref="BM59:BS59"/>
    <mergeCell ref="BU59:BU61"/>
    <mergeCell ref="BL60:BT60"/>
    <mergeCell ref="BM61:BS61"/>
    <mergeCell ref="AG59:AI61"/>
    <mergeCell ref="AJ59:AL61"/>
    <mergeCell ref="AM59:AO61"/>
    <mergeCell ref="AP59:AQ61"/>
    <mergeCell ref="AR59:AS61"/>
    <mergeCell ref="AT59:AY61"/>
    <mergeCell ref="S59:T61"/>
    <mergeCell ref="U59:V61"/>
    <mergeCell ref="W59:X61"/>
    <mergeCell ref="Y59:AA61"/>
    <mergeCell ref="AB59:AC61"/>
    <mergeCell ref="AD59:AF61"/>
    <mergeCell ref="G59:H61"/>
    <mergeCell ref="I59:J61"/>
    <mergeCell ref="K59:L61"/>
    <mergeCell ref="M59:N61"/>
    <mergeCell ref="O59:P61"/>
    <mergeCell ref="Q59:R61"/>
    <mergeCell ref="AZ56:BD58"/>
    <mergeCell ref="BE56:BI58"/>
    <mergeCell ref="BJ56:BK58"/>
    <mergeCell ref="BM56:BS56"/>
    <mergeCell ref="BU56:BU58"/>
    <mergeCell ref="BL57:BT57"/>
    <mergeCell ref="BM58:BS58"/>
    <mergeCell ref="AG56:AI58"/>
    <mergeCell ref="AJ56:AL58"/>
    <mergeCell ref="AM56:AO58"/>
    <mergeCell ref="AP56:AQ58"/>
    <mergeCell ref="AR56:AS58"/>
    <mergeCell ref="AT56:AY58"/>
    <mergeCell ref="S56:T58"/>
    <mergeCell ref="U56:V58"/>
    <mergeCell ref="W56:X58"/>
    <mergeCell ref="Y56:AA58"/>
    <mergeCell ref="AB56:AC58"/>
    <mergeCell ref="AD56:AF58"/>
    <mergeCell ref="G56:H58"/>
    <mergeCell ref="I56:J58"/>
    <mergeCell ref="K56:L58"/>
    <mergeCell ref="M56:N58"/>
    <mergeCell ref="O56:P58"/>
    <mergeCell ref="Q56:R58"/>
    <mergeCell ref="AZ53:BD55"/>
    <mergeCell ref="BE53:BI55"/>
    <mergeCell ref="BJ53:BK55"/>
    <mergeCell ref="BM53:BS53"/>
    <mergeCell ref="BU53:BU55"/>
    <mergeCell ref="BL54:BT54"/>
    <mergeCell ref="BM55:BS55"/>
    <mergeCell ref="AG53:AI55"/>
    <mergeCell ref="AJ53:AL55"/>
    <mergeCell ref="AM53:AO55"/>
    <mergeCell ref="AP53:AQ55"/>
    <mergeCell ref="AR53:AS55"/>
    <mergeCell ref="AT53:AY55"/>
    <mergeCell ref="S53:T55"/>
    <mergeCell ref="U53:V55"/>
    <mergeCell ref="W53:X55"/>
    <mergeCell ref="Y53:AA55"/>
    <mergeCell ref="AB53:AC55"/>
    <mergeCell ref="AD53:AF55"/>
    <mergeCell ref="G53:H55"/>
    <mergeCell ref="I53:J55"/>
    <mergeCell ref="K53:L55"/>
    <mergeCell ref="M53:N55"/>
    <mergeCell ref="O53:P55"/>
    <mergeCell ref="Q53:R55"/>
    <mergeCell ref="AZ50:BD52"/>
    <mergeCell ref="BE50:BI52"/>
    <mergeCell ref="BJ50:BK52"/>
    <mergeCell ref="BM50:BS50"/>
    <mergeCell ref="BU50:BU52"/>
    <mergeCell ref="BL51:BT51"/>
    <mergeCell ref="BM52:BS52"/>
    <mergeCell ref="AG50:AI52"/>
    <mergeCell ref="AJ50:AL52"/>
    <mergeCell ref="AM50:AO52"/>
    <mergeCell ref="AP50:AQ52"/>
    <mergeCell ref="AR50:AS52"/>
    <mergeCell ref="AT50:AY52"/>
    <mergeCell ref="S50:T52"/>
    <mergeCell ref="U50:V52"/>
    <mergeCell ref="W50:X52"/>
    <mergeCell ref="Y50:AA52"/>
    <mergeCell ref="AB50:AC52"/>
    <mergeCell ref="AD50:AF52"/>
    <mergeCell ref="G50:H52"/>
    <mergeCell ref="I50:J52"/>
    <mergeCell ref="K50:L52"/>
    <mergeCell ref="M50:N52"/>
    <mergeCell ref="O50:P52"/>
    <mergeCell ref="Q50:R52"/>
    <mergeCell ref="AZ47:BD49"/>
    <mergeCell ref="BE47:BI49"/>
    <mergeCell ref="BJ47:BK49"/>
    <mergeCell ref="BM47:BS47"/>
    <mergeCell ref="BU47:BU49"/>
    <mergeCell ref="BL48:BT48"/>
    <mergeCell ref="BM49:BS49"/>
    <mergeCell ref="AG47:AI49"/>
    <mergeCell ref="AJ47:AL49"/>
    <mergeCell ref="AM47:AO49"/>
    <mergeCell ref="AP47:AQ49"/>
    <mergeCell ref="AR47:AS49"/>
    <mergeCell ref="AT47:AY49"/>
    <mergeCell ref="S47:T49"/>
    <mergeCell ref="U47:V49"/>
    <mergeCell ref="W47:X49"/>
    <mergeCell ref="Y47:AA49"/>
    <mergeCell ref="AB47:AC49"/>
    <mergeCell ref="AD47:AF49"/>
    <mergeCell ref="G47:H49"/>
    <mergeCell ref="I47:J49"/>
    <mergeCell ref="K47:L49"/>
    <mergeCell ref="M47:N49"/>
    <mergeCell ref="O47:P49"/>
    <mergeCell ref="Q47:R49"/>
    <mergeCell ref="AZ44:BD46"/>
    <mergeCell ref="BE44:BI46"/>
    <mergeCell ref="BJ44:BK46"/>
    <mergeCell ref="BM44:BS44"/>
    <mergeCell ref="BU44:BU46"/>
    <mergeCell ref="BL45:BT45"/>
    <mergeCell ref="BM46:BS46"/>
    <mergeCell ref="AG44:AI46"/>
    <mergeCell ref="AJ44:AL46"/>
    <mergeCell ref="AM44:AO46"/>
    <mergeCell ref="AP44:AQ46"/>
    <mergeCell ref="AR44:AS46"/>
    <mergeCell ref="AT44:AY46"/>
    <mergeCell ref="S44:T46"/>
    <mergeCell ref="U44:V46"/>
    <mergeCell ref="W44:X46"/>
    <mergeCell ref="Y44:AA46"/>
    <mergeCell ref="AB44:AC46"/>
    <mergeCell ref="AD44:AF46"/>
    <mergeCell ref="G44:H46"/>
    <mergeCell ref="I44:J46"/>
    <mergeCell ref="K44:L46"/>
    <mergeCell ref="M44:N46"/>
    <mergeCell ref="O44:P46"/>
    <mergeCell ref="Q44:R46"/>
    <mergeCell ref="AZ41:BD43"/>
    <mergeCell ref="BE41:BI43"/>
    <mergeCell ref="BJ41:BK43"/>
    <mergeCell ref="BM41:BS41"/>
    <mergeCell ref="BU41:BU43"/>
    <mergeCell ref="BL42:BT42"/>
    <mergeCell ref="BM43:BS43"/>
    <mergeCell ref="AG41:AI43"/>
    <mergeCell ref="AJ41:AL43"/>
    <mergeCell ref="AM41:AO43"/>
    <mergeCell ref="AP41:AQ43"/>
    <mergeCell ref="AR41:AS43"/>
    <mergeCell ref="AT41:AY43"/>
    <mergeCell ref="S41:T43"/>
    <mergeCell ref="U41:V43"/>
    <mergeCell ref="W41:X43"/>
    <mergeCell ref="Y41:AA43"/>
    <mergeCell ref="AB41:AC43"/>
    <mergeCell ref="AD41:AF43"/>
    <mergeCell ref="G41:H43"/>
    <mergeCell ref="I41:J43"/>
    <mergeCell ref="K41:L43"/>
    <mergeCell ref="M41:N43"/>
    <mergeCell ref="O41:P43"/>
    <mergeCell ref="Q41:R43"/>
    <mergeCell ref="AZ38:BD40"/>
    <mergeCell ref="BE38:BI40"/>
    <mergeCell ref="BJ38:BK40"/>
    <mergeCell ref="BM38:BS38"/>
    <mergeCell ref="BU38:BU40"/>
    <mergeCell ref="BL39:BT39"/>
    <mergeCell ref="BM40:BS40"/>
    <mergeCell ref="AG38:AI40"/>
    <mergeCell ref="AJ38:AL40"/>
    <mergeCell ref="AM38:AO40"/>
    <mergeCell ref="AP38:AQ40"/>
    <mergeCell ref="AR38:AS40"/>
    <mergeCell ref="AT38:AY40"/>
    <mergeCell ref="S38:T40"/>
    <mergeCell ref="U38:V40"/>
    <mergeCell ref="W38:X40"/>
    <mergeCell ref="Y38:AA40"/>
    <mergeCell ref="AB38:AC40"/>
    <mergeCell ref="AD38:AF40"/>
    <mergeCell ref="G38:H40"/>
    <mergeCell ref="I38:J40"/>
    <mergeCell ref="K38:L40"/>
    <mergeCell ref="M38:N40"/>
    <mergeCell ref="O38:P40"/>
    <mergeCell ref="Q38:R40"/>
    <mergeCell ref="AZ35:BD37"/>
    <mergeCell ref="BE35:BI37"/>
    <mergeCell ref="BJ35:BK37"/>
    <mergeCell ref="BM35:BS35"/>
    <mergeCell ref="BU35:BU37"/>
    <mergeCell ref="BL36:BT36"/>
    <mergeCell ref="BM37:BS37"/>
    <mergeCell ref="AG35:AI37"/>
    <mergeCell ref="AJ35:AL37"/>
    <mergeCell ref="AM35:AO37"/>
    <mergeCell ref="AP35:AQ37"/>
    <mergeCell ref="AR35:AS37"/>
    <mergeCell ref="AT35:AY37"/>
    <mergeCell ref="S35:T37"/>
    <mergeCell ref="U35:V37"/>
    <mergeCell ref="W35:X37"/>
    <mergeCell ref="Y35:AA37"/>
    <mergeCell ref="AB35:AC37"/>
    <mergeCell ref="AD35:AF37"/>
    <mergeCell ref="G35:H37"/>
    <mergeCell ref="I35:J37"/>
    <mergeCell ref="K35:L37"/>
    <mergeCell ref="M35:N37"/>
    <mergeCell ref="O35:P37"/>
    <mergeCell ref="Q35:R37"/>
    <mergeCell ref="AZ32:BD34"/>
    <mergeCell ref="BE32:BI34"/>
    <mergeCell ref="BJ32:BK34"/>
    <mergeCell ref="BM32:BS32"/>
    <mergeCell ref="BU32:BU34"/>
    <mergeCell ref="BL33:BT33"/>
    <mergeCell ref="BM34:BS34"/>
    <mergeCell ref="AG32:AI34"/>
    <mergeCell ref="AJ32:AL34"/>
    <mergeCell ref="AM32:AO34"/>
    <mergeCell ref="AP32:AQ34"/>
    <mergeCell ref="AR32:AS34"/>
    <mergeCell ref="AT32:AY34"/>
    <mergeCell ref="S32:T34"/>
    <mergeCell ref="U32:V34"/>
    <mergeCell ref="W32:X34"/>
    <mergeCell ref="Y32:AA34"/>
    <mergeCell ref="AB32:AC34"/>
    <mergeCell ref="AD32:AF34"/>
    <mergeCell ref="G32:H34"/>
    <mergeCell ref="I32:J34"/>
    <mergeCell ref="K32:L34"/>
    <mergeCell ref="M32:N34"/>
    <mergeCell ref="O32:P34"/>
    <mergeCell ref="Q32:R34"/>
    <mergeCell ref="AZ29:BD31"/>
    <mergeCell ref="BE29:BI31"/>
    <mergeCell ref="BJ29:BK31"/>
    <mergeCell ref="BM29:BS29"/>
    <mergeCell ref="BU29:BU31"/>
    <mergeCell ref="BL30:BT30"/>
    <mergeCell ref="BM31:BS31"/>
    <mergeCell ref="AG29:AI31"/>
    <mergeCell ref="AJ29:AL31"/>
    <mergeCell ref="AM29:AO31"/>
    <mergeCell ref="AP29:AQ31"/>
    <mergeCell ref="AR29:AS31"/>
    <mergeCell ref="AT29:AY31"/>
    <mergeCell ref="S29:T31"/>
    <mergeCell ref="U29:V31"/>
    <mergeCell ref="W29:X31"/>
    <mergeCell ref="Y29:AA31"/>
    <mergeCell ref="AB29:AC31"/>
    <mergeCell ref="AD29:AF31"/>
    <mergeCell ref="G29:H31"/>
    <mergeCell ref="I29:J31"/>
    <mergeCell ref="K29:L31"/>
    <mergeCell ref="M29:N31"/>
    <mergeCell ref="O29:P31"/>
    <mergeCell ref="Q29:R31"/>
    <mergeCell ref="AZ26:BD28"/>
    <mergeCell ref="BE26:BI28"/>
    <mergeCell ref="BJ26:BK28"/>
    <mergeCell ref="BM26:BS26"/>
    <mergeCell ref="BU26:BU28"/>
    <mergeCell ref="BL27:BT27"/>
    <mergeCell ref="BM28:BS28"/>
    <mergeCell ref="AG26:AI28"/>
    <mergeCell ref="AJ26:AL28"/>
    <mergeCell ref="AM26:AO28"/>
    <mergeCell ref="AP26:AQ28"/>
    <mergeCell ref="AR26:AS28"/>
    <mergeCell ref="AT26:AY28"/>
    <mergeCell ref="S26:T28"/>
    <mergeCell ref="U26:V28"/>
    <mergeCell ref="W26:X28"/>
    <mergeCell ref="Y26:AA28"/>
    <mergeCell ref="AB26:AC28"/>
    <mergeCell ref="AD26:AF28"/>
    <mergeCell ref="G26:H28"/>
    <mergeCell ref="I26:J28"/>
    <mergeCell ref="K26:L28"/>
    <mergeCell ref="M26:N28"/>
    <mergeCell ref="O26:P28"/>
    <mergeCell ref="Q26:R28"/>
    <mergeCell ref="BE23:BI25"/>
    <mergeCell ref="BJ23:BK25"/>
    <mergeCell ref="BM23:BS23"/>
    <mergeCell ref="BU23:BU25"/>
    <mergeCell ref="BL24:BT24"/>
    <mergeCell ref="BM25:BS25"/>
    <mergeCell ref="AG23:AI25"/>
    <mergeCell ref="AJ23:AL25"/>
    <mergeCell ref="AM23:AO25"/>
    <mergeCell ref="AP23:AQ25"/>
    <mergeCell ref="AR23:AS25"/>
    <mergeCell ref="AT23:AY25"/>
    <mergeCell ref="AB23:AC25"/>
    <mergeCell ref="AD23:AF25"/>
    <mergeCell ref="G23:H25"/>
    <mergeCell ref="I23:J25"/>
    <mergeCell ref="K23:L25"/>
    <mergeCell ref="M23:N25"/>
    <mergeCell ref="O23:P25"/>
    <mergeCell ref="Q23:R25"/>
    <mergeCell ref="AZ23:BD25"/>
    <mergeCell ref="A17:C94"/>
    <mergeCell ref="D17:E17"/>
    <mergeCell ref="G17:BU17"/>
    <mergeCell ref="S20:T22"/>
    <mergeCell ref="U20:V22"/>
    <mergeCell ref="W20:X22"/>
    <mergeCell ref="Y20:AA22"/>
    <mergeCell ref="AB20:AC22"/>
    <mergeCell ref="AD20:AF22"/>
    <mergeCell ref="G20:H22"/>
    <mergeCell ref="I20:J22"/>
    <mergeCell ref="K20:L22"/>
    <mergeCell ref="M20:N22"/>
    <mergeCell ref="O20:P22"/>
    <mergeCell ref="Q20:R22"/>
    <mergeCell ref="AZ20:BD22"/>
    <mergeCell ref="BE20:BI22"/>
    <mergeCell ref="BJ20:BK22"/>
    <mergeCell ref="BM20:BS20"/>
    <mergeCell ref="BU20:BU22"/>
    <mergeCell ref="BL21:BT21"/>
    <mergeCell ref="BM22:BS22"/>
    <mergeCell ref="AG20:AI22"/>
    <mergeCell ref="AJ20:AL22"/>
    <mergeCell ref="BV17:BW94"/>
    <mergeCell ref="D18:D94"/>
    <mergeCell ref="E18:E19"/>
    <mergeCell ref="F18:F94"/>
    <mergeCell ref="G18:AA19"/>
    <mergeCell ref="AB18:AS19"/>
    <mergeCell ref="AT18:AY19"/>
    <mergeCell ref="BN14:BO14"/>
    <mergeCell ref="BP14:BW14"/>
    <mergeCell ref="E15:BW15"/>
    <mergeCell ref="AZ18:BD18"/>
    <mergeCell ref="BE18:BI18"/>
    <mergeCell ref="BJ18:BU18"/>
    <mergeCell ref="AZ19:BD19"/>
    <mergeCell ref="BE19:BI19"/>
    <mergeCell ref="BJ19:BU19"/>
    <mergeCell ref="AM20:AO22"/>
    <mergeCell ref="AP20:AQ22"/>
    <mergeCell ref="AR20:AS22"/>
    <mergeCell ref="AT20:AY22"/>
    <mergeCell ref="S23:T25"/>
    <mergeCell ref="U23:V25"/>
    <mergeCell ref="W23:X25"/>
    <mergeCell ref="Y23:AA25"/>
    <mergeCell ref="E11:H11"/>
    <mergeCell ref="I11:J11"/>
    <mergeCell ref="K11:L11"/>
    <mergeCell ref="A16:B16"/>
    <mergeCell ref="C16:F16"/>
    <mergeCell ref="G16:BW16"/>
    <mergeCell ref="E14:L14"/>
    <mergeCell ref="M14:T14"/>
    <mergeCell ref="U14:AC14"/>
    <mergeCell ref="AE14:AH14"/>
    <mergeCell ref="AI14:BE14"/>
    <mergeCell ref="BF14:BM14"/>
    <mergeCell ref="W10:AR10"/>
    <mergeCell ref="AS10:BR10"/>
    <mergeCell ref="BT10:BV10"/>
    <mergeCell ref="BN11:BW12"/>
    <mergeCell ref="E12:BM12"/>
    <mergeCell ref="E13:L13"/>
    <mergeCell ref="M13:T13"/>
    <mergeCell ref="U13:BO13"/>
    <mergeCell ref="BP13:BQ13"/>
    <mergeCell ref="BR13:BS13"/>
    <mergeCell ref="BT13:BU13"/>
    <mergeCell ref="BV13:BW13"/>
    <mergeCell ref="AP11:AR11"/>
    <mergeCell ref="AS11:AT11"/>
    <mergeCell ref="AU11:AW11"/>
    <mergeCell ref="AX11:AY11"/>
    <mergeCell ref="AZ11:BA11"/>
    <mergeCell ref="BB11:BM11"/>
    <mergeCell ref="S11:T11"/>
    <mergeCell ref="U11:V11"/>
    <mergeCell ref="W11:X11"/>
    <mergeCell ref="Y11:AA11"/>
    <mergeCell ref="AB11:AK11"/>
    <mergeCell ref="AL11:AO11"/>
    <mergeCell ref="BR7:BS7"/>
    <mergeCell ref="BT7:BU7"/>
    <mergeCell ref="BV7:BW7"/>
    <mergeCell ref="E8:T8"/>
    <mergeCell ref="U8:BH8"/>
    <mergeCell ref="BI8:BW8"/>
    <mergeCell ref="A1:D15"/>
    <mergeCell ref="E1:BX1"/>
    <mergeCell ref="E2:BY2"/>
    <mergeCell ref="E3:Y5"/>
    <mergeCell ref="Z3:BC5"/>
    <mergeCell ref="BD3:BW5"/>
    <mergeCell ref="BX3:BY94"/>
    <mergeCell ref="E6:BQ6"/>
    <mergeCell ref="BR6:BW6"/>
    <mergeCell ref="E7:BQ7"/>
    <mergeCell ref="M11:N11"/>
    <mergeCell ref="O11:P11"/>
    <mergeCell ref="Q11:R11"/>
    <mergeCell ref="E9:BR9"/>
    <mergeCell ref="BS9:BW9"/>
    <mergeCell ref="E10:H10"/>
    <mergeCell ref="I10:T10"/>
    <mergeCell ref="U10:V10"/>
  </mergeCells>
  <phoneticPr fontId="15"/>
  <dataValidations count="4">
    <dataValidation imeMode="off" allowBlank="1" showInputMessage="1" sqref="G20:AY94 BE20:BU94" xr:uid="{00000000-0002-0000-0C00-000000000000}"/>
    <dataValidation imeMode="disabled" allowBlank="1" showInputMessage="1" showErrorMessage="1" sqref="AP11:BA11 AB11:AJ11 AL11:AN11" xr:uid="{00000000-0002-0000-0C00-000001000000}"/>
    <dataValidation imeMode="hiragana" allowBlank="1" showInputMessage="1" sqref="BR7 BV7 BT7 W10:W11 Y11 BT13 U10 BB11 BE18 BF14 BV13 E2:E3 Z3:AA3 I10:I11 S11 E10:E11 BS9:BS10 M13:M14 BP14 U13:U14 C16 E18 A95 BY1:BZ1 E20:E94 G16:G18 AB18 AZ18 AT18 M11 O11 K11 Q11 BR13 CI1:XFD1048576 E13:E15 A97:BZ1048576" xr:uid="{00000000-0002-0000-0C00-000002000000}"/>
    <dataValidation imeMode="disabled" allowBlank="1" showInputMessage="1" sqref="AZ20:BD94" xr:uid="{00000000-0002-0000-0C00-000003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FF00"/>
    <pageSetUpPr autoPageBreaks="0" fitToPage="1"/>
  </sheetPr>
  <dimension ref="A1:CC2058"/>
  <sheetViews>
    <sheetView showRowColHeaders="0" workbookViewId="0">
      <selection activeCell="G8" sqref="G8:O9"/>
    </sheetView>
  </sheetViews>
  <sheetFormatPr defaultColWidth="0" defaultRowHeight="0" customHeight="1" zeroHeight="1"/>
  <cols>
    <col min="1" max="6" width="2.5" style="152" customWidth="1"/>
    <col min="7" max="9" width="2.5" style="153" customWidth="1"/>
    <col min="10" max="11" width="1.25" style="153" customWidth="1"/>
    <col min="12" max="12" width="2.5" style="153" customWidth="1"/>
    <col min="13" max="16" width="1.25" style="153" customWidth="1"/>
    <col min="17" max="18" width="2.5" style="153" customWidth="1"/>
    <col min="19" max="19" width="2.5" style="154" customWidth="1"/>
    <col min="20" max="21" width="1.25" style="154" customWidth="1"/>
    <col min="22" max="38" width="2.5" style="154" customWidth="1"/>
    <col min="39" max="43" width="2.5" style="152" customWidth="1"/>
    <col min="44" max="44" width="3.25" style="152" customWidth="1"/>
    <col min="45" max="45" width="2.5" style="155" customWidth="1"/>
    <col min="46" max="53" width="2.5" style="1" customWidth="1"/>
    <col min="54" max="65" width="12.5" style="1" customWidth="1"/>
    <col min="66" max="69" width="2.5" style="190" hidden="1" customWidth="1"/>
    <col min="70" max="71" width="7.625" style="193" hidden="1" customWidth="1"/>
    <col min="72" max="76" width="7.625" style="187" hidden="1" customWidth="1"/>
    <col min="77" max="77" width="12.75" style="1" hidden="1" customWidth="1"/>
    <col min="78" max="78" width="2.5" style="141" hidden="1" customWidth="1"/>
    <col min="79" max="79" width="7.625" style="142" hidden="1" customWidth="1"/>
    <col min="80" max="81" width="7.625" style="141" hidden="1" customWidth="1"/>
    <col min="82" max="16384" width="2.5" style="141" hidden="1"/>
  </cols>
  <sheetData>
    <row r="1" spans="1:77" ht="15" customHeight="1">
      <c r="A1" s="2219"/>
      <c r="B1" s="2219"/>
      <c r="C1" s="2219"/>
      <c r="D1" s="2219"/>
      <c r="E1" s="2219"/>
      <c r="F1" s="2219"/>
      <c r="G1" s="2219"/>
      <c r="H1" s="2219"/>
      <c r="I1" s="2219"/>
      <c r="J1" s="2219"/>
      <c r="K1" s="2219"/>
      <c r="L1" s="2219"/>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69"/>
      <c r="AN1" s="2269"/>
      <c r="AO1" s="2269"/>
      <c r="AP1" s="2269"/>
      <c r="AQ1" s="2269"/>
      <c r="AR1" s="2269"/>
      <c r="AS1" s="140"/>
      <c r="AT1" s="140"/>
      <c r="AU1" s="140"/>
      <c r="AV1" s="140"/>
      <c r="AW1" s="140"/>
      <c r="AX1" s="140"/>
      <c r="AY1" s="140"/>
      <c r="AZ1" s="140"/>
      <c r="BA1" s="140"/>
      <c r="BB1" s="188"/>
      <c r="BC1" s="188"/>
      <c r="BD1" s="188"/>
      <c r="BE1" s="188"/>
      <c r="BF1" s="188"/>
      <c r="BG1" s="188"/>
      <c r="BH1" s="188"/>
      <c r="BI1" s="188"/>
      <c r="BJ1" s="188"/>
      <c r="BK1" s="188"/>
      <c r="BL1" s="188"/>
      <c r="BM1" s="188"/>
      <c r="BR1" s="191" t="s">
        <v>1549</v>
      </c>
      <c r="BS1" s="191" t="s">
        <v>1550</v>
      </c>
      <c r="BT1" s="191" t="s">
        <v>1123</v>
      </c>
      <c r="BU1" s="192" t="s">
        <v>1207</v>
      </c>
      <c r="BV1" s="192" t="s">
        <v>1208</v>
      </c>
      <c r="BW1" s="192" t="s">
        <v>65</v>
      </c>
      <c r="BX1" s="192" t="s">
        <v>1124</v>
      </c>
      <c r="BY1" s="4" t="s">
        <v>362</v>
      </c>
    </row>
    <row r="2" spans="1:77" ht="15" customHeight="1">
      <c r="A2" s="2219"/>
      <c r="B2" s="2219"/>
      <c r="C2" s="2219"/>
      <c r="D2" s="2219"/>
      <c r="E2" s="2219"/>
      <c r="F2" s="2219"/>
      <c r="G2" s="2219"/>
      <c r="H2" s="2219"/>
      <c r="I2" s="2219"/>
      <c r="J2" s="2219"/>
      <c r="K2" s="2219"/>
      <c r="L2" s="2219"/>
      <c r="M2" s="2219"/>
      <c r="N2" s="2219"/>
      <c r="O2" s="2219"/>
      <c r="P2" s="2219"/>
      <c r="Q2" s="2219"/>
      <c r="R2" s="2219"/>
      <c r="S2" s="2219"/>
      <c r="T2" s="2219"/>
      <c r="U2" s="2219"/>
      <c r="V2" s="2219"/>
      <c r="W2" s="2219"/>
      <c r="X2" s="2219"/>
      <c r="Y2" s="2219"/>
      <c r="Z2" s="2219"/>
      <c r="AA2" s="2219"/>
      <c r="AB2" s="2219"/>
      <c r="AC2" s="2219"/>
      <c r="AD2" s="2219"/>
      <c r="AE2" s="2219"/>
      <c r="AF2" s="2219"/>
      <c r="AG2" s="2219"/>
      <c r="AH2" s="2219"/>
      <c r="AI2" s="2219"/>
      <c r="AJ2" s="2219"/>
      <c r="AK2" s="2219"/>
      <c r="AL2" s="2219"/>
      <c r="AM2" s="2269"/>
      <c r="AN2" s="2269"/>
      <c r="AO2" s="2269"/>
      <c r="AP2" s="2269"/>
      <c r="AQ2" s="2269"/>
      <c r="AR2" s="2269"/>
      <c r="AS2" s="140"/>
      <c r="AT2" s="140"/>
      <c r="AU2" s="140"/>
      <c r="AV2" s="140"/>
      <c r="AW2" s="140"/>
      <c r="AX2" s="140"/>
      <c r="AY2" s="140"/>
      <c r="AZ2" s="140"/>
      <c r="BA2" s="140"/>
      <c r="BB2" s="188"/>
      <c r="BC2" s="188"/>
      <c r="BD2" s="188"/>
      <c r="BE2" s="188"/>
      <c r="BF2" s="188"/>
      <c r="BG2" s="188"/>
      <c r="BH2" s="188"/>
      <c r="BI2" s="188"/>
      <c r="BJ2" s="188"/>
      <c r="BK2" s="188"/>
      <c r="BL2" s="188"/>
      <c r="BM2" s="188"/>
      <c r="BR2" s="193" t="s">
        <v>1125</v>
      </c>
      <c r="BS2" s="193" t="s">
        <v>1542</v>
      </c>
      <c r="BT2" s="187" t="s">
        <v>1125</v>
      </c>
      <c r="BU2" s="187" t="s">
        <v>1126</v>
      </c>
      <c r="BV2" s="187" t="s">
        <v>1127</v>
      </c>
      <c r="BW2" s="194" t="s">
        <v>1526</v>
      </c>
      <c r="BX2" s="195"/>
    </row>
    <row r="3" spans="1:77" ht="15" customHeight="1">
      <c r="A3" s="2219"/>
      <c r="B3" s="2219"/>
      <c r="C3" s="2219"/>
      <c r="D3" s="2219"/>
      <c r="E3" s="2219"/>
      <c r="F3" s="2270" t="s">
        <v>1128</v>
      </c>
      <c r="G3" s="2270"/>
      <c r="H3" s="2270"/>
      <c r="I3" s="2270"/>
      <c r="J3" s="2270"/>
      <c r="K3" s="2270"/>
      <c r="L3" s="2270"/>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69"/>
      <c r="AN3" s="2269"/>
      <c r="AO3" s="2269"/>
      <c r="AP3" s="2269"/>
      <c r="AQ3" s="2269"/>
      <c r="AR3" s="2269"/>
      <c r="AS3" s="140"/>
      <c r="AT3" s="140"/>
      <c r="AU3" s="140"/>
      <c r="AV3" s="140"/>
      <c r="AW3" s="140"/>
      <c r="AX3" s="140"/>
      <c r="AY3" s="140"/>
      <c r="AZ3" s="140"/>
      <c r="BA3" s="140"/>
      <c r="BB3" s="188"/>
      <c r="BC3" s="188"/>
      <c r="BD3" s="188"/>
      <c r="BE3" s="188"/>
      <c r="BF3" s="188"/>
      <c r="BG3" s="188"/>
      <c r="BH3" s="188"/>
      <c r="BI3" s="188"/>
      <c r="BJ3" s="188"/>
      <c r="BK3" s="188"/>
      <c r="BL3" s="188"/>
      <c r="BM3" s="188"/>
      <c r="BR3" s="193" t="s">
        <v>1551</v>
      </c>
      <c r="BS3" s="193" t="s">
        <v>1552</v>
      </c>
      <c r="BT3" s="193" t="s">
        <v>1129</v>
      </c>
      <c r="BU3" s="187" t="s">
        <v>1130</v>
      </c>
      <c r="BV3" s="187" t="s">
        <v>1131</v>
      </c>
      <c r="BW3" s="196" t="s">
        <v>134</v>
      </c>
      <c r="BX3" s="195" t="s">
        <v>1132</v>
      </c>
      <c r="BY3" s="1" t="s">
        <v>327</v>
      </c>
    </row>
    <row r="4" spans="1:77" ht="15" customHeight="1">
      <c r="A4" s="2219"/>
      <c r="B4" s="2219"/>
      <c r="C4" s="2219"/>
      <c r="D4" s="2219"/>
      <c r="E4" s="2219"/>
      <c r="F4" s="2270"/>
      <c r="G4" s="2270"/>
      <c r="H4" s="2270"/>
      <c r="I4" s="2270"/>
      <c r="J4" s="2270"/>
      <c r="K4" s="2270"/>
      <c r="L4" s="2270"/>
      <c r="M4" s="2270"/>
      <c r="N4" s="2270"/>
      <c r="O4" s="2270"/>
      <c r="P4" s="2270"/>
      <c r="Q4" s="2270"/>
      <c r="R4" s="2270"/>
      <c r="S4" s="2270"/>
      <c r="T4" s="2270"/>
      <c r="U4" s="2270"/>
      <c r="V4" s="2270"/>
      <c r="W4" s="2270"/>
      <c r="X4" s="2270"/>
      <c r="Y4" s="2270"/>
      <c r="Z4" s="2270"/>
      <c r="AA4" s="2270"/>
      <c r="AB4" s="2270"/>
      <c r="AC4" s="2270"/>
      <c r="AD4" s="2270"/>
      <c r="AE4" s="2270"/>
      <c r="AF4" s="2270"/>
      <c r="AG4" s="2270"/>
      <c r="AH4" s="2270"/>
      <c r="AI4" s="2270"/>
      <c r="AJ4" s="2270"/>
      <c r="AK4" s="2270"/>
      <c r="AL4" s="2270"/>
      <c r="AM4" s="2269"/>
      <c r="AN4" s="2269"/>
      <c r="AO4" s="2269"/>
      <c r="AP4" s="2269"/>
      <c r="AQ4" s="2269"/>
      <c r="AR4" s="2269"/>
      <c r="AS4" s="140"/>
      <c r="AT4" s="140"/>
      <c r="AU4" s="140"/>
      <c r="AV4" s="140"/>
      <c r="AW4" s="140"/>
      <c r="AX4" s="140"/>
      <c r="AY4" s="140"/>
      <c r="AZ4" s="140"/>
      <c r="BA4" s="140"/>
      <c r="BB4" s="188"/>
      <c r="BC4" s="188"/>
      <c r="BD4" s="188"/>
      <c r="BE4" s="188"/>
      <c r="BF4" s="188"/>
      <c r="BG4" s="188"/>
      <c r="BH4" s="188"/>
      <c r="BI4" s="188"/>
      <c r="BJ4" s="188"/>
      <c r="BK4" s="188"/>
      <c r="BL4" s="188"/>
      <c r="BM4" s="188"/>
      <c r="BR4" s="193" t="s">
        <v>1553</v>
      </c>
      <c r="BS4" s="193" t="s">
        <v>1284</v>
      </c>
      <c r="BT4" s="187" t="s">
        <v>1133</v>
      </c>
      <c r="BU4" s="187" t="s">
        <v>1134</v>
      </c>
      <c r="BV4" s="187" t="s">
        <v>1135</v>
      </c>
      <c r="BW4" s="196" t="s">
        <v>135</v>
      </c>
      <c r="BX4" s="197" t="s">
        <v>134</v>
      </c>
      <c r="BY4" s="1" t="s">
        <v>1554</v>
      </c>
    </row>
    <row r="5" spans="1:77" ht="15" customHeight="1">
      <c r="A5" s="2219"/>
      <c r="B5" s="2219"/>
      <c r="C5" s="2219"/>
      <c r="D5" s="2219"/>
      <c r="E5" s="2219"/>
      <c r="F5" s="2219"/>
      <c r="G5" s="2219"/>
      <c r="H5" s="2219"/>
      <c r="I5" s="2219"/>
      <c r="J5" s="2219"/>
      <c r="K5" s="2219"/>
      <c r="L5" s="2219"/>
      <c r="M5" s="2219"/>
      <c r="N5" s="2219"/>
      <c r="O5" s="2219"/>
      <c r="P5" s="2219"/>
      <c r="Q5" s="2219"/>
      <c r="R5" s="2219"/>
      <c r="S5" s="2219"/>
      <c r="T5" s="2219"/>
      <c r="U5" s="2219"/>
      <c r="V5" s="2219"/>
      <c r="W5" s="2219"/>
      <c r="X5" s="2219"/>
      <c r="Y5" s="2219"/>
      <c r="Z5" s="2219"/>
      <c r="AA5" s="2219"/>
      <c r="AB5" s="2219"/>
      <c r="AC5" s="2219"/>
      <c r="AD5" s="2219"/>
      <c r="AE5" s="2219"/>
      <c r="AF5" s="2219"/>
      <c r="AG5" s="2219"/>
      <c r="AH5" s="2219"/>
      <c r="AI5" s="2219"/>
      <c r="AJ5" s="2219"/>
      <c r="AK5" s="2219"/>
      <c r="AL5" s="2219"/>
      <c r="AM5" s="2269"/>
      <c r="AN5" s="2269"/>
      <c r="AO5" s="2269"/>
      <c r="AP5" s="2269"/>
      <c r="AQ5" s="2269"/>
      <c r="AR5" s="2269"/>
      <c r="AS5" s="140"/>
      <c r="AT5" s="140"/>
      <c r="AU5" s="140"/>
      <c r="AV5" s="140"/>
      <c r="AW5" s="140"/>
      <c r="AX5" s="140"/>
      <c r="AY5" s="140"/>
      <c r="AZ5" s="140"/>
      <c r="BA5" s="140"/>
      <c r="BB5" s="188"/>
      <c r="BC5" s="188"/>
      <c r="BD5" s="188"/>
      <c r="BE5" s="188"/>
      <c r="BF5" s="188"/>
      <c r="BG5" s="188"/>
      <c r="BH5" s="188"/>
      <c r="BI5" s="188"/>
      <c r="BJ5" s="188"/>
      <c r="BK5" s="188"/>
      <c r="BL5" s="188"/>
      <c r="BM5" s="188"/>
      <c r="BR5" s="193" t="s">
        <v>1555</v>
      </c>
      <c r="BS5" s="193" t="s">
        <v>1282</v>
      </c>
      <c r="BT5" s="193" t="s">
        <v>1136</v>
      </c>
      <c r="BU5" s="187" t="s">
        <v>1137</v>
      </c>
      <c r="BV5" s="187" t="s">
        <v>1138</v>
      </c>
      <c r="BW5" s="198" t="s">
        <v>136</v>
      </c>
      <c r="BX5" s="197" t="s">
        <v>135</v>
      </c>
      <c r="BY5" s="1" t="s">
        <v>315</v>
      </c>
    </row>
    <row r="6" spans="1:77" ht="15" customHeight="1">
      <c r="A6" s="2219"/>
      <c r="B6" s="2219"/>
      <c r="C6" s="2219"/>
      <c r="D6" s="2219"/>
      <c r="E6" s="2219"/>
      <c r="F6" s="2219"/>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69"/>
      <c r="AN6" s="2269"/>
      <c r="AO6" s="2269"/>
      <c r="AP6" s="2269"/>
      <c r="AQ6" s="2269"/>
      <c r="AR6" s="2269"/>
      <c r="AS6" s="140"/>
      <c r="AT6" s="140"/>
      <c r="AU6" s="140"/>
      <c r="AV6" s="140"/>
      <c r="AW6" s="140"/>
      <c r="AX6" s="140"/>
      <c r="AY6" s="140"/>
      <c r="AZ6" s="140"/>
      <c r="BA6" s="140"/>
      <c r="BB6" s="188"/>
      <c r="BC6" s="188"/>
      <c r="BD6" s="188"/>
      <c r="BE6" s="188"/>
      <c r="BF6" s="188"/>
      <c r="BG6" s="188"/>
      <c r="BH6" s="188"/>
      <c r="BI6" s="188"/>
      <c r="BJ6" s="188"/>
      <c r="BK6" s="188"/>
      <c r="BL6" s="188"/>
      <c r="BM6" s="188"/>
      <c r="BR6" s="193" t="s">
        <v>1556</v>
      </c>
      <c r="BS6" s="193" t="s">
        <v>1281</v>
      </c>
      <c r="BT6" s="187" t="s">
        <v>1139</v>
      </c>
      <c r="BU6" s="187" t="s">
        <v>1140</v>
      </c>
      <c r="BV6" s="187" t="s">
        <v>1141</v>
      </c>
      <c r="BY6" s="1" t="s">
        <v>316</v>
      </c>
    </row>
    <row r="7" spans="1:77" ht="15" customHeight="1">
      <c r="A7" s="2219"/>
      <c r="B7" s="2219"/>
      <c r="C7" s="2219"/>
      <c r="D7" s="2219"/>
      <c r="E7" s="2219"/>
      <c r="F7" s="2219"/>
      <c r="G7" s="2219"/>
      <c r="H7" s="2219"/>
      <c r="I7" s="2219"/>
      <c r="J7" s="2219"/>
      <c r="K7" s="2219"/>
      <c r="L7" s="2219"/>
      <c r="M7" s="2219"/>
      <c r="N7" s="2219"/>
      <c r="O7" s="2219"/>
      <c r="P7" s="2219"/>
      <c r="Q7" s="2219"/>
      <c r="R7" s="2219"/>
      <c r="S7" s="2220" t="s">
        <v>1142</v>
      </c>
      <c r="T7" s="2220"/>
      <c r="U7" s="2221" t="s">
        <v>1143</v>
      </c>
      <c r="V7" s="2221"/>
      <c r="W7" s="2221"/>
      <c r="X7" s="2221"/>
      <c r="Y7" s="2221"/>
      <c r="Z7" s="2221"/>
      <c r="AA7" s="2220"/>
      <c r="AB7" s="2222">
        <f>★入力画面!M117</f>
        <v>0</v>
      </c>
      <c r="AC7" s="2222"/>
      <c r="AD7" s="2222"/>
      <c r="AE7" s="2222"/>
      <c r="AF7" s="2222"/>
      <c r="AG7" s="2222"/>
      <c r="AH7" s="2222"/>
      <c r="AI7" s="2222"/>
      <c r="AJ7" s="2222"/>
      <c r="AK7" s="2222"/>
      <c r="AL7" s="2220"/>
      <c r="AM7" s="2269"/>
      <c r="AN7" s="2269"/>
      <c r="AO7" s="2269"/>
      <c r="AP7" s="2269"/>
      <c r="AQ7" s="2269"/>
      <c r="AR7" s="2269"/>
      <c r="AS7" s="140"/>
      <c r="AT7" s="140"/>
      <c r="AU7" s="140"/>
      <c r="AV7" s="140"/>
      <c r="AW7" s="140"/>
      <c r="AX7" s="140"/>
      <c r="AY7" s="140"/>
      <c r="AZ7" s="140"/>
      <c r="BA7" s="140"/>
      <c r="BB7" s="188"/>
      <c r="BC7" s="188"/>
      <c r="BD7" s="188"/>
      <c r="BE7" s="188"/>
      <c r="BF7" s="188"/>
      <c r="BG7" s="188"/>
      <c r="BH7" s="188"/>
      <c r="BI7" s="188"/>
      <c r="BJ7" s="188"/>
      <c r="BK7" s="188"/>
      <c r="BL7" s="188"/>
      <c r="BM7" s="188"/>
      <c r="BR7" s="193" t="s">
        <v>1557</v>
      </c>
      <c r="BS7" s="193" t="s">
        <v>1277</v>
      </c>
      <c r="BT7" s="193" t="s">
        <v>1144</v>
      </c>
      <c r="BU7" s="187" t="s">
        <v>1145</v>
      </c>
      <c r="BV7" s="187" t="s">
        <v>1146</v>
      </c>
      <c r="BY7" s="1" t="s">
        <v>317</v>
      </c>
    </row>
    <row r="8" spans="1:77" ht="7.5" customHeight="1">
      <c r="A8" s="2219"/>
      <c r="B8" s="2219"/>
      <c r="C8" s="2219"/>
      <c r="D8" s="2219"/>
      <c r="E8" s="2219"/>
      <c r="F8" s="2224"/>
      <c r="G8" s="2225"/>
      <c r="H8" s="2226"/>
      <c r="I8" s="2226"/>
      <c r="J8" s="2226"/>
      <c r="K8" s="2226"/>
      <c r="L8" s="2226"/>
      <c r="M8" s="2226"/>
      <c r="N8" s="2226"/>
      <c r="O8" s="2227"/>
      <c r="P8" s="2231"/>
      <c r="Q8" s="2232"/>
      <c r="R8" s="2232"/>
      <c r="S8" s="2220"/>
      <c r="T8" s="2220"/>
      <c r="U8" s="2221"/>
      <c r="V8" s="2221"/>
      <c r="W8" s="2221"/>
      <c r="X8" s="2221"/>
      <c r="Y8" s="2221"/>
      <c r="Z8" s="2221"/>
      <c r="AA8" s="2220"/>
      <c r="AB8" s="2223"/>
      <c r="AC8" s="2223"/>
      <c r="AD8" s="2223"/>
      <c r="AE8" s="2223"/>
      <c r="AF8" s="2223"/>
      <c r="AG8" s="2223"/>
      <c r="AH8" s="2223"/>
      <c r="AI8" s="2223"/>
      <c r="AJ8" s="2223"/>
      <c r="AK8" s="2223"/>
      <c r="AL8" s="2220"/>
      <c r="AM8" s="2269"/>
      <c r="AN8" s="2269"/>
      <c r="AO8" s="2269"/>
      <c r="AP8" s="2269"/>
      <c r="AQ8" s="2269"/>
      <c r="AR8" s="2269"/>
      <c r="AS8" s="140"/>
      <c r="AT8" s="140"/>
      <c r="AU8" s="140"/>
      <c r="AV8" s="140"/>
      <c r="AW8" s="140"/>
      <c r="AX8" s="140"/>
      <c r="AY8" s="140"/>
      <c r="AZ8" s="140"/>
      <c r="BA8" s="140"/>
      <c r="BB8" s="188"/>
      <c r="BC8" s="188"/>
      <c r="BD8" s="188"/>
      <c r="BE8" s="188"/>
      <c r="BF8" s="188"/>
      <c r="BG8" s="188"/>
      <c r="BH8" s="188"/>
      <c r="BI8" s="188"/>
      <c r="BJ8" s="188"/>
      <c r="BK8" s="188"/>
      <c r="BL8" s="188"/>
      <c r="BM8" s="188"/>
      <c r="BR8" s="193" t="s">
        <v>1558</v>
      </c>
      <c r="BS8" s="193" t="s">
        <v>1274</v>
      </c>
      <c r="BT8" s="187" t="s">
        <v>1147</v>
      </c>
      <c r="BU8" s="187" t="s">
        <v>1148</v>
      </c>
      <c r="BV8" s="187" t="s">
        <v>1149</v>
      </c>
      <c r="BY8" s="1" t="s">
        <v>318</v>
      </c>
    </row>
    <row r="9" spans="1:77" ht="7.5" customHeight="1">
      <c r="A9" s="2219"/>
      <c r="B9" s="2219"/>
      <c r="C9" s="2219"/>
      <c r="D9" s="2219"/>
      <c r="E9" s="2219"/>
      <c r="F9" s="2224"/>
      <c r="G9" s="2228"/>
      <c r="H9" s="2229"/>
      <c r="I9" s="2229"/>
      <c r="J9" s="2229"/>
      <c r="K9" s="2229"/>
      <c r="L9" s="2229"/>
      <c r="M9" s="2229"/>
      <c r="N9" s="2229"/>
      <c r="O9" s="2230"/>
      <c r="P9" s="2231"/>
      <c r="Q9" s="2232"/>
      <c r="R9" s="2232"/>
      <c r="S9" s="2220"/>
      <c r="T9" s="2220"/>
      <c r="U9" s="2221"/>
      <c r="V9" s="2221"/>
      <c r="W9" s="2221"/>
      <c r="X9" s="2221"/>
      <c r="Y9" s="2221"/>
      <c r="Z9" s="2221"/>
      <c r="AA9" s="2233"/>
      <c r="AB9" s="2233"/>
      <c r="AC9" s="2233"/>
      <c r="AD9" s="2233"/>
      <c r="AE9" s="2233"/>
      <c r="AF9" s="2233"/>
      <c r="AG9" s="2233"/>
      <c r="AH9" s="2233"/>
      <c r="AI9" s="2233"/>
      <c r="AJ9" s="2233"/>
      <c r="AK9" s="2233"/>
      <c r="AL9" s="2233"/>
      <c r="AM9" s="2269"/>
      <c r="AN9" s="2269"/>
      <c r="AO9" s="2269"/>
      <c r="AP9" s="2269"/>
      <c r="AQ9" s="2269"/>
      <c r="AR9" s="2269"/>
      <c r="AS9" s="140"/>
      <c r="AT9" s="140"/>
      <c r="AU9" s="140"/>
      <c r="AV9" s="140"/>
      <c r="AW9" s="140"/>
      <c r="AX9" s="140"/>
      <c r="AY9" s="140"/>
      <c r="AZ9" s="140"/>
      <c r="BA9" s="140"/>
      <c r="BB9" s="188"/>
      <c r="BC9" s="188"/>
      <c r="BD9" s="188"/>
      <c r="BE9" s="188"/>
      <c r="BF9" s="188"/>
      <c r="BG9" s="188"/>
      <c r="BH9" s="188"/>
      <c r="BI9" s="188"/>
      <c r="BJ9" s="188"/>
      <c r="BK9" s="188"/>
      <c r="BL9" s="188"/>
      <c r="BM9" s="188"/>
      <c r="BR9" s="193" t="s">
        <v>1559</v>
      </c>
      <c r="BS9" s="193" t="s">
        <v>1271</v>
      </c>
      <c r="BT9" s="193" t="s">
        <v>1150</v>
      </c>
      <c r="BU9" s="187" t="s">
        <v>1151</v>
      </c>
      <c r="BV9" s="187" t="s">
        <v>1152</v>
      </c>
      <c r="BY9" s="1" t="s">
        <v>319</v>
      </c>
    </row>
    <row r="10" spans="1:77" ht="15" customHeight="1">
      <c r="A10" s="2219"/>
      <c r="B10" s="2219"/>
      <c r="C10" s="2219"/>
      <c r="D10" s="2219"/>
      <c r="E10" s="2219"/>
      <c r="F10" s="2224"/>
      <c r="G10" s="2235" t="s">
        <v>1153</v>
      </c>
      <c r="H10" s="2236"/>
      <c r="I10" s="2236"/>
      <c r="J10" s="2236"/>
      <c r="K10" s="2236"/>
      <c r="L10" s="2236"/>
      <c r="M10" s="2236"/>
      <c r="N10" s="2236"/>
      <c r="O10" s="2237"/>
      <c r="P10" s="2231"/>
      <c r="Q10" s="2232"/>
      <c r="R10" s="2232"/>
      <c r="S10" s="2220" t="s">
        <v>1154</v>
      </c>
      <c r="T10" s="2220"/>
      <c r="U10" s="2221" t="s">
        <v>65</v>
      </c>
      <c r="V10" s="2221"/>
      <c r="W10" s="2221"/>
      <c r="X10" s="2221"/>
      <c r="Y10" s="2221"/>
      <c r="Z10" s="2221"/>
      <c r="AA10" s="2233"/>
      <c r="AB10" s="2255" t="str">
        <f>IF(★入力画面!$BL$122="","　年　　月　　日　",★入力画面!$BL$122)</f>
        <v>　年　　月　　日　</v>
      </c>
      <c r="AC10" s="2255"/>
      <c r="AD10" s="2255"/>
      <c r="AE10" s="2255"/>
      <c r="AF10" s="2255"/>
      <c r="AG10" s="2255"/>
      <c r="AH10" s="2255"/>
      <c r="AI10" s="2255"/>
      <c r="AJ10" s="2255"/>
      <c r="AK10" s="2233" t="s">
        <v>1538</v>
      </c>
      <c r="AL10" s="2234"/>
      <c r="AM10" s="2269"/>
      <c r="AN10" s="2269"/>
      <c r="AO10" s="2269"/>
      <c r="AP10" s="2269"/>
      <c r="AQ10" s="2269"/>
      <c r="AR10" s="2269"/>
      <c r="AS10" s="140"/>
      <c r="AT10" s="140"/>
      <c r="AU10" s="140"/>
      <c r="AV10" s="140"/>
      <c r="AW10" s="140"/>
      <c r="AX10" s="140"/>
      <c r="AY10" s="140"/>
      <c r="AZ10" s="140"/>
      <c r="BA10" s="140"/>
      <c r="BB10" s="188"/>
      <c r="BC10" s="188"/>
      <c r="BD10" s="188"/>
      <c r="BE10" s="188"/>
      <c r="BF10" s="188"/>
      <c r="BG10" s="188"/>
      <c r="BH10" s="188"/>
      <c r="BI10" s="188"/>
      <c r="BJ10" s="188"/>
      <c r="BK10" s="188"/>
      <c r="BL10" s="188"/>
      <c r="BM10" s="188"/>
      <c r="BR10" s="193" t="s">
        <v>1560</v>
      </c>
      <c r="BS10" s="193" t="s">
        <v>1268</v>
      </c>
      <c r="BT10" s="187" t="s">
        <v>1155</v>
      </c>
      <c r="BU10" s="187" t="s">
        <v>1156</v>
      </c>
      <c r="BV10" s="187" t="s">
        <v>1157</v>
      </c>
      <c r="BY10" s="1" t="s">
        <v>320</v>
      </c>
    </row>
    <row r="11" spans="1:77" ht="15" customHeight="1">
      <c r="A11" s="2219"/>
      <c r="B11" s="2219"/>
      <c r="C11" s="2219"/>
      <c r="D11" s="2219"/>
      <c r="E11" s="2219"/>
      <c r="F11" s="2224"/>
      <c r="G11" s="2235" t="s">
        <v>1158</v>
      </c>
      <c r="H11" s="2236"/>
      <c r="I11" s="2236"/>
      <c r="J11" s="2236"/>
      <c r="K11" s="2236"/>
      <c r="L11" s="2236"/>
      <c r="M11" s="2236"/>
      <c r="N11" s="2236"/>
      <c r="O11" s="2237"/>
      <c r="P11" s="2231"/>
      <c r="Q11" s="2232"/>
      <c r="R11" s="2232"/>
      <c r="S11" s="2220"/>
      <c r="T11" s="2220"/>
      <c r="U11" s="2221"/>
      <c r="V11" s="2221"/>
      <c r="W11" s="2221"/>
      <c r="X11" s="2221"/>
      <c r="Y11" s="2221"/>
      <c r="Z11" s="2221"/>
      <c r="AA11" s="2233"/>
      <c r="AB11" s="2255"/>
      <c r="AC11" s="2255"/>
      <c r="AD11" s="2255"/>
      <c r="AE11" s="2255"/>
      <c r="AF11" s="2255"/>
      <c r="AG11" s="2255"/>
      <c r="AH11" s="2255"/>
      <c r="AI11" s="2255"/>
      <c r="AJ11" s="2255"/>
      <c r="AK11" s="2233"/>
      <c r="AL11" s="2234"/>
      <c r="AM11" s="2269"/>
      <c r="AN11" s="2269"/>
      <c r="AO11" s="2269"/>
      <c r="AP11" s="2269"/>
      <c r="AQ11" s="2269"/>
      <c r="AR11" s="2269"/>
      <c r="AS11" s="140"/>
      <c r="AT11" s="140"/>
      <c r="AU11" s="140"/>
      <c r="AV11" s="140"/>
      <c r="AW11" s="140"/>
      <c r="AX11" s="140"/>
      <c r="AY11" s="140"/>
      <c r="AZ11" s="140"/>
      <c r="BA11" s="140"/>
      <c r="BB11" s="188"/>
      <c r="BC11" s="188"/>
      <c r="BD11" s="188"/>
      <c r="BE11" s="188"/>
      <c r="BF11" s="188"/>
      <c r="BG11" s="188"/>
      <c r="BH11" s="188"/>
      <c r="BI11" s="188"/>
      <c r="BJ11" s="188"/>
      <c r="BK11" s="188"/>
      <c r="BL11" s="188"/>
      <c r="BM11" s="188"/>
      <c r="BR11" s="193" t="s">
        <v>1561</v>
      </c>
      <c r="BS11" s="193" t="s">
        <v>1266</v>
      </c>
      <c r="BT11" s="193" t="s">
        <v>1159</v>
      </c>
      <c r="BU11" s="187" t="s">
        <v>1160</v>
      </c>
      <c r="BV11" s="187" t="s">
        <v>1161</v>
      </c>
      <c r="BY11" s="1" t="s">
        <v>321</v>
      </c>
    </row>
    <row r="12" spans="1:77" ht="15" customHeight="1">
      <c r="A12" s="2219"/>
      <c r="B12" s="2219"/>
      <c r="C12" s="2219"/>
      <c r="D12" s="2219"/>
      <c r="E12" s="2219"/>
      <c r="F12" s="2224"/>
      <c r="G12" s="2235" t="s">
        <v>1162</v>
      </c>
      <c r="H12" s="2236"/>
      <c r="I12" s="2236"/>
      <c r="J12" s="2236"/>
      <c r="K12" s="2236"/>
      <c r="L12" s="2236"/>
      <c r="M12" s="2236"/>
      <c r="N12" s="2236"/>
      <c r="O12" s="2237"/>
      <c r="P12" s="2231"/>
      <c r="Q12" s="2232"/>
      <c r="R12" s="2232"/>
      <c r="S12" s="2220"/>
      <c r="T12" s="2220"/>
      <c r="U12" s="2221"/>
      <c r="V12" s="2221"/>
      <c r="W12" s="2221"/>
      <c r="X12" s="2221"/>
      <c r="Y12" s="2221"/>
      <c r="Z12" s="2221"/>
      <c r="AA12" s="2233"/>
      <c r="AB12" s="2255"/>
      <c r="AC12" s="2255"/>
      <c r="AD12" s="2255"/>
      <c r="AE12" s="2255"/>
      <c r="AF12" s="2255"/>
      <c r="AG12" s="2255"/>
      <c r="AH12" s="2255"/>
      <c r="AI12" s="2255"/>
      <c r="AJ12" s="2255"/>
      <c r="AK12" s="2233"/>
      <c r="AL12" s="2234"/>
      <c r="AM12" s="2269"/>
      <c r="AN12" s="2269"/>
      <c r="AO12" s="2269"/>
      <c r="AP12" s="2269"/>
      <c r="AQ12" s="2269"/>
      <c r="AR12" s="2269"/>
      <c r="AS12" s="140"/>
      <c r="AT12" s="140"/>
      <c r="AU12" s="140"/>
      <c r="AV12" s="140"/>
      <c r="AW12" s="140"/>
      <c r="AX12" s="140"/>
      <c r="AY12" s="140"/>
      <c r="AZ12" s="140"/>
      <c r="BA12" s="140"/>
      <c r="BB12" s="188"/>
      <c r="BC12" s="188"/>
      <c r="BD12" s="188"/>
      <c r="BE12" s="188"/>
      <c r="BF12" s="188"/>
      <c r="BG12" s="188"/>
      <c r="BH12" s="188"/>
      <c r="BI12" s="188"/>
      <c r="BJ12" s="188"/>
      <c r="BK12" s="188"/>
      <c r="BL12" s="188"/>
      <c r="BM12" s="188"/>
      <c r="BR12" s="193" t="s">
        <v>1562</v>
      </c>
      <c r="BS12" s="193" t="s">
        <v>1563</v>
      </c>
      <c r="BT12" s="187" t="s">
        <v>1163</v>
      </c>
      <c r="BU12" s="187" t="s">
        <v>1164</v>
      </c>
      <c r="BV12" s="187" t="s">
        <v>1165</v>
      </c>
      <c r="BY12" s="1" t="s">
        <v>322</v>
      </c>
    </row>
    <row r="13" spans="1:77" ht="15" customHeight="1">
      <c r="A13" s="2219"/>
      <c r="B13" s="2219"/>
      <c r="C13" s="2219"/>
      <c r="D13" s="2219"/>
      <c r="E13" s="2219"/>
      <c r="F13" s="2224"/>
      <c r="G13" s="2235" t="s">
        <v>1539</v>
      </c>
      <c r="H13" s="2236"/>
      <c r="I13" s="2236"/>
      <c r="J13" s="2236"/>
      <c r="K13" s="2236"/>
      <c r="L13" s="2236"/>
      <c r="M13" s="2236"/>
      <c r="N13" s="2236"/>
      <c r="O13" s="2237"/>
      <c r="P13" s="2231"/>
      <c r="Q13" s="2232"/>
      <c r="R13" s="2232"/>
      <c r="S13" s="2220" t="s">
        <v>1540</v>
      </c>
      <c r="T13" s="2220"/>
      <c r="U13" s="2221" t="s">
        <v>1166</v>
      </c>
      <c r="V13" s="2221"/>
      <c r="W13" s="2221"/>
      <c r="X13" s="2221"/>
      <c r="Y13" s="2221"/>
      <c r="Z13" s="2221"/>
      <c r="AA13" s="2220"/>
      <c r="AB13" s="2222">
        <f>★入力画面!$M$18</f>
        <v>0</v>
      </c>
      <c r="AC13" s="2222"/>
      <c r="AD13" s="2222"/>
      <c r="AE13" s="2222"/>
      <c r="AF13" s="2222"/>
      <c r="AG13" s="2222"/>
      <c r="AH13" s="2222"/>
      <c r="AI13" s="2222"/>
      <c r="AJ13" s="2222"/>
      <c r="AK13" s="2222"/>
      <c r="AL13" s="2220"/>
      <c r="AM13" s="2269"/>
      <c r="AN13" s="2269"/>
      <c r="AO13" s="2269"/>
      <c r="AP13" s="2269"/>
      <c r="AQ13" s="2269"/>
      <c r="AR13" s="2269"/>
      <c r="AS13" s="140"/>
      <c r="AT13" s="140"/>
      <c r="AU13" s="140"/>
      <c r="AV13" s="140"/>
      <c r="AW13" s="140"/>
      <c r="AX13" s="140"/>
      <c r="AY13" s="140"/>
      <c r="AZ13" s="140"/>
      <c r="BA13" s="140"/>
      <c r="BB13" s="188"/>
      <c r="BC13" s="188"/>
      <c r="BD13" s="188"/>
      <c r="BE13" s="188"/>
      <c r="BF13" s="188"/>
      <c r="BG13" s="188"/>
      <c r="BH13" s="188"/>
      <c r="BI13" s="188"/>
      <c r="BJ13" s="188"/>
      <c r="BK13" s="188"/>
      <c r="BL13" s="188"/>
      <c r="BM13" s="188"/>
      <c r="BR13" s="193" t="s">
        <v>1564</v>
      </c>
      <c r="BS13" s="193" t="s">
        <v>1565</v>
      </c>
      <c r="BU13" s="187" t="s">
        <v>1167</v>
      </c>
      <c r="BV13" s="187" t="s">
        <v>1168</v>
      </c>
      <c r="BY13" s="1" t="s">
        <v>323</v>
      </c>
    </row>
    <row r="14" spans="1:77" ht="7.5" customHeight="1">
      <c r="A14" s="2219"/>
      <c r="B14" s="2219"/>
      <c r="C14" s="2219"/>
      <c r="D14" s="2219"/>
      <c r="E14" s="2219"/>
      <c r="F14" s="2224"/>
      <c r="G14" s="2235"/>
      <c r="H14" s="2236"/>
      <c r="I14" s="2236"/>
      <c r="J14" s="2236"/>
      <c r="K14" s="2236"/>
      <c r="L14" s="2236"/>
      <c r="M14" s="2236"/>
      <c r="N14" s="2236"/>
      <c r="O14" s="2237"/>
      <c r="P14" s="2231"/>
      <c r="Q14" s="2232"/>
      <c r="R14" s="2232"/>
      <c r="S14" s="2220"/>
      <c r="T14" s="2220"/>
      <c r="U14" s="2221"/>
      <c r="V14" s="2221"/>
      <c r="W14" s="2221"/>
      <c r="X14" s="2221"/>
      <c r="Y14" s="2221"/>
      <c r="Z14" s="2221"/>
      <c r="AA14" s="2220"/>
      <c r="AB14" s="2223"/>
      <c r="AC14" s="2223"/>
      <c r="AD14" s="2223"/>
      <c r="AE14" s="2223"/>
      <c r="AF14" s="2223"/>
      <c r="AG14" s="2223"/>
      <c r="AH14" s="2223"/>
      <c r="AI14" s="2223"/>
      <c r="AJ14" s="2223"/>
      <c r="AK14" s="2223"/>
      <c r="AL14" s="2220"/>
      <c r="AM14" s="2269"/>
      <c r="AN14" s="2269"/>
      <c r="AO14" s="2269"/>
      <c r="AP14" s="2269"/>
      <c r="AQ14" s="2269"/>
      <c r="AR14" s="2269"/>
      <c r="AS14" s="140"/>
      <c r="AT14" s="140"/>
      <c r="AU14" s="140"/>
      <c r="AV14" s="140"/>
      <c r="AW14" s="140"/>
      <c r="AX14" s="140"/>
      <c r="AY14" s="140"/>
      <c r="AZ14" s="140"/>
      <c r="BA14" s="140"/>
      <c r="BB14" s="188"/>
      <c r="BC14" s="188"/>
      <c r="BD14" s="188"/>
      <c r="BE14" s="188"/>
      <c r="BF14" s="188"/>
      <c r="BG14" s="188"/>
      <c r="BH14" s="188"/>
      <c r="BI14" s="188"/>
      <c r="BJ14" s="188"/>
      <c r="BK14" s="188"/>
      <c r="BL14" s="188"/>
      <c r="BM14" s="188"/>
      <c r="BR14" s="193" t="s">
        <v>1566</v>
      </c>
      <c r="BS14" s="193" t="s">
        <v>1567</v>
      </c>
      <c r="BU14" s="187" t="s">
        <v>1169</v>
      </c>
      <c r="BV14" s="187" t="s">
        <v>1170</v>
      </c>
      <c r="BY14" s="1" t="s">
        <v>324</v>
      </c>
    </row>
    <row r="15" spans="1:77" ht="7.5" customHeight="1" thickBot="1">
      <c r="A15" s="2219"/>
      <c r="B15" s="2219"/>
      <c r="C15" s="2219"/>
      <c r="D15" s="2219"/>
      <c r="E15" s="2219"/>
      <c r="F15" s="2224"/>
      <c r="G15" s="2235"/>
      <c r="H15" s="2236"/>
      <c r="I15" s="2236"/>
      <c r="J15" s="2236"/>
      <c r="K15" s="2236"/>
      <c r="L15" s="2236"/>
      <c r="M15" s="2236"/>
      <c r="N15" s="2236"/>
      <c r="O15" s="2237"/>
      <c r="P15" s="2231"/>
      <c r="Q15" s="2232"/>
      <c r="R15" s="2232"/>
      <c r="S15" s="2220"/>
      <c r="T15" s="2220"/>
      <c r="U15" s="2221"/>
      <c r="V15" s="2221"/>
      <c r="W15" s="2221"/>
      <c r="X15" s="2221"/>
      <c r="Y15" s="2221"/>
      <c r="Z15" s="2221"/>
      <c r="AA15" s="2233"/>
      <c r="AB15" s="2233"/>
      <c r="AC15" s="2233"/>
      <c r="AD15" s="2233"/>
      <c r="AE15" s="2233"/>
      <c r="AF15" s="2233"/>
      <c r="AG15" s="2233"/>
      <c r="AH15" s="2233"/>
      <c r="AI15" s="2233"/>
      <c r="AJ15" s="2233"/>
      <c r="AK15" s="2233"/>
      <c r="AL15" s="2233"/>
      <c r="AM15" s="2269"/>
      <c r="AN15" s="2269"/>
      <c r="AO15" s="2269"/>
      <c r="AP15" s="2269"/>
      <c r="AQ15" s="2269"/>
      <c r="AR15" s="2269"/>
      <c r="AS15" s="140"/>
      <c r="AT15" s="140"/>
      <c r="AU15" s="140"/>
      <c r="AV15" s="140"/>
      <c r="AW15" s="140"/>
      <c r="AX15" s="140"/>
      <c r="AY15" s="140"/>
      <c r="AZ15" s="140"/>
      <c r="BA15" s="140"/>
      <c r="BB15" s="188"/>
      <c r="BC15" s="188"/>
      <c r="BD15" s="188"/>
      <c r="BE15" s="188"/>
      <c r="BF15" s="188"/>
      <c r="BG15" s="188"/>
      <c r="BH15" s="188"/>
      <c r="BI15" s="188"/>
      <c r="BJ15" s="188"/>
      <c r="BK15" s="188"/>
      <c r="BL15" s="188"/>
      <c r="BM15" s="188"/>
      <c r="BR15" s="193" t="s">
        <v>1568</v>
      </c>
      <c r="BS15" s="193" t="s">
        <v>1569</v>
      </c>
      <c r="BV15" s="187" t="s">
        <v>1171</v>
      </c>
      <c r="BY15" s="1" t="s">
        <v>325</v>
      </c>
    </row>
    <row r="16" spans="1:77" ht="15" customHeight="1" thickBot="1">
      <c r="A16" s="2219"/>
      <c r="B16" s="2219"/>
      <c r="C16" s="2219"/>
      <c r="D16" s="2219"/>
      <c r="E16" s="2219"/>
      <c r="F16" s="2224"/>
      <c r="G16" s="2238" t="s">
        <v>1172</v>
      </c>
      <c r="H16" s="2239"/>
      <c r="I16" s="2239"/>
      <c r="J16" s="2239"/>
      <c r="K16" s="2239"/>
      <c r="L16" s="2239"/>
      <c r="M16" s="2239"/>
      <c r="N16" s="2239"/>
      <c r="O16" s="2240"/>
      <c r="P16" s="2231"/>
      <c r="Q16" s="2232"/>
      <c r="R16" s="2232"/>
      <c r="S16" s="2220" t="s">
        <v>1541</v>
      </c>
      <c r="T16" s="2220"/>
      <c r="U16" s="2244" t="s">
        <v>1173</v>
      </c>
      <c r="V16" s="2244"/>
      <c r="W16" s="2244"/>
      <c r="X16" s="2244"/>
      <c r="Y16" s="2244"/>
      <c r="Z16" s="2244"/>
      <c r="AA16" s="2233"/>
      <c r="AB16" s="2256" t="str">
        <f>IF(★入力画面!BL128="","　年　　月　　日　",★入力画面!BL128)</f>
        <v>　年　　月　　日　</v>
      </c>
      <c r="AC16" s="2256"/>
      <c r="AD16" s="2256"/>
      <c r="AE16" s="2256"/>
      <c r="AF16" s="2256"/>
      <c r="AG16" s="2256"/>
      <c r="AH16" s="2256"/>
      <c r="AI16" s="2256"/>
      <c r="AJ16" s="2220" t="s">
        <v>1174</v>
      </c>
      <c r="AK16" s="2220"/>
      <c r="AL16" s="2220"/>
      <c r="AM16" s="2269"/>
      <c r="AN16" s="2269"/>
      <c r="AO16" s="2269"/>
      <c r="AP16" s="2269"/>
      <c r="AQ16" s="2269"/>
      <c r="AR16" s="2269"/>
      <c r="AS16" s="140"/>
      <c r="AT16" s="2257" t="s">
        <v>1465</v>
      </c>
      <c r="AU16" s="2258"/>
      <c r="AV16" s="2258"/>
      <c r="AW16" s="2258"/>
      <c r="AX16" s="2258"/>
      <c r="AY16" s="2258"/>
      <c r="AZ16" s="2259"/>
      <c r="BA16" s="140"/>
      <c r="BB16" s="188"/>
      <c r="BC16" s="188"/>
      <c r="BD16" s="188"/>
      <c r="BE16" s="188"/>
      <c r="BF16" s="188"/>
      <c r="BG16" s="188"/>
      <c r="BH16" s="188"/>
      <c r="BI16" s="188"/>
      <c r="BJ16" s="188"/>
      <c r="BK16" s="188"/>
      <c r="BL16" s="188"/>
      <c r="BM16" s="188"/>
      <c r="BR16" s="193" t="s">
        <v>1570</v>
      </c>
      <c r="BS16" s="193" t="s">
        <v>1571</v>
      </c>
      <c r="BV16" s="187" t="s">
        <v>1175</v>
      </c>
      <c r="BY16" s="1" t="s">
        <v>326</v>
      </c>
    </row>
    <row r="17" spans="1:77" ht="7.5" customHeight="1">
      <c r="A17" s="2219"/>
      <c r="B17" s="2219"/>
      <c r="C17" s="2219"/>
      <c r="D17" s="2219"/>
      <c r="E17" s="2219"/>
      <c r="F17" s="2224"/>
      <c r="G17" s="2238"/>
      <c r="H17" s="2239"/>
      <c r="I17" s="2239"/>
      <c r="J17" s="2239"/>
      <c r="K17" s="2239"/>
      <c r="L17" s="2239"/>
      <c r="M17" s="2239"/>
      <c r="N17" s="2239"/>
      <c r="O17" s="2240"/>
      <c r="P17" s="2231"/>
      <c r="Q17" s="2232"/>
      <c r="R17" s="2232"/>
      <c r="S17" s="2220"/>
      <c r="T17" s="2220"/>
      <c r="U17" s="2244"/>
      <c r="V17" s="2244"/>
      <c r="W17" s="2244"/>
      <c r="X17" s="2244"/>
      <c r="Y17" s="2244"/>
      <c r="Z17" s="2244"/>
      <c r="AA17" s="2233"/>
      <c r="AB17" s="2256"/>
      <c r="AC17" s="2256"/>
      <c r="AD17" s="2256"/>
      <c r="AE17" s="2256"/>
      <c r="AF17" s="2256"/>
      <c r="AG17" s="2256"/>
      <c r="AH17" s="2256"/>
      <c r="AI17" s="2256"/>
      <c r="AJ17" s="2220"/>
      <c r="AK17" s="2220"/>
      <c r="AL17" s="2220"/>
      <c r="AM17" s="2269"/>
      <c r="AN17" s="2269"/>
      <c r="AO17" s="2269"/>
      <c r="AP17" s="2269"/>
      <c r="AQ17" s="2269"/>
      <c r="AR17" s="2269"/>
      <c r="AS17" s="140"/>
      <c r="AT17" s="2260" t="s">
        <v>1625</v>
      </c>
      <c r="AU17" s="2261"/>
      <c r="AV17" s="2261"/>
      <c r="AW17" s="2261"/>
      <c r="AX17" s="2261"/>
      <c r="AY17" s="2261"/>
      <c r="AZ17" s="2262"/>
      <c r="BA17" s="140"/>
      <c r="BB17" s="188"/>
      <c r="BC17" s="188"/>
      <c r="BD17" s="188"/>
      <c r="BE17" s="188"/>
      <c r="BF17" s="188"/>
      <c r="BG17" s="188"/>
      <c r="BH17" s="188"/>
      <c r="BI17" s="188"/>
      <c r="BJ17" s="188"/>
      <c r="BK17" s="188"/>
      <c r="BL17" s="188"/>
      <c r="BM17" s="188"/>
      <c r="BR17" s="193" t="s">
        <v>1572</v>
      </c>
      <c r="BS17" s="193" t="s">
        <v>1573</v>
      </c>
      <c r="BV17" s="187" t="s">
        <v>1176</v>
      </c>
      <c r="BY17" s="1" t="s">
        <v>327</v>
      </c>
    </row>
    <row r="18" spans="1:77" ht="7.5" customHeight="1">
      <c r="A18" s="2219"/>
      <c r="B18" s="2219"/>
      <c r="C18" s="2219"/>
      <c r="D18" s="2219"/>
      <c r="E18" s="2219"/>
      <c r="F18" s="2224"/>
      <c r="G18" s="2238"/>
      <c r="H18" s="2239"/>
      <c r="I18" s="2239"/>
      <c r="J18" s="2239"/>
      <c r="K18" s="2239"/>
      <c r="L18" s="2239"/>
      <c r="M18" s="2239"/>
      <c r="N18" s="2239"/>
      <c r="O18" s="2240"/>
      <c r="P18" s="2231"/>
      <c r="Q18" s="2232"/>
      <c r="R18" s="2232"/>
      <c r="S18" s="2220"/>
      <c r="T18" s="2220"/>
      <c r="U18" s="2244"/>
      <c r="V18" s="2244"/>
      <c r="W18" s="2244"/>
      <c r="X18" s="2244"/>
      <c r="Y18" s="2244"/>
      <c r="Z18" s="2244"/>
      <c r="AA18" s="2245" t="s">
        <v>7</v>
      </c>
      <c r="AB18" s="2245"/>
      <c r="AC18" s="2246">
        <f>★入力画面!N120</f>
        <v>0</v>
      </c>
      <c r="AD18" s="2246"/>
      <c r="AE18" s="2246"/>
      <c r="AF18" s="2246"/>
      <c r="AG18" s="2246"/>
      <c r="AH18" s="2246"/>
      <c r="AI18" s="2246"/>
      <c r="AJ18" s="2220" t="s">
        <v>6</v>
      </c>
      <c r="AK18" s="2220"/>
      <c r="AL18" s="2220"/>
      <c r="AM18" s="2269"/>
      <c r="AN18" s="2269"/>
      <c r="AO18" s="2269"/>
      <c r="AP18" s="2269"/>
      <c r="AQ18" s="2269"/>
      <c r="AR18" s="2269"/>
      <c r="AS18" s="140"/>
      <c r="AT18" s="2263"/>
      <c r="AU18" s="2264"/>
      <c r="AV18" s="2264"/>
      <c r="AW18" s="2264"/>
      <c r="AX18" s="2264"/>
      <c r="AY18" s="2264"/>
      <c r="AZ18" s="2265"/>
      <c r="BA18" s="140"/>
      <c r="BB18" s="188"/>
      <c r="BC18" s="188"/>
      <c r="BD18" s="188"/>
      <c r="BE18" s="188"/>
      <c r="BF18" s="188"/>
      <c r="BG18" s="188"/>
      <c r="BH18" s="188"/>
      <c r="BI18" s="188"/>
      <c r="BJ18" s="188"/>
      <c r="BK18" s="188"/>
      <c r="BL18" s="188"/>
      <c r="BM18" s="188"/>
      <c r="BR18" s="193" t="s">
        <v>1574</v>
      </c>
      <c r="BS18" s="193" t="s">
        <v>1575</v>
      </c>
      <c r="BV18" s="187" t="s">
        <v>1177</v>
      </c>
      <c r="BY18" s="1" t="s">
        <v>328</v>
      </c>
    </row>
    <row r="19" spans="1:77" ht="7.5" customHeight="1">
      <c r="A19" s="2219"/>
      <c r="B19" s="2219"/>
      <c r="C19" s="2219"/>
      <c r="D19" s="2219"/>
      <c r="E19" s="2219"/>
      <c r="F19" s="2224"/>
      <c r="G19" s="2241"/>
      <c r="H19" s="2242"/>
      <c r="I19" s="2242"/>
      <c r="J19" s="2242"/>
      <c r="K19" s="2242"/>
      <c r="L19" s="2242"/>
      <c r="M19" s="2242"/>
      <c r="N19" s="2242"/>
      <c r="O19" s="2243"/>
      <c r="P19" s="2231"/>
      <c r="Q19" s="2232"/>
      <c r="R19" s="2232"/>
      <c r="S19" s="2220"/>
      <c r="T19" s="2220"/>
      <c r="U19" s="2244"/>
      <c r="V19" s="2244"/>
      <c r="W19" s="2244"/>
      <c r="X19" s="2244"/>
      <c r="Y19" s="2244"/>
      <c r="Z19" s="2244"/>
      <c r="AA19" s="2245"/>
      <c r="AB19" s="2245"/>
      <c r="AC19" s="2247"/>
      <c r="AD19" s="2247"/>
      <c r="AE19" s="2247"/>
      <c r="AF19" s="2247"/>
      <c r="AG19" s="2247"/>
      <c r="AH19" s="2247"/>
      <c r="AI19" s="2247"/>
      <c r="AJ19" s="2220"/>
      <c r="AK19" s="2220"/>
      <c r="AL19" s="2220"/>
      <c r="AM19" s="2269"/>
      <c r="AN19" s="2269"/>
      <c r="AO19" s="2269"/>
      <c r="AP19" s="2269"/>
      <c r="AQ19" s="2269"/>
      <c r="AR19" s="2269"/>
      <c r="AS19" s="140"/>
      <c r="AT19" s="2263"/>
      <c r="AU19" s="2264"/>
      <c r="AV19" s="2264"/>
      <c r="AW19" s="2264"/>
      <c r="AX19" s="2264"/>
      <c r="AY19" s="2264"/>
      <c r="AZ19" s="2265"/>
      <c r="BA19" s="140"/>
      <c r="BB19" s="188"/>
      <c r="BC19" s="188"/>
      <c r="BD19" s="188"/>
      <c r="BE19" s="188"/>
      <c r="BF19" s="188"/>
      <c r="BG19" s="188"/>
      <c r="BH19" s="188"/>
      <c r="BI19" s="188"/>
      <c r="BJ19" s="188"/>
      <c r="BK19" s="188"/>
      <c r="BL19" s="188"/>
      <c r="BM19" s="188"/>
      <c r="BR19" s="193" t="s">
        <v>1576</v>
      </c>
      <c r="BS19" s="193" t="s">
        <v>1577</v>
      </c>
      <c r="BV19" s="187" t="s">
        <v>1178</v>
      </c>
      <c r="BY19" s="1" t="s">
        <v>329</v>
      </c>
    </row>
    <row r="20" spans="1:77" ht="7.5" customHeight="1">
      <c r="A20" s="2219"/>
      <c r="B20" s="2219"/>
      <c r="C20" s="2219"/>
      <c r="D20" s="2219"/>
      <c r="E20" s="2219"/>
      <c r="F20" s="2248"/>
      <c r="G20" s="2248"/>
      <c r="H20" s="2248"/>
      <c r="I20" s="2248"/>
      <c r="J20" s="2248"/>
      <c r="K20" s="2248"/>
      <c r="L20" s="2248"/>
      <c r="M20" s="2248"/>
      <c r="N20" s="2248"/>
      <c r="O20" s="2248"/>
      <c r="P20" s="2248"/>
      <c r="Q20" s="2248"/>
      <c r="R20" s="2248"/>
      <c r="S20" s="2220"/>
      <c r="T20" s="2220"/>
      <c r="U20" s="2244"/>
      <c r="V20" s="2244"/>
      <c r="W20" s="2244"/>
      <c r="X20" s="2244"/>
      <c r="Y20" s="2244"/>
      <c r="Z20" s="2244"/>
      <c r="AA20" s="2233"/>
      <c r="AB20" s="2233"/>
      <c r="AC20" s="2233"/>
      <c r="AD20" s="2233"/>
      <c r="AE20" s="2233"/>
      <c r="AF20" s="2233"/>
      <c r="AG20" s="2233"/>
      <c r="AH20" s="2233"/>
      <c r="AI20" s="2233"/>
      <c r="AJ20" s="2233"/>
      <c r="AK20" s="2233"/>
      <c r="AL20" s="2233"/>
      <c r="AM20" s="2269"/>
      <c r="AN20" s="2269"/>
      <c r="AO20" s="2269"/>
      <c r="AP20" s="2269"/>
      <c r="AQ20" s="2269"/>
      <c r="AR20" s="2269"/>
      <c r="AS20" s="140"/>
      <c r="AT20" s="2263"/>
      <c r="AU20" s="2264"/>
      <c r="AV20" s="2264"/>
      <c r="AW20" s="2264"/>
      <c r="AX20" s="2264"/>
      <c r="AY20" s="2264"/>
      <c r="AZ20" s="2265"/>
      <c r="BA20" s="140"/>
      <c r="BB20" s="188"/>
      <c r="BC20" s="188"/>
      <c r="BD20" s="188"/>
      <c r="BE20" s="188"/>
      <c r="BF20" s="188"/>
      <c r="BG20" s="188"/>
      <c r="BH20" s="188"/>
      <c r="BI20" s="188"/>
      <c r="BJ20" s="188"/>
      <c r="BK20" s="188"/>
      <c r="BL20" s="188"/>
      <c r="BM20" s="188"/>
      <c r="BR20" s="193" t="s">
        <v>1578</v>
      </c>
      <c r="BV20" s="187" t="s">
        <v>1179</v>
      </c>
      <c r="BY20" s="1" t="s">
        <v>330</v>
      </c>
    </row>
    <row r="21" spans="1:77" ht="15" customHeight="1">
      <c r="A21" s="2219"/>
      <c r="B21" s="2219"/>
      <c r="C21" s="2219"/>
      <c r="D21" s="2219"/>
      <c r="E21" s="2219"/>
      <c r="F21" s="359" t="s">
        <v>1543</v>
      </c>
      <c r="G21" s="2249" t="s">
        <v>1125</v>
      </c>
      <c r="H21" s="2249"/>
      <c r="I21" s="2249" t="s">
        <v>1126</v>
      </c>
      <c r="J21" s="2249"/>
      <c r="K21" s="2249" t="s">
        <v>1127</v>
      </c>
      <c r="L21" s="2249"/>
      <c r="M21" s="2250" t="s">
        <v>1181</v>
      </c>
      <c r="N21" s="2250"/>
      <c r="O21" s="2250"/>
      <c r="P21" s="2250"/>
      <c r="Q21" s="2220"/>
      <c r="R21" s="2220"/>
      <c r="S21" s="2220" t="s">
        <v>1182</v>
      </c>
      <c r="T21" s="2220"/>
      <c r="U21" s="2244" t="s">
        <v>1183</v>
      </c>
      <c r="V21" s="2251"/>
      <c r="W21" s="2251"/>
      <c r="X21" s="2251"/>
      <c r="Y21" s="2251"/>
      <c r="Z21" s="2251"/>
      <c r="AA21" s="2233"/>
      <c r="AB21" s="2233"/>
      <c r="AC21" s="2233"/>
      <c r="AD21" s="2233"/>
      <c r="AE21" s="2233"/>
      <c r="AF21" s="2233"/>
      <c r="AG21" s="2233"/>
      <c r="AH21" s="2233"/>
      <c r="AI21" s="2233"/>
      <c r="AJ21" s="2233"/>
      <c r="AK21" s="2233"/>
      <c r="AL21" s="2233"/>
      <c r="AM21" s="2269"/>
      <c r="AN21" s="2269"/>
      <c r="AO21" s="2269"/>
      <c r="AP21" s="2269"/>
      <c r="AQ21" s="2269"/>
      <c r="AR21" s="2269"/>
      <c r="AS21" s="140"/>
      <c r="AT21" s="2263"/>
      <c r="AU21" s="2264"/>
      <c r="AV21" s="2264"/>
      <c r="AW21" s="2264"/>
      <c r="AX21" s="2264"/>
      <c r="AY21" s="2264"/>
      <c r="AZ21" s="2265"/>
      <c r="BA21" s="140"/>
      <c r="BB21" s="188"/>
      <c r="BC21" s="188"/>
      <c r="BD21" s="188"/>
      <c r="BE21" s="188"/>
      <c r="BF21" s="188"/>
      <c r="BG21" s="188"/>
      <c r="BH21" s="188"/>
      <c r="BI21" s="188"/>
      <c r="BJ21" s="188"/>
      <c r="BK21" s="188"/>
      <c r="BL21" s="188"/>
      <c r="BM21" s="188"/>
      <c r="BR21" s="193" t="s">
        <v>1579</v>
      </c>
      <c r="BV21" s="187" t="s">
        <v>1184</v>
      </c>
      <c r="BY21" s="1" t="s">
        <v>331</v>
      </c>
    </row>
    <row r="22" spans="1:77" ht="15" customHeight="1">
      <c r="A22" s="2219"/>
      <c r="B22" s="2219"/>
      <c r="C22" s="2219"/>
      <c r="D22" s="2219"/>
      <c r="E22" s="2219"/>
      <c r="F22" s="2252" t="s">
        <v>1544</v>
      </c>
      <c r="G22" s="2252"/>
      <c r="H22" s="2252"/>
      <c r="I22" s="2252"/>
      <c r="J22" s="2252"/>
      <c r="K22" s="2252"/>
      <c r="L22" s="2252"/>
      <c r="M22" s="2252"/>
      <c r="N22" s="2252"/>
      <c r="O22" s="2252"/>
      <c r="P22" s="2252"/>
      <c r="Q22" s="2220"/>
      <c r="R22" s="2220"/>
      <c r="S22" s="2220"/>
      <c r="T22" s="2220"/>
      <c r="U22" s="2251"/>
      <c r="V22" s="2251"/>
      <c r="W22" s="2251"/>
      <c r="X22" s="2251"/>
      <c r="Y22" s="2251"/>
      <c r="Z22" s="2251"/>
      <c r="AA22" s="2220"/>
      <c r="AB22" s="2253" t="str">
        <f>★入力画面!BP119</f>
        <v/>
      </c>
      <c r="AC22" s="2253"/>
      <c r="AD22" s="2253"/>
      <c r="AE22" s="2253"/>
      <c r="AF22" s="2253"/>
      <c r="AG22" s="2253"/>
      <c r="AH22" s="2253"/>
      <c r="AI22" s="2253"/>
      <c r="AJ22" s="2253"/>
      <c r="AK22" s="2253"/>
      <c r="AL22" s="2220"/>
      <c r="AM22" s="2269"/>
      <c r="AN22" s="2269"/>
      <c r="AO22" s="2269"/>
      <c r="AP22" s="2269"/>
      <c r="AQ22" s="2269"/>
      <c r="AR22" s="2269"/>
      <c r="AS22" s="140"/>
      <c r="AT22" s="2263"/>
      <c r="AU22" s="2264"/>
      <c r="AV22" s="2264"/>
      <c r="AW22" s="2264"/>
      <c r="AX22" s="2264"/>
      <c r="AY22" s="2264"/>
      <c r="AZ22" s="2265"/>
      <c r="BA22" s="140"/>
      <c r="BB22" s="188"/>
      <c r="BC22" s="188"/>
      <c r="BD22" s="188"/>
      <c r="BE22" s="188"/>
      <c r="BF22" s="188"/>
      <c r="BG22" s="188"/>
      <c r="BH22" s="188"/>
      <c r="BI22" s="188"/>
      <c r="BJ22" s="188"/>
      <c r="BK22" s="188"/>
      <c r="BL22" s="188"/>
      <c r="BM22" s="188"/>
      <c r="BR22" s="193" t="s">
        <v>1580</v>
      </c>
      <c r="BV22" s="187" t="s">
        <v>1185</v>
      </c>
      <c r="BY22" s="1" t="s">
        <v>332</v>
      </c>
    </row>
    <row r="23" spans="1:77" ht="15" customHeight="1">
      <c r="A23" s="2219"/>
      <c r="B23" s="2219"/>
      <c r="C23" s="2219"/>
      <c r="D23" s="2219"/>
      <c r="E23" s="2219"/>
      <c r="F23" s="2252" t="s">
        <v>978</v>
      </c>
      <c r="G23" s="2252"/>
      <c r="H23" s="2252"/>
      <c r="I23" s="2249" t="s">
        <v>1125</v>
      </c>
      <c r="J23" s="2249"/>
      <c r="K23" s="2249"/>
      <c r="L23" s="2249" t="s">
        <v>1126</v>
      </c>
      <c r="M23" s="2249"/>
      <c r="N23" s="2249" t="s">
        <v>1127</v>
      </c>
      <c r="O23" s="2249"/>
      <c r="P23" s="2249"/>
      <c r="Q23" s="2220"/>
      <c r="R23" s="2220"/>
      <c r="S23" s="2220"/>
      <c r="T23" s="2220"/>
      <c r="U23" s="2251"/>
      <c r="V23" s="2251"/>
      <c r="W23" s="2251"/>
      <c r="X23" s="2251"/>
      <c r="Y23" s="2251"/>
      <c r="Z23" s="2251"/>
      <c r="AA23" s="2220"/>
      <c r="AB23" s="2254"/>
      <c r="AC23" s="2254"/>
      <c r="AD23" s="2254"/>
      <c r="AE23" s="2254"/>
      <c r="AF23" s="2254"/>
      <c r="AG23" s="2254"/>
      <c r="AH23" s="2254"/>
      <c r="AI23" s="2254"/>
      <c r="AJ23" s="2254"/>
      <c r="AK23" s="2254"/>
      <c r="AL23" s="2220"/>
      <c r="AM23" s="2269"/>
      <c r="AN23" s="2269"/>
      <c r="AO23" s="2269"/>
      <c r="AP23" s="2269"/>
      <c r="AQ23" s="2269"/>
      <c r="AR23" s="2269"/>
      <c r="AS23" s="140"/>
      <c r="AT23" s="2263"/>
      <c r="AU23" s="2264"/>
      <c r="AV23" s="2264"/>
      <c r="AW23" s="2264"/>
      <c r="AX23" s="2264"/>
      <c r="AY23" s="2264"/>
      <c r="AZ23" s="2265"/>
      <c r="BA23" s="140"/>
      <c r="BB23" s="188"/>
      <c r="BC23" s="188"/>
      <c r="BD23" s="188"/>
      <c r="BE23" s="188"/>
      <c r="BF23" s="188"/>
      <c r="BG23" s="188"/>
      <c r="BH23" s="188"/>
      <c r="BI23" s="188"/>
      <c r="BJ23" s="188"/>
      <c r="BK23" s="188"/>
      <c r="BL23" s="188"/>
      <c r="BM23" s="188"/>
      <c r="BR23" s="193" t="s">
        <v>1581</v>
      </c>
      <c r="BV23" s="187" t="s">
        <v>1187</v>
      </c>
      <c r="BY23" s="1" t="s">
        <v>333</v>
      </c>
    </row>
    <row r="24" spans="1:77" ht="7.5" customHeight="1">
      <c r="A24" s="2219"/>
      <c r="B24" s="2219"/>
      <c r="C24" s="2219"/>
      <c r="D24" s="2219"/>
      <c r="E24" s="2219"/>
      <c r="F24" s="2248"/>
      <c r="G24" s="2248"/>
      <c r="H24" s="2248"/>
      <c r="I24" s="2248"/>
      <c r="J24" s="2248"/>
      <c r="K24" s="2248"/>
      <c r="L24" s="2248"/>
      <c r="M24" s="2248"/>
      <c r="N24" s="2248"/>
      <c r="O24" s="2248"/>
      <c r="P24" s="2248"/>
      <c r="Q24" s="2248"/>
      <c r="R24" s="2248"/>
      <c r="S24" s="2220"/>
      <c r="T24" s="2220"/>
      <c r="U24" s="2251"/>
      <c r="V24" s="2251"/>
      <c r="W24" s="2251"/>
      <c r="X24" s="2251"/>
      <c r="Y24" s="2251"/>
      <c r="Z24" s="2251"/>
      <c r="AA24" s="2220"/>
      <c r="AB24" s="2220"/>
      <c r="AC24" s="2220"/>
      <c r="AD24" s="2220"/>
      <c r="AE24" s="2220"/>
      <c r="AF24" s="2220"/>
      <c r="AG24" s="2220"/>
      <c r="AH24" s="2220"/>
      <c r="AI24" s="2220"/>
      <c r="AJ24" s="2220"/>
      <c r="AK24" s="2220"/>
      <c r="AL24" s="2220"/>
      <c r="AM24" s="2269"/>
      <c r="AN24" s="2269"/>
      <c r="AO24" s="2269"/>
      <c r="AP24" s="2269"/>
      <c r="AQ24" s="2269"/>
      <c r="AR24" s="2269"/>
      <c r="AS24" s="140"/>
      <c r="AT24" s="2263"/>
      <c r="AU24" s="2264"/>
      <c r="AV24" s="2264"/>
      <c r="AW24" s="2264"/>
      <c r="AX24" s="2264"/>
      <c r="AY24" s="2264"/>
      <c r="AZ24" s="2265"/>
      <c r="BA24" s="140"/>
      <c r="BB24" s="188"/>
      <c r="BC24" s="188"/>
      <c r="BD24" s="188"/>
      <c r="BE24" s="188"/>
      <c r="BF24" s="188"/>
      <c r="BG24" s="188"/>
      <c r="BH24" s="188"/>
      <c r="BI24" s="188"/>
      <c r="BJ24" s="188"/>
      <c r="BK24" s="188"/>
      <c r="BL24" s="188"/>
      <c r="BM24" s="188"/>
      <c r="BR24" s="193" t="s">
        <v>1582</v>
      </c>
      <c r="BV24" s="187" t="s">
        <v>1188</v>
      </c>
      <c r="BY24" s="1" t="s">
        <v>334</v>
      </c>
    </row>
    <row r="25" spans="1:77" ht="7.5" customHeight="1" thickBot="1">
      <c r="A25" s="2219"/>
      <c r="B25" s="2219"/>
      <c r="C25" s="2219"/>
      <c r="D25" s="2219"/>
      <c r="E25" s="2219"/>
      <c r="F25" s="2248"/>
      <c r="G25" s="2248"/>
      <c r="H25" s="2248"/>
      <c r="I25" s="2248"/>
      <c r="J25" s="2248"/>
      <c r="K25" s="2248"/>
      <c r="L25" s="2248"/>
      <c r="M25" s="2248"/>
      <c r="N25" s="2248"/>
      <c r="O25" s="2248"/>
      <c r="P25" s="2248"/>
      <c r="Q25" s="2248"/>
      <c r="R25" s="2248"/>
      <c r="S25" s="2220"/>
      <c r="T25" s="2220"/>
      <c r="U25" s="2251"/>
      <c r="V25" s="2251"/>
      <c r="W25" s="2251"/>
      <c r="X25" s="2251"/>
      <c r="Y25" s="2251"/>
      <c r="Z25" s="2251"/>
      <c r="AA25" s="2220"/>
      <c r="AB25" s="2220"/>
      <c r="AC25" s="2220"/>
      <c r="AD25" s="2220"/>
      <c r="AE25" s="2220"/>
      <c r="AF25" s="2220"/>
      <c r="AG25" s="2220"/>
      <c r="AH25" s="2220"/>
      <c r="AI25" s="2220"/>
      <c r="AJ25" s="2220"/>
      <c r="AK25" s="2220"/>
      <c r="AL25" s="2220"/>
      <c r="AM25" s="2269"/>
      <c r="AN25" s="2269"/>
      <c r="AO25" s="2269"/>
      <c r="AP25" s="2269"/>
      <c r="AQ25" s="2269"/>
      <c r="AR25" s="2269"/>
      <c r="AS25" s="140"/>
      <c r="AT25" s="2266"/>
      <c r="AU25" s="2267"/>
      <c r="AV25" s="2267"/>
      <c r="AW25" s="2267"/>
      <c r="AX25" s="2267"/>
      <c r="AY25" s="2267"/>
      <c r="AZ25" s="2268"/>
      <c r="BA25" s="140"/>
      <c r="BB25" s="188"/>
      <c r="BC25" s="188"/>
      <c r="BD25" s="188"/>
      <c r="BE25" s="188"/>
      <c r="BF25" s="188"/>
      <c r="BG25" s="188"/>
      <c r="BH25" s="188"/>
      <c r="BI25" s="188"/>
      <c r="BJ25" s="188"/>
      <c r="BK25" s="188"/>
      <c r="BL25" s="188"/>
      <c r="BM25" s="188"/>
      <c r="BR25" s="193" t="s">
        <v>1583</v>
      </c>
      <c r="BV25" s="187" t="s">
        <v>1189</v>
      </c>
      <c r="BY25" s="1" t="s">
        <v>335</v>
      </c>
    </row>
    <row r="26" spans="1:77" ht="7.5" customHeight="1">
      <c r="A26" s="2219"/>
      <c r="B26" s="2219"/>
      <c r="C26" s="2219"/>
      <c r="D26" s="2219"/>
      <c r="E26" s="2219"/>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69"/>
      <c r="AN26" s="2269"/>
      <c r="AO26" s="2269"/>
      <c r="AP26" s="2269"/>
      <c r="AQ26" s="2269"/>
      <c r="AR26" s="2269"/>
      <c r="AS26" s="140"/>
      <c r="AT26" s="140"/>
      <c r="AU26" s="140"/>
      <c r="AV26" s="140"/>
      <c r="AW26" s="140"/>
      <c r="AX26" s="140"/>
      <c r="AY26" s="140"/>
      <c r="AZ26" s="140"/>
      <c r="BA26" s="140"/>
      <c r="BB26" s="188"/>
      <c r="BC26" s="188"/>
      <c r="BD26" s="188"/>
      <c r="BE26" s="188"/>
      <c r="BF26" s="188"/>
      <c r="BG26" s="188"/>
      <c r="BH26" s="188"/>
      <c r="BI26" s="188"/>
      <c r="BJ26" s="188"/>
      <c r="BK26" s="188"/>
      <c r="BL26" s="188"/>
      <c r="BM26" s="188"/>
      <c r="BR26" s="193" t="s">
        <v>1584</v>
      </c>
      <c r="BV26" s="187" t="s">
        <v>1190</v>
      </c>
      <c r="BY26" s="1" t="s">
        <v>336</v>
      </c>
    </row>
    <row r="27" spans="1:77" ht="7.5" customHeight="1">
      <c r="A27" s="2219"/>
      <c r="B27" s="2219"/>
      <c r="C27" s="2219"/>
      <c r="D27" s="2219"/>
      <c r="E27" s="2219"/>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69"/>
      <c r="AN27" s="2269"/>
      <c r="AO27" s="2269"/>
      <c r="AP27" s="2269"/>
      <c r="AQ27" s="2269"/>
      <c r="AR27" s="2269"/>
      <c r="AS27" s="140"/>
      <c r="AT27" s="140"/>
      <c r="AU27" s="140"/>
      <c r="AV27" s="140"/>
      <c r="AW27" s="140"/>
      <c r="AX27" s="140"/>
      <c r="AY27" s="140"/>
      <c r="AZ27" s="140"/>
      <c r="BA27" s="140"/>
      <c r="BB27" s="188"/>
      <c r="BC27" s="188"/>
      <c r="BD27" s="188"/>
      <c r="BE27" s="188"/>
      <c r="BF27" s="188"/>
      <c r="BG27" s="188"/>
      <c r="BH27" s="188"/>
      <c r="BI27" s="188"/>
      <c r="BJ27" s="188"/>
      <c r="BK27" s="188"/>
      <c r="BL27" s="188"/>
      <c r="BM27" s="188"/>
      <c r="BR27" s="193" t="s">
        <v>1585</v>
      </c>
      <c r="BV27" s="187" t="s">
        <v>1191</v>
      </c>
      <c r="BY27" s="1" t="s">
        <v>337</v>
      </c>
    </row>
    <row r="28" spans="1:77" ht="15" customHeight="1">
      <c r="A28" s="2219"/>
      <c r="B28" s="2219"/>
      <c r="C28" s="2219"/>
      <c r="D28" s="2219"/>
      <c r="E28" s="2219"/>
      <c r="F28" s="2248"/>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69"/>
      <c r="AN28" s="2269"/>
      <c r="AO28" s="2269"/>
      <c r="AP28" s="2269"/>
      <c r="AQ28" s="2269"/>
      <c r="AR28" s="2269"/>
      <c r="AS28" s="140"/>
      <c r="AT28" s="140"/>
      <c r="AU28" s="140"/>
      <c r="AV28" s="140"/>
      <c r="AW28" s="140"/>
      <c r="AX28" s="140"/>
      <c r="AY28" s="140"/>
      <c r="AZ28" s="140"/>
      <c r="BA28" s="140"/>
      <c r="BB28" s="188"/>
      <c r="BC28" s="188"/>
      <c r="BD28" s="188"/>
      <c r="BE28" s="188"/>
      <c r="BF28" s="188"/>
      <c r="BG28" s="188"/>
      <c r="BH28" s="188"/>
      <c r="BI28" s="188"/>
      <c r="BJ28" s="188"/>
      <c r="BK28" s="188"/>
      <c r="BL28" s="188"/>
      <c r="BM28" s="188"/>
      <c r="BR28" s="193" t="s">
        <v>1586</v>
      </c>
      <c r="BV28" s="187" t="s">
        <v>1192</v>
      </c>
      <c r="BY28" s="1" t="s">
        <v>338</v>
      </c>
    </row>
    <row r="29" spans="1:77" ht="15" customHeight="1">
      <c r="A29" s="2219"/>
      <c r="B29" s="2219"/>
      <c r="C29" s="2219"/>
      <c r="D29" s="2219"/>
      <c r="E29" s="2219"/>
      <c r="F29" s="2248"/>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69"/>
      <c r="AN29" s="2269"/>
      <c r="AO29" s="2269"/>
      <c r="AP29" s="2269"/>
      <c r="AQ29" s="2269"/>
      <c r="AR29" s="2269"/>
      <c r="AS29" s="140"/>
      <c r="AT29" s="140"/>
      <c r="AU29" s="140"/>
      <c r="AV29" s="140"/>
      <c r="AW29" s="140"/>
      <c r="AX29" s="140"/>
      <c r="AY29" s="140"/>
      <c r="AZ29" s="140"/>
      <c r="BA29" s="140"/>
      <c r="BB29" s="188"/>
      <c r="BC29" s="188"/>
      <c r="BD29" s="188"/>
      <c r="BE29" s="188"/>
      <c r="BF29" s="188"/>
      <c r="BG29" s="188"/>
      <c r="BH29" s="188"/>
      <c r="BI29" s="188"/>
      <c r="BJ29" s="188"/>
      <c r="BK29" s="188"/>
      <c r="BL29" s="188"/>
      <c r="BM29" s="188"/>
      <c r="BR29" s="193" t="s">
        <v>1587</v>
      </c>
      <c r="BV29" s="187" t="s">
        <v>1186</v>
      </c>
      <c r="BY29" s="1" t="s">
        <v>339</v>
      </c>
    </row>
    <row r="30" spans="1:77" ht="15" customHeight="1">
      <c r="A30" s="2219"/>
      <c r="B30" s="2219"/>
      <c r="C30" s="2219"/>
      <c r="D30" s="2219"/>
      <c r="E30" s="2219"/>
      <c r="F30" s="2219"/>
      <c r="G30" s="2219"/>
      <c r="H30" s="2219"/>
      <c r="I30" s="2219"/>
      <c r="J30" s="2219"/>
      <c r="K30" s="2219"/>
      <c r="L30" s="2219"/>
      <c r="M30" s="2219"/>
      <c r="N30" s="2219"/>
      <c r="O30" s="2219"/>
      <c r="P30" s="2219"/>
      <c r="Q30" s="2219"/>
      <c r="R30" s="2219"/>
      <c r="S30" s="2220" t="s">
        <v>1545</v>
      </c>
      <c r="T30" s="2220"/>
      <c r="U30" s="2221" t="s">
        <v>1143</v>
      </c>
      <c r="V30" s="2221"/>
      <c r="W30" s="2221"/>
      <c r="X30" s="2221"/>
      <c r="Y30" s="2221"/>
      <c r="Z30" s="2221"/>
      <c r="AA30" s="2220"/>
      <c r="AB30" s="2222">
        <f>★その他入力!M25</f>
        <v>0</v>
      </c>
      <c r="AC30" s="2222"/>
      <c r="AD30" s="2222"/>
      <c r="AE30" s="2222"/>
      <c r="AF30" s="2222"/>
      <c r="AG30" s="2222"/>
      <c r="AH30" s="2222"/>
      <c r="AI30" s="2222"/>
      <c r="AJ30" s="2222"/>
      <c r="AK30" s="2222"/>
      <c r="AL30" s="2220"/>
      <c r="AM30" s="2269"/>
      <c r="AN30" s="2269"/>
      <c r="AO30" s="2269"/>
      <c r="AP30" s="2269"/>
      <c r="AQ30" s="2269"/>
      <c r="AR30" s="2269"/>
      <c r="AS30" s="140"/>
      <c r="AT30" s="140"/>
      <c r="AU30" s="140"/>
      <c r="AV30" s="140"/>
      <c r="AW30" s="140"/>
      <c r="AX30" s="140"/>
      <c r="AY30" s="140"/>
      <c r="AZ30" s="140"/>
      <c r="BA30" s="140"/>
      <c r="BB30" s="188"/>
      <c r="BC30" s="188"/>
      <c r="BD30" s="188"/>
      <c r="BE30" s="188"/>
      <c r="BF30" s="188"/>
      <c r="BG30" s="188"/>
      <c r="BH30" s="188"/>
      <c r="BI30" s="188"/>
      <c r="BJ30" s="188"/>
      <c r="BK30" s="188"/>
      <c r="BL30" s="188"/>
      <c r="BM30" s="188"/>
      <c r="BR30" s="193" t="s">
        <v>1588</v>
      </c>
      <c r="BV30" s="187" t="s">
        <v>1193</v>
      </c>
      <c r="BY30" s="1" t="s">
        <v>340</v>
      </c>
    </row>
    <row r="31" spans="1:77" ht="7.5" customHeight="1">
      <c r="A31" s="2219"/>
      <c r="B31" s="2219"/>
      <c r="C31" s="2219"/>
      <c r="D31" s="2219"/>
      <c r="E31" s="2219"/>
      <c r="F31" s="2224"/>
      <c r="G31" s="2225"/>
      <c r="H31" s="2226"/>
      <c r="I31" s="2226"/>
      <c r="J31" s="2226"/>
      <c r="K31" s="2226"/>
      <c r="L31" s="2226"/>
      <c r="M31" s="2226"/>
      <c r="N31" s="2226"/>
      <c r="O31" s="2227"/>
      <c r="P31" s="2231"/>
      <c r="Q31" s="2232"/>
      <c r="R31" s="2232"/>
      <c r="S31" s="2220"/>
      <c r="T31" s="2220"/>
      <c r="U31" s="2221"/>
      <c r="V31" s="2221"/>
      <c r="W31" s="2221"/>
      <c r="X31" s="2221"/>
      <c r="Y31" s="2221"/>
      <c r="Z31" s="2221"/>
      <c r="AA31" s="2220"/>
      <c r="AB31" s="2223"/>
      <c r="AC31" s="2223"/>
      <c r="AD31" s="2223"/>
      <c r="AE31" s="2223"/>
      <c r="AF31" s="2223"/>
      <c r="AG31" s="2223"/>
      <c r="AH31" s="2223"/>
      <c r="AI31" s="2223"/>
      <c r="AJ31" s="2223"/>
      <c r="AK31" s="2223"/>
      <c r="AL31" s="2220"/>
      <c r="AM31" s="2269"/>
      <c r="AN31" s="2269"/>
      <c r="AO31" s="2269"/>
      <c r="AP31" s="2269"/>
      <c r="AQ31" s="2269"/>
      <c r="AR31" s="2269"/>
      <c r="AS31" s="140"/>
      <c r="AT31" s="140"/>
      <c r="AU31" s="140"/>
      <c r="AV31" s="140"/>
      <c r="AW31" s="140"/>
      <c r="AX31" s="140"/>
      <c r="AY31" s="140"/>
      <c r="AZ31" s="140"/>
      <c r="BA31" s="140"/>
      <c r="BB31" s="188"/>
      <c r="BC31" s="188"/>
      <c r="BD31" s="188"/>
      <c r="BE31" s="188"/>
      <c r="BF31" s="188"/>
      <c r="BG31" s="188"/>
      <c r="BH31" s="188"/>
      <c r="BI31" s="188"/>
      <c r="BJ31" s="188"/>
      <c r="BK31" s="188"/>
      <c r="BL31" s="188"/>
      <c r="BM31" s="188"/>
      <c r="BR31" s="193" t="s">
        <v>1589</v>
      </c>
      <c r="BV31" s="187" t="s">
        <v>1194</v>
      </c>
      <c r="BY31" s="1" t="s">
        <v>341</v>
      </c>
    </row>
    <row r="32" spans="1:77" ht="7.5" customHeight="1">
      <c r="A32" s="2219"/>
      <c r="B32" s="2219"/>
      <c r="C32" s="2219"/>
      <c r="D32" s="2219"/>
      <c r="E32" s="2219"/>
      <c r="F32" s="2224"/>
      <c r="G32" s="2228"/>
      <c r="H32" s="2229"/>
      <c r="I32" s="2229"/>
      <c r="J32" s="2229"/>
      <c r="K32" s="2229"/>
      <c r="L32" s="2229"/>
      <c r="M32" s="2229"/>
      <c r="N32" s="2229"/>
      <c r="O32" s="2230"/>
      <c r="P32" s="2231"/>
      <c r="Q32" s="2232"/>
      <c r="R32" s="2232"/>
      <c r="S32" s="2220"/>
      <c r="T32" s="2220"/>
      <c r="U32" s="2221"/>
      <c r="V32" s="2221"/>
      <c r="W32" s="2221"/>
      <c r="X32" s="2221"/>
      <c r="Y32" s="2221"/>
      <c r="Z32" s="2221"/>
      <c r="AA32" s="2233"/>
      <c r="AB32" s="2233"/>
      <c r="AC32" s="2233"/>
      <c r="AD32" s="2233"/>
      <c r="AE32" s="2233"/>
      <c r="AF32" s="2233"/>
      <c r="AG32" s="2233"/>
      <c r="AH32" s="2233"/>
      <c r="AI32" s="2233"/>
      <c r="AJ32" s="2233"/>
      <c r="AK32" s="2233"/>
      <c r="AL32" s="2233"/>
      <c r="AM32" s="2269"/>
      <c r="AN32" s="2269"/>
      <c r="AO32" s="2269"/>
      <c r="AP32" s="2269"/>
      <c r="AQ32" s="2269"/>
      <c r="AR32" s="2269"/>
      <c r="AS32" s="140"/>
      <c r="AT32" s="140"/>
      <c r="AU32" s="140"/>
      <c r="AV32" s="140"/>
      <c r="AW32" s="140"/>
      <c r="AX32" s="140"/>
      <c r="AY32" s="140"/>
      <c r="AZ32" s="140"/>
      <c r="BA32" s="140"/>
      <c r="BB32" s="188"/>
      <c r="BC32" s="188"/>
      <c r="BD32" s="188"/>
      <c r="BE32" s="188"/>
      <c r="BF32" s="188"/>
      <c r="BG32" s="188"/>
      <c r="BH32" s="188"/>
      <c r="BI32" s="188"/>
      <c r="BJ32" s="188"/>
      <c r="BK32" s="188"/>
      <c r="BL32" s="188"/>
      <c r="BM32" s="188"/>
      <c r="BR32" s="193" t="s">
        <v>1590</v>
      </c>
      <c r="BV32" s="187" t="s">
        <v>1195</v>
      </c>
      <c r="BY32" s="1" t="s">
        <v>342</v>
      </c>
    </row>
    <row r="33" spans="1:77" ht="15" customHeight="1">
      <c r="A33" s="2219"/>
      <c r="B33" s="2219"/>
      <c r="C33" s="2219"/>
      <c r="D33" s="2219"/>
      <c r="E33" s="2219"/>
      <c r="F33" s="2224"/>
      <c r="G33" s="2235" t="s">
        <v>1153</v>
      </c>
      <c r="H33" s="2236"/>
      <c r="I33" s="2236"/>
      <c r="J33" s="2236"/>
      <c r="K33" s="2236"/>
      <c r="L33" s="2236"/>
      <c r="M33" s="2236"/>
      <c r="N33" s="2236"/>
      <c r="O33" s="2237"/>
      <c r="P33" s="2231"/>
      <c r="Q33" s="2232"/>
      <c r="R33" s="2232"/>
      <c r="S33" s="2220" t="s">
        <v>1154</v>
      </c>
      <c r="T33" s="2220"/>
      <c r="U33" s="2221" t="s">
        <v>65</v>
      </c>
      <c r="V33" s="2221"/>
      <c r="W33" s="2221"/>
      <c r="X33" s="2221"/>
      <c r="Y33" s="2221"/>
      <c r="Z33" s="2221"/>
      <c r="AA33" s="2233"/>
      <c r="AB33" s="2255" t="str">
        <f>IF(★その他入力!BL30="","　年　　月　　日　",★その他入力!BL30)</f>
        <v>　年　　月　　日　</v>
      </c>
      <c r="AC33" s="2255"/>
      <c r="AD33" s="2255"/>
      <c r="AE33" s="2255"/>
      <c r="AF33" s="2255"/>
      <c r="AG33" s="2255"/>
      <c r="AH33" s="2255"/>
      <c r="AI33" s="2255"/>
      <c r="AJ33" s="2255"/>
      <c r="AK33" s="2233" t="s">
        <v>1538</v>
      </c>
      <c r="AL33" s="2234"/>
      <c r="AM33" s="2269"/>
      <c r="AN33" s="2269"/>
      <c r="AO33" s="2269"/>
      <c r="AP33" s="2269"/>
      <c r="AQ33" s="2269"/>
      <c r="AR33" s="2269"/>
      <c r="AS33" s="140"/>
      <c r="AT33" s="140"/>
      <c r="AU33" s="140"/>
      <c r="AV33" s="140"/>
      <c r="AW33" s="140"/>
      <c r="AX33" s="140"/>
      <c r="AY33" s="140"/>
      <c r="AZ33" s="140"/>
      <c r="BA33" s="140"/>
      <c r="BB33" s="188"/>
      <c r="BC33" s="188"/>
      <c r="BD33" s="188"/>
      <c r="BE33" s="188"/>
      <c r="BF33" s="188"/>
      <c r="BG33" s="188"/>
      <c r="BH33" s="188"/>
      <c r="BI33" s="188"/>
      <c r="BJ33" s="188"/>
      <c r="BK33" s="188"/>
      <c r="BL33" s="188"/>
      <c r="BM33" s="188"/>
      <c r="BR33" s="193" t="s">
        <v>1591</v>
      </c>
      <c r="BV33" s="187" t="s">
        <v>1180</v>
      </c>
      <c r="BY33" s="1" t="s">
        <v>343</v>
      </c>
    </row>
    <row r="34" spans="1:77" ht="15" customHeight="1">
      <c r="A34" s="2219"/>
      <c r="B34" s="2219"/>
      <c r="C34" s="2219"/>
      <c r="D34" s="2219"/>
      <c r="E34" s="2219"/>
      <c r="F34" s="2224"/>
      <c r="G34" s="2235" t="s">
        <v>1158</v>
      </c>
      <c r="H34" s="2236"/>
      <c r="I34" s="2236"/>
      <c r="J34" s="2236"/>
      <c r="K34" s="2236"/>
      <c r="L34" s="2236"/>
      <c r="M34" s="2236"/>
      <c r="N34" s="2236"/>
      <c r="O34" s="2237"/>
      <c r="P34" s="2231"/>
      <c r="Q34" s="2232"/>
      <c r="R34" s="2232"/>
      <c r="S34" s="2220"/>
      <c r="T34" s="2220"/>
      <c r="U34" s="2221"/>
      <c r="V34" s="2221"/>
      <c r="W34" s="2221"/>
      <c r="X34" s="2221"/>
      <c r="Y34" s="2221"/>
      <c r="Z34" s="2221"/>
      <c r="AA34" s="2233"/>
      <c r="AB34" s="2255"/>
      <c r="AC34" s="2255"/>
      <c r="AD34" s="2255"/>
      <c r="AE34" s="2255"/>
      <c r="AF34" s="2255"/>
      <c r="AG34" s="2255"/>
      <c r="AH34" s="2255"/>
      <c r="AI34" s="2255"/>
      <c r="AJ34" s="2255"/>
      <c r="AK34" s="2233"/>
      <c r="AL34" s="2234"/>
      <c r="AM34" s="2269"/>
      <c r="AN34" s="2269"/>
      <c r="AO34" s="2269"/>
      <c r="AP34" s="2269"/>
      <c r="AQ34" s="2269"/>
      <c r="AR34" s="2269"/>
      <c r="AS34" s="140"/>
      <c r="AT34" s="140"/>
      <c r="AU34" s="140"/>
      <c r="AV34" s="140"/>
      <c r="AW34" s="140"/>
      <c r="AX34" s="140"/>
      <c r="AY34" s="140"/>
      <c r="AZ34" s="140"/>
      <c r="BA34" s="140"/>
      <c r="BB34" s="188"/>
      <c r="BC34" s="188"/>
      <c r="BD34" s="188"/>
      <c r="BE34" s="188"/>
      <c r="BF34" s="188"/>
      <c r="BG34" s="188"/>
      <c r="BH34" s="188"/>
      <c r="BI34" s="188"/>
      <c r="BJ34" s="188"/>
      <c r="BK34" s="188"/>
      <c r="BL34" s="188"/>
      <c r="BM34" s="188"/>
      <c r="BR34" s="193" t="s">
        <v>1592</v>
      </c>
      <c r="BY34" s="1" t="s">
        <v>344</v>
      </c>
    </row>
    <row r="35" spans="1:77" ht="15" customHeight="1">
      <c r="A35" s="2219"/>
      <c r="B35" s="2219"/>
      <c r="C35" s="2219"/>
      <c r="D35" s="2219"/>
      <c r="E35" s="2219"/>
      <c r="F35" s="2224"/>
      <c r="G35" s="2235" t="s">
        <v>1162</v>
      </c>
      <c r="H35" s="2236"/>
      <c r="I35" s="2236"/>
      <c r="J35" s="2236"/>
      <c r="K35" s="2236"/>
      <c r="L35" s="2236"/>
      <c r="M35" s="2236"/>
      <c r="N35" s="2236"/>
      <c r="O35" s="2237"/>
      <c r="P35" s="2231"/>
      <c r="Q35" s="2232"/>
      <c r="R35" s="2232"/>
      <c r="S35" s="2220"/>
      <c r="T35" s="2220"/>
      <c r="U35" s="2221"/>
      <c r="V35" s="2221"/>
      <c r="W35" s="2221"/>
      <c r="X35" s="2221"/>
      <c r="Y35" s="2221"/>
      <c r="Z35" s="2221"/>
      <c r="AA35" s="2233"/>
      <c r="AB35" s="2255"/>
      <c r="AC35" s="2255"/>
      <c r="AD35" s="2255"/>
      <c r="AE35" s="2255"/>
      <c r="AF35" s="2255"/>
      <c r="AG35" s="2255"/>
      <c r="AH35" s="2255"/>
      <c r="AI35" s="2255"/>
      <c r="AJ35" s="2255"/>
      <c r="AK35" s="2233"/>
      <c r="AL35" s="2234"/>
      <c r="AM35" s="2269"/>
      <c r="AN35" s="2269"/>
      <c r="AO35" s="2269"/>
      <c r="AP35" s="2269"/>
      <c r="AQ35" s="2269"/>
      <c r="AR35" s="2269"/>
      <c r="AS35" s="140"/>
      <c r="AT35" s="140"/>
      <c r="AU35" s="140"/>
      <c r="AV35" s="140"/>
      <c r="AW35" s="140"/>
      <c r="AX35" s="140"/>
      <c r="AY35" s="140"/>
      <c r="AZ35" s="140"/>
      <c r="BA35" s="140"/>
      <c r="BB35" s="188"/>
      <c r="BC35" s="188"/>
      <c r="BD35" s="188"/>
      <c r="BE35" s="188"/>
      <c r="BF35" s="188"/>
      <c r="BG35" s="188"/>
      <c r="BH35" s="188"/>
      <c r="BI35" s="188"/>
      <c r="BJ35" s="188"/>
      <c r="BK35" s="188"/>
      <c r="BL35" s="188"/>
      <c r="BM35" s="188"/>
      <c r="BR35" s="193" t="s">
        <v>1593</v>
      </c>
      <c r="BT35" s="190"/>
      <c r="BU35" s="190"/>
      <c r="BV35" s="190"/>
      <c r="BW35" s="190"/>
      <c r="BX35" s="190"/>
      <c r="BY35" s="1" t="s">
        <v>345</v>
      </c>
    </row>
    <row r="36" spans="1:77" ht="15" customHeight="1">
      <c r="A36" s="2219"/>
      <c r="B36" s="2219"/>
      <c r="C36" s="2219"/>
      <c r="D36" s="2219"/>
      <c r="E36" s="2219"/>
      <c r="F36" s="2224"/>
      <c r="G36" s="2235" t="s">
        <v>1539</v>
      </c>
      <c r="H36" s="2236"/>
      <c r="I36" s="2236"/>
      <c r="J36" s="2236"/>
      <c r="K36" s="2236"/>
      <c r="L36" s="2236"/>
      <c r="M36" s="2236"/>
      <c r="N36" s="2236"/>
      <c r="O36" s="2237"/>
      <c r="P36" s="2231"/>
      <c r="Q36" s="2232"/>
      <c r="R36" s="2232"/>
      <c r="S36" s="2220" t="s">
        <v>1540</v>
      </c>
      <c r="T36" s="2220"/>
      <c r="U36" s="2221" t="s">
        <v>1166</v>
      </c>
      <c r="V36" s="2221"/>
      <c r="W36" s="2221"/>
      <c r="X36" s="2221"/>
      <c r="Y36" s="2221"/>
      <c r="Z36" s="2221"/>
      <c r="AA36" s="2220"/>
      <c r="AB36" s="2222" t="str">
        <f>IF(★その他入力!M25="","",★入力画面!$M$18)</f>
        <v/>
      </c>
      <c r="AC36" s="2222"/>
      <c r="AD36" s="2222"/>
      <c r="AE36" s="2222"/>
      <c r="AF36" s="2222"/>
      <c r="AG36" s="2222"/>
      <c r="AH36" s="2222"/>
      <c r="AI36" s="2222"/>
      <c r="AJ36" s="2222"/>
      <c r="AK36" s="2222"/>
      <c r="AL36" s="2220"/>
      <c r="AM36" s="2269"/>
      <c r="AN36" s="2269"/>
      <c r="AO36" s="2269"/>
      <c r="AP36" s="2269"/>
      <c r="AQ36" s="2269"/>
      <c r="AR36" s="2269"/>
      <c r="AS36" s="140"/>
      <c r="AT36" s="140"/>
      <c r="AU36" s="140"/>
      <c r="AV36" s="140"/>
      <c r="AW36" s="140"/>
      <c r="AX36" s="140"/>
      <c r="AY36" s="140"/>
      <c r="AZ36" s="140"/>
      <c r="BA36" s="140"/>
      <c r="BB36" s="188"/>
      <c r="BC36" s="188"/>
      <c r="BD36" s="188"/>
      <c r="BE36" s="188"/>
      <c r="BF36" s="188"/>
      <c r="BG36" s="188"/>
      <c r="BH36" s="188"/>
      <c r="BI36" s="188"/>
      <c r="BJ36" s="188"/>
      <c r="BK36" s="188"/>
      <c r="BL36" s="188"/>
      <c r="BM36" s="188"/>
      <c r="BR36" s="193" t="s">
        <v>1594</v>
      </c>
      <c r="BT36" s="190"/>
      <c r="BU36" s="190"/>
      <c r="BV36" s="190"/>
      <c r="BW36" s="190"/>
      <c r="BX36" s="190"/>
      <c r="BY36" s="1" t="s">
        <v>346</v>
      </c>
    </row>
    <row r="37" spans="1:77" ht="7.5" customHeight="1">
      <c r="A37" s="2219"/>
      <c r="B37" s="2219"/>
      <c r="C37" s="2219"/>
      <c r="D37" s="2219"/>
      <c r="E37" s="2219"/>
      <c r="F37" s="2224"/>
      <c r="G37" s="2235"/>
      <c r="H37" s="2236"/>
      <c r="I37" s="2236"/>
      <c r="J37" s="2236"/>
      <c r="K37" s="2236"/>
      <c r="L37" s="2236"/>
      <c r="M37" s="2236"/>
      <c r="N37" s="2236"/>
      <c r="O37" s="2237"/>
      <c r="P37" s="2231"/>
      <c r="Q37" s="2232"/>
      <c r="R37" s="2232"/>
      <c r="S37" s="2220"/>
      <c r="T37" s="2220"/>
      <c r="U37" s="2221"/>
      <c r="V37" s="2221"/>
      <c r="W37" s="2221"/>
      <c r="X37" s="2221"/>
      <c r="Y37" s="2221"/>
      <c r="Z37" s="2221"/>
      <c r="AA37" s="2220"/>
      <c r="AB37" s="2223"/>
      <c r="AC37" s="2223"/>
      <c r="AD37" s="2223"/>
      <c r="AE37" s="2223"/>
      <c r="AF37" s="2223"/>
      <c r="AG37" s="2223"/>
      <c r="AH37" s="2223"/>
      <c r="AI37" s="2223"/>
      <c r="AJ37" s="2223"/>
      <c r="AK37" s="2223"/>
      <c r="AL37" s="2220"/>
      <c r="AM37" s="2269"/>
      <c r="AN37" s="2269"/>
      <c r="AO37" s="2269"/>
      <c r="AP37" s="2269"/>
      <c r="AQ37" s="2269"/>
      <c r="AR37" s="2269"/>
      <c r="AS37" s="140"/>
      <c r="AT37" s="140"/>
      <c r="AU37" s="140"/>
      <c r="AV37" s="140"/>
      <c r="AW37" s="140"/>
      <c r="AX37" s="140"/>
      <c r="AY37" s="140"/>
      <c r="AZ37" s="140"/>
      <c r="BA37" s="140"/>
      <c r="BB37" s="188"/>
      <c r="BC37" s="188"/>
      <c r="BD37" s="188"/>
      <c r="BE37" s="188"/>
      <c r="BF37" s="188"/>
      <c r="BG37" s="188"/>
      <c r="BH37" s="188"/>
      <c r="BI37" s="188"/>
      <c r="BJ37" s="188"/>
      <c r="BK37" s="188"/>
      <c r="BL37" s="188"/>
      <c r="BM37" s="188"/>
      <c r="BR37" s="193" t="s">
        <v>1595</v>
      </c>
      <c r="BT37" s="190"/>
      <c r="BU37" s="190"/>
      <c r="BV37" s="190"/>
      <c r="BW37" s="190"/>
      <c r="BX37" s="190"/>
      <c r="BY37" s="1" t="s">
        <v>347</v>
      </c>
    </row>
    <row r="38" spans="1:77" ht="7.5" customHeight="1">
      <c r="A38" s="2219"/>
      <c r="B38" s="2219"/>
      <c r="C38" s="2219"/>
      <c r="D38" s="2219"/>
      <c r="E38" s="2219"/>
      <c r="F38" s="2224"/>
      <c r="G38" s="2235"/>
      <c r="H38" s="2236"/>
      <c r="I38" s="2236"/>
      <c r="J38" s="2236"/>
      <c r="K38" s="2236"/>
      <c r="L38" s="2236"/>
      <c r="M38" s="2236"/>
      <c r="N38" s="2236"/>
      <c r="O38" s="2237"/>
      <c r="P38" s="2231"/>
      <c r="Q38" s="2232"/>
      <c r="R38" s="2232"/>
      <c r="S38" s="2220"/>
      <c r="T38" s="2220"/>
      <c r="U38" s="2221"/>
      <c r="V38" s="2221"/>
      <c r="W38" s="2221"/>
      <c r="X38" s="2221"/>
      <c r="Y38" s="2221"/>
      <c r="Z38" s="2221"/>
      <c r="AA38" s="2233"/>
      <c r="AB38" s="2233"/>
      <c r="AC38" s="2233"/>
      <c r="AD38" s="2233"/>
      <c r="AE38" s="2233"/>
      <c r="AF38" s="2233"/>
      <c r="AG38" s="2233"/>
      <c r="AH38" s="2233"/>
      <c r="AI38" s="2233"/>
      <c r="AJ38" s="2233"/>
      <c r="AK38" s="2233"/>
      <c r="AL38" s="2233"/>
      <c r="AM38" s="2269"/>
      <c r="AN38" s="2269"/>
      <c r="AO38" s="2269"/>
      <c r="AP38" s="2269"/>
      <c r="AQ38" s="2269"/>
      <c r="AR38" s="2269"/>
      <c r="AS38" s="140"/>
      <c r="AT38" s="140"/>
      <c r="AU38" s="140"/>
      <c r="AV38" s="140"/>
      <c r="AW38" s="140"/>
      <c r="AX38" s="140"/>
      <c r="AY38" s="140"/>
      <c r="AZ38" s="140"/>
      <c r="BA38" s="140"/>
      <c r="BB38" s="188"/>
      <c r="BC38" s="188"/>
      <c r="BD38" s="188"/>
      <c r="BE38" s="188"/>
      <c r="BF38" s="188"/>
      <c r="BG38" s="188"/>
      <c r="BH38" s="188"/>
      <c r="BI38" s="188"/>
      <c r="BJ38" s="188"/>
      <c r="BK38" s="188"/>
      <c r="BL38" s="188"/>
      <c r="BM38" s="188"/>
      <c r="BR38" s="193" t="s">
        <v>1596</v>
      </c>
      <c r="BY38" s="1" t="s">
        <v>348</v>
      </c>
    </row>
    <row r="39" spans="1:77" ht="15" customHeight="1">
      <c r="A39" s="2219"/>
      <c r="B39" s="2219"/>
      <c r="C39" s="2219"/>
      <c r="D39" s="2219"/>
      <c r="E39" s="2219"/>
      <c r="F39" s="2224"/>
      <c r="G39" s="2238" t="s">
        <v>1172</v>
      </c>
      <c r="H39" s="2239"/>
      <c r="I39" s="2239"/>
      <c r="J39" s="2239"/>
      <c r="K39" s="2239"/>
      <c r="L39" s="2239"/>
      <c r="M39" s="2239"/>
      <c r="N39" s="2239"/>
      <c r="O39" s="2240"/>
      <c r="P39" s="2231"/>
      <c r="Q39" s="2232"/>
      <c r="R39" s="2232"/>
      <c r="S39" s="2220" t="s">
        <v>1546</v>
      </c>
      <c r="T39" s="2220"/>
      <c r="U39" s="2244" t="s">
        <v>1173</v>
      </c>
      <c r="V39" s="2244"/>
      <c r="W39" s="2244"/>
      <c r="X39" s="2244"/>
      <c r="Y39" s="2244"/>
      <c r="Z39" s="2244"/>
      <c r="AA39" s="2233"/>
      <c r="AB39" s="2256" t="str">
        <f>IF(★その他入力!BM28="","　年　　月　　日　",★その他入力!BM28)</f>
        <v>　年　　月　　日　</v>
      </c>
      <c r="AC39" s="2256"/>
      <c r="AD39" s="2256"/>
      <c r="AE39" s="2256"/>
      <c r="AF39" s="2256"/>
      <c r="AG39" s="2256"/>
      <c r="AH39" s="2256"/>
      <c r="AI39" s="2256"/>
      <c r="AJ39" s="2220" t="s">
        <v>1174</v>
      </c>
      <c r="AK39" s="2220"/>
      <c r="AL39" s="2220"/>
      <c r="AM39" s="2269"/>
      <c r="AN39" s="2269"/>
      <c r="AO39" s="2269"/>
      <c r="AP39" s="2269"/>
      <c r="AQ39" s="2269"/>
      <c r="AR39" s="2269"/>
      <c r="AS39" s="140"/>
      <c r="AT39" s="140"/>
      <c r="AU39" s="140"/>
      <c r="AV39" s="140"/>
      <c r="AW39" s="140"/>
      <c r="AX39" s="140"/>
      <c r="AY39" s="140"/>
      <c r="AZ39" s="140"/>
      <c r="BA39" s="140"/>
      <c r="BB39" s="188"/>
      <c r="BC39" s="188"/>
      <c r="BD39" s="188"/>
      <c r="BE39" s="188"/>
      <c r="BF39" s="188"/>
      <c r="BG39" s="188"/>
      <c r="BH39" s="188"/>
      <c r="BI39" s="188"/>
      <c r="BJ39" s="188"/>
      <c r="BK39" s="188"/>
      <c r="BL39" s="188"/>
      <c r="BM39" s="188"/>
      <c r="BR39" s="193" t="s">
        <v>1597</v>
      </c>
      <c r="BY39" s="1" t="s">
        <v>349</v>
      </c>
    </row>
    <row r="40" spans="1:77" ht="7.5" customHeight="1">
      <c r="A40" s="2219"/>
      <c r="B40" s="2219"/>
      <c r="C40" s="2219"/>
      <c r="D40" s="2219"/>
      <c r="E40" s="2219"/>
      <c r="F40" s="2224"/>
      <c r="G40" s="2238"/>
      <c r="H40" s="2239"/>
      <c r="I40" s="2239"/>
      <c r="J40" s="2239"/>
      <c r="K40" s="2239"/>
      <c r="L40" s="2239"/>
      <c r="M40" s="2239"/>
      <c r="N40" s="2239"/>
      <c r="O40" s="2240"/>
      <c r="P40" s="2231"/>
      <c r="Q40" s="2232"/>
      <c r="R40" s="2232"/>
      <c r="S40" s="2220"/>
      <c r="T40" s="2220"/>
      <c r="U40" s="2244"/>
      <c r="V40" s="2244"/>
      <c r="W40" s="2244"/>
      <c r="X40" s="2244"/>
      <c r="Y40" s="2244"/>
      <c r="Z40" s="2244"/>
      <c r="AA40" s="2233"/>
      <c r="AB40" s="2256"/>
      <c r="AC40" s="2256"/>
      <c r="AD40" s="2256"/>
      <c r="AE40" s="2256"/>
      <c r="AF40" s="2256"/>
      <c r="AG40" s="2256"/>
      <c r="AH40" s="2256"/>
      <c r="AI40" s="2256"/>
      <c r="AJ40" s="2220"/>
      <c r="AK40" s="2220"/>
      <c r="AL40" s="2220"/>
      <c r="AM40" s="2269"/>
      <c r="AN40" s="2269"/>
      <c r="AO40" s="2269"/>
      <c r="AP40" s="2269"/>
      <c r="AQ40" s="2269"/>
      <c r="AR40" s="2269"/>
      <c r="AS40" s="140"/>
      <c r="AT40" s="140"/>
      <c r="AU40" s="140"/>
      <c r="AV40" s="140"/>
      <c r="AW40" s="140"/>
      <c r="AX40" s="140"/>
      <c r="AY40" s="140"/>
      <c r="AZ40" s="140"/>
      <c r="BA40" s="140"/>
      <c r="BB40" s="188"/>
      <c r="BC40" s="188"/>
      <c r="BD40" s="188"/>
      <c r="BE40" s="188"/>
      <c r="BF40" s="188"/>
      <c r="BG40" s="188"/>
      <c r="BH40" s="188"/>
      <c r="BI40" s="188"/>
      <c r="BJ40" s="188"/>
      <c r="BK40" s="188"/>
      <c r="BL40" s="188"/>
      <c r="BM40" s="188"/>
      <c r="BR40" s="193" t="s">
        <v>1598</v>
      </c>
      <c r="BY40" s="1" t="s">
        <v>350</v>
      </c>
    </row>
    <row r="41" spans="1:77" ht="7.5" customHeight="1">
      <c r="A41" s="2219"/>
      <c r="B41" s="2219"/>
      <c r="C41" s="2219"/>
      <c r="D41" s="2219"/>
      <c r="E41" s="2219"/>
      <c r="F41" s="2224"/>
      <c r="G41" s="2238"/>
      <c r="H41" s="2239"/>
      <c r="I41" s="2239"/>
      <c r="J41" s="2239"/>
      <c r="K41" s="2239"/>
      <c r="L41" s="2239"/>
      <c r="M41" s="2239"/>
      <c r="N41" s="2239"/>
      <c r="O41" s="2240"/>
      <c r="P41" s="2231"/>
      <c r="Q41" s="2232"/>
      <c r="R41" s="2232"/>
      <c r="S41" s="2220"/>
      <c r="T41" s="2220"/>
      <c r="U41" s="2244"/>
      <c r="V41" s="2244"/>
      <c r="W41" s="2244"/>
      <c r="X41" s="2244"/>
      <c r="Y41" s="2244"/>
      <c r="Z41" s="2244"/>
      <c r="AA41" s="2245" t="s">
        <v>7</v>
      </c>
      <c r="AB41" s="2245"/>
      <c r="AC41" s="2246">
        <f>★その他入力!N28</f>
        <v>0</v>
      </c>
      <c r="AD41" s="2246"/>
      <c r="AE41" s="2246"/>
      <c r="AF41" s="2246"/>
      <c r="AG41" s="2246"/>
      <c r="AH41" s="2246"/>
      <c r="AI41" s="2246"/>
      <c r="AJ41" s="2220" t="s">
        <v>6</v>
      </c>
      <c r="AK41" s="2220"/>
      <c r="AL41" s="2220"/>
      <c r="AM41" s="2269"/>
      <c r="AN41" s="2269"/>
      <c r="AO41" s="2269"/>
      <c r="AP41" s="2269"/>
      <c r="AQ41" s="2269"/>
      <c r="AR41" s="2269"/>
      <c r="AS41" s="140"/>
      <c r="AT41" s="140"/>
      <c r="AU41" s="140"/>
      <c r="AV41" s="140"/>
      <c r="AW41" s="140"/>
      <c r="AX41" s="140"/>
      <c r="AY41" s="140"/>
      <c r="AZ41" s="140"/>
      <c r="BA41" s="140"/>
      <c r="BB41" s="188"/>
      <c r="BC41" s="188"/>
      <c r="BD41" s="188"/>
      <c r="BE41" s="188"/>
      <c r="BF41" s="188"/>
      <c r="BG41" s="188"/>
      <c r="BH41" s="188"/>
      <c r="BI41" s="188"/>
      <c r="BJ41" s="188"/>
      <c r="BK41" s="188"/>
      <c r="BL41" s="188"/>
      <c r="BM41" s="188"/>
      <c r="BR41" s="193" t="s">
        <v>1599</v>
      </c>
      <c r="BY41" s="1" t="s">
        <v>351</v>
      </c>
    </row>
    <row r="42" spans="1:77" ht="7.5" customHeight="1">
      <c r="A42" s="2219"/>
      <c r="B42" s="2219"/>
      <c r="C42" s="2219"/>
      <c r="D42" s="2219"/>
      <c r="E42" s="2219"/>
      <c r="F42" s="2224"/>
      <c r="G42" s="2241"/>
      <c r="H42" s="2242"/>
      <c r="I42" s="2242"/>
      <c r="J42" s="2242"/>
      <c r="K42" s="2242"/>
      <c r="L42" s="2242"/>
      <c r="M42" s="2242"/>
      <c r="N42" s="2242"/>
      <c r="O42" s="2243"/>
      <c r="P42" s="2231"/>
      <c r="Q42" s="2232"/>
      <c r="R42" s="2232"/>
      <c r="S42" s="2220"/>
      <c r="T42" s="2220"/>
      <c r="U42" s="2244"/>
      <c r="V42" s="2244"/>
      <c r="W42" s="2244"/>
      <c r="X42" s="2244"/>
      <c r="Y42" s="2244"/>
      <c r="Z42" s="2244"/>
      <c r="AA42" s="2245"/>
      <c r="AB42" s="2245"/>
      <c r="AC42" s="2247"/>
      <c r="AD42" s="2247"/>
      <c r="AE42" s="2247"/>
      <c r="AF42" s="2247"/>
      <c r="AG42" s="2247"/>
      <c r="AH42" s="2247"/>
      <c r="AI42" s="2247"/>
      <c r="AJ42" s="2220"/>
      <c r="AK42" s="2220"/>
      <c r="AL42" s="2220"/>
      <c r="AM42" s="2269"/>
      <c r="AN42" s="2269"/>
      <c r="AO42" s="2269"/>
      <c r="AP42" s="2269"/>
      <c r="AQ42" s="2269"/>
      <c r="AR42" s="2269"/>
      <c r="AS42" s="140"/>
      <c r="AT42" s="140"/>
      <c r="AU42" s="140"/>
      <c r="AV42" s="140"/>
      <c r="AW42" s="140"/>
      <c r="AX42" s="140"/>
      <c r="AY42" s="140"/>
      <c r="AZ42" s="140"/>
      <c r="BA42" s="140"/>
      <c r="BB42" s="188"/>
      <c r="BC42" s="188"/>
      <c r="BD42" s="188"/>
      <c r="BE42" s="188"/>
      <c r="BF42" s="188"/>
      <c r="BG42" s="188"/>
      <c r="BH42" s="188"/>
      <c r="BI42" s="188"/>
      <c r="BJ42" s="188"/>
      <c r="BK42" s="188"/>
      <c r="BL42" s="188"/>
      <c r="BM42" s="188"/>
      <c r="BR42" s="193" t="s">
        <v>1600</v>
      </c>
      <c r="BY42" s="1" t="s">
        <v>352</v>
      </c>
    </row>
    <row r="43" spans="1:77" ht="7.5" customHeight="1">
      <c r="A43" s="2219"/>
      <c r="B43" s="2219"/>
      <c r="C43" s="2219"/>
      <c r="D43" s="2219"/>
      <c r="E43" s="2219"/>
      <c r="F43" s="2248"/>
      <c r="G43" s="2248"/>
      <c r="H43" s="2248"/>
      <c r="I43" s="2248"/>
      <c r="J43" s="2248"/>
      <c r="K43" s="2248"/>
      <c r="L43" s="2248"/>
      <c r="M43" s="2248"/>
      <c r="N43" s="2248"/>
      <c r="O43" s="2248"/>
      <c r="P43" s="2248"/>
      <c r="Q43" s="2248"/>
      <c r="R43" s="2248"/>
      <c r="S43" s="2220"/>
      <c r="T43" s="2220"/>
      <c r="U43" s="2244"/>
      <c r="V43" s="2244"/>
      <c r="W43" s="2244"/>
      <c r="X43" s="2244"/>
      <c r="Y43" s="2244"/>
      <c r="Z43" s="2244"/>
      <c r="AA43" s="2233"/>
      <c r="AB43" s="2233"/>
      <c r="AC43" s="2233"/>
      <c r="AD43" s="2233"/>
      <c r="AE43" s="2233"/>
      <c r="AF43" s="2233"/>
      <c r="AG43" s="2233"/>
      <c r="AH43" s="2233"/>
      <c r="AI43" s="2233"/>
      <c r="AJ43" s="2233"/>
      <c r="AK43" s="2233"/>
      <c r="AL43" s="2233"/>
      <c r="AM43" s="2269"/>
      <c r="AN43" s="2269"/>
      <c r="AO43" s="2269"/>
      <c r="AP43" s="2269"/>
      <c r="AQ43" s="2269"/>
      <c r="AR43" s="2269"/>
      <c r="AS43" s="140"/>
      <c r="AT43" s="140"/>
      <c r="AU43" s="140"/>
      <c r="AV43" s="140"/>
      <c r="AW43" s="140"/>
      <c r="AX43" s="140"/>
      <c r="AY43" s="140"/>
      <c r="AZ43" s="140"/>
      <c r="BA43" s="140"/>
      <c r="BB43" s="188"/>
      <c r="BC43" s="188"/>
      <c r="BD43" s="188"/>
      <c r="BE43" s="188"/>
      <c r="BF43" s="188"/>
      <c r="BG43" s="188"/>
      <c r="BH43" s="188"/>
      <c r="BI43" s="188"/>
      <c r="BJ43" s="188"/>
      <c r="BK43" s="188"/>
      <c r="BL43" s="188"/>
      <c r="BM43" s="188"/>
      <c r="BR43" s="193" t="s">
        <v>1601</v>
      </c>
      <c r="BY43" s="1" t="s">
        <v>353</v>
      </c>
    </row>
    <row r="44" spans="1:77" ht="15" customHeight="1">
      <c r="A44" s="2219"/>
      <c r="B44" s="2219"/>
      <c r="C44" s="2219"/>
      <c r="D44" s="2219"/>
      <c r="E44" s="2219"/>
      <c r="F44" s="359" t="s">
        <v>1543</v>
      </c>
      <c r="G44" s="2249" t="s">
        <v>1125</v>
      </c>
      <c r="H44" s="2249"/>
      <c r="I44" s="2249" t="s">
        <v>1126</v>
      </c>
      <c r="J44" s="2249"/>
      <c r="K44" s="2249" t="s">
        <v>1127</v>
      </c>
      <c r="L44" s="2249"/>
      <c r="M44" s="2250" t="s">
        <v>1181</v>
      </c>
      <c r="N44" s="2250"/>
      <c r="O44" s="2250"/>
      <c r="P44" s="2250"/>
      <c r="Q44" s="2220"/>
      <c r="R44" s="2220"/>
      <c r="S44" s="2220" t="s">
        <v>1547</v>
      </c>
      <c r="T44" s="2220"/>
      <c r="U44" s="2244" t="s">
        <v>1183</v>
      </c>
      <c r="V44" s="2251"/>
      <c r="W44" s="2251"/>
      <c r="X44" s="2251"/>
      <c r="Y44" s="2251"/>
      <c r="Z44" s="2251"/>
      <c r="AA44" s="2233"/>
      <c r="AB44" s="2233"/>
      <c r="AC44" s="2233"/>
      <c r="AD44" s="2233"/>
      <c r="AE44" s="2233"/>
      <c r="AF44" s="2233"/>
      <c r="AG44" s="2233"/>
      <c r="AH44" s="2233"/>
      <c r="AI44" s="2233"/>
      <c r="AJ44" s="2233"/>
      <c r="AK44" s="2233"/>
      <c r="AL44" s="2233"/>
      <c r="AM44" s="2269"/>
      <c r="AN44" s="2269"/>
      <c r="AO44" s="2269"/>
      <c r="AP44" s="2269"/>
      <c r="AQ44" s="2269"/>
      <c r="AR44" s="2269"/>
      <c r="AS44" s="140"/>
      <c r="AT44" s="140"/>
      <c r="AU44" s="140"/>
      <c r="AV44" s="140"/>
      <c r="AW44" s="140"/>
      <c r="AX44" s="140"/>
      <c r="AY44" s="140"/>
      <c r="AZ44" s="140"/>
      <c r="BA44" s="140"/>
      <c r="BB44" s="188"/>
      <c r="BC44" s="188"/>
      <c r="BD44" s="188"/>
      <c r="BE44" s="188"/>
      <c r="BF44" s="188"/>
      <c r="BG44" s="188"/>
      <c r="BH44" s="188"/>
      <c r="BI44" s="188"/>
      <c r="BJ44" s="188"/>
      <c r="BK44" s="188"/>
      <c r="BL44" s="188"/>
      <c r="BM44" s="188"/>
      <c r="BR44" s="193" t="s">
        <v>1602</v>
      </c>
      <c r="BY44" s="1" t="s">
        <v>354</v>
      </c>
    </row>
    <row r="45" spans="1:77" ht="15" customHeight="1">
      <c r="A45" s="2219"/>
      <c r="B45" s="2219"/>
      <c r="C45" s="2219"/>
      <c r="D45" s="2219"/>
      <c r="E45" s="2219"/>
      <c r="F45" s="2252" t="s">
        <v>1544</v>
      </c>
      <c r="G45" s="2252"/>
      <c r="H45" s="2252"/>
      <c r="I45" s="2252"/>
      <c r="J45" s="2252"/>
      <c r="K45" s="2252"/>
      <c r="L45" s="2252"/>
      <c r="M45" s="2252"/>
      <c r="N45" s="2252"/>
      <c r="O45" s="2252"/>
      <c r="P45" s="2252"/>
      <c r="Q45" s="2220"/>
      <c r="R45" s="2220"/>
      <c r="S45" s="2220"/>
      <c r="T45" s="2220"/>
      <c r="U45" s="2251"/>
      <c r="V45" s="2251"/>
      <c r="W45" s="2251"/>
      <c r="X45" s="2251"/>
      <c r="Y45" s="2251"/>
      <c r="Z45" s="2251"/>
      <c r="AA45" s="2220"/>
      <c r="AB45" s="2253" t="str">
        <f>★その他入力!BO27</f>
        <v/>
      </c>
      <c r="AC45" s="2253"/>
      <c r="AD45" s="2253"/>
      <c r="AE45" s="2253"/>
      <c r="AF45" s="2253"/>
      <c r="AG45" s="2253"/>
      <c r="AH45" s="2253"/>
      <c r="AI45" s="2253"/>
      <c r="AJ45" s="2253"/>
      <c r="AK45" s="2253"/>
      <c r="AL45" s="2220"/>
      <c r="AM45" s="2269"/>
      <c r="AN45" s="2269"/>
      <c r="AO45" s="2269"/>
      <c r="AP45" s="2269"/>
      <c r="AQ45" s="2269"/>
      <c r="AR45" s="2269"/>
      <c r="AS45" s="140"/>
      <c r="AT45" s="140"/>
      <c r="AU45" s="140"/>
      <c r="AV45" s="140"/>
      <c r="AW45" s="140"/>
      <c r="AX45" s="140"/>
      <c r="AY45" s="140"/>
      <c r="AZ45" s="140"/>
      <c r="BA45" s="140"/>
      <c r="BB45" s="188"/>
      <c r="BC45" s="188"/>
      <c r="BD45" s="188"/>
      <c r="BE45" s="188"/>
      <c r="BF45" s="188"/>
      <c r="BG45" s="188"/>
      <c r="BH45" s="188"/>
      <c r="BI45" s="188"/>
      <c r="BJ45" s="188"/>
      <c r="BK45" s="188"/>
      <c r="BL45" s="188"/>
      <c r="BM45" s="188"/>
      <c r="BR45" s="193" t="s">
        <v>1603</v>
      </c>
      <c r="BY45" s="1" t="s">
        <v>355</v>
      </c>
    </row>
    <row r="46" spans="1:77" ht="15" customHeight="1">
      <c r="A46" s="2219"/>
      <c r="B46" s="2219"/>
      <c r="C46" s="2219"/>
      <c r="D46" s="2219"/>
      <c r="E46" s="2219"/>
      <c r="F46" s="2252" t="s">
        <v>978</v>
      </c>
      <c r="G46" s="2252"/>
      <c r="H46" s="2252"/>
      <c r="I46" s="2249" t="s">
        <v>1125</v>
      </c>
      <c r="J46" s="2249"/>
      <c r="K46" s="2249"/>
      <c r="L46" s="2249" t="s">
        <v>1126</v>
      </c>
      <c r="M46" s="2249"/>
      <c r="N46" s="2249" t="s">
        <v>1127</v>
      </c>
      <c r="O46" s="2249"/>
      <c r="P46" s="2249"/>
      <c r="Q46" s="2220"/>
      <c r="R46" s="2220"/>
      <c r="S46" s="2220"/>
      <c r="T46" s="2220"/>
      <c r="U46" s="2251"/>
      <c r="V46" s="2251"/>
      <c r="W46" s="2251"/>
      <c r="X46" s="2251"/>
      <c r="Y46" s="2251"/>
      <c r="Z46" s="2251"/>
      <c r="AA46" s="2220"/>
      <c r="AB46" s="2254"/>
      <c r="AC46" s="2254"/>
      <c r="AD46" s="2254"/>
      <c r="AE46" s="2254"/>
      <c r="AF46" s="2254"/>
      <c r="AG46" s="2254"/>
      <c r="AH46" s="2254"/>
      <c r="AI46" s="2254"/>
      <c r="AJ46" s="2254"/>
      <c r="AK46" s="2254"/>
      <c r="AL46" s="2220"/>
      <c r="AM46" s="2269"/>
      <c r="AN46" s="2269"/>
      <c r="AO46" s="2269"/>
      <c r="AP46" s="2269"/>
      <c r="AQ46" s="2269"/>
      <c r="AR46" s="2269"/>
      <c r="AS46" s="140"/>
      <c r="AT46" s="140"/>
      <c r="AU46" s="140"/>
      <c r="AV46" s="140"/>
      <c r="AW46" s="140"/>
      <c r="AX46" s="140"/>
      <c r="AY46" s="140"/>
      <c r="AZ46" s="140"/>
      <c r="BA46" s="140"/>
      <c r="BB46" s="188"/>
      <c r="BC46" s="188"/>
      <c r="BD46" s="188"/>
      <c r="BE46" s="188"/>
      <c r="BF46" s="188"/>
      <c r="BG46" s="188"/>
      <c r="BH46" s="188"/>
      <c r="BI46" s="188"/>
      <c r="BJ46" s="188"/>
      <c r="BK46" s="188"/>
      <c r="BL46" s="188"/>
      <c r="BM46" s="188"/>
      <c r="BR46" s="193" t="s">
        <v>1604</v>
      </c>
      <c r="BY46" s="1" t="s">
        <v>356</v>
      </c>
    </row>
    <row r="47" spans="1:77" ht="7.5" customHeight="1">
      <c r="A47" s="2219"/>
      <c r="B47" s="2219"/>
      <c r="C47" s="2219"/>
      <c r="D47" s="2219"/>
      <c r="E47" s="2219"/>
      <c r="F47" s="2248"/>
      <c r="G47" s="2248"/>
      <c r="H47" s="2248"/>
      <c r="I47" s="2248"/>
      <c r="J47" s="2248"/>
      <c r="K47" s="2248"/>
      <c r="L47" s="2248"/>
      <c r="M47" s="2248"/>
      <c r="N47" s="2248"/>
      <c r="O47" s="2248"/>
      <c r="P47" s="2248"/>
      <c r="Q47" s="2248"/>
      <c r="R47" s="2248"/>
      <c r="S47" s="2220"/>
      <c r="T47" s="2220"/>
      <c r="U47" s="2251"/>
      <c r="V47" s="2251"/>
      <c r="W47" s="2251"/>
      <c r="X47" s="2251"/>
      <c r="Y47" s="2251"/>
      <c r="Z47" s="2251"/>
      <c r="AA47" s="2220"/>
      <c r="AB47" s="2220"/>
      <c r="AC47" s="2220"/>
      <c r="AD47" s="2220"/>
      <c r="AE47" s="2220"/>
      <c r="AF47" s="2220"/>
      <c r="AG47" s="2220"/>
      <c r="AH47" s="2220"/>
      <c r="AI47" s="2220"/>
      <c r="AJ47" s="2220"/>
      <c r="AK47" s="2220"/>
      <c r="AL47" s="2220"/>
      <c r="AM47" s="2269"/>
      <c r="AN47" s="2269"/>
      <c r="AO47" s="2269"/>
      <c r="AP47" s="2269"/>
      <c r="AQ47" s="2269"/>
      <c r="AR47" s="2269"/>
      <c r="AS47" s="140"/>
      <c r="AT47" s="140"/>
      <c r="AU47" s="140"/>
      <c r="AV47" s="140"/>
      <c r="AW47" s="140"/>
      <c r="AX47" s="140"/>
      <c r="AY47" s="140"/>
      <c r="AZ47" s="140"/>
      <c r="BA47" s="140"/>
      <c r="BB47" s="188"/>
      <c r="BC47" s="188"/>
      <c r="BD47" s="188"/>
      <c r="BE47" s="188"/>
      <c r="BF47" s="188"/>
      <c r="BG47" s="188"/>
      <c r="BH47" s="188"/>
      <c r="BI47" s="188"/>
      <c r="BJ47" s="188"/>
      <c r="BK47" s="188"/>
      <c r="BL47" s="188"/>
      <c r="BM47" s="188"/>
      <c r="BR47" s="193" t="s">
        <v>1605</v>
      </c>
      <c r="BY47" s="1" t="s">
        <v>357</v>
      </c>
    </row>
    <row r="48" spans="1:77" ht="7.5" customHeight="1">
      <c r="A48" s="2219"/>
      <c r="B48" s="2219"/>
      <c r="C48" s="2219"/>
      <c r="D48" s="2219"/>
      <c r="E48" s="2219"/>
      <c r="F48" s="2248"/>
      <c r="G48" s="2248"/>
      <c r="H48" s="2248"/>
      <c r="I48" s="2248"/>
      <c r="J48" s="2248"/>
      <c r="K48" s="2248"/>
      <c r="L48" s="2248"/>
      <c r="M48" s="2248"/>
      <c r="N48" s="2248"/>
      <c r="O48" s="2248"/>
      <c r="P48" s="2248"/>
      <c r="Q48" s="2248"/>
      <c r="R48" s="2248"/>
      <c r="S48" s="2220"/>
      <c r="T48" s="2220"/>
      <c r="U48" s="2251"/>
      <c r="V48" s="2251"/>
      <c r="W48" s="2251"/>
      <c r="X48" s="2251"/>
      <c r="Y48" s="2251"/>
      <c r="Z48" s="2251"/>
      <c r="AA48" s="2220"/>
      <c r="AB48" s="2220"/>
      <c r="AC48" s="2220"/>
      <c r="AD48" s="2220"/>
      <c r="AE48" s="2220"/>
      <c r="AF48" s="2220"/>
      <c r="AG48" s="2220"/>
      <c r="AH48" s="2220"/>
      <c r="AI48" s="2220"/>
      <c r="AJ48" s="2220"/>
      <c r="AK48" s="2220"/>
      <c r="AL48" s="2220"/>
      <c r="AM48" s="2269"/>
      <c r="AN48" s="2269"/>
      <c r="AO48" s="2269"/>
      <c r="AP48" s="2269"/>
      <c r="AQ48" s="2269"/>
      <c r="AR48" s="2269"/>
      <c r="AS48" s="140"/>
      <c r="AT48" s="140"/>
      <c r="AU48" s="140"/>
      <c r="AV48" s="140"/>
      <c r="AW48" s="140"/>
      <c r="AX48" s="140"/>
      <c r="AY48" s="140"/>
      <c r="AZ48" s="140"/>
      <c r="BA48" s="140"/>
      <c r="BB48" s="188"/>
      <c r="BC48" s="188"/>
      <c r="BD48" s="188"/>
      <c r="BE48" s="188"/>
      <c r="BF48" s="188"/>
      <c r="BG48" s="188"/>
      <c r="BH48" s="188"/>
      <c r="BI48" s="188"/>
      <c r="BJ48" s="188"/>
      <c r="BK48" s="188"/>
      <c r="BL48" s="188"/>
      <c r="BM48" s="188"/>
      <c r="BR48" s="193" t="s">
        <v>1606</v>
      </c>
      <c r="BY48" s="1" t="s">
        <v>358</v>
      </c>
    </row>
    <row r="49" spans="1:77" ht="15" customHeight="1">
      <c r="A49" s="2219"/>
      <c r="B49" s="2219"/>
      <c r="C49" s="2219"/>
      <c r="D49" s="2219"/>
      <c r="E49" s="2219"/>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69"/>
      <c r="AN49" s="2269"/>
      <c r="AO49" s="2269"/>
      <c r="AP49" s="2269"/>
      <c r="AQ49" s="2269"/>
      <c r="AR49" s="2269"/>
      <c r="AS49" s="140"/>
      <c r="AT49" s="140"/>
      <c r="AU49" s="140"/>
      <c r="AV49" s="140"/>
      <c r="AW49" s="140"/>
      <c r="AX49" s="140"/>
      <c r="AY49" s="140"/>
      <c r="AZ49" s="140"/>
      <c r="BA49" s="140"/>
      <c r="BB49" s="188"/>
      <c r="BC49" s="188"/>
      <c r="BD49" s="188"/>
      <c r="BE49" s="188"/>
      <c r="BF49" s="188"/>
      <c r="BG49" s="188"/>
      <c r="BH49" s="188"/>
      <c r="BI49" s="188"/>
      <c r="BJ49" s="188"/>
      <c r="BK49" s="188"/>
      <c r="BL49" s="188"/>
      <c r="BM49" s="188"/>
      <c r="BR49" s="193" t="s">
        <v>1607</v>
      </c>
      <c r="BY49" s="1" t="s">
        <v>359</v>
      </c>
    </row>
    <row r="50" spans="1:77" ht="15" customHeight="1">
      <c r="A50" s="2219"/>
      <c r="B50" s="2219"/>
      <c r="C50" s="2219"/>
      <c r="D50" s="2219"/>
      <c r="E50" s="2219"/>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69"/>
      <c r="AN50" s="2269"/>
      <c r="AO50" s="2269"/>
      <c r="AP50" s="2269"/>
      <c r="AQ50" s="2269"/>
      <c r="AR50" s="2269"/>
      <c r="AS50" s="140"/>
      <c r="AT50" s="140"/>
      <c r="AU50" s="140"/>
      <c r="AV50" s="140"/>
      <c r="AW50" s="140"/>
      <c r="AX50" s="140"/>
      <c r="AY50" s="140"/>
      <c r="AZ50" s="140"/>
      <c r="BA50" s="140"/>
      <c r="BB50" s="188"/>
      <c r="BC50" s="188"/>
      <c r="BD50" s="188"/>
      <c r="BE50" s="188"/>
      <c r="BF50" s="188"/>
      <c r="BG50" s="188"/>
      <c r="BH50" s="188"/>
      <c r="BI50" s="188"/>
      <c r="BJ50" s="188"/>
      <c r="BK50" s="188"/>
      <c r="BL50" s="188"/>
      <c r="BM50" s="188"/>
      <c r="BR50" s="193" t="s">
        <v>1608</v>
      </c>
      <c r="BY50" s="1" t="s">
        <v>360</v>
      </c>
    </row>
    <row r="51" spans="1:77" ht="15" customHeight="1">
      <c r="A51" s="2219"/>
      <c r="B51" s="2219"/>
      <c r="C51" s="2219"/>
      <c r="D51" s="2219"/>
      <c r="E51" s="2219"/>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69"/>
      <c r="AN51" s="2269"/>
      <c r="AO51" s="2269"/>
      <c r="AP51" s="2269"/>
      <c r="AQ51" s="2269"/>
      <c r="AR51" s="2269"/>
      <c r="AS51" s="140"/>
      <c r="AT51" s="140"/>
      <c r="AU51" s="140"/>
      <c r="AV51" s="140"/>
      <c r="AW51" s="140"/>
      <c r="AX51" s="140"/>
      <c r="AY51" s="140"/>
      <c r="AZ51" s="140"/>
      <c r="BA51" s="140"/>
      <c r="BB51" s="188"/>
      <c r="BC51" s="188"/>
      <c r="BD51" s="188"/>
      <c r="BE51" s="188"/>
      <c r="BF51" s="188"/>
      <c r="BG51" s="188"/>
      <c r="BH51" s="188"/>
      <c r="BI51" s="188"/>
      <c r="BJ51" s="188"/>
      <c r="BK51" s="188"/>
      <c r="BL51" s="188"/>
      <c r="BM51" s="188"/>
      <c r="BR51" s="193" t="s">
        <v>1609</v>
      </c>
      <c r="BY51" s="1" t="s">
        <v>361</v>
      </c>
    </row>
    <row r="52" spans="1:77" ht="15" customHeight="1">
      <c r="A52" s="2219"/>
      <c r="B52" s="2219"/>
      <c r="C52" s="2219"/>
      <c r="D52" s="2219"/>
      <c r="E52" s="2219"/>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69"/>
      <c r="AN52" s="2269"/>
      <c r="AO52" s="2269"/>
      <c r="AP52" s="2269"/>
      <c r="AQ52" s="2269"/>
      <c r="AR52" s="2269"/>
      <c r="AS52" s="140"/>
      <c r="AT52" s="140"/>
      <c r="AU52" s="140"/>
      <c r="AV52" s="140"/>
      <c r="AW52" s="140"/>
      <c r="AX52" s="140"/>
      <c r="AY52" s="140"/>
      <c r="AZ52" s="140"/>
      <c r="BA52" s="140"/>
      <c r="BB52" s="188"/>
      <c r="BC52" s="188"/>
      <c r="BD52" s="188"/>
      <c r="BE52" s="188"/>
      <c r="BF52" s="188"/>
      <c r="BG52" s="188"/>
      <c r="BH52" s="188"/>
      <c r="BI52" s="188"/>
      <c r="BJ52" s="188"/>
      <c r="BK52" s="188"/>
      <c r="BL52" s="188"/>
      <c r="BM52" s="188"/>
      <c r="BR52" s="193" t="s">
        <v>1610</v>
      </c>
    </row>
    <row r="53" spans="1:77" ht="15" customHeight="1">
      <c r="A53" s="2219"/>
      <c r="B53" s="2219"/>
      <c r="C53" s="2219"/>
      <c r="D53" s="2219"/>
      <c r="E53" s="2219"/>
      <c r="F53" s="2219"/>
      <c r="G53" s="2219"/>
      <c r="H53" s="2219"/>
      <c r="I53" s="2219"/>
      <c r="J53" s="2219"/>
      <c r="K53" s="2219"/>
      <c r="L53" s="2219"/>
      <c r="M53" s="2219"/>
      <c r="N53" s="2219"/>
      <c r="O53" s="2219"/>
      <c r="P53" s="2219"/>
      <c r="Q53" s="2219"/>
      <c r="R53" s="2219"/>
      <c r="S53" s="2220" t="s">
        <v>1545</v>
      </c>
      <c r="T53" s="2220"/>
      <c r="U53" s="2221" t="s">
        <v>1143</v>
      </c>
      <c r="V53" s="2221"/>
      <c r="W53" s="2221"/>
      <c r="X53" s="2221"/>
      <c r="Y53" s="2221"/>
      <c r="Z53" s="2221"/>
      <c r="AA53" s="2220"/>
      <c r="AB53" s="2222">
        <f>★その他入力!M33</f>
        <v>0</v>
      </c>
      <c r="AC53" s="2222"/>
      <c r="AD53" s="2222"/>
      <c r="AE53" s="2222"/>
      <c r="AF53" s="2222"/>
      <c r="AG53" s="2222"/>
      <c r="AH53" s="2222"/>
      <c r="AI53" s="2222"/>
      <c r="AJ53" s="2222"/>
      <c r="AK53" s="2222"/>
      <c r="AL53" s="2220"/>
      <c r="AM53" s="2269"/>
      <c r="AN53" s="2269"/>
      <c r="AO53" s="2269"/>
      <c r="AP53" s="2269"/>
      <c r="AQ53" s="2269"/>
      <c r="AR53" s="2269"/>
      <c r="AS53" s="140"/>
      <c r="AT53" s="140"/>
      <c r="AU53" s="140"/>
      <c r="AV53" s="140"/>
      <c r="AW53" s="140"/>
      <c r="AX53" s="140"/>
      <c r="AY53" s="140"/>
      <c r="AZ53" s="140"/>
      <c r="BA53" s="140"/>
      <c r="BB53" s="188"/>
      <c r="BC53" s="188"/>
      <c r="BD53" s="188"/>
      <c r="BE53" s="188"/>
      <c r="BF53" s="188"/>
      <c r="BG53" s="188"/>
      <c r="BH53" s="188"/>
      <c r="BI53" s="188"/>
      <c r="BJ53" s="188"/>
      <c r="BK53" s="188"/>
      <c r="BL53" s="188"/>
      <c r="BM53" s="188"/>
      <c r="BR53" s="193" t="s">
        <v>1611</v>
      </c>
    </row>
    <row r="54" spans="1:77" ht="7.5" customHeight="1">
      <c r="A54" s="2219"/>
      <c r="B54" s="2219"/>
      <c r="C54" s="2219"/>
      <c r="D54" s="2219"/>
      <c r="E54" s="2219"/>
      <c r="F54" s="2224"/>
      <c r="G54" s="2225"/>
      <c r="H54" s="2226"/>
      <c r="I54" s="2226"/>
      <c r="J54" s="2226"/>
      <c r="K54" s="2226"/>
      <c r="L54" s="2226"/>
      <c r="M54" s="2226"/>
      <c r="N54" s="2226"/>
      <c r="O54" s="2227"/>
      <c r="P54" s="2231"/>
      <c r="Q54" s="2232"/>
      <c r="R54" s="2232"/>
      <c r="S54" s="2220"/>
      <c r="T54" s="2220"/>
      <c r="U54" s="2221"/>
      <c r="V54" s="2221"/>
      <c r="W54" s="2221"/>
      <c r="X54" s="2221"/>
      <c r="Y54" s="2221"/>
      <c r="Z54" s="2221"/>
      <c r="AA54" s="2220"/>
      <c r="AB54" s="2223"/>
      <c r="AC54" s="2223"/>
      <c r="AD54" s="2223"/>
      <c r="AE54" s="2223"/>
      <c r="AF54" s="2223"/>
      <c r="AG54" s="2223"/>
      <c r="AH54" s="2223"/>
      <c r="AI54" s="2223"/>
      <c r="AJ54" s="2223"/>
      <c r="AK54" s="2223"/>
      <c r="AL54" s="2220"/>
      <c r="AM54" s="2269"/>
      <c r="AN54" s="2269"/>
      <c r="AO54" s="2269"/>
      <c r="AP54" s="2269"/>
      <c r="AQ54" s="2269"/>
      <c r="AR54" s="2269"/>
      <c r="AS54" s="140"/>
      <c r="AT54" s="140"/>
      <c r="AU54" s="140"/>
      <c r="AV54" s="140"/>
      <c r="AW54" s="140"/>
      <c r="AX54" s="140"/>
      <c r="AY54" s="140"/>
      <c r="AZ54" s="140"/>
      <c r="BA54" s="140"/>
      <c r="BB54" s="188"/>
      <c r="BC54" s="188"/>
      <c r="BD54" s="188"/>
      <c r="BE54" s="188"/>
      <c r="BF54" s="188"/>
      <c r="BG54" s="188"/>
      <c r="BH54" s="188"/>
      <c r="BI54" s="188"/>
      <c r="BJ54" s="188"/>
      <c r="BK54" s="188"/>
      <c r="BL54" s="188"/>
      <c r="BM54" s="188"/>
      <c r="BR54" s="193" t="s">
        <v>1612</v>
      </c>
    </row>
    <row r="55" spans="1:77" ht="7.5" customHeight="1">
      <c r="A55" s="2219"/>
      <c r="B55" s="2219"/>
      <c r="C55" s="2219"/>
      <c r="D55" s="2219"/>
      <c r="E55" s="2219"/>
      <c r="F55" s="2224"/>
      <c r="G55" s="2228"/>
      <c r="H55" s="2229"/>
      <c r="I55" s="2229"/>
      <c r="J55" s="2229"/>
      <c r="K55" s="2229"/>
      <c r="L55" s="2229"/>
      <c r="M55" s="2229"/>
      <c r="N55" s="2229"/>
      <c r="O55" s="2230"/>
      <c r="P55" s="2231"/>
      <c r="Q55" s="2232"/>
      <c r="R55" s="2232"/>
      <c r="S55" s="2220"/>
      <c r="T55" s="2220"/>
      <c r="U55" s="2221"/>
      <c r="V55" s="2221"/>
      <c r="W55" s="2221"/>
      <c r="X55" s="2221"/>
      <c r="Y55" s="2221"/>
      <c r="Z55" s="2221"/>
      <c r="AA55" s="2233"/>
      <c r="AB55" s="2233"/>
      <c r="AC55" s="2233"/>
      <c r="AD55" s="2233"/>
      <c r="AE55" s="2233"/>
      <c r="AF55" s="2233"/>
      <c r="AG55" s="2233"/>
      <c r="AH55" s="2233"/>
      <c r="AI55" s="2233"/>
      <c r="AJ55" s="2233"/>
      <c r="AK55" s="2233"/>
      <c r="AL55" s="2233"/>
      <c r="AM55" s="2269"/>
      <c r="AN55" s="2269"/>
      <c r="AO55" s="2269"/>
      <c r="AP55" s="2269"/>
      <c r="AQ55" s="2269"/>
      <c r="AR55" s="2269"/>
      <c r="AS55" s="140"/>
      <c r="AT55" s="140"/>
      <c r="AU55" s="140"/>
      <c r="AV55" s="140"/>
      <c r="AW55" s="140"/>
      <c r="AX55" s="140"/>
      <c r="AY55" s="140"/>
      <c r="AZ55" s="140"/>
      <c r="BA55" s="140"/>
      <c r="BB55" s="188"/>
      <c r="BC55" s="188"/>
      <c r="BD55" s="188"/>
      <c r="BE55" s="188"/>
      <c r="BF55" s="188"/>
      <c r="BG55" s="188"/>
      <c r="BH55" s="188"/>
      <c r="BI55" s="188"/>
      <c r="BJ55" s="188"/>
      <c r="BK55" s="188"/>
      <c r="BL55" s="188"/>
      <c r="BM55" s="188"/>
      <c r="BR55" s="193" t="s">
        <v>1613</v>
      </c>
    </row>
    <row r="56" spans="1:77" ht="15" customHeight="1">
      <c r="A56" s="2219"/>
      <c r="B56" s="2219"/>
      <c r="C56" s="2219"/>
      <c r="D56" s="2219"/>
      <c r="E56" s="2219"/>
      <c r="F56" s="2224"/>
      <c r="G56" s="2235" t="s">
        <v>1153</v>
      </c>
      <c r="H56" s="2236"/>
      <c r="I56" s="2236"/>
      <c r="J56" s="2236"/>
      <c r="K56" s="2236"/>
      <c r="L56" s="2236"/>
      <c r="M56" s="2236"/>
      <c r="N56" s="2236"/>
      <c r="O56" s="2237"/>
      <c r="P56" s="2231"/>
      <c r="Q56" s="2232"/>
      <c r="R56" s="2232"/>
      <c r="S56" s="2220" t="s">
        <v>1154</v>
      </c>
      <c r="T56" s="2220"/>
      <c r="U56" s="2221" t="s">
        <v>65</v>
      </c>
      <c r="V56" s="2221"/>
      <c r="W56" s="2221"/>
      <c r="X56" s="2221"/>
      <c r="Y56" s="2221"/>
      <c r="Z56" s="2221"/>
      <c r="AA56" s="2233"/>
      <c r="AB56" s="2255" t="str">
        <f>IF(★その他入力!BL38="","　年　　月　　日　",★その他入力!BL38)</f>
        <v>　年　　月　　日　</v>
      </c>
      <c r="AC56" s="2255"/>
      <c r="AD56" s="2255"/>
      <c r="AE56" s="2255"/>
      <c r="AF56" s="2255"/>
      <c r="AG56" s="2255"/>
      <c r="AH56" s="2255"/>
      <c r="AI56" s="2255"/>
      <c r="AJ56" s="2255"/>
      <c r="AK56" s="2233" t="s">
        <v>1538</v>
      </c>
      <c r="AL56" s="2234"/>
      <c r="AM56" s="2269"/>
      <c r="AN56" s="2269"/>
      <c r="AO56" s="2269"/>
      <c r="AP56" s="2269"/>
      <c r="AQ56" s="2269"/>
      <c r="AR56" s="2269"/>
      <c r="AS56" s="140"/>
      <c r="AT56" s="140"/>
      <c r="AU56" s="140"/>
      <c r="AV56" s="140"/>
      <c r="AW56" s="140"/>
      <c r="AX56" s="140"/>
      <c r="AY56" s="140"/>
      <c r="AZ56" s="140"/>
      <c r="BA56" s="140"/>
      <c r="BB56" s="188"/>
      <c r="BC56" s="188"/>
      <c r="BD56" s="188"/>
      <c r="BE56" s="188"/>
      <c r="BF56" s="188"/>
      <c r="BG56" s="188"/>
      <c r="BH56" s="188"/>
      <c r="BI56" s="188"/>
      <c r="BJ56" s="188"/>
      <c r="BK56" s="188"/>
      <c r="BL56" s="188"/>
      <c r="BM56" s="188"/>
      <c r="BR56" s="193" t="s">
        <v>1614</v>
      </c>
    </row>
    <row r="57" spans="1:77" ht="15" customHeight="1">
      <c r="A57" s="2219"/>
      <c r="B57" s="2219"/>
      <c r="C57" s="2219"/>
      <c r="D57" s="2219"/>
      <c r="E57" s="2219"/>
      <c r="F57" s="2224"/>
      <c r="G57" s="2235" t="s">
        <v>1158</v>
      </c>
      <c r="H57" s="2236"/>
      <c r="I57" s="2236"/>
      <c r="J57" s="2236"/>
      <c r="K57" s="2236"/>
      <c r="L57" s="2236"/>
      <c r="M57" s="2236"/>
      <c r="N57" s="2236"/>
      <c r="O57" s="2237"/>
      <c r="P57" s="2231"/>
      <c r="Q57" s="2232"/>
      <c r="R57" s="2232"/>
      <c r="S57" s="2220"/>
      <c r="T57" s="2220"/>
      <c r="U57" s="2221"/>
      <c r="V57" s="2221"/>
      <c r="W57" s="2221"/>
      <c r="X57" s="2221"/>
      <c r="Y57" s="2221"/>
      <c r="Z57" s="2221"/>
      <c r="AA57" s="2233"/>
      <c r="AB57" s="2255"/>
      <c r="AC57" s="2255"/>
      <c r="AD57" s="2255"/>
      <c r="AE57" s="2255"/>
      <c r="AF57" s="2255"/>
      <c r="AG57" s="2255"/>
      <c r="AH57" s="2255"/>
      <c r="AI57" s="2255"/>
      <c r="AJ57" s="2255"/>
      <c r="AK57" s="2233"/>
      <c r="AL57" s="2234"/>
      <c r="AM57" s="2269"/>
      <c r="AN57" s="2269"/>
      <c r="AO57" s="2269"/>
      <c r="AP57" s="2269"/>
      <c r="AQ57" s="2269"/>
      <c r="AR57" s="2269"/>
      <c r="AS57" s="140"/>
      <c r="AT57" s="140"/>
      <c r="AU57" s="140"/>
      <c r="AV57" s="140"/>
      <c r="AW57" s="140"/>
      <c r="AX57" s="140"/>
      <c r="AY57" s="140"/>
      <c r="AZ57" s="140"/>
      <c r="BA57" s="140"/>
      <c r="BB57" s="188"/>
      <c r="BC57" s="188"/>
      <c r="BD57" s="188"/>
      <c r="BE57" s="188"/>
      <c r="BF57" s="188"/>
      <c r="BG57" s="188"/>
      <c r="BH57" s="188"/>
      <c r="BI57" s="188"/>
      <c r="BJ57" s="188"/>
      <c r="BK57" s="188"/>
      <c r="BL57" s="188"/>
      <c r="BM57" s="188"/>
      <c r="BR57" s="193" t="s">
        <v>1615</v>
      </c>
    </row>
    <row r="58" spans="1:77" ht="15" customHeight="1">
      <c r="A58" s="2219"/>
      <c r="B58" s="2219"/>
      <c r="C58" s="2219"/>
      <c r="D58" s="2219"/>
      <c r="E58" s="2219"/>
      <c r="F58" s="2224"/>
      <c r="G58" s="2235" t="s">
        <v>1162</v>
      </c>
      <c r="H58" s="2236"/>
      <c r="I58" s="2236"/>
      <c r="J58" s="2236"/>
      <c r="K58" s="2236"/>
      <c r="L58" s="2236"/>
      <c r="M58" s="2236"/>
      <c r="N58" s="2236"/>
      <c r="O58" s="2237"/>
      <c r="P58" s="2231"/>
      <c r="Q58" s="2232"/>
      <c r="R58" s="2232"/>
      <c r="S58" s="2220"/>
      <c r="T58" s="2220"/>
      <c r="U58" s="2221"/>
      <c r="V58" s="2221"/>
      <c r="W58" s="2221"/>
      <c r="X58" s="2221"/>
      <c r="Y58" s="2221"/>
      <c r="Z58" s="2221"/>
      <c r="AA58" s="2233"/>
      <c r="AB58" s="2255"/>
      <c r="AC58" s="2255"/>
      <c r="AD58" s="2255"/>
      <c r="AE58" s="2255"/>
      <c r="AF58" s="2255"/>
      <c r="AG58" s="2255"/>
      <c r="AH58" s="2255"/>
      <c r="AI58" s="2255"/>
      <c r="AJ58" s="2255"/>
      <c r="AK58" s="2233"/>
      <c r="AL58" s="2234"/>
      <c r="AM58" s="2269"/>
      <c r="AN58" s="2269"/>
      <c r="AO58" s="2269"/>
      <c r="AP58" s="2269"/>
      <c r="AQ58" s="2269"/>
      <c r="AR58" s="2269"/>
      <c r="AS58" s="140"/>
      <c r="AT58" s="140"/>
      <c r="AU58" s="140"/>
      <c r="AV58" s="140"/>
      <c r="AW58" s="140"/>
      <c r="AX58" s="140"/>
      <c r="AY58" s="140"/>
      <c r="AZ58" s="140"/>
      <c r="BA58" s="140"/>
      <c r="BB58" s="188"/>
      <c r="BC58" s="188"/>
      <c r="BD58" s="188"/>
      <c r="BE58" s="188"/>
      <c r="BF58" s="188"/>
      <c r="BG58" s="188"/>
      <c r="BH58" s="188"/>
      <c r="BI58" s="188"/>
      <c r="BJ58" s="188"/>
      <c r="BK58" s="188"/>
      <c r="BL58" s="188"/>
      <c r="BM58" s="188"/>
      <c r="BR58" s="193" t="s">
        <v>1616</v>
      </c>
    </row>
    <row r="59" spans="1:77" ht="15" customHeight="1">
      <c r="A59" s="2219"/>
      <c r="B59" s="2219"/>
      <c r="C59" s="2219"/>
      <c r="D59" s="2219"/>
      <c r="E59" s="2219"/>
      <c r="F59" s="2224"/>
      <c r="G59" s="2235" t="s">
        <v>1539</v>
      </c>
      <c r="H59" s="2236"/>
      <c r="I59" s="2236"/>
      <c r="J59" s="2236"/>
      <c r="K59" s="2236"/>
      <c r="L59" s="2236"/>
      <c r="M59" s="2236"/>
      <c r="N59" s="2236"/>
      <c r="O59" s="2237"/>
      <c r="P59" s="2231"/>
      <c r="Q59" s="2232"/>
      <c r="R59" s="2232"/>
      <c r="S59" s="2220" t="s">
        <v>1548</v>
      </c>
      <c r="T59" s="2220"/>
      <c r="U59" s="2221" t="s">
        <v>1166</v>
      </c>
      <c r="V59" s="2221"/>
      <c r="W59" s="2221"/>
      <c r="X59" s="2221"/>
      <c r="Y59" s="2221"/>
      <c r="Z59" s="2221"/>
      <c r="AA59" s="2220"/>
      <c r="AB59" s="2222" t="str">
        <f>IF(★その他入力!M33="","",★入力画面!$M$18)</f>
        <v/>
      </c>
      <c r="AC59" s="2222"/>
      <c r="AD59" s="2222"/>
      <c r="AE59" s="2222"/>
      <c r="AF59" s="2222"/>
      <c r="AG59" s="2222"/>
      <c r="AH59" s="2222"/>
      <c r="AI59" s="2222"/>
      <c r="AJ59" s="2222"/>
      <c r="AK59" s="2222"/>
      <c r="AL59" s="2220"/>
      <c r="AM59" s="2269"/>
      <c r="AN59" s="2269"/>
      <c r="AO59" s="2269"/>
      <c r="AP59" s="2269"/>
      <c r="AQ59" s="2269"/>
      <c r="AR59" s="2269"/>
      <c r="AS59" s="140"/>
      <c r="AT59" s="140"/>
      <c r="AU59" s="140"/>
      <c r="AV59" s="140"/>
      <c r="AW59" s="140"/>
      <c r="AX59" s="140"/>
      <c r="AY59" s="140"/>
      <c r="AZ59" s="140"/>
      <c r="BA59" s="140"/>
      <c r="BB59" s="188"/>
      <c r="BC59" s="188"/>
      <c r="BD59" s="188"/>
      <c r="BE59" s="188"/>
      <c r="BF59" s="188"/>
      <c r="BG59" s="188"/>
      <c r="BH59" s="188"/>
      <c r="BI59" s="188"/>
      <c r="BJ59" s="188"/>
      <c r="BK59" s="188"/>
      <c r="BL59" s="188"/>
      <c r="BM59" s="188"/>
      <c r="BR59" s="193" t="s">
        <v>1617</v>
      </c>
    </row>
    <row r="60" spans="1:77" ht="7.5" customHeight="1">
      <c r="A60" s="2219"/>
      <c r="B60" s="2219"/>
      <c r="C60" s="2219"/>
      <c r="D60" s="2219"/>
      <c r="E60" s="2219"/>
      <c r="F60" s="2224"/>
      <c r="G60" s="2235"/>
      <c r="H60" s="2236"/>
      <c r="I60" s="2236"/>
      <c r="J60" s="2236"/>
      <c r="K60" s="2236"/>
      <c r="L60" s="2236"/>
      <c r="M60" s="2236"/>
      <c r="N60" s="2236"/>
      <c r="O60" s="2237"/>
      <c r="P60" s="2231"/>
      <c r="Q60" s="2232"/>
      <c r="R60" s="2232"/>
      <c r="S60" s="2220"/>
      <c r="T60" s="2220"/>
      <c r="U60" s="2221"/>
      <c r="V60" s="2221"/>
      <c r="W60" s="2221"/>
      <c r="X60" s="2221"/>
      <c r="Y60" s="2221"/>
      <c r="Z60" s="2221"/>
      <c r="AA60" s="2220"/>
      <c r="AB60" s="2223"/>
      <c r="AC60" s="2223"/>
      <c r="AD60" s="2223"/>
      <c r="AE60" s="2223"/>
      <c r="AF60" s="2223"/>
      <c r="AG60" s="2223"/>
      <c r="AH60" s="2223"/>
      <c r="AI60" s="2223"/>
      <c r="AJ60" s="2223"/>
      <c r="AK60" s="2223"/>
      <c r="AL60" s="2220"/>
      <c r="AM60" s="2269"/>
      <c r="AN60" s="2269"/>
      <c r="AO60" s="2269"/>
      <c r="AP60" s="2269"/>
      <c r="AQ60" s="2269"/>
      <c r="AR60" s="2269"/>
      <c r="AS60" s="140"/>
      <c r="AT60" s="140"/>
      <c r="AU60" s="140"/>
      <c r="AV60" s="140"/>
      <c r="AW60" s="140"/>
      <c r="AX60" s="140"/>
      <c r="AY60" s="140"/>
      <c r="AZ60" s="140"/>
      <c r="BA60" s="140"/>
      <c r="BB60" s="188"/>
      <c r="BC60" s="188"/>
      <c r="BD60" s="188"/>
      <c r="BE60" s="188"/>
      <c r="BF60" s="188"/>
      <c r="BG60" s="188"/>
      <c r="BH60" s="188"/>
      <c r="BI60" s="188"/>
      <c r="BJ60" s="188"/>
      <c r="BK60" s="188"/>
      <c r="BL60" s="188"/>
      <c r="BM60" s="188"/>
      <c r="BR60" s="193" t="s">
        <v>1618</v>
      </c>
    </row>
    <row r="61" spans="1:77" ht="7.5" customHeight="1">
      <c r="A61" s="2219"/>
      <c r="B61" s="2219"/>
      <c r="C61" s="2219"/>
      <c r="D61" s="2219"/>
      <c r="E61" s="2219"/>
      <c r="F61" s="2224"/>
      <c r="G61" s="2235"/>
      <c r="H61" s="2236"/>
      <c r="I61" s="2236"/>
      <c r="J61" s="2236"/>
      <c r="K61" s="2236"/>
      <c r="L61" s="2236"/>
      <c r="M61" s="2236"/>
      <c r="N61" s="2236"/>
      <c r="O61" s="2237"/>
      <c r="P61" s="2231"/>
      <c r="Q61" s="2232"/>
      <c r="R61" s="2232"/>
      <c r="S61" s="2220"/>
      <c r="T61" s="2220"/>
      <c r="U61" s="2221"/>
      <c r="V61" s="2221"/>
      <c r="W61" s="2221"/>
      <c r="X61" s="2221"/>
      <c r="Y61" s="2221"/>
      <c r="Z61" s="2221"/>
      <c r="AA61" s="2233"/>
      <c r="AB61" s="2233"/>
      <c r="AC61" s="2233"/>
      <c r="AD61" s="2233"/>
      <c r="AE61" s="2233"/>
      <c r="AF61" s="2233"/>
      <c r="AG61" s="2233"/>
      <c r="AH61" s="2233"/>
      <c r="AI61" s="2233"/>
      <c r="AJ61" s="2233"/>
      <c r="AK61" s="2233"/>
      <c r="AL61" s="2233"/>
      <c r="AM61" s="2269"/>
      <c r="AN61" s="2269"/>
      <c r="AO61" s="2269"/>
      <c r="AP61" s="2269"/>
      <c r="AQ61" s="2269"/>
      <c r="AR61" s="2269"/>
      <c r="AS61" s="140"/>
      <c r="AT61" s="140"/>
      <c r="AU61" s="140"/>
      <c r="AV61" s="140"/>
      <c r="AW61" s="140"/>
      <c r="AX61" s="140"/>
      <c r="AY61" s="140"/>
      <c r="AZ61" s="140"/>
      <c r="BA61" s="140"/>
      <c r="BB61" s="188"/>
      <c r="BC61" s="188"/>
      <c r="BD61" s="188"/>
      <c r="BE61" s="188"/>
      <c r="BF61" s="188"/>
      <c r="BG61" s="188"/>
      <c r="BH61" s="188"/>
      <c r="BI61" s="188"/>
      <c r="BJ61" s="188"/>
      <c r="BK61" s="188"/>
      <c r="BL61" s="188"/>
      <c r="BM61" s="188"/>
      <c r="BR61" s="193" t="s">
        <v>1619</v>
      </c>
    </row>
    <row r="62" spans="1:77" ht="15" customHeight="1">
      <c r="A62" s="2219"/>
      <c r="B62" s="2219"/>
      <c r="C62" s="2219"/>
      <c r="D62" s="2219"/>
      <c r="E62" s="2219"/>
      <c r="F62" s="2224"/>
      <c r="G62" s="2238" t="s">
        <v>1172</v>
      </c>
      <c r="H62" s="2239"/>
      <c r="I62" s="2239"/>
      <c r="J62" s="2239"/>
      <c r="K62" s="2239"/>
      <c r="L62" s="2239"/>
      <c r="M62" s="2239"/>
      <c r="N62" s="2239"/>
      <c r="O62" s="2240"/>
      <c r="P62" s="2231"/>
      <c r="Q62" s="2232"/>
      <c r="R62" s="2232"/>
      <c r="S62" s="2220" t="s">
        <v>1541</v>
      </c>
      <c r="T62" s="2220"/>
      <c r="U62" s="2244" t="s">
        <v>1173</v>
      </c>
      <c r="V62" s="2244"/>
      <c r="W62" s="2244"/>
      <c r="X62" s="2244"/>
      <c r="Y62" s="2244"/>
      <c r="Z62" s="2244"/>
      <c r="AA62" s="2233"/>
      <c r="AB62" s="2256" t="str">
        <f>IF(★その他入力!BM36="","年 　　月　　日",★その他入力!BM36)</f>
        <v>年 　　月　　日</v>
      </c>
      <c r="AC62" s="2256"/>
      <c r="AD62" s="2256"/>
      <c r="AE62" s="2256"/>
      <c r="AF62" s="2256"/>
      <c r="AG62" s="2256"/>
      <c r="AH62" s="2256"/>
      <c r="AI62" s="2256"/>
      <c r="AJ62" s="2220" t="s">
        <v>1174</v>
      </c>
      <c r="AK62" s="2220"/>
      <c r="AL62" s="2220"/>
      <c r="AM62" s="2269"/>
      <c r="AN62" s="2269"/>
      <c r="AO62" s="2269"/>
      <c r="AP62" s="2269"/>
      <c r="AQ62" s="2269"/>
      <c r="AR62" s="2269"/>
      <c r="AS62" s="140"/>
      <c r="AT62" s="140"/>
      <c r="AU62" s="140"/>
      <c r="AV62" s="140"/>
      <c r="AW62" s="140"/>
      <c r="AX62" s="140"/>
      <c r="AY62" s="140"/>
      <c r="AZ62" s="140"/>
      <c r="BA62" s="140"/>
      <c r="BB62" s="188"/>
      <c r="BC62" s="188"/>
      <c r="BD62" s="188"/>
      <c r="BE62" s="188"/>
      <c r="BF62" s="188"/>
      <c r="BG62" s="188"/>
      <c r="BH62" s="188"/>
      <c r="BI62" s="188"/>
      <c r="BJ62" s="188"/>
      <c r="BK62" s="188"/>
      <c r="BL62" s="188"/>
      <c r="BM62" s="188"/>
      <c r="BR62" s="193" t="s">
        <v>1620</v>
      </c>
    </row>
    <row r="63" spans="1:77" ht="7.5" customHeight="1">
      <c r="A63" s="2219"/>
      <c r="B63" s="2219"/>
      <c r="C63" s="2219"/>
      <c r="D63" s="2219"/>
      <c r="E63" s="2219"/>
      <c r="F63" s="2224"/>
      <c r="G63" s="2238"/>
      <c r="H63" s="2239"/>
      <c r="I63" s="2239"/>
      <c r="J63" s="2239"/>
      <c r="K63" s="2239"/>
      <c r="L63" s="2239"/>
      <c r="M63" s="2239"/>
      <c r="N63" s="2239"/>
      <c r="O63" s="2240"/>
      <c r="P63" s="2231"/>
      <c r="Q63" s="2232"/>
      <c r="R63" s="2232"/>
      <c r="S63" s="2220"/>
      <c r="T63" s="2220"/>
      <c r="U63" s="2244"/>
      <c r="V63" s="2244"/>
      <c r="W63" s="2244"/>
      <c r="X63" s="2244"/>
      <c r="Y63" s="2244"/>
      <c r="Z63" s="2244"/>
      <c r="AA63" s="2233"/>
      <c r="AB63" s="2256"/>
      <c r="AC63" s="2256"/>
      <c r="AD63" s="2256"/>
      <c r="AE63" s="2256"/>
      <c r="AF63" s="2256"/>
      <c r="AG63" s="2256"/>
      <c r="AH63" s="2256"/>
      <c r="AI63" s="2256"/>
      <c r="AJ63" s="2220"/>
      <c r="AK63" s="2220"/>
      <c r="AL63" s="2220"/>
      <c r="AM63" s="2269"/>
      <c r="AN63" s="2269"/>
      <c r="AO63" s="2269"/>
      <c r="AP63" s="2269"/>
      <c r="AQ63" s="2269"/>
      <c r="AR63" s="2269"/>
      <c r="AS63" s="140"/>
      <c r="AT63" s="140"/>
      <c r="AU63" s="140"/>
      <c r="AV63" s="140"/>
      <c r="AW63" s="140"/>
      <c r="AX63" s="140"/>
      <c r="AY63" s="140"/>
      <c r="AZ63" s="140"/>
      <c r="BA63" s="140"/>
      <c r="BB63" s="188"/>
      <c r="BC63" s="188"/>
      <c r="BD63" s="188"/>
      <c r="BE63" s="188"/>
      <c r="BF63" s="188"/>
      <c r="BG63" s="188"/>
      <c r="BH63" s="188"/>
      <c r="BI63" s="188"/>
      <c r="BJ63" s="188"/>
      <c r="BK63" s="188"/>
      <c r="BL63" s="188"/>
      <c r="BM63" s="188"/>
      <c r="BR63" s="193" t="s">
        <v>1621</v>
      </c>
    </row>
    <row r="64" spans="1:77" ht="7.5" customHeight="1">
      <c r="A64" s="2219"/>
      <c r="B64" s="2219"/>
      <c r="C64" s="2219"/>
      <c r="D64" s="2219"/>
      <c r="E64" s="2219"/>
      <c r="F64" s="2224"/>
      <c r="G64" s="2238"/>
      <c r="H64" s="2239"/>
      <c r="I64" s="2239"/>
      <c r="J64" s="2239"/>
      <c r="K64" s="2239"/>
      <c r="L64" s="2239"/>
      <c r="M64" s="2239"/>
      <c r="N64" s="2239"/>
      <c r="O64" s="2240"/>
      <c r="P64" s="2231"/>
      <c r="Q64" s="2232"/>
      <c r="R64" s="2232"/>
      <c r="S64" s="2220"/>
      <c r="T64" s="2220"/>
      <c r="U64" s="2244"/>
      <c r="V64" s="2244"/>
      <c r="W64" s="2244"/>
      <c r="X64" s="2244"/>
      <c r="Y64" s="2244"/>
      <c r="Z64" s="2244"/>
      <c r="AA64" s="2245" t="s">
        <v>7</v>
      </c>
      <c r="AB64" s="2245"/>
      <c r="AC64" s="2246">
        <f>★その他入力!N36</f>
        <v>0</v>
      </c>
      <c r="AD64" s="2246"/>
      <c r="AE64" s="2246"/>
      <c r="AF64" s="2246"/>
      <c r="AG64" s="2246"/>
      <c r="AH64" s="2246"/>
      <c r="AI64" s="2246"/>
      <c r="AJ64" s="2220" t="s">
        <v>6</v>
      </c>
      <c r="AK64" s="2220"/>
      <c r="AL64" s="2220"/>
      <c r="AM64" s="2269"/>
      <c r="AN64" s="2269"/>
      <c r="AO64" s="2269"/>
      <c r="AP64" s="2269"/>
      <c r="AQ64" s="2269"/>
      <c r="AR64" s="2269"/>
      <c r="AS64" s="140"/>
      <c r="AT64" s="140"/>
      <c r="AU64" s="140"/>
      <c r="AV64" s="140"/>
      <c r="AW64" s="140"/>
      <c r="AX64" s="140"/>
      <c r="AY64" s="140"/>
      <c r="AZ64" s="140"/>
      <c r="BA64" s="140"/>
      <c r="BB64" s="188"/>
      <c r="BC64" s="188"/>
      <c r="BD64" s="188"/>
      <c r="BE64" s="188"/>
      <c r="BF64" s="188"/>
      <c r="BG64" s="188"/>
      <c r="BH64" s="188"/>
      <c r="BI64" s="188"/>
      <c r="BJ64" s="188"/>
      <c r="BK64" s="188"/>
      <c r="BL64" s="188"/>
      <c r="BM64" s="188"/>
      <c r="BR64" s="193" t="s">
        <v>1622</v>
      </c>
    </row>
    <row r="65" spans="1:79" ht="7.5" customHeight="1">
      <c r="A65" s="2219"/>
      <c r="B65" s="2219"/>
      <c r="C65" s="2219"/>
      <c r="D65" s="2219"/>
      <c r="E65" s="2219"/>
      <c r="F65" s="2224"/>
      <c r="G65" s="2241"/>
      <c r="H65" s="2242"/>
      <c r="I65" s="2242"/>
      <c r="J65" s="2242"/>
      <c r="K65" s="2242"/>
      <c r="L65" s="2242"/>
      <c r="M65" s="2242"/>
      <c r="N65" s="2242"/>
      <c r="O65" s="2243"/>
      <c r="P65" s="2231"/>
      <c r="Q65" s="2232"/>
      <c r="R65" s="2232"/>
      <c r="S65" s="2220"/>
      <c r="T65" s="2220"/>
      <c r="U65" s="2244"/>
      <c r="V65" s="2244"/>
      <c r="W65" s="2244"/>
      <c r="X65" s="2244"/>
      <c r="Y65" s="2244"/>
      <c r="Z65" s="2244"/>
      <c r="AA65" s="2245"/>
      <c r="AB65" s="2245"/>
      <c r="AC65" s="2247"/>
      <c r="AD65" s="2247"/>
      <c r="AE65" s="2247"/>
      <c r="AF65" s="2247"/>
      <c r="AG65" s="2247"/>
      <c r="AH65" s="2247"/>
      <c r="AI65" s="2247"/>
      <c r="AJ65" s="2220"/>
      <c r="AK65" s="2220"/>
      <c r="AL65" s="2220"/>
      <c r="AM65" s="2269"/>
      <c r="AN65" s="2269"/>
      <c r="AO65" s="2269"/>
      <c r="AP65" s="2269"/>
      <c r="AQ65" s="2269"/>
      <c r="AR65" s="2269"/>
      <c r="AS65" s="140"/>
      <c r="AT65" s="140"/>
      <c r="AU65" s="140"/>
      <c r="AV65" s="140"/>
      <c r="AW65" s="140"/>
      <c r="AX65" s="140"/>
      <c r="AY65" s="140"/>
      <c r="AZ65" s="140"/>
      <c r="BA65" s="140"/>
      <c r="BB65" s="188"/>
      <c r="BC65" s="188"/>
      <c r="BD65" s="188"/>
      <c r="BE65" s="188"/>
      <c r="BF65" s="188"/>
      <c r="BG65" s="188"/>
      <c r="BH65" s="188"/>
      <c r="BI65" s="188"/>
      <c r="BJ65" s="188"/>
      <c r="BK65" s="188"/>
      <c r="BL65" s="188"/>
      <c r="BM65" s="188"/>
      <c r="BR65" s="193" t="s">
        <v>1623</v>
      </c>
    </row>
    <row r="66" spans="1:79" ht="7.5" customHeight="1">
      <c r="A66" s="2219"/>
      <c r="B66" s="2219"/>
      <c r="C66" s="2219"/>
      <c r="D66" s="2219"/>
      <c r="E66" s="2219"/>
      <c r="F66" s="2248"/>
      <c r="G66" s="2248"/>
      <c r="H66" s="2248"/>
      <c r="I66" s="2248"/>
      <c r="J66" s="2248"/>
      <c r="K66" s="2248"/>
      <c r="L66" s="2248"/>
      <c r="M66" s="2248"/>
      <c r="N66" s="2248"/>
      <c r="O66" s="2248"/>
      <c r="P66" s="2248"/>
      <c r="Q66" s="2248"/>
      <c r="R66" s="2248"/>
      <c r="S66" s="2220"/>
      <c r="T66" s="2220"/>
      <c r="U66" s="2244"/>
      <c r="V66" s="2244"/>
      <c r="W66" s="2244"/>
      <c r="X66" s="2244"/>
      <c r="Y66" s="2244"/>
      <c r="Z66" s="2244"/>
      <c r="AA66" s="2233"/>
      <c r="AB66" s="2233"/>
      <c r="AC66" s="2233"/>
      <c r="AD66" s="2233"/>
      <c r="AE66" s="2233"/>
      <c r="AF66" s="2233"/>
      <c r="AG66" s="2233"/>
      <c r="AH66" s="2233"/>
      <c r="AI66" s="2233"/>
      <c r="AJ66" s="2233"/>
      <c r="AK66" s="2233"/>
      <c r="AL66" s="2233"/>
      <c r="AM66" s="2269"/>
      <c r="AN66" s="2269"/>
      <c r="AO66" s="2269"/>
      <c r="AP66" s="2269"/>
      <c r="AQ66" s="2269"/>
      <c r="AR66" s="2269"/>
      <c r="AS66" s="140"/>
      <c r="AT66" s="140"/>
      <c r="AU66" s="140"/>
      <c r="AV66" s="140"/>
      <c r="AW66" s="140"/>
      <c r="AX66" s="140"/>
      <c r="AY66" s="140"/>
      <c r="AZ66" s="140"/>
      <c r="BA66" s="140"/>
      <c r="BB66" s="188"/>
      <c r="BC66" s="188"/>
      <c r="BD66" s="188"/>
      <c r="BE66" s="188"/>
      <c r="BF66" s="188"/>
      <c r="BG66" s="188"/>
      <c r="BH66" s="188"/>
      <c r="BI66" s="188"/>
      <c r="BJ66" s="188"/>
      <c r="BK66" s="188"/>
      <c r="BL66" s="188"/>
      <c r="BM66" s="188"/>
      <c r="BR66" s="193" t="s">
        <v>1624</v>
      </c>
    </row>
    <row r="67" spans="1:79" ht="15" customHeight="1">
      <c r="A67" s="2219"/>
      <c r="B67" s="2219"/>
      <c r="C67" s="2219"/>
      <c r="D67" s="2219"/>
      <c r="E67" s="2219"/>
      <c r="F67" s="359" t="s">
        <v>1543</v>
      </c>
      <c r="G67" s="2249" t="s">
        <v>1125</v>
      </c>
      <c r="H67" s="2249"/>
      <c r="I67" s="2249" t="s">
        <v>1126</v>
      </c>
      <c r="J67" s="2249"/>
      <c r="K67" s="2249" t="s">
        <v>1127</v>
      </c>
      <c r="L67" s="2249"/>
      <c r="M67" s="2250" t="s">
        <v>1181</v>
      </c>
      <c r="N67" s="2250"/>
      <c r="O67" s="2250"/>
      <c r="P67" s="2250"/>
      <c r="Q67" s="2220"/>
      <c r="R67" s="2220"/>
      <c r="S67" s="2220" t="s">
        <v>1182</v>
      </c>
      <c r="T67" s="2220"/>
      <c r="U67" s="2244" t="s">
        <v>1183</v>
      </c>
      <c r="V67" s="2251"/>
      <c r="W67" s="2251"/>
      <c r="X67" s="2251"/>
      <c r="Y67" s="2251"/>
      <c r="Z67" s="2251"/>
      <c r="AA67" s="2233"/>
      <c r="AB67" s="2233"/>
      <c r="AC67" s="2233"/>
      <c r="AD67" s="2233"/>
      <c r="AE67" s="2233"/>
      <c r="AF67" s="2233"/>
      <c r="AG67" s="2233"/>
      <c r="AH67" s="2233"/>
      <c r="AI67" s="2233"/>
      <c r="AJ67" s="2233"/>
      <c r="AK67" s="2233"/>
      <c r="AL67" s="2233"/>
      <c r="AM67" s="2269"/>
      <c r="AN67" s="2269"/>
      <c r="AO67" s="2269"/>
      <c r="AP67" s="2269"/>
      <c r="AQ67" s="2269"/>
      <c r="AR67" s="2269"/>
      <c r="AS67" s="140"/>
      <c r="AT67" s="140"/>
      <c r="AU67" s="140"/>
      <c r="AV67" s="140"/>
      <c r="AW67" s="140"/>
      <c r="AX67" s="140"/>
      <c r="AY67" s="140"/>
      <c r="AZ67" s="140"/>
      <c r="BA67" s="140"/>
      <c r="BB67" s="188"/>
      <c r="BC67" s="188"/>
      <c r="BD67" s="188"/>
      <c r="BE67" s="188"/>
      <c r="BF67" s="188"/>
      <c r="BG67" s="188"/>
      <c r="BH67" s="188"/>
      <c r="BI67" s="188"/>
      <c r="BJ67" s="188"/>
      <c r="BK67" s="188"/>
      <c r="BL67" s="188"/>
      <c r="BM67" s="188"/>
    </row>
    <row r="68" spans="1:79" ht="15" customHeight="1">
      <c r="A68" s="2219"/>
      <c r="B68" s="2219"/>
      <c r="C68" s="2219"/>
      <c r="D68" s="2219"/>
      <c r="E68" s="2219"/>
      <c r="F68" s="2252" t="s">
        <v>1544</v>
      </c>
      <c r="G68" s="2252"/>
      <c r="H68" s="2252"/>
      <c r="I68" s="2252"/>
      <c r="J68" s="2252"/>
      <c r="K68" s="2252"/>
      <c r="L68" s="2252"/>
      <c r="M68" s="2252"/>
      <c r="N68" s="2252"/>
      <c r="O68" s="2252"/>
      <c r="P68" s="2252"/>
      <c r="Q68" s="2220"/>
      <c r="R68" s="2220"/>
      <c r="S68" s="2220"/>
      <c r="T68" s="2220"/>
      <c r="U68" s="2251"/>
      <c r="V68" s="2251"/>
      <c r="W68" s="2251"/>
      <c r="X68" s="2251"/>
      <c r="Y68" s="2251"/>
      <c r="Z68" s="2251"/>
      <c r="AA68" s="2220"/>
      <c r="AB68" s="2253" t="str">
        <f>★その他入力!BO35</f>
        <v/>
      </c>
      <c r="AC68" s="2253"/>
      <c r="AD68" s="2253"/>
      <c r="AE68" s="2253"/>
      <c r="AF68" s="2253"/>
      <c r="AG68" s="2253"/>
      <c r="AH68" s="2253"/>
      <c r="AI68" s="2253"/>
      <c r="AJ68" s="2253"/>
      <c r="AK68" s="2253"/>
      <c r="AL68" s="2220"/>
      <c r="AM68" s="2269"/>
      <c r="AN68" s="2269"/>
      <c r="AO68" s="2269"/>
      <c r="AP68" s="2269"/>
      <c r="AQ68" s="2269"/>
      <c r="AR68" s="2269"/>
      <c r="AS68" s="140"/>
      <c r="AT68" s="140"/>
      <c r="AU68" s="140"/>
      <c r="AV68" s="140"/>
      <c r="AW68" s="140"/>
      <c r="AX68" s="140"/>
      <c r="AY68" s="140"/>
      <c r="AZ68" s="140"/>
      <c r="BA68" s="140"/>
      <c r="BB68" s="188"/>
      <c r="BC68" s="188"/>
      <c r="BD68" s="188"/>
      <c r="BE68" s="188"/>
      <c r="BF68" s="188"/>
      <c r="BG68" s="188"/>
      <c r="BH68" s="188"/>
      <c r="BI68" s="188"/>
      <c r="BJ68" s="188"/>
      <c r="BK68" s="188"/>
      <c r="BL68" s="188"/>
      <c r="BM68" s="188"/>
    </row>
    <row r="69" spans="1:79" ht="15" customHeight="1">
      <c r="A69" s="2219"/>
      <c r="B69" s="2219"/>
      <c r="C69" s="2219"/>
      <c r="D69" s="2219"/>
      <c r="E69" s="2219"/>
      <c r="F69" s="2252" t="s">
        <v>978</v>
      </c>
      <c r="G69" s="2252"/>
      <c r="H69" s="2252"/>
      <c r="I69" s="2249" t="s">
        <v>1125</v>
      </c>
      <c r="J69" s="2249"/>
      <c r="K69" s="2249"/>
      <c r="L69" s="2249" t="s">
        <v>1126</v>
      </c>
      <c r="M69" s="2249"/>
      <c r="N69" s="2249" t="s">
        <v>1127</v>
      </c>
      <c r="O69" s="2249"/>
      <c r="P69" s="2249"/>
      <c r="Q69" s="2220"/>
      <c r="R69" s="2220"/>
      <c r="S69" s="2220"/>
      <c r="T69" s="2220"/>
      <c r="U69" s="2251"/>
      <c r="V69" s="2251"/>
      <c r="W69" s="2251"/>
      <c r="X69" s="2251"/>
      <c r="Y69" s="2251"/>
      <c r="Z69" s="2251"/>
      <c r="AA69" s="2220"/>
      <c r="AB69" s="2254"/>
      <c r="AC69" s="2254"/>
      <c r="AD69" s="2254"/>
      <c r="AE69" s="2254"/>
      <c r="AF69" s="2254"/>
      <c r="AG69" s="2254"/>
      <c r="AH69" s="2254"/>
      <c r="AI69" s="2254"/>
      <c r="AJ69" s="2254"/>
      <c r="AK69" s="2254"/>
      <c r="AL69" s="2220"/>
      <c r="AM69" s="2269"/>
      <c r="AN69" s="2269"/>
      <c r="AO69" s="2269"/>
      <c r="AP69" s="2269"/>
      <c r="AQ69" s="2269"/>
      <c r="AR69" s="2269"/>
      <c r="AS69" s="140"/>
      <c r="AT69" s="140"/>
      <c r="AU69" s="140"/>
      <c r="AV69" s="140"/>
      <c r="AW69" s="140"/>
      <c r="AX69" s="140"/>
      <c r="AY69" s="140"/>
      <c r="AZ69" s="140"/>
      <c r="BA69" s="140"/>
      <c r="BB69" s="188"/>
      <c r="BC69" s="188"/>
      <c r="BD69" s="188"/>
      <c r="BE69" s="188"/>
      <c r="BF69" s="188"/>
      <c r="BG69" s="188"/>
      <c r="BH69" s="188"/>
      <c r="BI69" s="188"/>
      <c r="BJ69" s="188"/>
      <c r="BK69" s="188"/>
      <c r="BL69" s="188"/>
      <c r="BM69" s="188"/>
    </row>
    <row r="70" spans="1:79" ht="7.5" customHeight="1">
      <c r="A70" s="2219"/>
      <c r="B70" s="2219"/>
      <c r="C70" s="2219"/>
      <c r="D70" s="2219"/>
      <c r="E70" s="2219"/>
      <c r="F70" s="2248"/>
      <c r="G70" s="2248"/>
      <c r="H70" s="2248"/>
      <c r="I70" s="2248"/>
      <c r="J70" s="2248"/>
      <c r="K70" s="2248"/>
      <c r="L70" s="2248"/>
      <c r="M70" s="2248"/>
      <c r="N70" s="2248"/>
      <c r="O70" s="2248"/>
      <c r="P70" s="2248"/>
      <c r="Q70" s="2248"/>
      <c r="R70" s="2248"/>
      <c r="S70" s="2220"/>
      <c r="T70" s="2220"/>
      <c r="U70" s="2251"/>
      <c r="V70" s="2251"/>
      <c r="W70" s="2251"/>
      <c r="X70" s="2251"/>
      <c r="Y70" s="2251"/>
      <c r="Z70" s="2251"/>
      <c r="AA70" s="2220"/>
      <c r="AB70" s="2220"/>
      <c r="AC70" s="2220"/>
      <c r="AD70" s="2220"/>
      <c r="AE70" s="2220"/>
      <c r="AF70" s="2220"/>
      <c r="AG70" s="2220"/>
      <c r="AH70" s="2220"/>
      <c r="AI70" s="2220"/>
      <c r="AJ70" s="2220"/>
      <c r="AK70" s="2220"/>
      <c r="AL70" s="2220"/>
      <c r="AM70" s="2269"/>
      <c r="AN70" s="2269"/>
      <c r="AO70" s="2269"/>
      <c r="AP70" s="2269"/>
      <c r="AQ70" s="2269"/>
      <c r="AR70" s="2269"/>
      <c r="AS70" s="140"/>
      <c r="AT70" s="140"/>
      <c r="AU70" s="140"/>
      <c r="AV70" s="140"/>
      <c r="AW70" s="140"/>
      <c r="AX70" s="140"/>
      <c r="AY70" s="140"/>
      <c r="AZ70" s="140"/>
      <c r="BA70" s="140"/>
      <c r="BB70" s="188"/>
      <c r="BC70" s="188"/>
      <c r="BD70" s="188"/>
      <c r="BE70" s="188"/>
      <c r="BF70" s="188"/>
      <c r="BG70" s="188"/>
      <c r="BH70" s="188"/>
      <c r="BI70" s="188"/>
      <c r="BJ70" s="188"/>
      <c r="BK70" s="188"/>
      <c r="BL70" s="188"/>
      <c r="BM70" s="188"/>
    </row>
    <row r="71" spans="1:79" ht="7.5" customHeight="1">
      <c r="A71" s="2219"/>
      <c r="B71" s="2219"/>
      <c r="C71" s="2219"/>
      <c r="D71" s="2219"/>
      <c r="E71" s="2219"/>
      <c r="F71" s="2248"/>
      <c r="G71" s="2248"/>
      <c r="H71" s="2248"/>
      <c r="I71" s="2248"/>
      <c r="J71" s="2248"/>
      <c r="K71" s="2248"/>
      <c r="L71" s="2248"/>
      <c r="M71" s="2248"/>
      <c r="N71" s="2248"/>
      <c r="O71" s="2248"/>
      <c r="P71" s="2248"/>
      <c r="Q71" s="2248"/>
      <c r="R71" s="2248"/>
      <c r="S71" s="2220"/>
      <c r="T71" s="2220"/>
      <c r="U71" s="2251"/>
      <c r="V71" s="2251"/>
      <c r="W71" s="2251"/>
      <c r="X71" s="2251"/>
      <c r="Y71" s="2251"/>
      <c r="Z71" s="2251"/>
      <c r="AA71" s="2220"/>
      <c r="AB71" s="2220"/>
      <c r="AC71" s="2220"/>
      <c r="AD71" s="2220"/>
      <c r="AE71" s="2220"/>
      <c r="AF71" s="2220"/>
      <c r="AG71" s="2220"/>
      <c r="AH71" s="2220"/>
      <c r="AI71" s="2220"/>
      <c r="AJ71" s="2220"/>
      <c r="AK71" s="2220"/>
      <c r="AL71" s="2220"/>
      <c r="AM71" s="2269"/>
      <c r="AN71" s="2269"/>
      <c r="AO71" s="2269"/>
      <c r="AP71" s="2269"/>
      <c r="AQ71" s="2269"/>
      <c r="AR71" s="2269"/>
      <c r="AS71" s="140"/>
      <c r="AT71" s="140"/>
      <c r="AU71" s="140"/>
      <c r="AV71" s="140"/>
      <c r="AW71" s="140"/>
      <c r="AX71" s="140"/>
      <c r="AY71" s="140"/>
      <c r="AZ71" s="140"/>
      <c r="BA71" s="140"/>
      <c r="BB71" s="188"/>
      <c r="BC71" s="188"/>
      <c r="BD71" s="188"/>
      <c r="BE71" s="188"/>
      <c r="BF71" s="188"/>
      <c r="BG71" s="188"/>
      <c r="BH71" s="188"/>
      <c r="BI71" s="188"/>
      <c r="BJ71" s="188"/>
      <c r="BK71" s="188"/>
      <c r="BL71" s="188"/>
      <c r="BM71" s="188"/>
    </row>
    <row r="72" spans="1:79" ht="15" customHeight="1">
      <c r="A72" s="2219"/>
      <c r="B72" s="2219"/>
      <c r="C72" s="2219"/>
      <c r="D72" s="2219"/>
      <c r="E72" s="2219"/>
      <c r="F72" s="2219"/>
      <c r="G72" s="2219"/>
      <c r="H72" s="2219"/>
      <c r="I72" s="2219"/>
      <c r="J72" s="2219"/>
      <c r="K72" s="2219"/>
      <c r="L72" s="2219"/>
      <c r="M72" s="2219"/>
      <c r="N72" s="2219"/>
      <c r="O72" s="2219"/>
      <c r="P72" s="2219"/>
      <c r="Q72" s="2219"/>
      <c r="R72" s="2219"/>
      <c r="S72" s="2219"/>
      <c r="T72" s="2219"/>
      <c r="U72" s="2219"/>
      <c r="V72" s="2219"/>
      <c r="W72" s="2219"/>
      <c r="X72" s="2219"/>
      <c r="Y72" s="2219"/>
      <c r="Z72" s="2219"/>
      <c r="AA72" s="2219"/>
      <c r="AB72" s="2219"/>
      <c r="AC72" s="2219"/>
      <c r="AD72" s="2219"/>
      <c r="AE72" s="2219"/>
      <c r="AF72" s="2219"/>
      <c r="AG72" s="2219"/>
      <c r="AH72" s="2219"/>
      <c r="AI72" s="2219"/>
      <c r="AJ72" s="2219"/>
      <c r="AK72" s="2219"/>
      <c r="AL72" s="2219"/>
      <c r="AM72" s="2269"/>
      <c r="AN72" s="2269"/>
      <c r="AO72" s="2269"/>
      <c r="AP72" s="2269"/>
      <c r="AQ72" s="2269"/>
      <c r="AR72" s="2269"/>
      <c r="AS72" s="140"/>
      <c r="AT72" s="140"/>
      <c r="AU72" s="140"/>
      <c r="AV72" s="140"/>
      <c r="AW72" s="140"/>
      <c r="AX72" s="140"/>
      <c r="AY72" s="140"/>
      <c r="AZ72" s="140"/>
      <c r="BA72" s="140"/>
      <c r="BB72" s="188"/>
      <c r="BC72" s="188"/>
      <c r="BD72" s="188"/>
      <c r="BE72" s="188"/>
      <c r="BF72" s="188"/>
      <c r="BG72" s="188"/>
      <c r="BH72" s="188"/>
      <c r="BI72" s="188"/>
      <c r="BJ72" s="188"/>
      <c r="BK72" s="188"/>
      <c r="BL72" s="188"/>
      <c r="BM72" s="188"/>
    </row>
    <row r="73" spans="1:79" ht="15" customHeight="1">
      <c r="A73" s="2219"/>
      <c r="B73" s="2219"/>
      <c r="C73" s="2219"/>
      <c r="D73" s="2219"/>
      <c r="E73" s="2219"/>
      <c r="F73" s="2219"/>
      <c r="G73" s="2219"/>
      <c r="H73" s="2219"/>
      <c r="I73" s="2219"/>
      <c r="J73" s="2219"/>
      <c r="K73" s="2219"/>
      <c r="L73" s="2219"/>
      <c r="M73" s="2219"/>
      <c r="N73" s="2219"/>
      <c r="O73" s="2219"/>
      <c r="P73" s="2219"/>
      <c r="Q73" s="2219"/>
      <c r="R73" s="2219"/>
      <c r="S73" s="2219"/>
      <c r="T73" s="2219"/>
      <c r="U73" s="2219"/>
      <c r="V73" s="2219"/>
      <c r="W73" s="2219"/>
      <c r="X73" s="2219"/>
      <c r="Y73" s="2219"/>
      <c r="Z73" s="2219"/>
      <c r="AA73" s="2219"/>
      <c r="AB73" s="2219"/>
      <c r="AC73" s="2219"/>
      <c r="AD73" s="2219"/>
      <c r="AE73" s="2219"/>
      <c r="AF73" s="2219"/>
      <c r="AG73" s="2219"/>
      <c r="AH73" s="2219"/>
      <c r="AI73" s="2219"/>
      <c r="AJ73" s="2219"/>
      <c r="AK73" s="2219"/>
      <c r="AL73" s="2219"/>
      <c r="AM73" s="2269"/>
      <c r="AN73" s="2269"/>
      <c r="AO73" s="2269"/>
      <c r="AP73" s="2269"/>
      <c r="AQ73" s="2269"/>
      <c r="AR73" s="2269"/>
      <c r="AS73" s="140"/>
      <c r="AT73" s="140"/>
      <c r="AU73" s="140"/>
      <c r="AV73" s="140"/>
      <c r="AW73" s="140"/>
      <c r="AX73" s="140"/>
      <c r="AY73" s="140"/>
      <c r="AZ73" s="140"/>
      <c r="BA73" s="140"/>
      <c r="BB73" s="188"/>
      <c r="BC73" s="188"/>
      <c r="BD73" s="188"/>
      <c r="BE73" s="188"/>
      <c r="BF73" s="188"/>
      <c r="BG73" s="188"/>
      <c r="BH73" s="188"/>
      <c r="BI73" s="188"/>
      <c r="BJ73" s="188"/>
      <c r="BK73" s="188"/>
      <c r="BL73" s="188"/>
      <c r="BM73" s="188"/>
    </row>
    <row r="74" spans="1:79" ht="15" customHeight="1">
      <c r="A74" s="2219"/>
      <c r="B74" s="2219"/>
      <c r="C74" s="2219"/>
      <c r="D74" s="2219"/>
      <c r="E74" s="2219"/>
      <c r="F74" s="2219"/>
      <c r="G74" s="2219"/>
      <c r="H74" s="2219"/>
      <c r="I74" s="2219"/>
      <c r="J74" s="2219"/>
      <c r="K74" s="2219"/>
      <c r="L74" s="2219"/>
      <c r="M74" s="2219"/>
      <c r="N74" s="2219"/>
      <c r="O74" s="2219"/>
      <c r="P74" s="2219"/>
      <c r="Q74" s="2219"/>
      <c r="R74" s="2219"/>
      <c r="S74" s="2219"/>
      <c r="T74" s="2219"/>
      <c r="U74" s="2219"/>
      <c r="V74" s="2219"/>
      <c r="W74" s="2219"/>
      <c r="X74" s="2219"/>
      <c r="Y74" s="2219"/>
      <c r="Z74" s="2219"/>
      <c r="AA74" s="2219"/>
      <c r="AB74" s="2219"/>
      <c r="AC74" s="2219"/>
      <c r="AD74" s="2219"/>
      <c r="AE74" s="2219"/>
      <c r="AF74" s="2219"/>
      <c r="AG74" s="2219"/>
      <c r="AH74" s="2219"/>
      <c r="AI74" s="2219"/>
      <c r="AJ74" s="2219"/>
      <c r="AK74" s="2219"/>
      <c r="AL74" s="2219"/>
      <c r="AM74" s="2269"/>
      <c r="AN74" s="2269"/>
      <c r="AO74" s="2269"/>
      <c r="AP74" s="2269"/>
      <c r="AQ74" s="2269"/>
      <c r="AR74" s="2269"/>
      <c r="AS74" s="140"/>
      <c r="AT74" s="140"/>
      <c r="AU74" s="140"/>
      <c r="AV74" s="140"/>
      <c r="AW74" s="140"/>
      <c r="AX74" s="140"/>
      <c r="AY74" s="140"/>
      <c r="AZ74" s="140"/>
      <c r="BA74" s="140"/>
      <c r="BB74" s="188"/>
      <c r="BC74" s="188"/>
      <c r="BD74" s="188"/>
      <c r="BE74" s="188"/>
      <c r="BF74" s="188"/>
      <c r="BG74" s="188"/>
      <c r="BH74" s="188"/>
      <c r="BI74" s="188"/>
      <c r="BJ74" s="188"/>
      <c r="BK74" s="188"/>
      <c r="BL74" s="188"/>
      <c r="BM74" s="188"/>
    </row>
    <row r="75" spans="1:79" ht="15" customHeight="1">
      <c r="A75" s="2219"/>
      <c r="B75" s="2219"/>
      <c r="C75" s="2219"/>
      <c r="D75" s="2219"/>
      <c r="E75" s="2219"/>
      <c r="F75" s="2219"/>
      <c r="G75" s="2219"/>
      <c r="H75" s="2219"/>
      <c r="I75" s="2219"/>
      <c r="J75" s="2219"/>
      <c r="K75" s="2219"/>
      <c r="L75" s="2219"/>
      <c r="M75" s="2219"/>
      <c r="N75" s="2219"/>
      <c r="O75" s="2219"/>
      <c r="P75" s="2219"/>
      <c r="Q75" s="2219"/>
      <c r="R75" s="2219"/>
      <c r="S75" s="2219"/>
      <c r="T75" s="2219"/>
      <c r="U75" s="2219"/>
      <c r="V75" s="2219"/>
      <c r="W75" s="2219"/>
      <c r="X75" s="2219"/>
      <c r="Y75" s="2219"/>
      <c r="Z75" s="2219"/>
      <c r="AA75" s="2219"/>
      <c r="AB75" s="2219"/>
      <c r="AC75" s="2219"/>
      <c r="AD75" s="2219"/>
      <c r="AE75" s="2219"/>
      <c r="AF75" s="2219"/>
      <c r="AG75" s="2219"/>
      <c r="AH75" s="2219"/>
      <c r="AI75" s="2219"/>
      <c r="AJ75" s="2219"/>
      <c r="AK75" s="2219"/>
      <c r="AL75" s="2219"/>
      <c r="AM75" s="2269"/>
      <c r="AN75" s="2269"/>
      <c r="AO75" s="2269"/>
      <c r="AP75" s="2269"/>
      <c r="AQ75" s="2269"/>
      <c r="AR75" s="2269"/>
      <c r="AS75" s="140"/>
      <c r="AT75" s="140"/>
      <c r="AU75" s="140"/>
      <c r="AV75" s="140"/>
      <c r="AW75" s="140"/>
      <c r="AX75" s="140"/>
      <c r="AY75" s="140"/>
      <c r="AZ75" s="140"/>
      <c r="BA75" s="140"/>
      <c r="BB75" s="188"/>
      <c r="BC75" s="188"/>
      <c r="BD75" s="188"/>
      <c r="BE75" s="188"/>
      <c r="BF75" s="188"/>
      <c r="BG75" s="188"/>
      <c r="BH75" s="188"/>
      <c r="BI75" s="188"/>
      <c r="BJ75" s="188"/>
      <c r="BK75" s="188"/>
      <c r="BL75" s="188"/>
      <c r="BM75" s="188"/>
    </row>
    <row r="76" spans="1:79" ht="15" customHeight="1">
      <c r="A76" s="2219"/>
      <c r="B76" s="2219"/>
      <c r="C76" s="2219"/>
      <c r="D76" s="2219"/>
      <c r="E76" s="2219"/>
      <c r="F76" s="2219"/>
      <c r="G76" s="2219"/>
      <c r="H76" s="2219"/>
      <c r="I76" s="2219"/>
      <c r="J76" s="2219"/>
      <c r="K76" s="2219"/>
      <c r="L76" s="2219"/>
      <c r="M76" s="2219"/>
      <c r="N76" s="2219"/>
      <c r="O76" s="2219"/>
      <c r="P76" s="2219"/>
      <c r="Q76" s="2219"/>
      <c r="R76" s="2219"/>
      <c r="S76" s="2219"/>
      <c r="T76" s="2219"/>
      <c r="U76" s="2219"/>
      <c r="V76" s="2219"/>
      <c r="W76" s="2219"/>
      <c r="X76" s="2219"/>
      <c r="Y76" s="2219"/>
      <c r="Z76" s="2219"/>
      <c r="AA76" s="2219"/>
      <c r="AB76" s="2219"/>
      <c r="AC76" s="2219"/>
      <c r="AD76" s="2219"/>
      <c r="AE76" s="2219"/>
      <c r="AF76" s="2219"/>
      <c r="AG76" s="2219"/>
      <c r="AH76" s="2219"/>
      <c r="AI76" s="2219"/>
      <c r="AJ76" s="2219"/>
      <c r="AK76" s="2219"/>
      <c r="AL76" s="2219"/>
      <c r="AM76" s="2269"/>
      <c r="AN76" s="2269"/>
      <c r="AO76" s="2269"/>
      <c r="AP76" s="2269"/>
      <c r="AQ76" s="2269"/>
      <c r="AR76" s="2269"/>
      <c r="AS76" s="140"/>
      <c r="AT76" s="140"/>
      <c r="AU76" s="140"/>
      <c r="AV76" s="140"/>
      <c r="AW76" s="140"/>
      <c r="AX76" s="140"/>
      <c r="AY76" s="140"/>
      <c r="AZ76" s="140"/>
      <c r="BA76" s="140"/>
      <c r="BB76" s="188"/>
      <c r="BC76" s="188"/>
      <c r="BD76" s="188"/>
      <c r="BE76" s="188"/>
      <c r="BF76" s="188"/>
      <c r="BG76" s="188"/>
      <c r="BH76" s="188"/>
      <c r="BI76" s="188"/>
      <c r="BJ76" s="188"/>
      <c r="BK76" s="188"/>
      <c r="BL76" s="188"/>
      <c r="BM76" s="188"/>
      <c r="BS76" s="199"/>
    </row>
    <row r="77" spans="1:79" s="146" customFormat="1" ht="15" customHeight="1">
      <c r="A77" s="143"/>
      <c r="B77" s="143"/>
      <c r="C77" s="143"/>
      <c r="D77" s="143"/>
      <c r="E77" s="143"/>
      <c r="F77" s="143"/>
      <c r="G77" s="144"/>
      <c r="H77" s="144"/>
      <c r="I77" s="144"/>
      <c r="J77" s="144"/>
      <c r="K77" s="144"/>
      <c r="L77" s="144"/>
      <c r="M77" s="144"/>
      <c r="N77" s="144"/>
      <c r="O77" s="144"/>
      <c r="P77" s="144"/>
      <c r="Q77" s="144"/>
      <c r="R77" s="144"/>
      <c r="S77" s="145"/>
      <c r="T77" s="145"/>
      <c r="U77" s="145"/>
      <c r="V77" s="145"/>
      <c r="W77" s="145"/>
      <c r="X77" s="145"/>
      <c r="Y77" s="145"/>
      <c r="Z77" s="145"/>
      <c r="AA77" s="145"/>
      <c r="AB77" s="145"/>
      <c r="AC77" s="145"/>
      <c r="AD77" s="145"/>
      <c r="AE77" s="145"/>
      <c r="AF77" s="145"/>
      <c r="AG77" s="145"/>
      <c r="AH77" s="145"/>
      <c r="AI77" s="145"/>
      <c r="AJ77" s="145"/>
      <c r="AK77" s="145"/>
      <c r="AL77" s="145"/>
      <c r="AM77" s="143"/>
      <c r="AN77" s="143"/>
      <c r="AO77" s="143"/>
      <c r="AP77" s="143"/>
      <c r="AQ77" s="143"/>
      <c r="AR77" s="143"/>
      <c r="AS77" s="140"/>
      <c r="AT77" s="140"/>
      <c r="AU77" s="140"/>
      <c r="AV77" s="140"/>
      <c r="AW77" s="140"/>
      <c r="AX77" s="140"/>
      <c r="AY77" s="140"/>
      <c r="AZ77" s="140"/>
      <c r="BA77" s="140"/>
      <c r="BB77" s="188"/>
      <c r="BC77" s="188"/>
      <c r="BD77" s="188"/>
      <c r="BE77" s="188"/>
      <c r="BF77" s="188"/>
      <c r="BG77" s="188"/>
      <c r="BH77" s="188"/>
      <c r="BI77" s="188"/>
      <c r="BJ77" s="188"/>
      <c r="BK77" s="188"/>
      <c r="BL77" s="188"/>
      <c r="BM77" s="188"/>
      <c r="BN77" s="200"/>
      <c r="BO77" s="200"/>
      <c r="BP77" s="200"/>
      <c r="BQ77" s="200"/>
      <c r="BR77" s="199"/>
      <c r="BS77" s="193"/>
      <c r="BT77" s="201"/>
      <c r="BU77" s="201"/>
      <c r="BV77" s="201"/>
      <c r="BW77" s="201"/>
      <c r="BX77" s="201"/>
      <c r="BY77" s="1"/>
      <c r="CA77" s="147"/>
    </row>
    <row r="78" spans="1:79" ht="15" hidden="1" customHeight="1">
      <c r="A78" s="148"/>
      <c r="B78" s="148"/>
      <c r="C78" s="148"/>
      <c r="D78" s="148"/>
      <c r="E78" s="148"/>
      <c r="F78" s="148"/>
      <c r="G78" s="149"/>
      <c r="H78" s="149"/>
      <c r="I78" s="149"/>
      <c r="J78" s="149"/>
      <c r="K78" s="149"/>
      <c r="L78" s="149"/>
      <c r="M78" s="149"/>
      <c r="N78" s="149"/>
      <c r="O78" s="149"/>
      <c r="P78" s="149"/>
      <c r="Q78" s="149"/>
      <c r="R78" s="149"/>
      <c r="S78" s="150"/>
      <c r="T78" s="150"/>
      <c r="U78" s="150"/>
      <c r="V78" s="150"/>
      <c r="W78" s="150"/>
      <c r="X78" s="150"/>
      <c r="Y78" s="150"/>
      <c r="Z78" s="150"/>
      <c r="AA78" s="150"/>
      <c r="AB78" s="150"/>
      <c r="AC78" s="150"/>
      <c r="AD78" s="150"/>
      <c r="AE78" s="150"/>
      <c r="AF78" s="150"/>
      <c r="AG78" s="150"/>
      <c r="AH78" s="150"/>
      <c r="AI78" s="150"/>
      <c r="AJ78" s="150"/>
      <c r="AK78" s="150"/>
      <c r="AL78" s="150"/>
      <c r="AM78" s="148"/>
      <c r="AN78" s="148"/>
      <c r="AO78" s="148"/>
      <c r="AP78" s="148"/>
      <c r="AQ78" s="148"/>
      <c r="AR78" s="148"/>
      <c r="AS78" s="151"/>
      <c r="AT78" s="151"/>
      <c r="AU78" s="151"/>
      <c r="AV78" s="151"/>
      <c r="AW78" s="151"/>
      <c r="AX78" s="151"/>
      <c r="AY78" s="151"/>
      <c r="AZ78" s="151"/>
      <c r="BA78" s="151"/>
      <c r="BB78" s="202"/>
      <c r="BC78" s="202"/>
      <c r="BD78" s="202"/>
      <c r="BE78" s="202"/>
      <c r="BF78" s="202"/>
      <c r="BG78" s="202"/>
      <c r="BH78" s="202"/>
      <c r="BI78" s="202"/>
      <c r="BJ78" s="202"/>
      <c r="BK78" s="202"/>
      <c r="BL78" s="202"/>
      <c r="BM78" s="202"/>
      <c r="BN78" s="203"/>
      <c r="BO78" s="203"/>
      <c r="BP78" s="203"/>
      <c r="BQ78" s="203"/>
      <c r="BR78" s="204"/>
      <c r="BS78" s="204"/>
      <c r="BT78" s="205"/>
      <c r="BU78" s="205"/>
      <c r="BV78" s="205"/>
      <c r="BW78" s="205"/>
      <c r="BX78" s="205"/>
      <c r="BY78" s="185"/>
    </row>
    <row r="79" spans="1:79" ht="15" hidden="1" customHeight="1">
      <c r="BB79" s="185"/>
      <c r="BC79" s="185"/>
      <c r="BD79" s="185"/>
      <c r="BE79" s="185"/>
      <c r="BF79" s="185"/>
      <c r="BG79" s="185"/>
      <c r="BH79" s="185"/>
      <c r="BI79" s="185"/>
      <c r="BJ79" s="185"/>
      <c r="BK79" s="185"/>
      <c r="BL79" s="185"/>
      <c r="BM79" s="185"/>
      <c r="BN79" s="203"/>
      <c r="BO79" s="203"/>
      <c r="BP79" s="203"/>
      <c r="BQ79" s="203"/>
      <c r="BR79" s="204"/>
      <c r="BS79" s="204"/>
      <c r="BT79" s="205"/>
      <c r="BU79" s="205"/>
      <c r="BV79" s="205"/>
      <c r="BW79" s="205"/>
      <c r="BX79" s="205"/>
      <c r="BY79" s="185"/>
    </row>
    <row r="80" spans="1:79" ht="0" hidden="1" customHeight="1">
      <c r="BB80" s="185"/>
      <c r="BC80" s="185"/>
      <c r="BD80" s="185"/>
      <c r="BE80" s="185"/>
      <c r="BF80" s="185"/>
      <c r="BG80" s="185"/>
      <c r="BH80" s="185"/>
      <c r="BI80" s="185"/>
      <c r="BJ80" s="185"/>
      <c r="BK80" s="185"/>
      <c r="BL80" s="185"/>
      <c r="BM80" s="185"/>
      <c r="BN80" s="203"/>
      <c r="BO80" s="203"/>
      <c r="BP80" s="203"/>
      <c r="BQ80" s="203"/>
      <c r="BR80" s="204"/>
      <c r="BS80" s="204"/>
      <c r="BT80" s="205"/>
      <c r="BU80" s="205"/>
      <c r="BV80" s="205"/>
      <c r="BW80" s="205"/>
      <c r="BX80" s="205"/>
      <c r="BY80" s="185"/>
    </row>
    <row r="81" spans="54:77" ht="0" hidden="1" customHeight="1">
      <c r="BB81" s="185"/>
      <c r="BC81" s="185"/>
      <c r="BD81" s="185"/>
      <c r="BE81" s="185"/>
      <c r="BF81" s="185"/>
      <c r="BG81" s="185"/>
      <c r="BH81" s="185"/>
      <c r="BI81" s="185"/>
      <c r="BJ81" s="185"/>
      <c r="BK81" s="185"/>
      <c r="BL81" s="185"/>
      <c r="BM81" s="185"/>
      <c r="BN81" s="203"/>
      <c r="BO81" s="203"/>
      <c r="BP81" s="203"/>
      <c r="BQ81" s="203"/>
      <c r="BR81" s="204"/>
      <c r="BS81" s="204"/>
      <c r="BT81" s="205"/>
      <c r="BU81" s="205"/>
      <c r="BV81" s="205"/>
      <c r="BW81" s="205"/>
      <c r="BX81" s="205"/>
      <c r="BY81" s="185"/>
    </row>
    <row r="82" spans="54:77" ht="0" hidden="1" customHeight="1">
      <c r="BB82" s="185"/>
      <c r="BC82" s="185"/>
      <c r="BD82" s="185"/>
      <c r="BE82" s="185"/>
      <c r="BF82" s="185"/>
      <c r="BG82" s="185"/>
      <c r="BH82" s="185"/>
      <c r="BI82" s="185"/>
      <c r="BJ82" s="185"/>
      <c r="BK82" s="185"/>
      <c r="BL82" s="185"/>
      <c r="BM82" s="185"/>
      <c r="BN82" s="203"/>
      <c r="BO82" s="203"/>
      <c r="BP82" s="203"/>
      <c r="BQ82" s="203"/>
      <c r="BR82" s="204"/>
      <c r="BS82" s="204"/>
      <c r="BT82" s="205"/>
      <c r="BU82" s="205"/>
      <c r="BV82" s="205"/>
      <c r="BW82" s="205"/>
      <c r="BX82" s="205"/>
      <c r="BY82" s="185"/>
    </row>
    <row r="83" spans="54:77" ht="0" hidden="1" customHeight="1">
      <c r="BB83" s="185"/>
      <c r="BC83" s="185"/>
      <c r="BD83" s="185"/>
      <c r="BE83" s="185"/>
      <c r="BF83" s="185"/>
      <c r="BG83" s="185"/>
      <c r="BH83" s="185"/>
      <c r="BI83" s="185"/>
      <c r="BJ83" s="185"/>
      <c r="BK83" s="185"/>
      <c r="BL83" s="185"/>
      <c r="BM83" s="185"/>
      <c r="BN83" s="203"/>
      <c r="BO83" s="203"/>
      <c r="BP83" s="203"/>
      <c r="BQ83" s="203"/>
      <c r="BR83" s="204"/>
      <c r="BS83" s="204"/>
      <c r="BT83" s="205"/>
      <c r="BU83" s="205"/>
      <c r="BV83" s="205"/>
      <c r="BW83" s="205"/>
      <c r="BX83" s="205"/>
      <c r="BY83" s="185"/>
    </row>
    <row r="84" spans="54:77" ht="0" hidden="1" customHeight="1">
      <c r="BB84" s="185"/>
      <c r="BC84" s="185"/>
      <c r="BD84" s="185"/>
      <c r="BE84" s="185"/>
      <c r="BF84" s="185"/>
      <c r="BG84" s="185"/>
      <c r="BH84" s="185"/>
      <c r="BI84" s="185"/>
      <c r="BJ84" s="185"/>
      <c r="BK84" s="185"/>
      <c r="BL84" s="185"/>
      <c r="BM84" s="185"/>
      <c r="BN84" s="203"/>
      <c r="BO84" s="203"/>
      <c r="BP84" s="203"/>
      <c r="BQ84" s="203"/>
      <c r="BR84" s="204"/>
      <c r="BS84" s="204"/>
      <c r="BT84" s="205"/>
      <c r="BU84" s="205"/>
      <c r="BV84" s="205"/>
      <c r="BW84" s="205"/>
      <c r="BX84" s="205"/>
      <c r="BY84" s="185"/>
    </row>
    <row r="85" spans="54:77" ht="0" hidden="1" customHeight="1">
      <c r="BB85" s="185"/>
      <c r="BC85" s="185"/>
      <c r="BD85" s="185"/>
      <c r="BE85" s="185"/>
      <c r="BF85" s="185"/>
      <c r="BG85" s="185"/>
      <c r="BH85" s="185"/>
      <c r="BI85" s="185"/>
      <c r="BJ85" s="185"/>
      <c r="BK85" s="185"/>
      <c r="BL85" s="185"/>
      <c r="BM85" s="185"/>
      <c r="BN85" s="203"/>
      <c r="BO85" s="203"/>
      <c r="BP85" s="203"/>
      <c r="BQ85" s="203"/>
      <c r="BR85" s="204"/>
      <c r="BS85" s="204"/>
      <c r="BT85" s="205"/>
      <c r="BU85" s="205"/>
      <c r="BV85" s="205"/>
      <c r="BW85" s="205"/>
      <c r="BX85" s="205"/>
      <c r="BY85" s="185"/>
    </row>
    <row r="86" spans="54:77" ht="0" hidden="1" customHeight="1">
      <c r="BB86" s="185"/>
      <c r="BC86" s="185"/>
      <c r="BD86" s="185"/>
      <c r="BE86" s="185"/>
      <c r="BF86" s="185"/>
      <c r="BG86" s="185"/>
      <c r="BH86" s="185"/>
      <c r="BI86" s="185"/>
      <c r="BJ86" s="185"/>
      <c r="BK86" s="185"/>
      <c r="BL86" s="185"/>
      <c r="BM86" s="185"/>
      <c r="BN86" s="203"/>
      <c r="BO86" s="203"/>
      <c r="BP86" s="203"/>
      <c r="BQ86" s="203"/>
      <c r="BR86" s="204"/>
      <c r="BS86" s="204"/>
      <c r="BT86" s="205"/>
      <c r="BU86" s="205"/>
      <c r="BV86" s="205"/>
      <c r="BW86" s="205"/>
      <c r="BX86" s="205"/>
      <c r="BY86" s="185"/>
    </row>
    <row r="87" spans="54:77" ht="0" hidden="1" customHeight="1">
      <c r="BB87" s="185"/>
      <c r="BC87" s="185"/>
      <c r="BD87" s="185"/>
      <c r="BE87" s="185"/>
      <c r="BF87" s="185"/>
      <c r="BG87" s="185"/>
      <c r="BH87" s="185"/>
      <c r="BI87" s="185"/>
      <c r="BJ87" s="185"/>
      <c r="BK87" s="185"/>
      <c r="BL87" s="185"/>
      <c r="BM87" s="185"/>
      <c r="BN87" s="203"/>
      <c r="BO87" s="203"/>
      <c r="BP87" s="203"/>
      <c r="BQ87" s="203"/>
      <c r="BR87" s="204"/>
      <c r="BS87" s="204"/>
      <c r="BT87" s="205"/>
      <c r="BU87" s="205"/>
      <c r="BV87" s="205"/>
      <c r="BW87" s="205"/>
      <c r="BX87" s="205"/>
      <c r="BY87" s="185"/>
    </row>
    <row r="88" spans="54:77" ht="0" hidden="1" customHeight="1">
      <c r="BB88" s="185"/>
      <c r="BC88" s="185"/>
      <c r="BD88" s="185"/>
      <c r="BE88" s="185"/>
      <c r="BF88" s="185"/>
      <c r="BG88" s="185"/>
      <c r="BH88" s="185"/>
      <c r="BI88" s="185"/>
      <c r="BJ88" s="185"/>
      <c r="BK88" s="185"/>
      <c r="BL88" s="185"/>
      <c r="BM88" s="185"/>
      <c r="BN88" s="203"/>
      <c r="BO88" s="203"/>
      <c r="BP88" s="203"/>
      <c r="BQ88" s="203"/>
      <c r="BR88" s="204"/>
      <c r="BS88" s="204"/>
      <c r="BT88" s="205"/>
      <c r="BU88" s="205"/>
      <c r="BV88" s="205"/>
      <c r="BW88" s="205"/>
      <c r="BX88" s="205"/>
      <c r="BY88" s="185"/>
    </row>
    <row r="89" spans="54:77" ht="0" hidden="1" customHeight="1">
      <c r="BB89" s="185"/>
      <c r="BC89" s="185"/>
      <c r="BD89" s="185"/>
      <c r="BE89" s="185"/>
      <c r="BF89" s="185"/>
      <c r="BG89" s="185"/>
      <c r="BH89" s="185"/>
      <c r="BI89" s="185"/>
      <c r="BJ89" s="185"/>
      <c r="BK89" s="185"/>
      <c r="BL89" s="185"/>
      <c r="BM89" s="185"/>
      <c r="BN89" s="203"/>
      <c r="BO89" s="203"/>
      <c r="BP89" s="203"/>
      <c r="BQ89" s="203"/>
      <c r="BR89" s="204"/>
      <c r="BS89" s="204"/>
      <c r="BT89" s="205"/>
      <c r="BU89" s="205"/>
      <c r="BV89" s="205"/>
      <c r="BW89" s="205"/>
      <c r="BX89" s="205"/>
      <c r="BY89" s="185"/>
    </row>
    <row r="90" spans="54:77" ht="0" hidden="1" customHeight="1">
      <c r="BB90" s="185"/>
      <c r="BC90" s="185"/>
      <c r="BD90" s="185"/>
      <c r="BE90" s="185"/>
      <c r="BF90" s="185"/>
      <c r="BG90" s="185"/>
      <c r="BH90" s="185"/>
      <c r="BI90" s="185"/>
      <c r="BJ90" s="185"/>
      <c r="BK90" s="185"/>
      <c r="BL90" s="185"/>
      <c r="BM90" s="185"/>
      <c r="BN90" s="203"/>
      <c r="BO90" s="203"/>
      <c r="BP90" s="203"/>
      <c r="BQ90" s="203"/>
      <c r="BR90" s="204"/>
      <c r="BS90" s="204"/>
      <c r="BT90" s="205"/>
      <c r="BU90" s="205"/>
      <c r="BV90" s="205"/>
      <c r="BW90" s="205"/>
      <c r="BX90" s="205"/>
      <c r="BY90" s="185"/>
    </row>
    <row r="91" spans="54:77" ht="0" hidden="1" customHeight="1">
      <c r="BB91" s="185"/>
      <c r="BC91" s="185"/>
      <c r="BD91" s="185"/>
      <c r="BE91" s="185"/>
      <c r="BF91" s="185"/>
      <c r="BG91" s="185"/>
      <c r="BH91" s="185"/>
      <c r="BI91" s="185"/>
      <c r="BJ91" s="185"/>
      <c r="BK91" s="185"/>
      <c r="BL91" s="185"/>
      <c r="BM91" s="185"/>
      <c r="BN91" s="203"/>
      <c r="BO91" s="203"/>
      <c r="BP91" s="203"/>
      <c r="BQ91" s="203"/>
      <c r="BR91" s="204"/>
      <c r="BS91" s="204"/>
      <c r="BT91" s="205"/>
      <c r="BU91" s="205"/>
      <c r="BV91" s="205"/>
      <c r="BW91" s="205"/>
      <c r="BX91" s="205"/>
      <c r="BY91" s="185"/>
    </row>
    <row r="92" spans="54:77" ht="0" hidden="1" customHeight="1">
      <c r="BB92" s="185"/>
      <c r="BC92" s="185"/>
      <c r="BD92" s="185"/>
      <c r="BE92" s="185"/>
      <c r="BF92" s="185"/>
      <c r="BG92" s="185"/>
      <c r="BH92" s="185"/>
      <c r="BI92" s="185"/>
      <c r="BJ92" s="185"/>
      <c r="BK92" s="185"/>
      <c r="BL92" s="185"/>
      <c r="BM92" s="185"/>
      <c r="BN92" s="203"/>
      <c r="BO92" s="203"/>
      <c r="BP92" s="203"/>
      <c r="BQ92" s="203"/>
      <c r="BR92" s="204"/>
      <c r="BS92" s="204"/>
      <c r="BT92" s="205"/>
      <c r="BU92" s="205"/>
      <c r="BV92" s="205"/>
      <c r="BW92" s="205"/>
      <c r="BX92" s="205"/>
      <c r="BY92" s="185"/>
    </row>
    <row r="93" spans="54:77" ht="0" hidden="1" customHeight="1">
      <c r="BB93" s="185"/>
      <c r="BC93" s="185"/>
      <c r="BD93" s="185"/>
      <c r="BE93" s="185"/>
      <c r="BF93" s="185"/>
      <c r="BG93" s="185"/>
      <c r="BH93" s="185"/>
      <c r="BI93" s="185"/>
      <c r="BJ93" s="185"/>
      <c r="BK93" s="185"/>
      <c r="BL93" s="185"/>
      <c r="BM93" s="185"/>
      <c r="BN93" s="203"/>
      <c r="BO93" s="203"/>
      <c r="BP93" s="203"/>
      <c r="BQ93" s="203"/>
      <c r="BR93" s="204"/>
      <c r="BS93" s="204"/>
      <c r="BT93" s="205"/>
      <c r="BU93" s="205"/>
      <c r="BV93" s="205"/>
      <c r="BW93" s="205"/>
      <c r="BX93" s="205"/>
      <c r="BY93" s="185"/>
    </row>
    <row r="94" spans="54:77" ht="0" hidden="1" customHeight="1">
      <c r="BB94" s="185"/>
      <c r="BC94" s="185"/>
      <c r="BD94" s="185"/>
      <c r="BE94" s="185"/>
      <c r="BF94" s="185"/>
      <c r="BG94" s="185"/>
      <c r="BH94" s="185"/>
      <c r="BI94" s="185"/>
      <c r="BJ94" s="185"/>
      <c r="BK94" s="185"/>
      <c r="BL94" s="185"/>
      <c r="BM94" s="185"/>
      <c r="BN94" s="203"/>
      <c r="BO94" s="203"/>
      <c r="BP94" s="203"/>
      <c r="BQ94" s="203"/>
      <c r="BR94" s="204"/>
      <c r="BS94" s="204"/>
      <c r="BT94" s="205"/>
      <c r="BU94" s="205"/>
      <c r="BV94" s="205"/>
      <c r="BW94" s="205"/>
      <c r="BX94" s="205"/>
      <c r="BY94" s="185"/>
    </row>
    <row r="95" spans="54:77" ht="0" hidden="1" customHeight="1">
      <c r="BB95" s="185"/>
      <c r="BC95" s="185"/>
      <c r="BD95" s="185"/>
      <c r="BE95" s="185"/>
      <c r="BF95" s="185"/>
      <c r="BG95" s="185"/>
      <c r="BH95" s="185"/>
      <c r="BI95" s="185"/>
      <c r="BJ95" s="185"/>
      <c r="BK95" s="185"/>
      <c r="BL95" s="185"/>
      <c r="BM95" s="185"/>
      <c r="BN95" s="203"/>
      <c r="BO95" s="203"/>
      <c r="BP95" s="203"/>
      <c r="BQ95" s="203"/>
      <c r="BR95" s="204"/>
      <c r="BS95" s="204"/>
      <c r="BT95" s="205"/>
      <c r="BU95" s="205"/>
      <c r="BV95" s="205"/>
      <c r="BW95" s="205"/>
      <c r="BX95" s="205"/>
      <c r="BY95" s="185"/>
    </row>
    <row r="96" spans="54:77" ht="0" hidden="1" customHeight="1">
      <c r="BB96" s="185"/>
      <c r="BC96" s="185"/>
      <c r="BD96" s="185"/>
      <c r="BE96" s="185"/>
      <c r="BF96" s="185"/>
      <c r="BG96" s="185"/>
      <c r="BH96" s="185"/>
      <c r="BI96" s="185"/>
      <c r="BJ96" s="185"/>
      <c r="BK96" s="185"/>
      <c r="BL96" s="185"/>
      <c r="BM96" s="185"/>
      <c r="BN96" s="203"/>
      <c r="BO96" s="203"/>
      <c r="BP96" s="203"/>
      <c r="BQ96" s="203"/>
      <c r="BR96" s="204"/>
      <c r="BS96" s="204"/>
      <c r="BT96" s="205"/>
      <c r="BU96" s="205"/>
      <c r="BV96" s="205"/>
      <c r="BW96" s="205"/>
      <c r="BX96" s="205"/>
      <c r="BY96" s="185"/>
    </row>
    <row r="97" spans="54:77" ht="0" hidden="1" customHeight="1">
      <c r="BB97" s="185"/>
      <c r="BC97" s="185"/>
      <c r="BD97" s="185"/>
      <c r="BE97" s="185"/>
      <c r="BF97" s="185"/>
      <c r="BG97" s="185"/>
      <c r="BH97" s="185"/>
      <c r="BI97" s="185"/>
      <c r="BJ97" s="185"/>
      <c r="BK97" s="185"/>
      <c r="BL97" s="185"/>
      <c r="BM97" s="185"/>
      <c r="BN97" s="203"/>
      <c r="BO97" s="203"/>
      <c r="BP97" s="203"/>
      <c r="BQ97" s="203"/>
      <c r="BR97" s="204"/>
      <c r="BS97" s="204"/>
      <c r="BT97" s="205"/>
      <c r="BU97" s="205"/>
      <c r="BV97" s="205"/>
      <c r="BW97" s="205"/>
      <c r="BX97" s="205"/>
      <c r="BY97" s="185"/>
    </row>
    <row r="98" spans="54:77" ht="0" hidden="1" customHeight="1">
      <c r="BB98" s="185"/>
      <c r="BC98" s="185"/>
      <c r="BD98" s="185"/>
      <c r="BE98" s="185"/>
      <c r="BF98" s="185"/>
      <c r="BG98" s="185"/>
      <c r="BH98" s="185"/>
      <c r="BI98" s="185"/>
      <c r="BJ98" s="185"/>
      <c r="BK98" s="185"/>
      <c r="BL98" s="185"/>
      <c r="BM98" s="185"/>
      <c r="BN98" s="203"/>
      <c r="BO98" s="203"/>
      <c r="BP98" s="203"/>
      <c r="BQ98" s="203"/>
      <c r="BR98" s="204"/>
      <c r="BS98" s="204"/>
      <c r="BT98" s="205"/>
      <c r="BU98" s="205"/>
      <c r="BV98" s="205"/>
      <c r="BW98" s="205"/>
      <c r="BX98" s="205"/>
      <c r="BY98" s="185"/>
    </row>
    <row r="99" spans="54:77" ht="0" hidden="1" customHeight="1">
      <c r="BB99" s="185"/>
      <c r="BC99" s="185"/>
      <c r="BD99" s="185"/>
      <c r="BE99" s="185"/>
      <c r="BF99" s="185"/>
      <c r="BG99" s="185"/>
      <c r="BH99" s="185"/>
      <c r="BI99" s="185"/>
      <c r="BJ99" s="185"/>
      <c r="BK99" s="185"/>
      <c r="BL99" s="185"/>
      <c r="BM99" s="185"/>
      <c r="BN99" s="203"/>
      <c r="BO99" s="203"/>
      <c r="BP99" s="203"/>
      <c r="BQ99" s="203"/>
      <c r="BR99" s="204"/>
      <c r="BS99" s="204"/>
      <c r="BT99" s="205"/>
      <c r="BU99" s="205"/>
      <c r="BV99" s="205"/>
      <c r="BW99" s="205"/>
      <c r="BX99" s="205"/>
      <c r="BY99" s="185"/>
    </row>
    <row r="100" spans="54:77" ht="0" hidden="1" customHeight="1">
      <c r="BB100" s="185"/>
      <c r="BC100" s="185"/>
      <c r="BD100" s="185"/>
      <c r="BE100" s="185"/>
      <c r="BF100" s="185"/>
      <c r="BG100" s="185"/>
      <c r="BH100" s="185"/>
      <c r="BI100" s="185"/>
      <c r="BJ100" s="185"/>
      <c r="BK100" s="185"/>
      <c r="BL100" s="185"/>
      <c r="BM100" s="185"/>
      <c r="BN100" s="203"/>
      <c r="BO100" s="203"/>
      <c r="BP100" s="203"/>
      <c r="BQ100" s="203"/>
      <c r="BR100" s="204"/>
      <c r="BS100" s="204"/>
      <c r="BT100" s="205"/>
      <c r="BU100" s="205"/>
      <c r="BV100" s="205"/>
      <c r="BW100" s="205"/>
      <c r="BX100" s="205"/>
      <c r="BY100" s="185"/>
    </row>
    <row r="101" spans="54:77" ht="0" hidden="1" customHeight="1">
      <c r="BB101" s="185"/>
      <c r="BC101" s="185"/>
      <c r="BD101" s="185"/>
      <c r="BE101" s="185"/>
      <c r="BF101" s="185"/>
      <c r="BG101" s="185"/>
      <c r="BH101" s="185"/>
      <c r="BI101" s="185"/>
      <c r="BJ101" s="185"/>
      <c r="BK101" s="185"/>
      <c r="BL101" s="185"/>
      <c r="BM101" s="185"/>
      <c r="BN101" s="203"/>
      <c r="BO101" s="203"/>
      <c r="BP101" s="203"/>
      <c r="BQ101" s="203"/>
      <c r="BR101" s="204"/>
      <c r="BS101" s="204"/>
      <c r="BT101" s="205"/>
      <c r="BU101" s="205"/>
      <c r="BV101" s="205"/>
      <c r="BW101" s="205"/>
      <c r="BX101" s="205"/>
      <c r="BY101" s="185"/>
    </row>
    <row r="102" spans="54:77" ht="0" hidden="1" customHeight="1">
      <c r="BB102" s="185"/>
      <c r="BC102" s="185"/>
      <c r="BD102" s="185"/>
      <c r="BE102" s="185"/>
      <c r="BF102" s="185"/>
      <c r="BG102" s="185"/>
      <c r="BH102" s="185"/>
      <c r="BI102" s="185"/>
      <c r="BJ102" s="185"/>
      <c r="BK102" s="185"/>
      <c r="BL102" s="185"/>
      <c r="BM102" s="185"/>
      <c r="BN102" s="203"/>
      <c r="BO102" s="203"/>
      <c r="BP102" s="203"/>
      <c r="BQ102" s="203"/>
      <c r="BR102" s="204"/>
      <c r="BS102" s="204"/>
      <c r="BT102" s="205"/>
      <c r="BU102" s="205"/>
      <c r="BV102" s="205"/>
      <c r="BW102" s="205"/>
      <c r="BX102" s="205"/>
      <c r="BY102" s="185"/>
    </row>
    <row r="103" spans="54:77" ht="0" hidden="1" customHeight="1">
      <c r="BB103" s="185"/>
      <c r="BC103" s="185"/>
      <c r="BD103" s="185"/>
      <c r="BE103" s="185"/>
      <c r="BF103" s="185"/>
      <c r="BG103" s="185"/>
      <c r="BH103" s="185"/>
      <c r="BI103" s="185"/>
      <c r="BJ103" s="185"/>
      <c r="BK103" s="185"/>
      <c r="BL103" s="185"/>
      <c r="BM103" s="185"/>
      <c r="BN103" s="203"/>
      <c r="BO103" s="203"/>
      <c r="BP103" s="203"/>
      <c r="BQ103" s="203"/>
      <c r="BR103" s="204"/>
      <c r="BS103" s="204"/>
      <c r="BT103" s="205"/>
      <c r="BU103" s="205"/>
      <c r="BV103" s="205"/>
      <c r="BW103" s="205"/>
      <c r="BX103" s="205"/>
      <c r="BY103" s="185"/>
    </row>
    <row r="104" spans="54:77" ht="0" hidden="1" customHeight="1">
      <c r="BB104" s="185"/>
      <c r="BC104" s="185"/>
      <c r="BD104" s="185"/>
      <c r="BE104" s="185"/>
      <c r="BF104" s="185"/>
      <c r="BG104" s="185"/>
      <c r="BH104" s="185"/>
      <c r="BI104" s="185"/>
      <c r="BJ104" s="185"/>
      <c r="BK104" s="185"/>
      <c r="BL104" s="185"/>
      <c r="BM104" s="185"/>
      <c r="BN104" s="203"/>
      <c r="BO104" s="203"/>
      <c r="BP104" s="203"/>
      <c r="BQ104" s="203"/>
      <c r="BR104" s="204"/>
      <c r="BS104" s="204"/>
      <c r="BT104" s="205"/>
      <c r="BU104" s="205"/>
      <c r="BV104" s="205"/>
      <c r="BW104" s="205"/>
      <c r="BX104" s="205"/>
      <c r="BY104" s="185"/>
    </row>
    <row r="105" spans="54:77" ht="0" hidden="1" customHeight="1">
      <c r="BB105" s="185"/>
      <c r="BC105" s="185"/>
      <c r="BD105" s="185"/>
      <c r="BE105" s="185"/>
      <c r="BF105" s="185"/>
      <c r="BG105" s="185"/>
      <c r="BH105" s="185"/>
      <c r="BI105" s="185"/>
      <c r="BJ105" s="185"/>
      <c r="BK105" s="185"/>
      <c r="BL105" s="185"/>
      <c r="BM105" s="185"/>
      <c r="BN105" s="203"/>
      <c r="BO105" s="203"/>
      <c r="BP105" s="203"/>
      <c r="BQ105" s="203"/>
      <c r="BR105" s="204"/>
      <c r="BS105" s="204"/>
      <c r="BT105" s="205"/>
      <c r="BU105" s="205"/>
      <c r="BV105" s="205"/>
      <c r="BW105" s="205"/>
      <c r="BX105" s="205"/>
      <c r="BY105" s="185"/>
    </row>
    <row r="106" spans="54:77" ht="0" hidden="1" customHeight="1">
      <c r="BB106" s="185"/>
      <c r="BC106" s="185"/>
      <c r="BD106" s="185"/>
      <c r="BE106" s="185"/>
      <c r="BF106" s="185"/>
      <c r="BG106" s="185"/>
      <c r="BH106" s="185"/>
      <c r="BI106" s="185"/>
      <c r="BJ106" s="185"/>
      <c r="BK106" s="185"/>
      <c r="BL106" s="185"/>
      <c r="BM106" s="185"/>
      <c r="BN106" s="203"/>
      <c r="BO106" s="203"/>
      <c r="BP106" s="203"/>
      <c r="BQ106" s="203"/>
      <c r="BR106" s="204"/>
      <c r="BS106" s="204"/>
      <c r="BT106" s="205"/>
      <c r="BU106" s="205"/>
      <c r="BV106" s="205"/>
      <c r="BW106" s="205"/>
      <c r="BX106" s="205"/>
      <c r="BY106" s="185"/>
    </row>
    <row r="107" spans="54:77" ht="0" hidden="1" customHeight="1">
      <c r="BB107" s="185"/>
      <c r="BC107" s="185"/>
      <c r="BD107" s="185"/>
      <c r="BE107" s="185"/>
      <c r="BF107" s="185"/>
      <c r="BG107" s="185"/>
      <c r="BH107" s="185"/>
      <c r="BI107" s="185"/>
      <c r="BJ107" s="185"/>
      <c r="BK107" s="185"/>
      <c r="BL107" s="185"/>
      <c r="BM107" s="185"/>
      <c r="BN107" s="203"/>
      <c r="BO107" s="203"/>
      <c r="BP107" s="203"/>
      <c r="BQ107" s="203"/>
      <c r="BR107" s="204"/>
      <c r="BS107" s="204"/>
      <c r="BT107" s="205"/>
      <c r="BU107" s="205"/>
      <c r="BV107" s="205"/>
      <c r="BW107" s="205"/>
      <c r="BX107" s="205"/>
      <c r="BY107" s="185"/>
    </row>
    <row r="108" spans="54:77" ht="0" hidden="1" customHeight="1">
      <c r="BB108" s="185"/>
      <c r="BC108" s="185"/>
      <c r="BD108" s="185"/>
      <c r="BE108" s="185"/>
      <c r="BF108" s="185"/>
      <c r="BG108" s="185"/>
      <c r="BH108" s="185"/>
      <c r="BI108" s="185"/>
      <c r="BJ108" s="185"/>
      <c r="BK108" s="185"/>
      <c r="BL108" s="185"/>
      <c r="BM108" s="185"/>
      <c r="BN108" s="203"/>
      <c r="BO108" s="203"/>
      <c r="BP108" s="203"/>
      <c r="BQ108" s="203"/>
      <c r="BR108" s="204"/>
      <c r="BS108" s="204"/>
      <c r="BT108" s="205"/>
      <c r="BU108" s="205"/>
      <c r="BV108" s="205"/>
      <c r="BW108" s="205"/>
      <c r="BX108" s="205"/>
      <c r="BY108" s="185"/>
    </row>
    <row r="109" spans="54:77" ht="0" hidden="1" customHeight="1">
      <c r="BB109" s="185"/>
      <c r="BC109" s="185"/>
      <c r="BD109" s="185"/>
      <c r="BE109" s="185"/>
      <c r="BF109" s="185"/>
      <c r="BG109" s="185"/>
      <c r="BH109" s="185"/>
      <c r="BI109" s="185"/>
      <c r="BJ109" s="185"/>
      <c r="BK109" s="185"/>
      <c r="BL109" s="185"/>
      <c r="BM109" s="185"/>
      <c r="BN109" s="203"/>
      <c r="BO109" s="203"/>
      <c r="BP109" s="203"/>
      <c r="BQ109" s="203"/>
      <c r="BR109" s="204"/>
      <c r="BS109" s="204"/>
      <c r="BT109" s="205"/>
      <c r="BU109" s="205"/>
      <c r="BV109" s="205"/>
      <c r="BW109" s="205"/>
      <c r="BX109" s="205"/>
      <c r="BY109" s="185"/>
    </row>
    <row r="110" spans="54:77" ht="0" hidden="1" customHeight="1">
      <c r="BB110" s="185"/>
      <c r="BC110" s="185"/>
      <c r="BD110" s="185"/>
      <c r="BE110" s="185"/>
      <c r="BF110" s="185"/>
      <c r="BG110" s="185"/>
      <c r="BH110" s="185"/>
      <c r="BI110" s="185"/>
      <c r="BJ110" s="185"/>
      <c r="BK110" s="185"/>
      <c r="BL110" s="185"/>
      <c r="BM110" s="185"/>
      <c r="BN110" s="203"/>
      <c r="BO110" s="203"/>
      <c r="BP110" s="203"/>
      <c r="BQ110" s="203"/>
      <c r="BR110" s="204"/>
      <c r="BS110" s="204"/>
      <c r="BT110" s="205"/>
      <c r="BU110" s="205"/>
      <c r="BV110" s="205"/>
      <c r="BW110" s="205"/>
      <c r="BX110" s="205"/>
      <c r="BY110" s="185"/>
    </row>
    <row r="111" spans="54:77" ht="0" hidden="1" customHeight="1">
      <c r="BB111" s="185"/>
      <c r="BC111" s="185"/>
      <c r="BD111" s="185"/>
      <c r="BE111" s="185"/>
      <c r="BF111" s="185"/>
      <c r="BG111" s="185"/>
      <c r="BH111" s="185"/>
      <c r="BI111" s="185"/>
      <c r="BJ111" s="185"/>
      <c r="BK111" s="185"/>
      <c r="BL111" s="185"/>
      <c r="BM111" s="185"/>
      <c r="BN111" s="203"/>
      <c r="BO111" s="203"/>
      <c r="BP111" s="203"/>
      <c r="BQ111" s="203"/>
      <c r="BR111" s="204"/>
      <c r="BS111" s="204"/>
      <c r="BT111" s="205"/>
      <c r="BU111" s="205"/>
      <c r="BV111" s="205"/>
      <c r="BW111" s="205"/>
      <c r="BX111" s="205"/>
      <c r="BY111" s="185"/>
    </row>
    <row r="112" spans="54:77" ht="0" hidden="1" customHeight="1">
      <c r="BB112" s="185"/>
      <c r="BC112" s="185"/>
      <c r="BD112" s="185"/>
      <c r="BE112" s="185"/>
      <c r="BF112" s="185"/>
      <c r="BG112" s="185"/>
      <c r="BH112" s="185"/>
      <c r="BI112" s="185"/>
      <c r="BJ112" s="185"/>
      <c r="BK112" s="185"/>
      <c r="BL112" s="185"/>
      <c r="BM112" s="185"/>
      <c r="BN112" s="203"/>
      <c r="BO112" s="203"/>
      <c r="BP112" s="203"/>
      <c r="BQ112" s="203"/>
      <c r="BR112" s="204"/>
      <c r="BS112" s="204"/>
      <c r="BT112" s="205"/>
      <c r="BU112" s="205"/>
      <c r="BV112" s="205"/>
      <c r="BW112" s="205"/>
      <c r="BX112" s="205"/>
      <c r="BY112" s="185"/>
    </row>
    <row r="113" spans="54:77" ht="0" hidden="1" customHeight="1">
      <c r="BB113" s="185"/>
      <c r="BC113" s="185"/>
      <c r="BD113" s="185"/>
      <c r="BE113" s="185"/>
      <c r="BF113" s="185"/>
      <c r="BG113" s="185"/>
      <c r="BH113" s="185"/>
      <c r="BI113" s="185"/>
      <c r="BJ113" s="185"/>
      <c r="BK113" s="185"/>
      <c r="BL113" s="185"/>
      <c r="BM113" s="185"/>
      <c r="BN113" s="203"/>
      <c r="BO113" s="203"/>
      <c r="BP113" s="203"/>
      <c r="BQ113" s="203"/>
      <c r="BR113" s="204"/>
      <c r="BS113" s="204"/>
      <c r="BT113" s="205"/>
      <c r="BU113" s="205"/>
      <c r="BV113" s="205"/>
      <c r="BW113" s="205"/>
      <c r="BX113" s="205"/>
      <c r="BY113" s="185"/>
    </row>
    <row r="114" spans="54:77" ht="0" hidden="1" customHeight="1">
      <c r="BB114" s="185"/>
      <c r="BC114" s="185"/>
      <c r="BD114" s="185"/>
      <c r="BE114" s="185"/>
      <c r="BF114" s="185"/>
      <c r="BG114" s="185"/>
      <c r="BH114" s="185"/>
      <c r="BI114" s="185"/>
      <c r="BJ114" s="185"/>
      <c r="BK114" s="185"/>
      <c r="BL114" s="185"/>
      <c r="BM114" s="185"/>
      <c r="BN114" s="203"/>
      <c r="BO114" s="203"/>
      <c r="BP114" s="203"/>
      <c r="BQ114" s="203"/>
      <c r="BR114" s="204"/>
      <c r="BS114" s="204"/>
      <c r="BT114" s="205"/>
      <c r="BU114" s="205"/>
      <c r="BV114" s="205"/>
      <c r="BW114" s="205"/>
      <c r="BX114" s="205"/>
      <c r="BY114" s="185"/>
    </row>
    <row r="115" spans="54:77" ht="0" hidden="1" customHeight="1">
      <c r="BB115" s="185"/>
      <c r="BC115" s="185"/>
      <c r="BD115" s="185"/>
      <c r="BE115" s="185"/>
      <c r="BF115" s="185"/>
      <c r="BG115" s="185"/>
      <c r="BH115" s="185"/>
      <c r="BI115" s="185"/>
      <c r="BJ115" s="185"/>
      <c r="BK115" s="185"/>
      <c r="BL115" s="185"/>
      <c r="BM115" s="185"/>
      <c r="BN115" s="203"/>
      <c r="BO115" s="203"/>
      <c r="BP115" s="203"/>
      <c r="BQ115" s="203"/>
      <c r="BR115" s="204"/>
      <c r="BS115" s="204"/>
      <c r="BT115" s="205"/>
      <c r="BU115" s="205"/>
      <c r="BV115" s="205"/>
      <c r="BW115" s="205"/>
      <c r="BX115" s="205"/>
      <c r="BY115" s="185"/>
    </row>
    <row r="116" spans="54:77" ht="0" hidden="1" customHeight="1">
      <c r="BB116" s="185"/>
      <c r="BC116" s="185"/>
      <c r="BD116" s="185"/>
      <c r="BE116" s="185"/>
      <c r="BF116" s="185"/>
      <c r="BG116" s="185"/>
      <c r="BH116" s="185"/>
      <c r="BI116" s="185"/>
      <c r="BJ116" s="185"/>
      <c r="BK116" s="185"/>
      <c r="BL116" s="185"/>
      <c r="BM116" s="185"/>
      <c r="BN116" s="203"/>
      <c r="BO116" s="203"/>
      <c r="BP116" s="203"/>
      <c r="BQ116" s="203"/>
      <c r="BR116" s="204"/>
      <c r="BS116" s="204"/>
      <c r="BT116" s="205"/>
      <c r="BU116" s="205"/>
      <c r="BV116" s="205"/>
      <c r="BW116" s="205"/>
      <c r="BX116" s="205"/>
      <c r="BY116" s="185"/>
    </row>
    <row r="117" spans="54:77" ht="0" hidden="1" customHeight="1">
      <c r="BB117" s="185"/>
      <c r="BC117" s="185"/>
      <c r="BD117" s="185"/>
      <c r="BE117" s="185"/>
      <c r="BF117" s="185"/>
      <c r="BG117" s="185"/>
      <c r="BH117" s="185"/>
      <c r="BI117" s="185"/>
      <c r="BJ117" s="185"/>
      <c r="BK117" s="185"/>
      <c r="BL117" s="185"/>
      <c r="BM117" s="185"/>
      <c r="BN117" s="203"/>
      <c r="BO117" s="203"/>
      <c r="BP117" s="203"/>
      <c r="BQ117" s="203"/>
      <c r="BR117" s="204"/>
      <c r="BS117" s="204"/>
      <c r="BT117" s="205"/>
      <c r="BU117" s="205"/>
      <c r="BV117" s="205"/>
      <c r="BW117" s="205"/>
      <c r="BX117" s="205"/>
      <c r="BY117" s="185"/>
    </row>
    <row r="118" spans="54:77" ht="0" hidden="1" customHeight="1">
      <c r="BB118" s="185"/>
      <c r="BC118" s="185"/>
      <c r="BD118" s="185"/>
      <c r="BE118" s="185"/>
      <c r="BF118" s="185"/>
      <c r="BG118" s="185"/>
      <c r="BH118" s="185"/>
      <c r="BI118" s="185"/>
      <c r="BJ118" s="185"/>
      <c r="BK118" s="185"/>
      <c r="BL118" s="185"/>
      <c r="BM118" s="185"/>
      <c r="BN118" s="203"/>
      <c r="BO118" s="203"/>
      <c r="BP118" s="203"/>
      <c r="BQ118" s="203"/>
      <c r="BR118" s="204"/>
      <c r="BS118" s="204"/>
      <c r="BT118" s="205"/>
      <c r="BU118" s="205"/>
      <c r="BV118" s="205"/>
      <c r="BW118" s="205"/>
      <c r="BX118" s="205"/>
      <c r="BY118" s="185"/>
    </row>
    <row r="119" spans="54:77" ht="0" hidden="1" customHeight="1">
      <c r="BB119" s="185"/>
      <c r="BC119" s="185"/>
      <c r="BD119" s="185"/>
      <c r="BE119" s="185"/>
      <c r="BF119" s="185"/>
      <c r="BG119" s="185"/>
      <c r="BH119" s="185"/>
      <c r="BI119" s="185"/>
      <c r="BJ119" s="185"/>
      <c r="BK119" s="185"/>
      <c r="BL119" s="185"/>
      <c r="BM119" s="185"/>
      <c r="BN119" s="203"/>
      <c r="BO119" s="203"/>
      <c r="BP119" s="203"/>
      <c r="BQ119" s="203"/>
      <c r="BR119" s="204"/>
      <c r="BS119" s="204"/>
      <c r="BT119" s="205"/>
      <c r="BU119" s="205"/>
      <c r="BV119" s="205"/>
      <c r="BW119" s="205"/>
      <c r="BX119" s="205"/>
      <c r="BY119" s="185"/>
    </row>
    <row r="120" spans="54:77" ht="0" hidden="1" customHeight="1">
      <c r="BB120" s="185"/>
      <c r="BC120" s="185"/>
      <c r="BD120" s="185"/>
      <c r="BE120" s="185"/>
      <c r="BF120" s="185"/>
      <c r="BG120" s="185"/>
      <c r="BH120" s="185"/>
      <c r="BI120" s="185"/>
      <c r="BJ120" s="185"/>
      <c r="BK120" s="185"/>
      <c r="BL120" s="185"/>
      <c r="BM120" s="185"/>
      <c r="BN120" s="203"/>
      <c r="BO120" s="203"/>
      <c r="BP120" s="203"/>
      <c r="BQ120" s="203"/>
      <c r="BR120" s="204"/>
      <c r="BS120" s="204"/>
      <c r="BT120" s="205"/>
      <c r="BU120" s="205"/>
      <c r="BV120" s="205"/>
      <c r="BW120" s="205"/>
      <c r="BX120" s="205"/>
      <c r="BY120" s="185"/>
    </row>
    <row r="121" spans="54:77" ht="0" hidden="1" customHeight="1">
      <c r="BB121" s="185"/>
      <c r="BC121" s="185"/>
      <c r="BD121" s="185"/>
      <c r="BE121" s="185"/>
      <c r="BF121" s="185"/>
      <c r="BG121" s="185"/>
      <c r="BH121" s="185"/>
      <c r="BI121" s="185"/>
      <c r="BJ121" s="185"/>
      <c r="BK121" s="185"/>
      <c r="BL121" s="185"/>
      <c r="BM121" s="185"/>
      <c r="BN121" s="203"/>
      <c r="BO121" s="203"/>
      <c r="BP121" s="203"/>
      <c r="BQ121" s="203"/>
      <c r="BR121" s="204"/>
      <c r="BS121" s="204"/>
      <c r="BT121" s="205"/>
      <c r="BU121" s="205"/>
      <c r="BV121" s="205"/>
      <c r="BW121" s="205"/>
      <c r="BX121" s="205"/>
      <c r="BY121" s="185"/>
    </row>
    <row r="122" spans="54:77" ht="0" hidden="1" customHeight="1">
      <c r="BB122" s="185"/>
      <c r="BC122" s="185"/>
      <c r="BD122" s="185"/>
      <c r="BE122" s="185"/>
      <c r="BF122" s="185"/>
      <c r="BG122" s="185"/>
      <c r="BH122" s="185"/>
      <c r="BI122" s="185"/>
      <c r="BJ122" s="185"/>
      <c r="BK122" s="185"/>
      <c r="BL122" s="185"/>
      <c r="BM122" s="185"/>
      <c r="BN122" s="203"/>
      <c r="BO122" s="203"/>
      <c r="BP122" s="203"/>
      <c r="BQ122" s="203"/>
      <c r="BR122" s="204"/>
      <c r="BS122" s="204"/>
      <c r="BT122" s="205"/>
      <c r="BU122" s="205"/>
      <c r="BV122" s="205"/>
      <c r="BW122" s="205"/>
      <c r="BX122" s="205"/>
      <c r="BY122" s="185"/>
    </row>
    <row r="123" spans="54:77" ht="0" hidden="1" customHeight="1">
      <c r="BB123" s="185"/>
      <c r="BC123" s="185"/>
      <c r="BD123" s="185"/>
      <c r="BE123" s="185"/>
      <c r="BF123" s="185"/>
      <c r="BG123" s="185"/>
      <c r="BH123" s="185"/>
      <c r="BI123" s="185"/>
      <c r="BJ123" s="185"/>
      <c r="BK123" s="185"/>
      <c r="BL123" s="185"/>
      <c r="BM123" s="185"/>
      <c r="BN123" s="203"/>
      <c r="BO123" s="203"/>
      <c r="BP123" s="203"/>
      <c r="BQ123" s="203"/>
      <c r="BR123" s="204"/>
      <c r="BS123" s="204"/>
      <c r="BT123" s="205"/>
      <c r="BU123" s="205"/>
      <c r="BV123" s="205"/>
      <c r="BW123" s="205"/>
      <c r="BX123" s="205"/>
      <c r="BY123" s="185"/>
    </row>
    <row r="124" spans="54:77" ht="0" hidden="1" customHeight="1">
      <c r="BB124" s="185"/>
      <c r="BC124" s="185"/>
      <c r="BD124" s="185"/>
      <c r="BE124" s="185"/>
      <c r="BF124" s="185"/>
      <c r="BG124" s="185"/>
      <c r="BH124" s="185"/>
      <c r="BI124" s="185"/>
      <c r="BJ124" s="185"/>
      <c r="BK124" s="185"/>
      <c r="BL124" s="185"/>
      <c r="BM124" s="185"/>
      <c r="BN124" s="203"/>
      <c r="BO124" s="203"/>
      <c r="BP124" s="203"/>
      <c r="BQ124" s="203"/>
      <c r="BR124" s="204"/>
      <c r="BS124" s="204"/>
      <c r="BT124" s="205"/>
      <c r="BU124" s="205"/>
      <c r="BV124" s="205"/>
      <c r="BW124" s="205"/>
      <c r="BX124" s="205"/>
      <c r="BY124" s="185"/>
    </row>
    <row r="125" spans="54:77" ht="0" hidden="1" customHeight="1">
      <c r="BB125" s="185"/>
      <c r="BC125" s="185"/>
      <c r="BD125" s="185"/>
      <c r="BE125" s="185"/>
      <c r="BF125" s="185"/>
      <c r="BG125" s="185"/>
      <c r="BH125" s="185"/>
      <c r="BI125" s="185"/>
      <c r="BJ125" s="185"/>
      <c r="BK125" s="185"/>
      <c r="BL125" s="185"/>
      <c r="BM125" s="185"/>
      <c r="BN125" s="203"/>
      <c r="BO125" s="203"/>
      <c r="BP125" s="203"/>
      <c r="BQ125" s="203"/>
      <c r="BR125" s="204"/>
      <c r="BS125" s="204"/>
      <c r="BT125" s="205"/>
      <c r="BU125" s="205"/>
      <c r="BV125" s="205"/>
      <c r="BW125" s="205"/>
      <c r="BX125" s="205"/>
      <c r="BY125" s="185"/>
    </row>
    <row r="126" spans="54:77" ht="0" hidden="1" customHeight="1">
      <c r="BB126" s="185"/>
      <c r="BC126" s="185"/>
      <c r="BD126" s="185"/>
      <c r="BE126" s="185"/>
      <c r="BF126" s="185"/>
      <c r="BG126" s="185"/>
      <c r="BH126" s="185"/>
      <c r="BI126" s="185"/>
      <c r="BJ126" s="185"/>
      <c r="BK126" s="185"/>
      <c r="BL126" s="185"/>
      <c r="BM126" s="185"/>
      <c r="BN126" s="203"/>
      <c r="BO126" s="203"/>
      <c r="BP126" s="203"/>
      <c r="BQ126" s="203"/>
      <c r="BR126" s="204"/>
      <c r="BS126" s="204"/>
      <c r="BT126" s="205"/>
      <c r="BU126" s="205"/>
      <c r="BV126" s="205"/>
      <c r="BW126" s="205"/>
      <c r="BX126" s="205"/>
      <c r="BY126" s="185"/>
    </row>
    <row r="127" spans="54:77" ht="0" hidden="1" customHeight="1">
      <c r="BB127" s="185"/>
      <c r="BC127" s="185"/>
      <c r="BD127" s="185"/>
      <c r="BE127" s="185"/>
      <c r="BF127" s="185"/>
      <c r="BG127" s="185"/>
      <c r="BH127" s="185"/>
      <c r="BI127" s="185"/>
      <c r="BJ127" s="185"/>
      <c r="BK127" s="185"/>
      <c r="BL127" s="185"/>
      <c r="BM127" s="185"/>
      <c r="BN127" s="203"/>
      <c r="BO127" s="203"/>
      <c r="BP127" s="203"/>
      <c r="BQ127" s="203"/>
      <c r="BR127" s="204"/>
      <c r="BS127" s="204"/>
      <c r="BT127" s="205"/>
      <c r="BU127" s="205"/>
      <c r="BV127" s="205"/>
      <c r="BW127" s="205"/>
      <c r="BX127" s="205"/>
      <c r="BY127" s="185"/>
    </row>
    <row r="128" spans="54:77" ht="0" hidden="1" customHeight="1">
      <c r="BB128" s="185"/>
      <c r="BC128" s="185"/>
      <c r="BD128" s="185"/>
      <c r="BE128" s="185"/>
      <c r="BF128" s="185"/>
      <c r="BG128" s="185"/>
      <c r="BH128" s="185"/>
      <c r="BI128" s="185"/>
      <c r="BJ128" s="185"/>
      <c r="BK128" s="185"/>
      <c r="BL128" s="185"/>
      <c r="BM128" s="185"/>
      <c r="BN128" s="203"/>
      <c r="BO128" s="203"/>
      <c r="BP128" s="203"/>
      <c r="BQ128" s="203"/>
      <c r="BR128" s="204"/>
      <c r="BS128" s="204"/>
      <c r="BT128" s="205"/>
      <c r="BU128" s="205"/>
      <c r="BV128" s="205"/>
      <c r="BW128" s="205"/>
      <c r="BX128" s="205"/>
      <c r="BY128" s="185"/>
    </row>
    <row r="129" spans="54:77" ht="0" hidden="1" customHeight="1">
      <c r="BB129" s="185"/>
      <c r="BC129" s="185"/>
      <c r="BD129" s="185"/>
      <c r="BE129" s="185"/>
      <c r="BF129" s="185"/>
      <c r="BG129" s="185"/>
      <c r="BH129" s="185"/>
      <c r="BI129" s="185"/>
      <c r="BJ129" s="185"/>
      <c r="BK129" s="185"/>
      <c r="BL129" s="185"/>
      <c r="BM129" s="185"/>
      <c r="BN129" s="203"/>
      <c r="BO129" s="203"/>
      <c r="BP129" s="203"/>
      <c r="BQ129" s="203"/>
      <c r="BR129" s="204"/>
      <c r="BS129" s="204"/>
      <c r="BT129" s="205"/>
      <c r="BU129" s="205"/>
      <c r="BV129" s="205"/>
      <c r="BW129" s="205"/>
      <c r="BX129" s="205"/>
      <c r="BY129" s="185"/>
    </row>
    <row r="130" spans="54:77" ht="0" hidden="1" customHeight="1">
      <c r="BB130" s="185"/>
      <c r="BC130" s="185"/>
      <c r="BD130" s="185"/>
      <c r="BE130" s="185"/>
      <c r="BF130" s="185"/>
      <c r="BG130" s="185"/>
      <c r="BH130" s="185"/>
      <c r="BI130" s="185"/>
      <c r="BJ130" s="185"/>
      <c r="BK130" s="185"/>
      <c r="BL130" s="185"/>
      <c r="BM130" s="185"/>
      <c r="BN130" s="203"/>
      <c r="BO130" s="203"/>
      <c r="BP130" s="203"/>
      <c r="BQ130" s="203"/>
      <c r="BR130" s="204"/>
      <c r="BS130" s="204"/>
      <c r="BT130" s="205"/>
      <c r="BU130" s="205"/>
      <c r="BV130" s="205"/>
      <c r="BW130" s="205"/>
      <c r="BX130" s="205"/>
      <c r="BY130" s="185"/>
    </row>
    <row r="131" spans="54:77" ht="0" hidden="1" customHeight="1">
      <c r="BB131" s="185"/>
      <c r="BC131" s="185"/>
      <c r="BD131" s="185"/>
      <c r="BE131" s="185"/>
      <c r="BF131" s="185"/>
      <c r="BG131" s="185"/>
      <c r="BH131" s="185"/>
      <c r="BI131" s="185"/>
      <c r="BJ131" s="185"/>
      <c r="BK131" s="185"/>
      <c r="BL131" s="185"/>
      <c r="BM131" s="185"/>
      <c r="BN131" s="203"/>
      <c r="BO131" s="203"/>
      <c r="BP131" s="203"/>
      <c r="BQ131" s="203"/>
      <c r="BR131" s="204"/>
      <c r="BS131" s="204"/>
      <c r="BT131" s="205"/>
      <c r="BU131" s="205"/>
      <c r="BV131" s="205"/>
      <c r="BW131" s="205"/>
      <c r="BX131" s="205"/>
      <c r="BY131" s="185"/>
    </row>
    <row r="132" spans="54:77" ht="0" hidden="1" customHeight="1">
      <c r="BB132" s="185"/>
      <c r="BC132" s="185"/>
      <c r="BD132" s="185"/>
      <c r="BE132" s="185"/>
      <c r="BF132" s="185"/>
      <c r="BG132" s="185"/>
      <c r="BH132" s="185"/>
      <c r="BI132" s="185"/>
      <c r="BJ132" s="185"/>
      <c r="BK132" s="185"/>
      <c r="BL132" s="185"/>
      <c r="BM132" s="185"/>
      <c r="BN132" s="203"/>
      <c r="BO132" s="203"/>
      <c r="BP132" s="203"/>
      <c r="BQ132" s="203"/>
      <c r="BR132" s="204"/>
      <c r="BS132" s="204"/>
      <c r="BT132" s="205"/>
      <c r="BU132" s="205"/>
      <c r="BV132" s="205"/>
      <c r="BW132" s="205"/>
      <c r="BX132" s="205"/>
      <c r="BY132" s="185"/>
    </row>
    <row r="133" spans="54:77" ht="0" hidden="1" customHeight="1">
      <c r="BB133" s="185"/>
      <c r="BC133" s="185"/>
      <c r="BD133" s="185"/>
      <c r="BE133" s="185"/>
      <c r="BF133" s="185"/>
      <c r="BG133" s="185"/>
      <c r="BH133" s="185"/>
      <c r="BI133" s="185"/>
      <c r="BJ133" s="185"/>
      <c r="BK133" s="185"/>
      <c r="BL133" s="185"/>
      <c r="BM133" s="185"/>
      <c r="BN133" s="203"/>
      <c r="BO133" s="203"/>
      <c r="BP133" s="203"/>
      <c r="BQ133" s="203"/>
      <c r="BR133" s="204"/>
      <c r="BS133" s="204"/>
      <c r="BT133" s="205"/>
      <c r="BU133" s="205"/>
      <c r="BV133" s="205"/>
      <c r="BW133" s="205"/>
      <c r="BX133" s="205"/>
      <c r="BY133" s="185"/>
    </row>
    <row r="134" spans="54:77" ht="0" hidden="1" customHeight="1">
      <c r="BB134" s="185"/>
      <c r="BC134" s="185"/>
      <c r="BD134" s="185"/>
      <c r="BE134" s="185"/>
      <c r="BF134" s="185"/>
      <c r="BG134" s="185"/>
      <c r="BH134" s="185"/>
      <c r="BI134" s="185"/>
      <c r="BJ134" s="185"/>
      <c r="BK134" s="185"/>
      <c r="BL134" s="185"/>
      <c r="BM134" s="185"/>
      <c r="BN134" s="203"/>
      <c r="BO134" s="203"/>
      <c r="BP134" s="203"/>
      <c r="BQ134" s="203"/>
      <c r="BR134" s="204"/>
      <c r="BS134" s="204"/>
      <c r="BT134" s="205"/>
      <c r="BU134" s="205"/>
      <c r="BV134" s="205"/>
      <c r="BW134" s="205"/>
      <c r="BX134" s="205"/>
      <c r="BY134" s="185"/>
    </row>
    <row r="135" spans="54:77" ht="0" hidden="1" customHeight="1">
      <c r="BB135" s="185"/>
      <c r="BC135" s="185"/>
      <c r="BD135" s="185"/>
      <c r="BE135" s="185"/>
      <c r="BF135" s="185"/>
      <c r="BG135" s="185"/>
      <c r="BH135" s="185"/>
      <c r="BI135" s="185"/>
      <c r="BJ135" s="185"/>
      <c r="BK135" s="185"/>
      <c r="BL135" s="185"/>
      <c r="BM135" s="185"/>
      <c r="BN135" s="203"/>
      <c r="BO135" s="203"/>
      <c r="BP135" s="203"/>
      <c r="BQ135" s="203"/>
      <c r="BR135" s="204"/>
      <c r="BS135" s="204"/>
      <c r="BT135" s="205"/>
      <c r="BU135" s="205"/>
      <c r="BV135" s="205"/>
      <c r="BW135" s="205"/>
      <c r="BX135" s="205"/>
      <c r="BY135" s="185"/>
    </row>
    <row r="136" spans="54:77" ht="0" hidden="1" customHeight="1">
      <c r="BB136" s="185"/>
      <c r="BC136" s="185"/>
      <c r="BD136" s="185"/>
      <c r="BE136" s="185"/>
      <c r="BF136" s="185"/>
      <c r="BG136" s="185"/>
      <c r="BH136" s="185"/>
      <c r="BI136" s="185"/>
      <c r="BJ136" s="185"/>
      <c r="BK136" s="185"/>
      <c r="BL136" s="185"/>
      <c r="BM136" s="185"/>
      <c r="BN136" s="203"/>
      <c r="BO136" s="203"/>
      <c r="BP136" s="203"/>
      <c r="BQ136" s="203"/>
      <c r="BR136" s="204"/>
      <c r="BS136" s="204"/>
      <c r="BT136" s="205"/>
      <c r="BU136" s="205"/>
      <c r="BV136" s="205"/>
      <c r="BW136" s="205"/>
      <c r="BX136" s="205"/>
      <c r="BY136" s="185"/>
    </row>
    <row r="137" spans="54:77" ht="0" hidden="1" customHeight="1">
      <c r="BB137" s="185"/>
      <c r="BC137" s="185"/>
      <c r="BD137" s="185"/>
      <c r="BE137" s="185"/>
      <c r="BF137" s="185"/>
      <c r="BG137" s="185"/>
      <c r="BH137" s="185"/>
      <c r="BI137" s="185"/>
      <c r="BJ137" s="185"/>
      <c r="BK137" s="185"/>
      <c r="BL137" s="185"/>
      <c r="BM137" s="185"/>
      <c r="BN137" s="203"/>
      <c r="BO137" s="203"/>
      <c r="BP137" s="203"/>
      <c r="BQ137" s="203"/>
      <c r="BR137" s="204"/>
      <c r="BS137" s="204"/>
      <c r="BT137" s="205"/>
      <c r="BU137" s="205"/>
      <c r="BV137" s="205"/>
      <c r="BW137" s="205"/>
      <c r="BX137" s="205"/>
      <c r="BY137" s="185"/>
    </row>
    <row r="138" spans="54:77" ht="0" hidden="1" customHeight="1">
      <c r="BB138" s="185"/>
      <c r="BC138" s="185"/>
      <c r="BD138" s="185"/>
      <c r="BE138" s="185"/>
      <c r="BF138" s="185"/>
      <c r="BG138" s="185"/>
      <c r="BH138" s="185"/>
      <c r="BI138" s="185"/>
      <c r="BJ138" s="185"/>
      <c r="BK138" s="185"/>
      <c r="BL138" s="185"/>
      <c r="BM138" s="185"/>
      <c r="BN138" s="203"/>
      <c r="BO138" s="203"/>
      <c r="BP138" s="203"/>
      <c r="BQ138" s="203"/>
      <c r="BR138" s="204"/>
      <c r="BS138" s="204"/>
      <c r="BT138" s="205"/>
      <c r="BU138" s="205"/>
      <c r="BV138" s="205"/>
      <c r="BW138" s="205"/>
      <c r="BX138" s="205"/>
      <c r="BY138" s="185"/>
    </row>
    <row r="139" spans="54:77" ht="0" hidden="1" customHeight="1">
      <c r="BB139" s="185"/>
      <c r="BC139" s="185"/>
      <c r="BD139" s="185"/>
      <c r="BE139" s="185"/>
      <c r="BF139" s="185"/>
      <c r="BG139" s="185"/>
      <c r="BH139" s="185"/>
      <c r="BI139" s="185"/>
      <c r="BJ139" s="185"/>
      <c r="BK139" s="185"/>
      <c r="BL139" s="185"/>
      <c r="BM139" s="185"/>
      <c r="BN139" s="203"/>
      <c r="BO139" s="203"/>
      <c r="BP139" s="203"/>
      <c r="BQ139" s="203"/>
      <c r="BR139" s="204"/>
      <c r="BS139" s="204"/>
      <c r="BT139" s="205"/>
      <c r="BU139" s="205"/>
      <c r="BV139" s="205"/>
      <c r="BW139" s="205"/>
      <c r="BX139" s="205"/>
      <c r="BY139" s="185"/>
    </row>
    <row r="140" spans="54:77" ht="0" hidden="1" customHeight="1">
      <c r="BB140" s="185"/>
      <c r="BC140" s="185"/>
      <c r="BD140" s="185"/>
      <c r="BE140" s="185"/>
      <c r="BF140" s="185"/>
      <c r="BG140" s="185"/>
      <c r="BH140" s="185"/>
      <c r="BI140" s="185"/>
      <c r="BJ140" s="185"/>
      <c r="BK140" s="185"/>
      <c r="BL140" s="185"/>
      <c r="BM140" s="185"/>
      <c r="BN140" s="203"/>
      <c r="BO140" s="203"/>
      <c r="BP140" s="203"/>
      <c r="BQ140" s="203"/>
      <c r="BR140" s="204"/>
      <c r="BS140" s="204"/>
      <c r="BT140" s="205"/>
      <c r="BU140" s="205"/>
      <c r="BV140" s="205"/>
      <c r="BW140" s="205"/>
      <c r="BX140" s="205"/>
      <c r="BY140" s="185"/>
    </row>
    <row r="141" spans="54:77" ht="0" hidden="1" customHeight="1">
      <c r="BB141" s="185"/>
      <c r="BC141" s="185"/>
      <c r="BD141" s="185"/>
      <c r="BE141" s="185"/>
      <c r="BF141" s="185"/>
      <c r="BG141" s="185"/>
      <c r="BH141" s="185"/>
      <c r="BI141" s="185"/>
      <c r="BJ141" s="185"/>
      <c r="BK141" s="185"/>
      <c r="BL141" s="185"/>
      <c r="BM141" s="185"/>
      <c r="BN141" s="203"/>
      <c r="BO141" s="203"/>
      <c r="BP141" s="203"/>
      <c r="BQ141" s="203"/>
      <c r="BR141" s="204"/>
      <c r="BS141" s="204"/>
      <c r="BT141" s="205"/>
      <c r="BU141" s="205"/>
      <c r="BV141" s="205"/>
      <c r="BW141" s="205"/>
      <c r="BX141" s="205"/>
      <c r="BY141" s="185"/>
    </row>
    <row r="142" spans="54:77" ht="0" hidden="1" customHeight="1">
      <c r="BB142" s="185"/>
      <c r="BC142" s="185"/>
      <c r="BD142" s="185"/>
      <c r="BE142" s="185"/>
      <c r="BF142" s="185"/>
      <c r="BG142" s="185"/>
      <c r="BH142" s="185"/>
      <c r="BI142" s="185"/>
      <c r="BJ142" s="185"/>
      <c r="BK142" s="185"/>
      <c r="BL142" s="185"/>
      <c r="BM142" s="185"/>
      <c r="BN142" s="203"/>
      <c r="BO142" s="203"/>
      <c r="BP142" s="203"/>
      <c r="BQ142" s="203"/>
      <c r="BR142" s="204"/>
      <c r="BS142" s="204"/>
      <c r="BT142" s="205"/>
      <c r="BU142" s="205"/>
      <c r="BV142" s="205"/>
      <c r="BW142" s="205"/>
      <c r="BX142" s="205"/>
      <c r="BY142" s="185"/>
    </row>
    <row r="143" spans="54:77" ht="0" hidden="1" customHeight="1">
      <c r="BB143" s="185"/>
      <c r="BC143" s="185"/>
      <c r="BD143" s="185"/>
      <c r="BE143" s="185"/>
      <c r="BF143" s="185"/>
      <c r="BG143" s="185"/>
      <c r="BH143" s="185"/>
      <c r="BI143" s="185"/>
      <c r="BJ143" s="185"/>
      <c r="BK143" s="185"/>
      <c r="BL143" s="185"/>
      <c r="BM143" s="185"/>
      <c r="BN143" s="203"/>
      <c r="BO143" s="203"/>
      <c r="BP143" s="203"/>
      <c r="BQ143" s="203"/>
      <c r="BR143" s="204"/>
      <c r="BS143" s="204"/>
      <c r="BT143" s="205"/>
      <c r="BU143" s="205"/>
      <c r="BV143" s="205"/>
      <c r="BW143" s="205"/>
      <c r="BX143" s="205"/>
      <c r="BY143" s="185"/>
    </row>
    <row r="144" spans="54:77" ht="0" hidden="1" customHeight="1">
      <c r="BB144" s="185"/>
      <c r="BC144" s="185"/>
      <c r="BD144" s="185"/>
      <c r="BE144" s="185"/>
      <c r="BF144" s="185"/>
      <c r="BG144" s="185"/>
      <c r="BH144" s="185"/>
      <c r="BI144" s="185"/>
      <c r="BJ144" s="185"/>
      <c r="BK144" s="185"/>
      <c r="BL144" s="185"/>
      <c r="BM144" s="185"/>
      <c r="BN144" s="203"/>
      <c r="BO144" s="203"/>
      <c r="BP144" s="203"/>
      <c r="BQ144" s="203"/>
      <c r="BR144" s="204"/>
      <c r="BS144" s="204"/>
      <c r="BT144" s="205"/>
      <c r="BU144" s="205"/>
      <c r="BV144" s="205"/>
      <c r="BW144" s="205"/>
      <c r="BX144" s="205"/>
      <c r="BY144" s="185"/>
    </row>
    <row r="145" spans="54:77" ht="0" hidden="1" customHeight="1">
      <c r="BB145" s="185"/>
      <c r="BC145" s="185"/>
      <c r="BD145" s="185"/>
      <c r="BE145" s="185"/>
      <c r="BF145" s="185"/>
      <c r="BG145" s="185"/>
      <c r="BH145" s="185"/>
      <c r="BI145" s="185"/>
      <c r="BJ145" s="185"/>
      <c r="BK145" s="185"/>
      <c r="BL145" s="185"/>
      <c r="BM145" s="185"/>
      <c r="BN145" s="203"/>
      <c r="BO145" s="203"/>
      <c r="BP145" s="203"/>
      <c r="BQ145" s="203"/>
      <c r="BR145" s="204"/>
      <c r="BS145" s="204"/>
      <c r="BT145" s="205"/>
      <c r="BU145" s="205"/>
      <c r="BV145" s="205"/>
      <c r="BW145" s="205"/>
      <c r="BX145" s="205"/>
      <c r="BY145" s="185"/>
    </row>
    <row r="146" spans="54:77" ht="0" hidden="1" customHeight="1">
      <c r="BB146" s="185"/>
      <c r="BC146" s="185"/>
      <c r="BD146" s="185"/>
      <c r="BE146" s="185"/>
      <c r="BF146" s="185"/>
      <c r="BG146" s="185"/>
      <c r="BH146" s="185"/>
      <c r="BI146" s="185"/>
      <c r="BJ146" s="185"/>
      <c r="BK146" s="185"/>
      <c r="BL146" s="185"/>
      <c r="BM146" s="185"/>
      <c r="BN146" s="203"/>
      <c r="BO146" s="203"/>
      <c r="BP146" s="203"/>
      <c r="BQ146" s="203"/>
      <c r="BR146" s="204"/>
      <c r="BS146" s="204"/>
      <c r="BT146" s="205"/>
      <c r="BU146" s="205"/>
      <c r="BV146" s="205"/>
      <c r="BW146" s="205"/>
      <c r="BX146" s="205"/>
      <c r="BY146" s="185"/>
    </row>
    <row r="147" spans="54:77" ht="0" hidden="1" customHeight="1">
      <c r="BB147" s="185"/>
      <c r="BC147" s="185"/>
      <c r="BD147" s="185"/>
      <c r="BE147" s="185"/>
      <c r="BF147" s="185"/>
      <c r="BG147" s="185"/>
      <c r="BH147" s="185"/>
      <c r="BI147" s="185"/>
      <c r="BJ147" s="185"/>
      <c r="BK147" s="185"/>
      <c r="BL147" s="185"/>
      <c r="BM147" s="185"/>
      <c r="BN147" s="203"/>
      <c r="BO147" s="203"/>
      <c r="BP147" s="203"/>
      <c r="BQ147" s="203"/>
      <c r="BR147" s="204"/>
      <c r="BS147" s="204"/>
      <c r="BT147" s="205"/>
      <c r="BU147" s="205"/>
      <c r="BV147" s="205"/>
      <c r="BW147" s="205"/>
      <c r="BX147" s="205"/>
      <c r="BY147" s="185"/>
    </row>
    <row r="148" spans="54:77" ht="0" hidden="1" customHeight="1">
      <c r="BB148" s="185"/>
      <c r="BC148" s="185"/>
      <c r="BD148" s="185"/>
      <c r="BE148" s="185"/>
      <c r="BF148" s="185"/>
      <c r="BG148" s="185"/>
      <c r="BH148" s="185"/>
      <c r="BI148" s="185"/>
      <c r="BJ148" s="185"/>
      <c r="BK148" s="185"/>
      <c r="BL148" s="185"/>
      <c r="BM148" s="185"/>
      <c r="BN148" s="203"/>
      <c r="BO148" s="203"/>
      <c r="BP148" s="203"/>
      <c r="BQ148" s="203"/>
      <c r="BR148" s="204"/>
      <c r="BS148" s="204"/>
      <c r="BT148" s="205"/>
      <c r="BU148" s="205"/>
      <c r="BV148" s="205"/>
      <c r="BW148" s="205"/>
      <c r="BX148" s="205"/>
      <c r="BY148" s="185"/>
    </row>
    <row r="149" spans="54:77" ht="0" hidden="1" customHeight="1">
      <c r="BB149" s="185"/>
      <c r="BC149" s="185"/>
      <c r="BD149" s="185"/>
      <c r="BE149" s="185"/>
      <c r="BF149" s="185"/>
      <c r="BG149" s="185"/>
      <c r="BH149" s="185"/>
      <c r="BI149" s="185"/>
      <c r="BJ149" s="185"/>
      <c r="BK149" s="185"/>
      <c r="BL149" s="185"/>
      <c r="BM149" s="185"/>
      <c r="BN149" s="203"/>
      <c r="BO149" s="203"/>
      <c r="BP149" s="203"/>
      <c r="BQ149" s="203"/>
      <c r="BR149" s="204"/>
      <c r="BS149" s="204"/>
      <c r="BT149" s="205"/>
      <c r="BU149" s="205"/>
      <c r="BV149" s="205"/>
      <c r="BW149" s="205"/>
      <c r="BX149" s="205"/>
      <c r="BY149" s="185"/>
    </row>
    <row r="150" spans="54:77" ht="0" hidden="1" customHeight="1">
      <c r="BB150" s="185"/>
      <c r="BC150" s="185"/>
      <c r="BD150" s="185"/>
      <c r="BE150" s="185"/>
      <c r="BF150" s="185"/>
      <c r="BG150" s="185"/>
      <c r="BH150" s="185"/>
      <c r="BI150" s="185"/>
      <c r="BJ150" s="185"/>
      <c r="BK150" s="185"/>
      <c r="BL150" s="185"/>
      <c r="BM150" s="185"/>
      <c r="BN150" s="203"/>
      <c r="BO150" s="203"/>
      <c r="BP150" s="203"/>
      <c r="BQ150" s="203"/>
      <c r="BR150" s="204"/>
      <c r="BS150" s="204"/>
      <c r="BT150" s="205"/>
      <c r="BU150" s="205"/>
      <c r="BV150" s="205"/>
      <c r="BW150" s="205"/>
      <c r="BX150" s="205"/>
      <c r="BY150" s="185"/>
    </row>
    <row r="151" spans="54:77" ht="0" hidden="1" customHeight="1">
      <c r="BB151" s="185"/>
      <c r="BC151" s="185"/>
      <c r="BD151" s="185"/>
      <c r="BE151" s="185"/>
      <c r="BF151" s="185"/>
      <c r="BG151" s="185"/>
      <c r="BH151" s="185"/>
      <c r="BI151" s="185"/>
      <c r="BJ151" s="185"/>
      <c r="BK151" s="185"/>
      <c r="BL151" s="185"/>
      <c r="BM151" s="185"/>
      <c r="BN151" s="203"/>
      <c r="BO151" s="203"/>
      <c r="BP151" s="203"/>
      <c r="BQ151" s="203"/>
      <c r="BR151" s="204"/>
      <c r="BS151" s="204"/>
      <c r="BT151" s="205"/>
      <c r="BU151" s="205"/>
      <c r="BV151" s="205"/>
      <c r="BW151" s="205"/>
      <c r="BX151" s="205"/>
      <c r="BY151" s="185"/>
    </row>
    <row r="152" spans="54:77" ht="0" hidden="1" customHeight="1">
      <c r="BB152" s="185"/>
      <c r="BC152" s="185"/>
      <c r="BD152" s="185"/>
      <c r="BE152" s="185"/>
      <c r="BF152" s="185"/>
      <c r="BG152" s="185"/>
      <c r="BH152" s="185"/>
      <c r="BI152" s="185"/>
      <c r="BJ152" s="185"/>
      <c r="BK152" s="185"/>
      <c r="BL152" s="185"/>
      <c r="BM152" s="185"/>
      <c r="BN152" s="203"/>
      <c r="BO152" s="203"/>
      <c r="BP152" s="203"/>
      <c r="BQ152" s="203"/>
      <c r="BR152" s="204"/>
      <c r="BS152" s="204"/>
      <c r="BT152" s="205"/>
      <c r="BU152" s="205"/>
      <c r="BV152" s="205"/>
      <c r="BW152" s="205"/>
      <c r="BX152" s="205"/>
      <c r="BY152" s="185"/>
    </row>
    <row r="153" spans="54:77" ht="0" hidden="1" customHeight="1">
      <c r="BB153" s="185"/>
      <c r="BC153" s="185"/>
      <c r="BD153" s="185"/>
      <c r="BE153" s="185"/>
      <c r="BF153" s="185"/>
      <c r="BG153" s="185"/>
      <c r="BH153" s="185"/>
      <c r="BI153" s="185"/>
      <c r="BJ153" s="185"/>
      <c r="BK153" s="185"/>
      <c r="BL153" s="185"/>
      <c r="BM153" s="185"/>
      <c r="BN153" s="203"/>
      <c r="BO153" s="203"/>
      <c r="BP153" s="203"/>
      <c r="BQ153" s="203"/>
      <c r="BR153" s="204"/>
      <c r="BS153" s="204"/>
      <c r="BT153" s="205"/>
      <c r="BU153" s="205"/>
      <c r="BV153" s="205"/>
      <c r="BW153" s="205"/>
      <c r="BX153" s="205"/>
      <c r="BY153" s="185"/>
    </row>
    <row r="154" spans="54:77" ht="0" hidden="1" customHeight="1">
      <c r="BB154" s="185"/>
      <c r="BC154" s="185"/>
      <c r="BD154" s="185"/>
      <c r="BE154" s="185"/>
      <c r="BF154" s="185"/>
      <c r="BG154" s="185"/>
      <c r="BH154" s="185"/>
      <c r="BI154" s="185"/>
      <c r="BJ154" s="185"/>
      <c r="BK154" s="185"/>
      <c r="BL154" s="185"/>
      <c r="BM154" s="185"/>
      <c r="BN154" s="203"/>
      <c r="BO154" s="203"/>
      <c r="BP154" s="203"/>
      <c r="BQ154" s="203"/>
      <c r="BR154" s="204"/>
      <c r="BS154" s="204"/>
      <c r="BT154" s="205"/>
      <c r="BU154" s="205"/>
      <c r="BV154" s="205"/>
      <c r="BW154" s="205"/>
      <c r="BX154" s="205"/>
      <c r="BY154" s="185"/>
    </row>
    <row r="155" spans="54:77" ht="0" hidden="1" customHeight="1">
      <c r="BB155" s="185"/>
      <c r="BC155" s="185"/>
      <c r="BD155" s="185"/>
      <c r="BE155" s="185"/>
      <c r="BF155" s="185"/>
      <c r="BG155" s="185"/>
      <c r="BH155" s="185"/>
      <c r="BI155" s="185"/>
      <c r="BJ155" s="185"/>
      <c r="BK155" s="185"/>
      <c r="BL155" s="185"/>
      <c r="BM155" s="185"/>
      <c r="BN155" s="203"/>
      <c r="BO155" s="203"/>
      <c r="BP155" s="203"/>
      <c r="BQ155" s="203"/>
      <c r="BR155" s="204"/>
      <c r="BS155" s="204"/>
      <c r="BT155" s="205"/>
      <c r="BU155" s="205"/>
      <c r="BV155" s="205"/>
      <c r="BW155" s="205"/>
      <c r="BX155" s="205"/>
      <c r="BY155" s="185"/>
    </row>
    <row r="156" spans="54:77" ht="0" hidden="1" customHeight="1">
      <c r="BB156" s="185"/>
      <c r="BC156" s="185"/>
      <c r="BD156" s="185"/>
      <c r="BE156" s="185"/>
      <c r="BF156" s="185"/>
      <c r="BG156" s="185"/>
      <c r="BH156" s="185"/>
      <c r="BI156" s="185"/>
      <c r="BJ156" s="185"/>
      <c r="BK156" s="185"/>
      <c r="BL156" s="185"/>
      <c r="BM156" s="185"/>
      <c r="BN156" s="203"/>
      <c r="BO156" s="203"/>
      <c r="BP156" s="203"/>
      <c r="BQ156" s="203"/>
      <c r="BR156" s="204"/>
      <c r="BS156" s="204"/>
      <c r="BT156" s="205"/>
      <c r="BU156" s="205"/>
      <c r="BV156" s="205"/>
      <c r="BW156" s="205"/>
      <c r="BX156" s="205"/>
      <c r="BY156" s="185"/>
    </row>
    <row r="157" spans="54:77" ht="0" hidden="1" customHeight="1">
      <c r="BB157" s="185"/>
      <c r="BC157" s="185"/>
      <c r="BD157" s="185"/>
      <c r="BE157" s="185"/>
      <c r="BF157" s="185"/>
      <c r="BG157" s="185"/>
      <c r="BH157" s="185"/>
      <c r="BI157" s="185"/>
      <c r="BJ157" s="185"/>
      <c r="BK157" s="185"/>
      <c r="BL157" s="185"/>
      <c r="BM157" s="185"/>
      <c r="BN157" s="203"/>
      <c r="BO157" s="203"/>
      <c r="BP157" s="203"/>
      <c r="BQ157" s="203"/>
      <c r="BR157" s="204"/>
      <c r="BS157" s="204"/>
      <c r="BT157" s="205"/>
      <c r="BU157" s="205"/>
      <c r="BV157" s="205"/>
      <c r="BW157" s="205"/>
      <c r="BX157" s="205"/>
      <c r="BY157" s="185"/>
    </row>
    <row r="158" spans="54:77" ht="0" hidden="1" customHeight="1">
      <c r="BB158" s="185"/>
      <c r="BC158" s="185"/>
      <c r="BD158" s="185"/>
      <c r="BE158" s="185"/>
      <c r="BF158" s="185"/>
      <c r="BG158" s="185"/>
      <c r="BH158" s="185"/>
      <c r="BI158" s="185"/>
      <c r="BJ158" s="185"/>
      <c r="BK158" s="185"/>
      <c r="BL158" s="185"/>
      <c r="BM158" s="185"/>
      <c r="BN158" s="203"/>
      <c r="BO158" s="203"/>
      <c r="BP158" s="203"/>
      <c r="BQ158" s="203"/>
      <c r="BR158" s="204"/>
      <c r="BS158" s="204"/>
      <c r="BT158" s="205"/>
      <c r="BU158" s="205"/>
      <c r="BV158" s="205"/>
      <c r="BW158" s="205"/>
      <c r="BX158" s="205"/>
      <c r="BY158" s="185"/>
    </row>
    <row r="159" spans="54:77" ht="0" hidden="1" customHeight="1">
      <c r="BB159" s="185"/>
      <c r="BC159" s="185"/>
      <c r="BD159" s="185"/>
      <c r="BE159" s="185"/>
      <c r="BF159" s="185"/>
      <c r="BG159" s="185"/>
      <c r="BH159" s="185"/>
      <c r="BI159" s="185"/>
      <c r="BJ159" s="185"/>
      <c r="BK159" s="185"/>
      <c r="BL159" s="185"/>
      <c r="BM159" s="185"/>
      <c r="BN159" s="203"/>
      <c r="BO159" s="203"/>
      <c r="BP159" s="203"/>
      <c r="BQ159" s="203"/>
      <c r="BR159" s="204"/>
      <c r="BS159" s="204"/>
      <c r="BT159" s="205"/>
      <c r="BU159" s="205"/>
      <c r="BV159" s="205"/>
      <c r="BW159" s="205"/>
      <c r="BX159" s="205"/>
      <c r="BY159" s="185"/>
    </row>
    <row r="160" spans="54:77" ht="0" hidden="1" customHeight="1">
      <c r="BB160" s="185"/>
      <c r="BC160" s="185"/>
      <c r="BD160" s="185"/>
      <c r="BE160" s="185"/>
      <c r="BF160" s="185"/>
      <c r="BG160" s="185"/>
      <c r="BH160" s="185"/>
      <c r="BI160" s="185"/>
      <c r="BJ160" s="185"/>
      <c r="BK160" s="185"/>
      <c r="BL160" s="185"/>
      <c r="BM160" s="185"/>
      <c r="BN160" s="203"/>
      <c r="BO160" s="203"/>
      <c r="BP160" s="203"/>
      <c r="BQ160" s="203"/>
      <c r="BR160" s="204"/>
      <c r="BS160" s="204"/>
      <c r="BT160" s="205"/>
      <c r="BU160" s="205"/>
      <c r="BV160" s="205"/>
      <c r="BW160" s="205"/>
      <c r="BX160" s="205"/>
      <c r="BY160" s="185"/>
    </row>
    <row r="161" spans="54:77" ht="0" hidden="1" customHeight="1">
      <c r="BB161" s="185"/>
      <c r="BC161" s="185"/>
      <c r="BD161" s="185"/>
      <c r="BE161" s="185"/>
      <c r="BF161" s="185"/>
      <c r="BG161" s="185"/>
      <c r="BH161" s="185"/>
      <c r="BI161" s="185"/>
      <c r="BJ161" s="185"/>
      <c r="BK161" s="185"/>
      <c r="BL161" s="185"/>
      <c r="BM161" s="185"/>
      <c r="BN161" s="203"/>
      <c r="BO161" s="203"/>
      <c r="BP161" s="203"/>
      <c r="BQ161" s="203"/>
      <c r="BR161" s="204"/>
      <c r="BS161" s="204"/>
      <c r="BT161" s="205"/>
      <c r="BU161" s="205"/>
      <c r="BV161" s="205"/>
      <c r="BW161" s="205"/>
      <c r="BX161" s="205"/>
      <c r="BY161" s="185"/>
    </row>
    <row r="162" spans="54:77" ht="0" hidden="1" customHeight="1">
      <c r="BB162" s="185"/>
      <c r="BC162" s="185"/>
      <c r="BD162" s="185"/>
      <c r="BE162" s="185"/>
      <c r="BF162" s="185"/>
      <c r="BG162" s="185"/>
      <c r="BH162" s="185"/>
      <c r="BI162" s="185"/>
      <c r="BJ162" s="185"/>
      <c r="BK162" s="185"/>
      <c r="BL162" s="185"/>
      <c r="BM162" s="185"/>
      <c r="BN162" s="203"/>
      <c r="BO162" s="203"/>
      <c r="BP162" s="203"/>
      <c r="BQ162" s="203"/>
      <c r="BR162" s="204"/>
      <c r="BS162" s="204"/>
      <c r="BT162" s="205"/>
      <c r="BU162" s="205"/>
      <c r="BV162" s="205"/>
      <c r="BW162" s="205"/>
      <c r="BX162" s="205"/>
      <c r="BY162" s="185"/>
    </row>
    <row r="163" spans="54:77" ht="0" hidden="1" customHeight="1">
      <c r="BB163" s="185"/>
      <c r="BC163" s="185"/>
      <c r="BD163" s="185"/>
      <c r="BE163" s="185"/>
      <c r="BF163" s="185"/>
      <c r="BG163" s="185"/>
      <c r="BH163" s="185"/>
      <c r="BI163" s="185"/>
      <c r="BJ163" s="185"/>
      <c r="BK163" s="185"/>
      <c r="BL163" s="185"/>
      <c r="BM163" s="185"/>
      <c r="BN163" s="203"/>
      <c r="BO163" s="203"/>
      <c r="BP163" s="203"/>
      <c r="BQ163" s="203"/>
      <c r="BR163" s="204"/>
      <c r="BS163" s="204"/>
      <c r="BT163" s="205"/>
      <c r="BU163" s="205"/>
      <c r="BV163" s="205"/>
      <c r="BW163" s="205"/>
      <c r="BX163" s="205"/>
      <c r="BY163" s="185"/>
    </row>
    <row r="164" spans="54:77" ht="0" hidden="1" customHeight="1">
      <c r="BB164" s="185"/>
      <c r="BC164" s="185"/>
      <c r="BD164" s="185"/>
      <c r="BE164" s="185"/>
      <c r="BF164" s="185"/>
      <c r="BG164" s="185"/>
      <c r="BH164" s="185"/>
      <c r="BI164" s="185"/>
      <c r="BJ164" s="185"/>
      <c r="BK164" s="185"/>
      <c r="BL164" s="185"/>
      <c r="BM164" s="185"/>
      <c r="BN164" s="203"/>
      <c r="BO164" s="203"/>
      <c r="BP164" s="203"/>
      <c r="BQ164" s="203"/>
      <c r="BR164" s="204"/>
      <c r="BS164" s="204"/>
      <c r="BT164" s="205"/>
      <c r="BU164" s="205"/>
      <c r="BV164" s="205"/>
      <c r="BW164" s="205"/>
      <c r="BX164" s="205"/>
      <c r="BY164" s="185"/>
    </row>
    <row r="165" spans="54:77" ht="0" hidden="1" customHeight="1">
      <c r="BB165" s="185"/>
      <c r="BC165" s="185"/>
      <c r="BD165" s="185"/>
      <c r="BE165" s="185"/>
      <c r="BF165" s="185"/>
      <c r="BG165" s="185"/>
      <c r="BH165" s="185"/>
      <c r="BI165" s="185"/>
      <c r="BJ165" s="185"/>
      <c r="BK165" s="185"/>
      <c r="BL165" s="185"/>
      <c r="BM165" s="185"/>
      <c r="BN165" s="203"/>
      <c r="BO165" s="203"/>
      <c r="BP165" s="203"/>
      <c r="BQ165" s="203"/>
      <c r="BR165" s="204"/>
      <c r="BS165" s="204"/>
      <c r="BT165" s="205"/>
      <c r="BU165" s="205"/>
      <c r="BV165" s="205"/>
      <c r="BW165" s="205"/>
      <c r="BX165" s="205"/>
      <c r="BY165" s="185"/>
    </row>
    <row r="166" spans="54:77" ht="0" hidden="1" customHeight="1">
      <c r="BB166" s="185"/>
      <c r="BC166" s="185"/>
      <c r="BD166" s="185"/>
      <c r="BE166" s="185"/>
      <c r="BF166" s="185"/>
      <c r="BG166" s="185"/>
      <c r="BH166" s="185"/>
      <c r="BI166" s="185"/>
      <c r="BJ166" s="185"/>
      <c r="BK166" s="185"/>
      <c r="BL166" s="185"/>
      <c r="BM166" s="185"/>
      <c r="BN166" s="203"/>
      <c r="BO166" s="203"/>
      <c r="BP166" s="203"/>
      <c r="BQ166" s="203"/>
      <c r="BR166" s="204"/>
      <c r="BS166" s="204"/>
      <c r="BT166" s="205"/>
      <c r="BU166" s="205"/>
      <c r="BV166" s="205"/>
      <c r="BW166" s="205"/>
      <c r="BX166" s="205"/>
      <c r="BY166" s="185"/>
    </row>
    <row r="167" spans="54:77" ht="0" hidden="1" customHeight="1">
      <c r="BB167" s="185"/>
      <c r="BC167" s="185"/>
      <c r="BD167" s="185"/>
      <c r="BE167" s="185"/>
      <c r="BF167" s="185"/>
      <c r="BG167" s="185"/>
      <c r="BH167" s="185"/>
      <c r="BI167" s="185"/>
      <c r="BJ167" s="185"/>
      <c r="BK167" s="185"/>
      <c r="BL167" s="185"/>
      <c r="BM167" s="185"/>
      <c r="BN167" s="203"/>
      <c r="BO167" s="203"/>
      <c r="BP167" s="203"/>
      <c r="BQ167" s="203"/>
      <c r="BR167" s="204"/>
      <c r="BS167" s="204"/>
      <c r="BT167" s="205"/>
      <c r="BU167" s="205"/>
      <c r="BV167" s="205"/>
      <c r="BW167" s="205"/>
      <c r="BX167" s="205"/>
      <c r="BY167" s="185"/>
    </row>
    <row r="168" spans="54:77" ht="0" hidden="1" customHeight="1">
      <c r="BB168" s="185"/>
      <c r="BC168" s="185"/>
      <c r="BD168" s="185"/>
      <c r="BE168" s="185"/>
      <c r="BF168" s="185"/>
      <c r="BG168" s="185"/>
      <c r="BH168" s="185"/>
      <c r="BI168" s="185"/>
      <c r="BJ168" s="185"/>
      <c r="BK168" s="185"/>
      <c r="BL168" s="185"/>
      <c r="BM168" s="185"/>
      <c r="BN168" s="203"/>
      <c r="BO168" s="203"/>
      <c r="BP168" s="203"/>
      <c r="BQ168" s="203"/>
      <c r="BR168" s="204"/>
      <c r="BS168" s="204"/>
      <c r="BT168" s="205"/>
      <c r="BU168" s="205"/>
      <c r="BV168" s="205"/>
      <c r="BW168" s="205"/>
      <c r="BX168" s="205"/>
      <c r="BY168" s="185"/>
    </row>
    <row r="169" spans="54:77" ht="0" hidden="1" customHeight="1">
      <c r="BB169" s="185"/>
      <c r="BC169" s="185"/>
      <c r="BD169" s="185"/>
      <c r="BE169" s="185"/>
      <c r="BF169" s="185"/>
      <c r="BG169" s="185"/>
      <c r="BH169" s="185"/>
      <c r="BI169" s="185"/>
      <c r="BJ169" s="185"/>
      <c r="BK169" s="185"/>
      <c r="BL169" s="185"/>
      <c r="BM169" s="185"/>
      <c r="BN169" s="203"/>
      <c r="BO169" s="203"/>
      <c r="BP169" s="203"/>
      <c r="BQ169" s="203"/>
      <c r="BR169" s="204"/>
      <c r="BS169" s="204"/>
      <c r="BT169" s="205"/>
      <c r="BU169" s="205"/>
      <c r="BV169" s="205"/>
      <c r="BW169" s="205"/>
      <c r="BX169" s="205"/>
      <c r="BY169" s="185"/>
    </row>
    <row r="170" spans="54:77" ht="0" hidden="1" customHeight="1">
      <c r="BB170" s="185"/>
      <c r="BC170" s="185"/>
      <c r="BD170" s="185"/>
      <c r="BE170" s="185"/>
      <c r="BF170" s="185"/>
      <c r="BG170" s="185"/>
      <c r="BH170" s="185"/>
      <c r="BI170" s="185"/>
      <c r="BJ170" s="185"/>
      <c r="BK170" s="185"/>
      <c r="BL170" s="185"/>
      <c r="BM170" s="185"/>
      <c r="BN170" s="203"/>
      <c r="BO170" s="203"/>
      <c r="BP170" s="203"/>
      <c r="BQ170" s="203"/>
      <c r="BR170" s="204"/>
      <c r="BS170" s="204"/>
      <c r="BT170" s="205"/>
      <c r="BU170" s="205"/>
      <c r="BV170" s="205"/>
      <c r="BW170" s="205"/>
      <c r="BX170" s="205"/>
      <c r="BY170" s="185"/>
    </row>
    <row r="171" spans="54:77" ht="0" hidden="1" customHeight="1">
      <c r="BB171" s="185"/>
      <c r="BC171" s="185"/>
      <c r="BD171" s="185"/>
      <c r="BE171" s="185"/>
      <c r="BF171" s="185"/>
      <c r="BG171" s="185"/>
      <c r="BH171" s="185"/>
      <c r="BI171" s="185"/>
      <c r="BJ171" s="185"/>
      <c r="BK171" s="185"/>
      <c r="BL171" s="185"/>
      <c r="BM171" s="185"/>
      <c r="BN171" s="203"/>
      <c r="BO171" s="203"/>
      <c r="BP171" s="203"/>
      <c r="BQ171" s="203"/>
      <c r="BR171" s="204"/>
      <c r="BS171" s="204"/>
      <c r="BT171" s="205"/>
      <c r="BU171" s="205"/>
      <c r="BV171" s="205"/>
      <c r="BW171" s="205"/>
      <c r="BX171" s="205"/>
      <c r="BY171" s="185"/>
    </row>
    <row r="172" spans="54:77" ht="0" hidden="1" customHeight="1">
      <c r="BB172" s="185"/>
      <c r="BC172" s="185"/>
      <c r="BD172" s="185"/>
      <c r="BE172" s="185"/>
      <c r="BF172" s="185"/>
      <c r="BG172" s="185"/>
      <c r="BH172" s="185"/>
      <c r="BI172" s="185"/>
      <c r="BJ172" s="185"/>
      <c r="BK172" s="185"/>
      <c r="BL172" s="185"/>
      <c r="BM172" s="185"/>
      <c r="BN172" s="203"/>
      <c r="BO172" s="203"/>
      <c r="BP172" s="203"/>
      <c r="BQ172" s="203"/>
      <c r="BR172" s="204"/>
      <c r="BS172" s="204"/>
      <c r="BT172" s="205"/>
      <c r="BU172" s="205"/>
      <c r="BV172" s="205"/>
      <c r="BW172" s="205"/>
      <c r="BX172" s="205"/>
      <c r="BY172" s="185"/>
    </row>
    <row r="173" spans="54:77" ht="0" hidden="1" customHeight="1">
      <c r="BB173" s="185"/>
      <c r="BC173" s="185"/>
      <c r="BD173" s="185"/>
      <c r="BE173" s="185"/>
      <c r="BF173" s="185"/>
      <c r="BG173" s="185"/>
      <c r="BH173" s="185"/>
      <c r="BI173" s="185"/>
      <c r="BJ173" s="185"/>
      <c r="BK173" s="185"/>
      <c r="BL173" s="185"/>
      <c r="BM173" s="185"/>
      <c r="BN173" s="203"/>
      <c r="BO173" s="203"/>
      <c r="BP173" s="203"/>
      <c r="BQ173" s="203"/>
      <c r="BR173" s="204"/>
      <c r="BS173" s="204"/>
      <c r="BT173" s="205"/>
      <c r="BU173" s="205"/>
      <c r="BV173" s="205"/>
      <c r="BW173" s="205"/>
      <c r="BX173" s="205"/>
      <c r="BY173" s="185"/>
    </row>
    <row r="174" spans="54:77" ht="0" hidden="1" customHeight="1">
      <c r="BB174" s="185"/>
      <c r="BC174" s="185"/>
      <c r="BD174" s="185"/>
      <c r="BE174" s="185"/>
      <c r="BF174" s="185"/>
      <c r="BG174" s="185"/>
      <c r="BH174" s="185"/>
      <c r="BI174" s="185"/>
      <c r="BJ174" s="185"/>
      <c r="BK174" s="185"/>
      <c r="BL174" s="185"/>
      <c r="BM174" s="185"/>
      <c r="BN174" s="203"/>
      <c r="BO174" s="203"/>
      <c r="BP174" s="203"/>
      <c r="BQ174" s="203"/>
      <c r="BR174" s="204"/>
      <c r="BS174" s="204"/>
      <c r="BT174" s="205"/>
      <c r="BU174" s="205"/>
      <c r="BV174" s="205"/>
      <c r="BW174" s="205"/>
      <c r="BX174" s="205"/>
      <c r="BY174" s="185"/>
    </row>
    <row r="175" spans="54:77" ht="0" hidden="1" customHeight="1">
      <c r="BB175" s="185"/>
      <c r="BC175" s="185"/>
      <c r="BD175" s="185"/>
      <c r="BE175" s="185"/>
      <c r="BF175" s="185"/>
      <c r="BG175" s="185"/>
      <c r="BH175" s="185"/>
      <c r="BI175" s="185"/>
      <c r="BJ175" s="185"/>
      <c r="BK175" s="185"/>
      <c r="BL175" s="185"/>
      <c r="BM175" s="185"/>
      <c r="BN175" s="203"/>
      <c r="BO175" s="203"/>
      <c r="BP175" s="203"/>
      <c r="BQ175" s="203"/>
      <c r="BR175" s="204"/>
      <c r="BS175" s="204"/>
      <c r="BT175" s="205"/>
      <c r="BU175" s="205"/>
      <c r="BV175" s="205"/>
      <c r="BW175" s="205"/>
      <c r="BX175" s="205"/>
      <c r="BY175" s="185"/>
    </row>
    <row r="176" spans="54:77" ht="0" hidden="1" customHeight="1">
      <c r="BB176" s="185"/>
      <c r="BC176" s="185"/>
      <c r="BD176" s="185"/>
      <c r="BE176" s="185"/>
      <c r="BF176" s="185"/>
      <c r="BG176" s="185"/>
      <c r="BH176" s="185"/>
      <c r="BI176" s="185"/>
      <c r="BJ176" s="185"/>
      <c r="BK176" s="185"/>
      <c r="BL176" s="185"/>
      <c r="BM176" s="185"/>
      <c r="BN176" s="203"/>
      <c r="BO176" s="203"/>
      <c r="BP176" s="203"/>
      <c r="BQ176" s="203"/>
      <c r="BR176" s="204"/>
      <c r="BS176" s="204"/>
      <c r="BT176" s="205"/>
      <c r="BU176" s="205"/>
      <c r="BV176" s="205"/>
      <c r="BW176" s="205"/>
      <c r="BX176" s="205"/>
      <c r="BY176" s="185"/>
    </row>
    <row r="177" spans="54:77" ht="0" hidden="1" customHeight="1">
      <c r="BB177" s="185"/>
      <c r="BC177" s="185"/>
      <c r="BD177" s="185"/>
      <c r="BE177" s="185"/>
      <c r="BF177" s="185"/>
      <c r="BG177" s="185"/>
      <c r="BH177" s="185"/>
      <c r="BI177" s="185"/>
      <c r="BJ177" s="185"/>
      <c r="BK177" s="185"/>
      <c r="BL177" s="185"/>
      <c r="BM177" s="185"/>
      <c r="BN177" s="203"/>
      <c r="BO177" s="203"/>
      <c r="BP177" s="203"/>
      <c r="BQ177" s="203"/>
      <c r="BR177" s="204"/>
      <c r="BS177" s="204"/>
      <c r="BT177" s="205"/>
      <c r="BU177" s="205"/>
      <c r="BV177" s="205"/>
      <c r="BW177" s="205"/>
      <c r="BX177" s="205"/>
      <c r="BY177" s="185"/>
    </row>
    <row r="178" spans="54:77" ht="0" hidden="1" customHeight="1">
      <c r="BB178" s="185"/>
      <c r="BC178" s="185"/>
      <c r="BD178" s="185"/>
      <c r="BE178" s="185"/>
      <c r="BF178" s="185"/>
      <c r="BG178" s="185"/>
      <c r="BH178" s="185"/>
      <c r="BI178" s="185"/>
      <c r="BJ178" s="185"/>
      <c r="BK178" s="185"/>
      <c r="BL178" s="185"/>
      <c r="BM178" s="185"/>
      <c r="BN178" s="203"/>
      <c r="BO178" s="203"/>
      <c r="BP178" s="203"/>
      <c r="BQ178" s="203"/>
      <c r="BR178" s="204"/>
      <c r="BS178" s="204"/>
      <c r="BT178" s="205"/>
      <c r="BU178" s="205"/>
      <c r="BV178" s="205"/>
      <c r="BW178" s="205"/>
      <c r="BX178" s="205"/>
      <c r="BY178" s="185"/>
    </row>
    <row r="179" spans="54:77" ht="0" hidden="1" customHeight="1">
      <c r="BB179" s="185"/>
      <c r="BC179" s="185"/>
      <c r="BD179" s="185"/>
      <c r="BE179" s="185"/>
      <c r="BF179" s="185"/>
      <c r="BG179" s="185"/>
      <c r="BH179" s="185"/>
      <c r="BI179" s="185"/>
      <c r="BJ179" s="185"/>
      <c r="BK179" s="185"/>
      <c r="BL179" s="185"/>
      <c r="BM179" s="185"/>
      <c r="BN179" s="203"/>
      <c r="BO179" s="203"/>
      <c r="BP179" s="203"/>
      <c r="BQ179" s="203"/>
      <c r="BR179" s="204"/>
      <c r="BS179" s="204"/>
      <c r="BT179" s="205"/>
      <c r="BU179" s="205"/>
      <c r="BV179" s="205"/>
      <c r="BW179" s="205"/>
      <c r="BX179" s="205"/>
      <c r="BY179" s="185"/>
    </row>
    <row r="180" spans="54:77" ht="0" hidden="1" customHeight="1">
      <c r="BB180" s="185"/>
      <c r="BC180" s="185"/>
      <c r="BD180" s="185"/>
      <c r="BE180" s="185"/>
      <c r="BF180" s="185"/>
      <c r="BG180" s="185"/>
      <c r="BH180" s="185"/>
      <c r="BI180" s="185"/>
      <c r="BJ180" s="185"/>
      <c r="BK180" s="185"/>
      <c r="BL180" s="185"/>
      <c r="BM180" s="185"/>
      <c r="BN180" s="203"/>
      <c r="BO180" s="203"/>
      <c r="BP180" s="203"/>
      <c r="BQ180" s="203"/>
      <c r="BR180" s="204"/>
      <c r="BS180" s="204"/>
      <c r="BT180" s="205"/>
      <c r="BU180" s="205"/>
      <c r="BV180" s="205"/>
      <c r="BW180" s="205"/>
      <c r="BX180" s="205"/>
      <c r="BY180" s="185"/>
    </row>
    <row r="181" spans="54:77" ht="0" hidden="1" customHeight="1">
      <c r="BB181" s="185"/>
      <c r="BC181" s="185"/>
      <c r="BD181" s="185"/>
      <c r="BE181" s="185"/>
      <c r="BF181" s="185"/>
      <c r="BG181" s="185"/>
      <c r="BH181" s="185"/>
      <c r="BI181" s="185"/>
      <c r="BJ181" s="185"/>
      <c r="BK181" s="185"/>
      <c r="BL181" s="185"/>
      <c r="BM181" s="185"/>
      <c r="BN181" s="203"/>
      <c r="BO181" s="203"/>
      <c r="BP181" s="203"/>
      <c r="BQ181" s="203"/>
      <c r="BR181" s="204"/>
      <c r="BS181" s="204"/>
      <c r="BT181" s="205"/>
      <c r="BU181" s="205"/>
      <c r="BV181" s="205"/>
      <c r="BW181" s="205"/>
      <c r="BX181" s="205"/>
      <c r="BY181" s="185"/>
    </row>
    <row r="182" spans="54:77" ht="0" hidden="1" customHeight="1">
      <c r="BB182" s="185"/>
      <c r="BC182" s="185"/>
      <c r="BD182" s="185"/>
      <c r="BE182" s="185"/>
      <c r="BF182" s="185"/>
      <c r="BG182" s="185"/>
      <c r="BH182" s="185"/>
      <c r="BI182" s="185"/>
      <c r="BJ182" s="185"/>
      <c r="BK182" s="185"/>
      <c r="BL182" s="185"/>
      <c r="BM182" s="185"/>
      <c r="BN182" s="203"/>
      <c r="BO182" s="203"/>
      <c r="BP182" s="203"/>
      <c r="BQ182" s="203"/>
      <c r="BR182" s="204"/>
      <c r="BS182" s="204"/>
      <c r="BT182" s="205"/>
      <c r="BU182" s="205"/>
      <c r="BV182" s="205"/>
      <c r="BW182" s="205"/>
      <c r="BX182" s="205"/>
      <c r="BY182" s="185"/>
    </row>
    <row r="183" spans="54:77" ht="0" hidden="1" customHeight="1">
      <c r="BB183" s="185"/>
      <c r="BC183" s="185"/>
      <c r="BD183" s="185"/>
      <c r="BE183" s="185"/>
      <c r="BF183" s="185"/>
      <c r="BG183" s="185"/>
      <c r="BH183" s="185"/>
      <c r="BI183" s="185"/>
      <c r="BJ183" s="185"/>
      <c r="BK183" s="185"/>
      <c r="BL183" s="185"/>
      <c r="BM183" s="185"/>
      <c r="BN183" s="203"/>
      <c r="BO183" s="203"/>
      <c r="BP183" s="203"/>
      <c r="BQ183" s="203"/>
      <c r="BR183" s="204"/>
      <c r="BS183" s="204"/>
      <c r="BT183" s="205"/>
      <c r="BU183" s="205"/>
      <c r="BV183" s="205"/>
      <c r="BW183" s="205"/>
      <c r="BX183" s="205"/>
      <c r="BY183" s="185"/>
    </row>
    <row r="184" spans="54:77" ht="0" hidden="1" customHeight="1">
      <c r="BB184" s="185"/>
      <c r="BC184" s="185"/>
      <c r="BD184" s="185"/>
      <c r="BE184" s="185"/>
      <c r="BF184" s="185"/>
      <c r="BG184" s="185"/>
      <c r="BH184" s="185"/>
      <c r="BI184" s="185"/>
      <c r="BJ184" s="185"/>
      <c r="BK184" s="185"/>
      <c r="BL184" s="185"/>
      <c r="BM184" s="185"/>
      <c r="BN184" s="203"/>
      <c r="BO184" s="203"/>
      <c r="BP184" s="203"/>
      <c r="BQ184" s="203"/>
      <c r="BR184" s="204"/>
      <c r="BS184" s="204"/>
      <c r="BT184" s="205"/>
      <c r="BU184" s="205"/>
      <c r="BV184" s="205"/>
      <c r="BW184" s="205"/>
      <c r="BX184" s="205"/>
      <c r="BY184" s="185"/>
    </row>
    <row r="185" spans="54:77" ht="0" hidden="1" customHeight="1">
      <c r="BB185" s="185"/>
      <c r="BC185" s="185"/>
      <c r="BD185" s="185"/>
      <c r="BE185" s="185"/>
      <c r="BF185" s="185"/>
      <c r="BG185" s="185"/>
      <c r="BH185" s="185"/>
      <c r="BI185" s="185"/>
      <c r="BJ185" s="185"/>
      <c r="BK185" s="185"/>
      <c r="BL185" s="185"/>
      <c r="BM185" s="185"/>
      <c r="BN185" s="203"/>
      <c r="BO185" s="203"/>
      <c r="BP185" s="203"/>
      <c r="BQ185" s="203"/>
      <c r="BR185" s="204"/>
      <c r="BS185" s="204"/>
      <c r="BT185" s="205"/>
      <c r="BU185" s="205"/>
      <c r="BV185" s="205"/>
      <c r="BW185" s="205"/>
      <c r="BX185" s="205"/>
      <c r="BY185" s="185"/>
    </row>
    <row r="186" spans="54:77" ht="0" hidden="1" customHeight="1">
      <c r="BB186" s="185"/>
      <c r="BC186" s="185"/>
      <c r="BD186" s="185"/>
      <c r="BE186" s="185"/>
      <c r="BF186" s="185"/>
      <c r="BG186" s="185"/>
      <c r="BH186" s="185"/>
      <c r="BI186" s="185"/>
      <c r="BJ186" s="185"/>
      <c r="BK186" s="185"/>
      <c r="BL186" s="185"/>
      <c r="BM186" s="185"/>
      <c r="BN186" s="203"/>
      <c r="BO186" s="203"/>
      <c r="BP186" s="203"/>
      <c r="BQ186" s="203"/>
      <c r="BR186" s="204"/>
      <c r="BS186" s="204"/>
      <c r="BT186" s="205"/>
      <c r="BU186" s="205"/>
      <c r="BV186" s="205"/>
      <c r="BW186" s="205"/>
      <c r="BX186" s="205"/>
      <c r="BY186" s="185"/>
    </row>
    <row r="187" spans="54:77" ht="0" hidden="1" customHeight="1">
      <c r="BB187" s="185"/>
      <c r="BC187" s="185"/>
      <c r="BD187" s="185"/>
      <c r="BE187" s="185"/>
      <c r="BF187" s="185"/>
      <c r="BG187" s="185"/>
      <c r="BH187" s="185"/>
      <c r="BI187" s="185"/>
      <c r="BJ187" s="185"/>
      <c r="BK187" s="185"/>
      <c r="BL187" s="185"/>
      <c r="BM187" s="185"/>
      <c r="BN187" s="203"/>
      <c r="BO187" s="203"/>
      <c r="BP187" s="203"/>
      <c r="BQ187" s="203"/>
      <c r="BR187" s="204"/>
      <c r="BS187" s="204"/>
      <c r="BT187" s="205"/>
      <c r="BU187" s="205"/>
      <c r="BV187" s="205"/>
      <c r="BW187" s="205"/>
      <c r="BX187" s="205"/>
      <c r="BY187" s="185"/>
    </row>
    <row r="188" spans="54:77" ht="0" hidden="1" customHeight="1">
      <c r="BB188" s="185"/>
      <c r="BC188" s="185"/>
      <c r="BD188" s="185"/>
      <c r="BE188" s="185"/>
      <c r="BF188" s="185"/>
      <c r="BG188" s="185"/>
      <c r="BH188" s="185"/>
      <c r="BI188" s="185"/>
      <c r="BJ188" s="185"/>
      <c r="BK188" s="185"/>
      <c r="BL188" s="185"/>
      <c r="BM188" s="185"/>
      <c r="BN188" s="203"/>
      <c r="BO188" s="203"/>
      <c r="BP188" s="203"/>
      <c r="BQ188" s="203"/>
      <c r="BR188" s="204"/>
      <c r="BS188" s="204"/>
      <c r="BT188" s="205"/>
      <c r="BU188" s="205"/>
      <c r="BV188" s="205"/>
      <c r="BW188" s="205"/>
      <c r="BX188" s="205"/>
      <c r="BY188" s="185"/>
    </row>
    <row r="189" spans="54:77" ht="0" hidden="1" customHeight="1">
      <c r="BB189" s="185"/>
      <c r="BC189" s="185"/>
      <c r="BD189" s="185"/>
      <c r="BE189" s="185"/>
      <c r="BF189" s="185"/>
      <c r="BG189" s="185"/>
      <c r="BH189" s="185"/>
      <c r="BI189" s="185"/>
      <c r="BJ189" s="185"/>
      <c r="BK189" s="185"/>
      <c r="BL189" s="185"/>
      <c r="BM189" s="185"/>
      <c r="BN189" s="203"/>
      <c r="BO189" s="203"/>
      <c r="BP189" s="203"/>
      <c r="BQ189" s="203"/>
      <c r="BR189" s="204"/>
      <c r="BS189" s="204"/>
      <c r="BT189" s="205"/>
      <c r="BU189" s="205"/>
      <c r="BV189" s="205"/>
      <c r="BW189" s="205"/>
      <c r="BX189" s="205"/>
      <c r="BY189" s="185"/>
    </row>
    <row r="190" spans="54:77" ht="0" hidden="1" customHeight="1">
      <c r="BB190" s="185"/>
      <c r="BC190" s="185"/>
      <c r="BD190" s="185"/>
      <c r="BE190" s="185"/>
      <c r="BF190" s="185"/>
      <c r="BG190" s="185"/>
      <c r="BH190" s="185"/>
      <c r="BI190" s="185"/>
      <c r="BJ190" s="185"/>
      <c r="BK190" s="185"/>
      <c r="BL190" s="185"/>
      <c r="BM190" s="185"/>
      <c r="BN190" s="203"/>
      <c r="BO190" s="203"/>
      <c r="BP190" s="203"/>
      <c r="BQ190" s="203"/>
      <c r="BR190" s="204"/>
      <c r="BS190" s="204"/>
      <c r="BT190" s="205"/>
      <c r="BU190" s="205"/>
      <c r="BV190" s="205"/>
      <c r="BW190" s="205"/>
      <c r="BX190" s="205"/>
      <c r="BY190" s="185"/>
    </row>
    <row r="191" spans="54:77" ht="0" hidden="1" customHeight="1">
      <c r="BB191" s="185"/>
      <c r="BC191" s="185"/>
      <c r="BD191" s="185"/>
      <c r="BE191" s="185"/>
      <c r="BF191" s="185"/>
      <c r="BG191" s="185"/>
      <c r="BH191" s="185"/>
      <c r="BI191" s="185"/>
      <c r="BJ191" s="185"/>
      <c r="BK191" s="185"/>
      <c r="BL191" s="185"/>
      <c r="BM191" s="185"/>
      <c r="BN191" s="203"/>
      <c r="BO191" s="203"/>
      <c r="BP191" s="203"/>
      <c r="BQ191" s="203"/>
      <c r="BR191" s="204"/>
      <c r="BS191" s="204"/>
      <c r="BT191" s="205"/>
      <c r="BU191" s="205"/>
      <c r="BV191" s="205"/>
      <c r="BW191" s="205"/>
      <c r="BX191" s="205"/>
      <c r="BY191" s="185"/>
    </row>
    <row r="192" spans="54:77" ht="0" hidden="1" customHeight="1">
      <c r="BB192" s="185"/>
      <c r="BC192" s="185"/>
      <c r="BD192" s="185"/>
      <c r="BE192" s="185"/>
      <c r="BF192" s="185"/>
      <c r="BG192" s="185"/>
      <c r="BH192" s="185"/>
      <c r="BI192" s="185"/>
      <c r="BJ192" s="185"/>
      <c r="BK192" s="185"/>
      <c r="BL192" s="185"/>
      <c r="BM192" s="185"/>
      <c r="BN192" s="203"/>
      <c r="BO192" s="203"/>
      <c r="BP192" s="203"/>
      <c r="BQ192" s="203"/>
      <c r="BR192" s="204"/>
      <c r="BS192" s="204"/>
      <c r="BT192" s="205"/>
      <c r="BU192" s="205"/>
      <c r="BV192" s="205"/>
      <c r="BW192" s="205"/>
      <c r="BX192" s="205"/>
      <c r="BY192" s="185"/>
    </row>
    <row r="193" spans="54:77" ht="0" hidden="1" customHeight="1">
      <c r="BB193" s="185"/>
      <c r="BC193" s="185"/>
      <c r="BD193" s="185"/>
      <c r="BE193" s="185"/>
      <c r="BF193" s="185"/>
      <c r="BG193" s="185"/>
      <c r="BH193" s="185"/>
      <c r="BI193" s="185"/>
      <c r="BJ193" s="185"/>
      <c r="BK193" s="185"/>
      <c r="BL193" s="185"/>
      <c r="BM193" s="185"/>
      <c r="BN193" s="203"/>
      <c r="BO193" s="203"/>
      <c r="BP193" s="203"/>
      <c r="BQ193" s="203"/>
      <c r="BR193" s="204"/>
      <c r="BS193" s="204"/>
      <c r="BT193" s="205"/>
      <c r="BU193" s="205"/>
      <c r="BV193" s="205"/>
      <c r="BW193" s="205"/>
      <c r="BX193" s="205"/>
      <c r="BY193" s="185"/>
    </row>
    <row r="194" spans="54:77" ht="0" hidden="1" customHeight="1">
      <c r="BB194" s="185"/>
      <c r="BC194" s="185"/>
      <c r="BD194" s="185"/>
      <c r="BE194" s="185"/>
      <c r="BF194" s="185"/>
      <c r="BG194" s="185"/>
      <c r="BH194" s="185"/>
      <c r="BI194" s="185"/>
      <c r="BJ194" s="185"/>
      <c r="BK194" s="185"/>
      <c r="BL194" s="185"/>
      <c r="BM194" s="185"/>
      <c r="BN194" s="203"/>
      <c r="BO194" s="203"/>
      <c r="BP194" s="203"/>
      <c r="BQ194" s="203"/>
      <c r="BR194" s="204"/>
      <c r="BS194" s="204"/>
      <c r="BT194" s="205"/>
      <c r="BU194" s="205"/>
      <c r="BV194" s="205"/>
      <c r="BW194" s="205"/>
      <c r="BX194" s="205"/>
      <c r="BY194" s="185"/>
    </row>
    <row r="195" spans="54:77" ht="0" hidden="1" customHeight="1">
      <c r="BB195" s="185"/>
      <c r="BC195" s="185"/>
      <c r="BD195" s="185"/>
      <c r="BE195" s="185"/>
      <c r="BF195" s="185"/>
      <c r="BG195" s="185"/>
      <c r="BH195" s="185"/>
      <c r="BI195" s="185"/>
      <c r="BJ195" s="185"/>
      <c r="BK195" s="185"/>
      <c r="BL195" s="185"/>
      <c r="BM195" s="185"/>
      <c r="BN195" s="203"/>
      <c r="BO195" s="203"/>
      <c r="BP195" s="203"/>
      <c r="BQ195" s="203"/>
      <c r="BR195" s="204"/>
      <c r="BS195" s="204"/>
      <c r="BT195" s="205"/>
      <c r="BU195" s="205"/>
      <c r="BV195" s="205"/>
      <c r="BW195" s="205"/>
      <c r="BX195" s="205"/>
      <c r="BY195" s="185"/>
    </row>
    <row r="196" spans="54:77" ht="0" hidden="1" customHeight="1">
      <c r="BB196" s="185"/>
      <c r="BC196" s="185"/>
      <c r="BD196" s="185"/>
      <c r="BE196" s="185"/>
      <c r="BF196" s="185"/>
      <c r="BG196" s="185"/>
      <c r="BH196" s="185"/>
      <c r="BI196" s="185"/>
      <c r="BJ196" s="185"/>
      <c r="BK196" s="185"/>
      <c r="BL196" s="185"/>
      <c r="BM196" s="185"/>
      <c r="BN196" s="203"/>
      <c r="BO196" s="203"/>
      <c r="BP196" s="203"/>
      <c r="BQ196" s="203"/>
      <c r="BR196" s="204"/>
      <c r="BS196" s="204"/>
      <c r="BT196" s="205"/>
      <c r="BU196" s="205"/>
      <c r="BV196" s="205"/>
      <c r="BW196" s="205"/>
      <c r="BX196" s="205"/>
      <c r="BY196" s="185"/>
    </row>
    <row r="197" spans="54:77" ht="0" hidden="1" customHeight="1">
      <c r="BB197" s="185"/>
      <c r="BC197" s="185"/>
      <c r="BD197" s="185"/>
      <c r="BE197" s="185"/>
      <c r="BF197" s="185"/>
      <c r="BG197" s="185"/>
      <c r="BH197" s="185"/>
      <c r="BI197" s="185"/>
      <c r="BJ197" s="185"/>
      <c r="BK197" s="185"/>
      <c r="BL197" s="185"/>
      <c r="BM197" s="185"/>
      <c r="BN197" s="203"/>
      <c r="BO197" s="203"/>
      <c r="BP197" s="203"/>
      <c r="BQ197" s="203"/>
      <c r="BR197" s="204"/>
      <c r="BS197" s="204"/>
      <c r="BT197" s="205"/>
      <c r="BU197" s="205"/>
      <c r="BV197" s="205"/>
      <c r="BW197" s="205"/>
      <c r="BX197" s="205"/>
      <c r="BY197" s="185"/>
    </row>
    <row r="198" spans="54:77" ht="0" hidden="1" customHeight="1">
      <c r="BB198" s="185"/>
      <c r="BC198" s="185"/>
      <c r="BD198" s="185"/>
      <c r="BE198" s="185"/>
      <c r="BF198" s="185"/>
      <c r="BG198" s="185"/>
      <c r="BH198" s="185"/>
      <c r="BI198" s="185"/>
      <c r="BJ198" s="185"/>
      <c r="BK198" s="185"/>
      <c r="BL198" s="185"/>
      <c r="BM198" s="185"/>
      <c r="BN198" s="203"/>
      <c r="BO198" s="203"/>
      <c r="BP198" s="203"/>
      <c r="BQ198" s="203"/>
      <c r="BR198" s="204"/>
      <c r="BS198" s="204"/>
      <c r="BT198" s="205"/>
      <c r="BU198" s="205"/>
      <c r="BV198" s="205"/>
      <c r="BW198" s="205"/>
      <c r="BX198" s="205"/>
      <c r="BY198" s="185"/>
    </row>
    <row r="199" spans="54:77" ht="0" hidden="1" customHeight="1">
      <c r="BB199" s="185"/>
      <c r="BC199" s="185"/>
      <c r="BD199" s="185"/>
      <c r="BE199" s="185"/>
      <c r="BF199" s="185"/>
      <c r="BG199" s="185"/>
      <c r="BH199" s="185"/>
      <c r="BI199" s="185"/>
      <c r="BJ199" s="185"/>
      <c r="BK199" s="185"/>
      <c r="BL199" s="185"/>
      <c r="BM199" s="185"/>
      <c r="BN199" s="203"/>
      <c r="BO199" s="203"/>
      <c r="BP199" s="203"/>
      <c r="BQ199" s="203"/>
      <c r="BR199" s="204"/>
      <c r="BS199" s="204"/>
      <c r="BT199" s="205"/>
      <c r="BU199" s="205"/>
      <c r="BV199" s="205"/>
      <c r="BW199" s="205"/>
      <c r="BX199" s="205"/>
      <c r="BY199" s="185"/>
    </row>
    <row r="200" spans="54:77" ht="0" hidden="1" customHeight="1">
      <c r="BB200" s="185"/>
      <c r="BC200" s="185"/>
      <c r="BD200" s="185"/>
      <c r="BE200" s="185"/>
      <c r="BF200" s="185"/>
      <c r="BG200" s="185"/>
      <c r="BH200" s="185"/>
      <c r="BI200" s="185"/>
      <c r="BJ200" s="185"/>
      <c r="BK200" s="185"/>
      <c r="BL200" s="185"/>
      <c r="BM200" s="185"/>
      <c r="BN200" s="203"/>
      <c r="BO200" s="203"/>
      <c r="BP200" s="203"/>
      <c r="BQ200" s="203"/>
      <c r="BR200" s="204"/>
      <c r="BS200" s="204"/>
      <c r="BT200" s="205"/>
      <c r="BU200" s="205"/>
      <c r="BV200" s="205"/>
      <c r="BW200" s="205"/>
      <c r="BX200" s="205"/>
      <c r="BY200" s="185"/>
    </row>
    <row r="228" spans="77:77" ht="0" hidden="1" customHeight="1">
      <c r="BY228" s="42"/>
    </row>
    <row r="229" spans="77:77" ht="0" hidden="1" customHeight="1">
      <c r="BY229" s="42"/>
    </row>
    <row r="230" spans="77:77" ht="0" hidden="1" customHeight="1">
      <c r="BY230" s="42"/>
    </row>
    <row r="231" spans="77:77" ht="0" hidden="1" customHeight="1">
      <c r="BY231" s="42"/>
    </row>
    <row r="232" spans="77:77" ht="0" hidden="1" customHeight="1">
      <c r="BY232" s="42"/>
    </row>
    <row r="233" spans="77:77" ht="0" hidden="1" customHeight="1">
      <c r="BY233" s="42"/>
    </row>
    <row r="234" spans="77:77" ht="0" hidden="1" customHeight="1">
      <c r="BY234" s="42"/>
    </row>
    <row r="235" spans="77:77" ht="0" hidden="1" customHeight="1">
      <c r="BY235" s="42"/>
    </row>
    <row r="236" spans="77:77" ht="0" hidden="1" customHeight="1">
      <c r="BY236" s="42"/>
    </row>
    <row r="237" spans="77:77" ht="0" hidden="1" customHeight="1">
      <c r="BY237" s="42"/>
    </row>
    <row r="238" spans="77:77" ht="0" hidden="1" customHeight="1">
      <c r="BY238" s="42"/>
    </row>
    <row r="239" spans="77:77" ht="0" hidden="1" customHeight="1">
      <c r="BY239" s="42"/>
    </row>
    <row r="240" spans="77:77" ht="0" hidden="1" customHeight="1">
      <c r="BY240" s="42"/>
    </row>
    <row r="241" spans="77:77" ht="0" hidden="1" customHeight="1">
      <c r="BY241" s="42"/>
    </row>
    <row r="242" spans="77:77" ht="0" hidden="1" customHeight="1">
      <c r="BY242" s="42"/>
    </row>
    <row r="243" spans="77:77" ht="0" hidden="1" customHeight="1">
      <c r="BY243" s="42"/>
    </row>
    <row r="244" spans="77:77" ht="0" hidden="1" customHeight="1">
      <c r="BY244" s="42"/>
    </row>
    <row r="245" spans="77:77" ht="0" hidden="1" customHeight="1">
      <c r="BY245" s="42"/>
    </row>
    <row r="246" spans="77:77" ht="0" hidden="1" customHeight="1">
      <c r="BY246" s="42"/>
    </row>
    <row r="247" spans="77:77" ht="0" hidden="1" customHeight="1">
      <c r="BY247" s="42"/>
    </row>
    <row r="248" spans="77:77" ht="0" hidden="1" customHeight="1">
      <c r="BY248" s="42"/>
    </row>
    <row r="249" spans="77:77" ht="0" hidden="1" customHeight="1">
      <c r="BY249" s="42"/>
    </row>
    <row r="250" spans="77:77" ht="0" hidden="1" customHeight="1">
      <c r="BY250" s="42"/>
    </row>
    <row r="251" spans="77:77" ht="0" hidden="1" customHeight="1">
      <c r="BY251" s="42"/>
    </row>
    <row r="252" spans="77:77" ht="0" hidden="1" customHeight="1">
      <c r="BY252" s="42"/>
    </row>
    <row r="253" spans="77:77" ht="0" hidden="1" customHeight="1">
      <c r="BY253" s="42"/>
    </row>
    <row r="254" spans="77:77" ht="0" hidden="1" customHeight="1">
      <c r="BY254" s="42"/>
    </row>
    <row r="255" spans="77:77" ht="0" hidden="1" customHeight="1">
      <c r="BY255" s="42"/>
    </row>
    <row r="256" spans="77:77" ht="0" hidden="1" customHeight="1">
      <c r="BY256" s="42"/>
    </row>
    <row r="257" spans="77:77" ht="0" hidden="1" customHeight="1">
      <c r="BY257" s="42"/>
    </row>
    <row r="258" spans="77:77" ht="0" hidden="1" customHeight="1">
      <c r="BY258" s="42"/>
    </row>
    <row r="259" spans="77:77" ht="0" hidden="1" customHeight="1">
      <c r="BY259" s="42"/>
    </row>
    <row r="260" spans="77:77" ht="0" hidden="1" customHeight="1">
      <c r="BY260" s="42"/>
    </row>
    <row r="261" spans="77:77" ht="0" hidden="1" customHeight="1">
      <c r="BY261" s="42"/>
    </row>
    <row r="262" spans="77:77" ht="0" hidden="1" customHeight="1">
      <c r="BY262" s="42"/>
    </row>
    <row r="263" spans="77:77" ht="0" hidden="1" customHeight="1">
      <c r="BY263" s="42"/>
    </row>
    <row r="264" spans="77:77" ht="0" hidden="1" customHeight="1">
      <c r="BY264" s="42"/>
    </row>
    <row r="265" spans="77:77" ht="0" hidden="1" customHeight="1">
      <c r="BY265" s="42"/>
    </row>
    <row r="266" spans="77:77" ht="0" hidden="1" customHeight="1">
      <c r="BY266" s="42"/>
    </row>
    <row r="267" spans="77:77" ht="0" hidden="1" customHeight="1">
      <c r="BY267" s="42"/>
    </row>
    <row r="268" spans="77:77" ht="0" hidden="1" customHeight="1">
      <c r="BY268" s="42"/>
    </row>
    <row r="269" spans="77:77" ht="0" hidden="1" customHeight="1">
      <c r="BY269" s="42"/>
    </row>
    <row r="270" spans="77:77" ht="0" hidden="1" customHeight="1">
      <c r="BY270" s="42"/>
    </row>
    <row r="271" spans="77:77" ht="0" hidden="1" customHeight="1">
      <c r="BY271" s="42"/>
    </row>
    <row r="272" spans="77:77" ht="0" hidden="1" customHeight="1">
      <c r="BY272" s="42"/>
    </row>
    <row r="273" spans="77:77" ht="0" hidden="1" customHeight="1">
      <c r="BY273" s="42"/>
    </row>
    <row r="274" spans="77:77" ht="0" hidden="1" customHeight="1">
      <c r="BY274" s="42"/>
    </row>
    <row r="275" spans="77:77" ht="0" hidden="1" customHeight="1">
      <c r="BY275" s="42"/>
    </row>
    <row r="276" spans="77:77" ht="0" hidden="1" customHeight="1">
      <c r="BY276" s="42"/>
    </row>
    <row r="277" spans="77:77" ht="0" hidden="1" customHeight="1">
      <c r="BY277" s="42"/>
    </row>
    <row r="278" spans="77:77" ht="0" hidden="1" customHeight="1">
      <c r="BY278" s="42"/>
    </row>
    <row r="279" spans="77:77" ht="0" hidden="1" customHeight="1">
      <c r="BY279" s="42"/>
    </row>
    <row r="280" spans="77:77" ht="0" hidden="1" customHeight="1">
      <c r="BY280" s="42"/>
    </row>
    <row r="281" spans="77:77" ht="0" hidden="1" customHeight="1">
      <c r="BY281" s="42"/>
    </row>
    <row r="282" spans="77:77" ht="0" hidden="1" customHeight="1">
      <c r="BY282" s="42"/>
    </row>
    <row r="283" spans="77:77" ht="0" hidden="1" customHeight="1">
      <c r="BY283" s="42"/>
    </row>
    <row r="284" spans="77:77" ht="0" hidden="1" customHeight="1">
      <c r="BY284" s="42"/>
    </row>
    <row r="285" spans="77:77" ht="0" hidden="1" customHeight="1">
      <c r="BY285" s="42"/>
    </row>
    <row r="286" spans="77:77" ht="0" hidden="1" customHeight="1">
      <c r="BY286" s="42"/>
    </row>
    <row r="287" spans="77:77" ht="0" hidden="1" customHeight="1">
      <c r="BY287" s="42"/>
    </row>
    <row r="288" spans="77:77" ht="0" hidden="1" customHeight="1">
      <c r="BY288" s="42"/>
    </row>
    <row r="289" spans="77:77" ht="0" hidden="1" customHeight="1">
      <c r="BY289" s="42"/>
    </row>
    <row r="290" spans="77:77" ht="0" hidden="1" customHeight="1">
      <c r="BY290" s="42"/>
    </row>
    <row r="291" spans="77:77" ht="0" hidden="1" customHeight="1">
      <c r="BY291" s="42"/>
    </row>
    <row r="292" spans="77:77" ht="0" hidden="1" customHeight="1">
      <c r="BY292" s="42"/>
    </row>
    <row r="293" spans="77:77" ht="0" hidden="1" customHeight="1">
      <c r="BY293" s="42"/>
    </row>
    <row r="294" spans="77:77" ht="0" hidden="1" customHeight="1">
      <c r="BY294" s="42"/>
    </row>
    <row r="295" spans="77:77" ht="0" hidden="1" customHeight="1">
      <c r="BY295" s="42"/>
    </row>
    <row r="296" spans="77:77" ht="0" hidden="1" customHeight="1">
      <c r="BY296" s="42"/>
    </row>
    <row r="297" spans="77:77" ht="0" hidden="1" customHeight="1">
      <c r="BY297" s="42"/>
    </row>
    <row r="298" spans="77:77" ht="0" hidden="1" customHeight="1">
      <c r="BY298" s="42"/>
    </row>
    <row r="299" spans="77:77" ht="0" hidden="1" customHeight="1">
      <c r="BY299" s="42"/>
    </row>
    <row r="300" spans="77:77" ht="0" hidden="1" customHeight="1">
      <c r="BY300" s="42"/>
    </row>
    <row r="301" spans="77:77" ht="0" hidden="1" customHeight="1">
      <c r="BY301" s="42"/>
    </row>
    <row r="302" spans="77:77" ht="0" hidden="1" customHeight="1">
      <c r="BY302" s="42"/>
    </row>
    <row r="303" spans="77:77" ht="0" hidden="1" customHeight="1">
      <c r="BY303" s="42"/>
    </row>
    <row r="304" spans="77:77" ht="0" hidden="1" customHeight="1">
      <c r="BY304" s="42"/>
    </row>
    <row r="305" spans="77:77" ht="0" hidden="1" customHeight="1">
      <c r="BY305" s="42"/>
    </row>
    <row r="306" spans="77:77" ht="0" hidden="1" customHeight="1">
      <c r="BY306" s="42"/>
    </row>
    <row r="307" spans="77:77" ht="0" hidden="1" customHeight="1">
      <c r="BY307" s="42"/>
    </row>
    <row r="308" spans="77:77" ht="0" hidden="1" customHeight="1">
      <c r="BY308" s="42"/>
    </row>
    <row r="309" spans="77:77" ht="0" hidden="1" customHeight="1">
      <c r="BY309" s="42"/>
    </row>
    <row r="310" spans="77:77" ht="0" hidden="1" customHeight="1">
      <c r="BY310" s="42"/>
    </row>
    <row r="311" spans="77:77" ht="0" hidden="1" customHeight="1">
      <c r="BY311" s="42"/>
    </row>
    <row r="312" spans="77:77" ht="0" hidden="1" customHeight="1">
      <c r="BY312" s="42"/>
    </row>
    <row r="313" spans="77:77" ht="0" hidden="1" customHeight="1">
      <c r="BY313" s="42"/>
    </row>
    <row r="314" spans="77:77" ht="0" hidden="1" customHeight="1">
      <c r="BY314" s="42"/>
    </row>
    <row r="315" spans="77:77" ht="0" hidden="1" customHeight="1">
      <c r="BY315" s="42"/>
    </row>
    <row r="316" spans="77:77" ht="0" hidden="1" customHeight="1">
      <c r="BY316" s="42"/>
    </row>
    <row r="317" spans="77:77" ht="0" hidden="1" customHeight="1">
      <c r="BY317" s="42"/>
    </row>
    <row r="318" spans="77:77" ht="0" hidden="1" customHeight="1">
      <c r="BY318" s="42"/>
    </row>
    <row r="319" spans="77:77" ht="0" hidden="1" customHeight="1">
      <c r="BY319" s="42"/>
    </row>
    <row r="320" spans="77:77" ht="0" hidden="1" customHeight="1">
      <c r="BY320" s="42"/>
    </row>
    <row r="321" spans="77:77" ht="0" hidden="1" customHeight="1">
      <c r="BY321" s="42"/>
    </row>
    <row r="322" spans="77:77" ht="0" hidden="1" customHeight="1">
      <c r="BY322" s="42"/>
    </row>
    <row r="323" spans="77:77" ht="0" hidden="1" customHeight="1">
      <c r="BY323" s="42"/>
    </row>
    <row r="324" spans="77:77" ht="0" hidden="1" customHeight="1">
      <c r="BY324" s="42"/>
    </row>
    <row r="325" spans="77:77" ht="0" hidden="1" customHeight="1">
      <c r="BY325" s="42"/>
    </row>
    <row r="326" spans="77:77" ht="0" hidden="1" customHeight="1">
      <c r="BY326" s="42"/>
    </row>
    <row r="327" spans="77:77" ht="0" hidden="1" customHeight="1">
      <c r="BY327" s="42"/>
    </row>
    <row r="328" spans="77:77" ht="0" hidden="1" customHeight="1">
      <c r="BY328" s="42"/>
    </row>
    <row r="329" spans="77:77" ht="0" hidden="1" customHeight="1">
      <c r="BY329" s="42"/>
    </row>
    <row r="330" spans="77:77" ht="0" hidden="1" customHeight="1">
      <c r="BY330" s="42"/>
    </row>
    <row r="331" spans="77:77" ht="0" hidden="1" customHeight="1">
      <c r="BY331" s="42"/>
    </row>
    <row r="332" spans="77:77" ht="0" hidden="1" customHeight="1">
      <c r="BY332" s="42"/>
    </row>
    <row r="333" spans="77:77" ht="0" hidden="1" customHeight="1">
      <c r="BY333" s="42"/>
    </row>
    <row r="334" spans="77:77" ht="0" hidden="1" customHeight="1">
      <c r="BY334" s="42"/>
    </row>
    <row r="335" spans="77:77" ht="0" hidden="1" customHeight="1">
      <c r="BY335" s="42"/>
    </row>
    <row r="336" spans="77:77" ht="0" hidden="1" customHeight="1">
      <c r="BY336" s="42"/>
    </row>
    <row r="337" spans="77:77" ht="0" hidden="1" customHeight="1">
      <c r="BY337" s="42"/>
    </row>
    <row r="338" spans="77:77" ht="0" hidden="1" customHeight="1">
      <c r="BY338" s="42"/>
    </row>
    <row r="339" spans="77:77" ht="0" hidden="1" customHeight="1">
      <c r="BY339" s="42"/>
    </row>
    <row r="340" spans="77:77" ht="0" hidden="1" customHeight="1">
      <c r="BY340" s="42"/>
    </row>
    <row r="341" spans="77:77" ht="0" hidden="1" customHeight="1">
      <c r="BY341" s="42"/>
    </row>
    <row r="342" spans="77:77" ht="0" hidden="1" customHeight="1">
      <c r="BY342" s="42"/>
    </row>
    <row r="343" spans="77:77" ht="0" hidden="1" customHeight="1">
      <c r="BY343" s="42"/>
    </row>
    <row r="344" spans="77:77" ht="0" hidden="1" customHeight="1">
      <c r="BY344" s="42"/>
    </row>
    <row r="345" spans="77:77" ht="0" hidden="1" customHeight="1">
      <c r="BY345" s="42"/>
    </row>
    <row r="346" spans="77:77" ht="0" hidden="1" customHeight="1">
      <c r="BY346" s="42"/>
    </row>
    <row r="347" spans="77:77" ht="0" hidden="1" customHeight="1">
      <c r="BY347" s="42"/>
    </row>
    <row r="348" spans="77:77" ht="0" hidden="1" customHeight="1">
      <c r="BY348" s="42"/>
    </row>
    <row r="349" spans="77:77" ht="0" hidden="1" customHeight="1">
      <c r="BY349" s="42"/>
    </row>
    <row r="350" spans="77:77" ht="0" hidden="1" customHeight="1">
      <c r="BY350" s="42"/>
    </row>
    <row r="351" spans="77:77" ht="0" hidden="1" customHeight="1">
      <c r="BY351" s="42"/>
    </row>
    <row r="352" spans="77:77" ht="0" hidden="1" customHeight="1">
      <c r="BY352" s="42"/>
    </row>
    <row r="353" spans="77:77" ht="0" hidden="1" customHeight="1">
      <c r="BY353" s="42"/>
    </row>
    <row r="354" spans="77:77" ht="0" hidden="1" customHeight="1">
      <c r="BY354" s="42"/>
    </row>
    <row r="355" spans="77:77" ht="0" hidden="1" customHeight="1">
      <c r="BY355" s="42"/>
    </row>
    <row r="356" spans="77:77" ht="0" hidden="1" customHeight="1">
      <c r="BY356" s="42"/>
    </row>
    <row r="357" spans="77:77" ht="0" hidden="1" customHeight="1">
      <c r="BY357" s="42"/>
    </row>
    <row r="358" spans="77:77" ht="0" hidden="1" customHeight="1">
      <c r="BY358" s="42"/>
    </row>
    <row r="359" spans="77:77" ht="0" hidden="1" customHeight="1">
      <c r="BY359" s="42"/>
    </row>
    <row r="360" spans="77:77" ht="0" hidden="1" customHeight="1">
      <c r="BY360" s="42"/>
    </row>
    <row r="361" spans="77:77" ht="0" hidden="1" customHeight="1">
      <c r="BY361" s="42"/>
    </row>
    <row r="362" spans="77:77" ht="0" hidden="1" customHeight="1">
      <c r="BY362" s="42"/>
    </row>
    <row r="363" spans="77:77" ht="0" hidden="1" customHeight="1">
      <c r="BY363" s="42"/>
    </row>
    <row r="364" spans="77:77" ht="0" hidden="1" customHeight="1">
      <c r="BY364" s="42"/>
    </row>
    <row r="365" spans="77:77" ht="0" hidden="1" customHeight="1">
      <c r="BY365" s="42"/>
    </row>
    <row r="366" spans="77:77" ht="0" hidden="1" customHeight="1">
      <c r="BY366" s="42"/>
    </row>
    <row r="367" spans="77:77" ht="0" hidden="1" customHeight="1">
      <c r="BY367" s="42"/>
    </row>
    <row r="368" spans="77:77" ht="0" hidden="1" customHeight="1">
      <c r="BY368" s="42"/>
    </row>
    <row r="369" spans="77:77" ht="0" hidden="1" customHeight="1">
      <c r="BY369" s="42"/>
    </row>
    <row r="370" spans="77:77" ht="0" hidden="1" customHeight="1">
      <c r="BY370" s="42"/>
    </row>
    <row r="371" spans="77:77" ht="0" hidden="1" customHeight="1">
      <c r="BY371" s="42"/>
    </row>
    <row r="372" spans="77:77" ht="0" hidden="1" customHeight="1">
      <c r="BY372" s="42"/>
    </row>
    <row r="373" spans="77:77" ht="0" hidden="1" customHeight="1">
      <c r="BY373" s="42"/>
    </row>
    <row r="374" spans="77:77" ht="0" hidden="1" customHeight="1">
      <c r="BY374" s="42"/>
    </row>
    <row r="375" spans="77:77" ht="0" hidden="1" customHeight="1">
      <c r="BY375" s="42"/>
    </row>
    <row r="376" spans="77:77" ht="0" hidden="1" customHeight="1">
      <c r="BY376" s="42"/>
    </row>
    <row r="377" spans="77:77" ht="0" hidden="1" customHeight="1">
      <c r="BY377" s="42"/>
    </row>
    <row r="378" spans="77:77" ht="0" hidden="1" customHeight="1">
      <c r="BY378" s="42"/>
    </row>
    <row r="379" spans="77:77" ht="0" hidden="1" customHeight="1">
      <c r="BY379" s="42"/>
    </row>
    <row r="380" spans="77:77" ht="0" hidden="1" customHeight="1">
      <c r="BY380" s="42"/>
    </row>
    <row r="381" spans="77:77" ht="0" hidden="1" customHeight="1">
      <c r="BY381" s="42"/>
    </row>
    <row r="382" spans="77:77" ht="0" hidden="1" customHeight="1">
      <c r="BY382" s="42"/>
    </row>
    <row r="383" spans="77:77" ht="0" hidden="1" customHeight="1">
      <c r="BY383" s="42"/>
    </row>
    <row r="384" spans="77:77" ht="0" hidden="1" customHeight="1">
      <c r="BY384" s="42"/>
    </row>
    <row r="385" spans="77:77" ht="0" hidden="1" customHeight="1">
      <c r="BY385" s="42"/>
    </row>
    <row r="386" spans="77:77" ht="0" hidden="1" customHeight="1">
      <c r="BY386" s="42"/>
    </row>
    <row r="387" spans="77:77" ht="0" hidden="1" customHeight="1">
      <c r="BY387" s="42"/>
    </row>
    <row r="388" spans="77:77" ht="0" hidden="1" customHeight="1">
      <c r="BY388" s="42"/>
    </row>
    <row r="389" spans="77:77" ht="0" hidden="1" customHeight="1">
      <c r="BY389" s="42"/>
    </row>
    <row r="390" spans="77:77" ht="0" hidden="1" customHeight="1">
      <c r="BY390" s="42"/>
    </row>
    <row r="391" spans="77:77" ht="0" hidden="1" customHeight="1">
      <c r="BY391" s="42"/>
    </row>
    <row r="392" spans="77:77" ht="0" hidden="1" customHeight="1">
      <c r="BY392" s="42"/>
    </row>
    <row r="393" spans="77:77" ht="0" hidden="1" customHeight="1">
      <c r="BY393" s="42"/>
    </row>
    <row r="394" spans="77:77" ht="0" hidden="1" customHeight="1">
      <c r="BY394" s="42"/>
    </row>
    <row r="395" spans="77:77" ht="0" hidden="1" customHeight="1">
      <c r="BY395" s="42"/>
    </row>
    <row r="396" spans="77:77" ht="0" hidden="1" customHeight="1">
      <c r="BY396" s="42"/>
    </row>
    <row r="397" spans="77:77" ht="0" hidden="1" customHeight="1">
      <c r="BY397" s="42"/>
    </row>
    <row r="398" spans="77:77" ht="0" hidden="1" customHeight="1">
      <c r="BY398" s="42"/>
    </row>
    <row r="399" spans="77:77" ht="0" hidden="1" customHeight="1">
      <c r="BY399" s="42"/>
    </row>
    <row r="400" spans="77:77" ht="0" hidden="1" customHeight="1">
      <c r="BY400" s="42"/>
    </row>
    <row r="401" spans="77:77" ht="0" hidden="1" customHeight="1">
      <c r="BY401" s="42"/>
    </row>
    <row r="402" spans="77:77" ht="0" hidden="1" customHeight="1">
      <c r="BY402" s="42"/>
    </row>
    <row r="403" spans="77:77" ht="0" hidden="1" customHeight="1">
      <c r="BY403" s="42"/>
    </row>
    <row r="404" spans="77:77" ht="0" hidden="1" customHeight="1">
      <c r="BY404" s="42"/>
    </row>
    <row r="405" spans="77:77" ht="0" hidden="1" customHeight="1">
      <c r="BY405" s="42"/>
    </row>
    <row r="406" spans="77:77" ht="0" hidden="1" customHeight="1">
      <c r="BY406" s="42"/>
    </row>
    <row r="407" spans="77:77" ht="0" hidden="1" customHeight="1">
      <c r="BY407" s="42"/>
    </row>
    <row r="408" spans="77:77" ht="0" hidden="1" customHeight="1">
      <c r="BY408" s="42"/>
    </row>
    <row r="409" spans="77:77" ht="0" hidden="1" customHeight="1">
      <c r="BY409" s="42"/>
    </row>
    <row r="410" spans="77:77" ht="0" hidden="1" customHeight="1">
      <c r="BY410" s="42"/>
    </row>
    <row r="411" spans="77:77" ht="0" hidden="1" customHeight="1">
      <c r="BY411" s="42"/>
    </row>
    <row r="412" spans="77:77" ht="0" hidden="1" customHeight="1">
      <c r="BY412" s="42"/>
    </row>
    <row r="413" spans="77:77" ht="0" hidden="1" customHeight="1">
      <c r="BY413" s="42"/>
    </row>
    <row r="414" spans="77:77" ht="0" hidden="1" customHeight="1">
      <c r="BY414" s="42"/>
    </row>
    <row r="415" spans="77:77" ht="0" hidden="1" customHeight="1">
      <c r="BY415" s="42"/>
    </row>
    <row r="416" spans="77:77" ht="0" hidden="1" customHeight="1">
      <c r="BY416" s="42"/>
    </row>
    <row r="417" spans="77:77" ht="0" hidden="1" customHeight="1">
      <c r="BY417" s="42"/>
    </row>
    <row r="418" spans="77:77" ht="0" hidden="1" customHeight="1">
      <c r="BY418" s="42"/>
    </row>
    <row r="419" spans="77:77" ht="0" hidden="1" customHeight="1">
      <c r="BY419" s="42"/>
    </row>
    <row r="420" spans="77:77" ht="0" hidden="1" customHeight="1">
      <c r="BY420" s="42"/>
    </row>
    <row r="421" spans="77:77" ht="0" hidden="1" customHeight="1">
      <c r="BY421" s="42"/>
    </row>
    <row r="422" spans="77:77" ht="0" hidden="1" customHeight="1">
      <c r="BY422" s="42"/>
    </row>
    <row r="423" spans="77:77" ht="0" hidden="1" customHeight="1">
      <c r="BY423" s="42"/>
    </row>
    <row r="424" spans="77:77" ht="0" hidden="1" customHeight="1">
      <c r="BY424" s="42"/>
    </row>
    <row r="425" spans="77:77" ht="0" hidden="1" customHeight="1">
      <c r="BY425" s="42"/>
    </row>
    <row r="426" spans="77:77" ht="0" hidden="1" customHeight="1">
      <c r="BY426" s="42"/>
    </row>
    <row r="427" spans="77:77" ht="0" hidden="1" customHeight="1">
      <c r="BY427" s="42"/>
    </row>
    <row r="428" spans="77:77" ht="0" hidden="1" customHeight="1">
      <c r="BY428" s="42"/>
    </row>
    <row r="429" spans="77:77" ht="0" hidden="1" customHeight="1">
      <c r="BY429" s="42"/>
    </row>
    <row r="430" spans="77:77" ht="0" hidden="1" customHeight="1">
      <c r="BY430" s="42"/>
    </row>
    <row r="431" spans="77:77" ht="0" hidden="1" customHeight="1">
      <c r="BY431" s="42"/>
    </row>
    <row r="432" spans="77:77" ht="0" hidden="1" customHeight="1">
      <c r="BY432" s="42"/>
    </row>
    <row r="433" spans="77:77" ht="0" hidden="1" customHeight="1">
      <c r="BY433" s="42"/>
    </row>
    <row r="434" spans="77:77" ht="0" hidden="1" customHeight="1">
      <c r="BY434" s="42"/>
    </row>
    <row r="435" spans="77:77" ht="0" hidden="1" customHeight="1">
      <c r="BY435" s="42"/>
    </row>
    <row r="436" spans="77:77" ht="0" hidden="1" customHeight="1">
      <c r="BY436" s="42"/>
    </row>
    <row r="437" spans="77:77" ht="0" hidden="1" customHeight="1">
      <c r="BY437" s="42"/>
    </row>
    <row r="438" spans="77:77" ht="0" hidden="1" customHeight="1">
      <c r="BY438" s="42"/>
    </row>
    <row r="439" spans="77:77" ht="0" hidden="1" customHeight="1">
      <c r="BY439" s="42"/>
    </row>
    <row r="440" spans="77:77" ht="0" hidden="1" customHeight="1">
      <c r="BY440" s="42"/>
    </row>
    <row r="441" spans="77:77" ht="0" hidden="1" customHeight="1">
      <c r="BY441" s="42"/>
    </row>
    <row r="442" spans="77:77" ht="0" hidden="1" customHeight="1">
      <c r="BY442" s="42"/>
    </row>
    <row r="443" spans="77:77" ht="0" hidden="1" customHeight="1">
      <c r="BY443" s="42"/>
    </row>
    <row r="444" spans="77:77" ht="0" hidden="1" customHeight="1">
      <c r="BY444" s="42"/>
    </row>
    <row r="445" spans="77:77" ht="0" hidden="1" customHeight="1">
      <c r="BY445" s="42"/>
    </row>
    <row r="446" spans="77:77" ht="0" hidden="1" customHeight="1">
      <c r="BY446" s="42"/>
    </row>
    <row r="447" spans="77:77" ht="0" hidden="1" customHeight="1">
      <c r="BY447" s="42"/>
    </row>
    <row r="448" spans="77:77" ht="0" hidden="1" customHeight="1">
      <c r="BY448" s="42"/>
    </row>
    <row r="449" spans="77:77" ht="0" hidden="1" customHeight="1">
      <c r="BY449" s="42"/>
    </row>
    <row r="450" spans="77:77" ht="0" hidden="1" customHeight="1">
      <c r="BY450" s="42"/>
    </row>
    <row r="451" spans="77:77" ht="0" hidden="1" customHeight="1">
      <c r="BY451" s="42"/>
    </row>
    <row r="452" spans="77:77" ht="0" hidden="1" customHeight="1">
      <c r="BY452" s="42"/>
    </row>
    <row r="453" spans="77:77" ht="0" hidden="1" customHeight="1">
      <c r="BY453" s="42"/>
    </row>
    <row r="454" spans="77:77" ht="0" hidden="1" customHeight="1">
      <c r="BY454" s="42"/>
    </row>
    <row r="455" spans="77:77" ht="0" hidden="1" customHeight="1">
      <c r="BY455" s="42"/>
    </row>
    <row r="456" spans="77:77" ht="0" hidden="1" customHeight="1">
      <c r="BY456" s="42"/>
    </row>
    <row r="457" spans="77:77" ht="0" hidden="1" customHeight="1">
      <c r="BY457" s="42"/>
    </row>
    <row r="458" spans="77:77" ht="0" hidden="1" customHeight="1">
      <c r="BY458" s="42"/>
    </row>
    <row r="459" spans="77:77" ht="0" hidden="1" customHeight="1">
      <c r="BY459" s="42"/>
    </row>
    <row r="460" spans="77:77" ht="0" hidden="1" customHeight="1">
      <c r="BY460" s="42"/>
    </row>
    <row r="461" spans="77:77" ht="0" hidden="1" customHeight="1">
      <c r="BY461" s="42"/>
    </row>
    <row r="462" spans="77:77" ht="0" hidden="1" customHeight="1">
      <c r="BY462" s="42"/>
    </row>
    <row r="463" spans="77:77" ht="0" hidden="1" customHeight="1">
      <c r="BY463" s="42"/>
    </row>
    <row r="464" spans="77:77" ht="0" hidden="1" customHeight="1">
      <c r="BY464" s="42"/>
    </row>
    <row r="465" spans="77:77" ht="0" hidden="1" customHeight="1">
      <c r="BY465" s="42"/>
    </row>
    <row r="466" spans="77:77" ht="0" hidden="1" customHeight="1">
      <c r="BY466" s="42"/>
    </row>
    <row r="467" spans="77:77" ht="0" hidden="1" customHeight="1">
      <c r="BY467" s="42"/>
    </row>
    <row r="468" spans="77:77" ht="0" hidden="1" customHeight="1">
      <c r="BY468" s="42"/>
    </row>
    <row r="469" spans="77:77" ht="0" hidden="1" customHeight="1">
      <c r="BY469" s="42"/>
    </row>
    <row r="470" spans="77:77" ht="0" hidden="1" customHeight="1">
      <c r="BY470" s="42"/>
    </row>
    <row r="471" spans="77:77" ht="0" hidden="1" customHeight="1">
      <c r="BY471" s="42"/>
    </row>
    <row r="472" spans="77:77" ht="0" hidden="1" customHeight="1">
      <c r="BY472" s="42"/>
    </row>
    <row r="473" spans="77:77" ht="0" hidden="1" customHeight="1">
      <c r="BY473" s="42"/>
    </row>
    <row r="474" spans="77:77" ht="0" hidden="1" customHeight="1">
      <c r="BY474" s="42"/>
    </row>
    <row r="475" spans="77:77" ht="0" hidden="1" customHeight="1">
      <c r="BY475" s="42"/>
    </row>
    <row r="476" spans="77:77" ht="0" hidden="1" customHeight="1">
      <c r="BY476" s="42"/>
    </row>
    <row r="477" spans="77:77" ht="0" hidden="1" customHeight="1">
      <c r="BY477" s="42"/>
    </row>
    <row r="478" spans="77:77" ht="0" hidden="1" customHeight="1">
      <c r="BY478" s="42"/>
    </row>
    <row r="479" spans="77:77" ht="0" hidden="1" customHeight="1">
      <c r="BY479" s="42"/>
    </row>
    <row r="480" spans="77:77" ht="0" hidden="1" customHeight="1">
      <c r="BY480" s="42"/>
    </row>
    <row r="481" spans="77:77" ht="0" hidden="1" customHeight="1">
      <c r="BY481" s="42"/>
    </row>
    <row r="482" spans="77:77" ht="0" hidden="1" customHeight="1">
      <c r="BY482" s="42"/>
    </row>
    <row r="483" spans="77:77" ht="0" hidden="1" customHeight="1">
      <c r="BY483" s="42"/>
    </row>
    <row r="484" spans="77:77" ht="0" hidden="1" customHeight="1">
      <c r="BY484" s="42"/>
    </row>
    <row r="485" spans="77:77" ht="0" hidden="1" customHeight="1">
      <c r="BY485" s="42"/>
    </row>
    <row r="486" spans="77:77" ht="0" hidden="1" customHeight="1">
      <c r="BY486" s="42"/>
    </row>
    <row r="487" spans="77:77" ht="0" hidden="1" customHeight="1">
      <c r="BY487" s="42"/>
    </row>
    <row r="488" spans="77:77" ht="0" hidden="1" customHeight="1">
      <c r="BY488" s="42"/>
    </row>
    <row r="489" spans="77:77" ht="0" hidden="1" customHeight="1">
      <c r="BY489" s="42"/>
    </row>
    <row r="490" spans="77:77" ht="0" hidden="1" customHeight="1">
      <c r="BY490" s="42"/>
    </row>
    <row r="491" spans="77:77" ht="0" hidden="1" customHeight="1">
      <c r="BY491" s="42"/>
    </row>
    <row r="492" spans="77:77" ht="0" hidden="1" customHeight="1">
      <c r="BY492" s="42"/>
    </row>
    <row r="493" spans="77:77" ht="0" hidden="1" customHeight="1">
      <c r="BY493" s="42"/>
    </row>
    <row r="494" spans="77:77" ht="0" hidden="1" customHeight="1">
      <c r="BY494" s="42"/>
    </row>
    <row r="495" spans="77:77" ht="0" hidden="1" customHeight="1">
      <c r="BY495" s="42"/>
    </row>
    <row r="496" spans="77:77" ht="0" hidden="1" customHeight="1">
      <c r="BY496" s="42"/>
    </row>
    <row r="497" spans="77:77" ht="0" hidden="1" customHeight="1">
      <c r="BY497" s="42"/>
    </row>
    <row r="498" spans="77:77" ht="0" hidden="1" customHeight="1">
      <c r="BY498" s="42"/>
    </row>
    <row r="499" spans="77:77" ht="0" hidden="1" customHeight="1">
      <c r="BY499" s="42"/>
    </row>
    <row r="500" spans="77:77" ht="0" hidden="1" customHeight="1">
      <c r="BY500" s="42"/>
    </row>
    <row r="501" spans="77:77" ht="0" hidden="1" customHeight="1">
      <c r="BY501" s="42"/>
    </row>
    <row r="502" spans="77:77" ht="0" hidden="1" customHeight="1">
      <c r="BY502" s="42"/>
    </row>
    <row r="503" spans="77:77" ht="0" hidden="1" customHeight="1">
      <c r="BY503" s="42"/>
    </row>
    <row r="504" spans="77:77" ht="0" hidden="1" customHeight="1">
      <c r="BY504" s="42"/>
    </row>
    <row r="505" spans="77:77" ht="0" hidden="1" customHeight="1">
      <c r="BY505" s="42"/>
    </row>
    <row r="506" spans="77:77" ht="0" hidden="1" customHeight="1">
      <c r="BY506" s="42"/>
    </row>
    <row r="507" spans="77:77" ht="0" hidden="1" customHeight="1">
      <c r="BY507" s="42"/>
    </row>
    <row r="508" spans="77:77" ht="0" hidden="1" customHeight="1">
      <c r="BY508" s="42"/>
    </row>
    <row r="509" spans="77:77" ht="0" hidden="1" customHeight="1">
      <c r="BY509" s="42"/>
    </row>
    <row r="510" spans="77:77" ht="0" hidden="1" customHeight="1">
      <c r="BY510" s="42"/>
    </row>
    <row r="511" spans="77:77" ht="0" hidden="1" customHeight="1">
      <c r="BY511" s="42"/>
    </row>
    <row r="512" spans="77:77" ht="0" hidden="1" customHeight="1">
      <c r="BY512" s="42"/>
    </row>
    <row r="513" spans="77:77" ht="0" hidden="1" customHeight="1">
      <c r="BY513" s="42"/>
    </row>
    <row r="514" spans="77:77" ht="0" hidden="1" customHeight="1">
      <c r="BY514" s="42"/>
    </row>
    <row r="515" spans="77:77" ht="0" hidden="1" customHeight="1">
      <c r="BY515" s="42"/>
    </row>
    <row r="516" spans="77:77" ht="0" hidden="1" customHeight="1">
      <c r="BY516" s="42"/>
    </row>
    <row r="517" spans="77:77" ht="0" hidden="1" customHeight="1">
      <c r="BY517" s="42"/>
    </row>
    <row r="518" spans="77:77" ht="0" hidden="1" customHeight="1">
      <c r="BY518" s="42"/>
    </row>
    <row r="519" spans="77:77" ht="0" hidden="1" customHeight="1">
      <c r="BY519" s="42"/>
    </row>
    <row r="520" spans="77:77" ht="0" hidden="1" customHeight="1">
      <c r="BY520" s="42"/>
    </row>
    <row r="521" spans="77:77" ht="0" hidden="1" customHeight="1">
      <c r="BY521" s="42"/>
    </row>
    <row r="522" spans="77:77" ht="0" hidden="1" customHeight="1">
      <c r="BY522" s="42"/>
    </row>
    <row r="523" spans="77:77" ht="0" hidden="1" customHeight="1">
      <c r="BY523" s="42"/>
    </row>
    <row r="524" spans="77:77" ht="0" hidden="1" customHeight="1">
      <c r="BY524" s="42"/>
    </row>
    <row r="525" spans="77:77" ht="0" hidden="1" customHeight="1">
      <c r="BY525" s="42"/>
    </row>
    <row r="526" spans="77:77" ht="0" hidden="1" customHeight="1">
      <c r="BY526" s="42"/>
    </row>
    <row r="527" spans="77:77" ht="0" hidden="1" customHeight="1">
      <c r="BY527" s="42"/>
    </row>
    <row r="528" spans="77:77" ht="0" hidden="1" customHeight="1">
      <c r="BY528" s="42"/>
    </row>
    <row r="529" spans="77:77" ht="0" hidden="1" customHeight="1">
      <c r="BY529" s="42"/>
    </row>
    <row r="530" spans="77:77" ht="0" hidden="1" customHeight="1">
      <c r="BY530" s="42"/>
    </row>
    <row r="531" spans="77:77" ht="0" hidden="1" customHeight="1">
      <c r="BY531" s="42"/>
    </row>
    <row r="532" spans="77:77" ht="0" hidden="1" customHeight="1">
      <c r="BY532" s="42"/>
    </row>
    <row r="533" spans="77:77" ht="0" hidden="1" customHeight="1">
      <c r="BY533" s="42"/>
    </row>
    <row r="534" spans="77:77" ht="0" hidden="1" customHeight="1">
      <c r="BY534" s="42"/>
    </row>
    <row r="535" spans="77:77" ht="0" hidden="1" customHeight="1">
      <c r="BY535" s="42"/>
    </row>
    <row r="536" spans="77:77" ht="0" hidden="1" customHeight="1">
      <c r="BY536" s="42"/>
    </row>
    <row r="537" spans="77:77" ht="0" hidden="1" customHeight="1">
      <c r="BY537" s="42"/>
    </row>
    <row r="538" spans="77:77" ht="0" hidden="1" customHeight="1">
      <c r="BY538" s="42"/>
    </row>
    <row r="539" spans="77:77" ht="0" hidden="1" customHeight="1">
      <c r="BY539" s="42"/>
    </row>
    <row r="540" spans="77:77" ht="0" hidden="1" customHeight="1">
      <c r="BY540" s="42"/>
    </row>
    <row r="541" spans="77:77" ht="0" hidden="1" customHeight="1">
      <c r="BY541" s="42"/>
    </row>
    <row r="542" spans="77:77" ht="0" hidden="1" customHeight="1">
      <c r="BY542" s="42"/>
    </row>
    <row r="543" spans="77:77" ht="0" hidden="1" customHeight="1">
      <c r="BY543" s="42"/>
    </row>
    <row r="544" spans="77:77" ht="0" hidden="1" customHeight="1">
      <c r="BY544" s="42"/>
    </row>
    <row r="545" spans="77:77" ht="0" hidden="1" customHeight="1">
      <c r="BY545" s="42"/>
    </row>
    <row r="546" spans="77:77" ht="0" hidden="1" customHeight="1">
      <c r="BY546" s="42"/>
    </row>
    <row r="547" spans="77:77" ht="0" hidden="1" customHeight="1">
      <c r="BY547" s="42"/>
    </row>
    <row r="548" spans="77:77" ht="0" hidden="1" customHeight="1">
      <c r="BY548" s="42"/>
    </row>
    <row r="549" spans="77:77" ht="0" hidden="1" customHeight="1">
      <c r="BY549" s="42"/>
    </row>
    <row r="550" spans="77:77" ht="0" hidden="1" customHeight="1">
      <c r="BY550" s="42"/>
    </row>
    <row r="551" spans="77:77" ht="0" hidden="1" customHeight="1">
      <c r="BY551" s="42"/>
    </row>
    <row r="552" spans="77:77" ht="0" hidden="1" customHeight="1">
      <c r="BY552" s="42"/>
    </row>
    <row r="553" spans="77:77" ht="0" hidden="1" customHeight="1">
      <c r="BY553" s="42"/>
    </row>
    <row r="554" spans="77:77" ht="0" hidden="1" customHeight="1">
      <c r="BY554" s="42"/>
    </row>
    <row r="555" spans="77:77" ht="0" hidden="1" customHeight="1">
      <c r="BY555" s="42"/>
    </row>
    <row r="556" spans="77:77" ht="0" hidden="1" customHeight="1">
      <c r="BY556" s="42"/>
    </row>
    <row r="557" spans="77:77" ht="0" hidden="1" customHeight="1">
      <c r="BY557" s="42"/>
    </row>
    <row r="558" spans="77:77" ht="0" hidden="1" customHeight="1">
      <c r="BY558" s="42"/>
    </row>
    <row r="559" spans="77:77" ht="0" hidden="1" customHeight="1">
      <c r="BY559" s="42"/>
    </row>
    <row r="560" spans="77:77" ht="0" hidden="1" customHeight="1">
      <c r="BY560" s="42"/>
    </row>
    <row r="561" spans="77:77" ht="0" hidden="1" customHeight="1">
      <c r="BY561" s="42"/>
    </row>
    <row r="562" spans="77:77" ht="0" hidden="1" customHeight="1">
      <c r="BY562" s="42"/>
    </row>
    <row r="563" spans="77:77" ht="0" hidden="1" customHeight="1">
      <c r="BY563" s="42"/>
    </row>
    <row r="564" spans="77:77" ht="0" hidden="1" customHeight="1">
      <c r="BY564" s="42"/>
    </row>
    <row r="565" spans="77:77" ht="0" hidden="1" customHeight="1">
      <c r="BY565" s="42"/>
    </row>
    <row r="566" spans="77:77" ht="0" hidden="1" customHeight="1">
      <c r="BY566" s="42"/>
    </row>
    <row r="567" spans="77:77" ht="0" hidden="1" customHeight="1">
      <c r="BY567" s="42"/>
    </row>
    <row r="568" spans="77:77" ht="0" hidden="1" customHeight="1">
      <c r="BY568" s="42"/>
    </row>
    <row r="569" spans="77:77" ht="0" hidden="1" customHeight="1">
      <c r="BY569" s="42"/>
    </row>
    <row r="570" spans="77:77" ht="0" hidden="1" customHeight="1">
      <c r="BY570" s="42"/>
    </row>
    <row r="571" spans="77:77" ht="0" hidden="1" customHeight="1">
      <c r="BY571" s="42"/>
    </row>
    <row r="572" spans="77:77" ht="0" hidden="1" customHeight="1">
      <c r="BY572" s="42"/>
    </row>
    <row r="573" spans="77:77" ht="0" hidden="1" customHeight="1">
      <c r="BY573" s="42"/>
    </row>
    <row r="574" spans="77:77" ht="0" hidden="1" customHeight="1">
      <c r="BY574" s="42"/>
    </row>
    <row r="575" spans="77:77" ht="0" hidden="1" customHeight="1">
      <c r="BY575" s="42"/>
    </row>
    <row r="576" spans="77:77" ht="0" hidden="1" customHeight="1">
      <c r="BY576" s="42"/>
    </row>
    <row r="577" spans="77:77" ht="0" hidden="1" customHeight="1">
      <c r="BY577" s="42"/>
    </row>
    <row r="578" spans="77:77" ht="0" hidden="1" customHeight="1">
      <c r="BY578" s="42"/>
    </row>
    <row r="579" spans="77:77" ht="0" hidden="1" customHeight="1">
      <c r="BY579" s="42"/>
    </row>
    <row r="580" spans="77:77" ht="0" hidden="1" customHeight="1">
      <c r="BY580" s="42"/>
    </row>
    <row r="581" spans="77:77" ht="0" hidden="1" customHeight="1">
      <c r="BY581" s="42"/>
    </row>
    <row r="582" spans="77:77" ht="0" hidden="1" customHeight="1">
      <c r="BY582" s="42"/>
    </row>
    <row r="583" spans="77:77" ht="0" hidden="1" customHeight="1">
      <c r="BY583" s="42"/>
    </row>
    <row r="584" spans="77:77" ht="0" hidden="1" customHeight="1">
      <c r="BY584" s="42"/>
    </row>
    <row r="585" spans="77:77" ht="0" hidden="1" customHeight="1">
      <c r="BY585" s="42"/>
    </row>
    <row r="586" spans="77:77" ht="0" hidden="1" customHeight="1">
      <c r="BY586" s="42"/>
    </row>
    <row r="587" spans="77:77" ht="0" hidden="1" customHeight="1">
      <c r="BY587" s="42"/>
    </row>
    <row r="588" spans="77:77" ht="0" hidden="1" customHeight="1">
      <c r="BY588" s="42"/>
    </row>
    <row r="589" spans="77:77" ht="0" hidden="1" customHeight="1">
      <c r="BY589" s="42"/>
    </row>
    <row r="590" spans="77:77" ht="0" hidden="1" customHeight="1">
      <c r="BY590" s="42"/>
    </row>
    <row r="591" spans="77:77" ht="0" hidden="1" customHeight="1">
      <c r="BY591" s="42"/>
    </row>
    <row r="592" spans="77:77" ht="0" hidden="1" customHeight="1">
      <c r="BY592" s="42"/>
    </row>
    <row r="593" spans="77:77" ht="0" hidden="1" customHeight="1">
      <c r="BY593" s="42"/>
    </row>
    <row r="594" spans="77:77" ht="0" hidden="1" customHeight="1">
      <c r="BY594" s="42"/>
    </row>
    <row r="595" spans="77:77" ht="0" hidden="1" customHeight="1">
      <c r="BY595" s="42"/>
    </row>
    <row r="596" spans="77:77" ht="0" hidden="1" customHeight="1">
      <c r="BY596" s="42"/>
    </row>
    <row r="597" spans="77:77" ht="0" hidden="1" customHeight="1">
      <c r="BY597" s="42"/>
    </row>
    <row r="598" spans="77:77" ht="0" hidden="1" customHeight="1">
      <c r="BY598" s="42"/>
    </row>
    <row r="599" spans="77:77" ht="0" hidden="1" customHeight="1">
      <c r="BY599" s="42"/>
    </row>
    <row r="600" spans="77:77" ht="0" hidden="1" customHeight="1">
      <c r="BY600" s="42"/>
    </row>
    <row r="601" spans="77:77" ht="0" hidden="1" customHeight="1">
      <c r="BY601" s="42"/>
    </row>
    <row r="602" spans="77:77" ht="0" hidden="1" customHeight="1">
      <c r="BY602" s="42"/>
    </row>
    <row r="603" spans="77:77" ht="0" hidden="1" customHeight="1">
      <c r="BY603" s="42"/>
    </row>
    <row r="604" spans="77:77" ht="0" hidden="1" customHeight="1">
      <c r="BY604" s="42"/>
    </row>
    <row r="605" spans="77:77" ht="0" hidden="1" customHeight="1">
      <c r="BY605" s="42"/>
    </row>
    <row r="606" spans="77:77" ht="0" hidden="1" customHeight="1">
      <c r="BY606" s="42"/>
    </row>
    <row r="607" spans="77:77" ht="0" hidden="1" customHeight="1">
      <c r="BY607" s="42"/>
    </row>
    <row r="608" spans="77:77" ht="0" hidden="1" customHeight="1">
      <c r="BY608" s="42"/>
    </row>
    <row r="609" spans="77:77" ht="0" hidden="1" customHeight="1">
      <c r="BY609" s="42"/>
    </row>
    <row r="610" spans="77:77" ht="0" hidden="1" customHeight="1">
      <c r="BY610" s="42"/>
    </row>
    <row r="611" spans="77:77" ht="0" hidden="1" customHeight="1">
      <c r="BY611" s="42"/>
    </row>
    <row r="612" spans="77:77" ht="0" hidden="1" customHeight="1">
      <c r="BY612" s="42"/>
    </row>
    <row r="613" spans="77:77" ht="0" hidden="1" customHeight="1">
      <c r="BY613" s="42"/>
    </row>
    <row r="614" spans="77:77" ht="0" hidden="1" customHeight="1">
      <c r="BY614" s="42"/>
    </row>
    <row r="615" spans="77:77" ht="0" hidden="1" customHeight="1">
      <c r="BY615" s="42"/>
    </row>
    <row r="616" spans="77:77" ht="0" hidden="1" customHeight="1">
      <c r="BY616" s="42"/>
    </row>
    <row r="617" spans="77:77" ht="0" hidden="1" customHeight="1">
      <c r="BY617" s="42"/>
    </row>
    <row r="618" spans="77:77" ht="0" hidden="1" customHeight="1">
      <c r="BY618" s="42"/>
    </row>
    <row r="619" spans="77:77" ht="0" hidden="1" customHeight="1">
      <c r="BY619" s="42"/>
    </row>
    <row r="620" spans="77:77" ht="0" hidden="1" customHeight="1">
      <c r="BY620" s="42"/>
    </row>
    <row r="621" spans="77:77" ht="0" hidden="1" customHeight="1">
      <c r="BY621" s="42"/>
    </row>
    <row r="622" spans="77:77" ht="0" hidden="1" customHeight="1">
      <c r="BY622" s="42"/>
    </row>
    <row r="623" spans="77:77" ht="0" hidden="1" customHeight="1">
      <c r="BY623" s="42"/>
    </row>
    <row r="624" spans="77:77" ht="0" hidden="1" customHeight="1">
      <c r="BY624" s="42"/>
    </row>
    <row r="625" spans="77:77" ht="0" hidden="1" customHeight="1">
      <c r="BY625" s="42"/>
    </row>
    <row r="626" spans="77:77" ht="0" hidden="1" customHeight="1">
      <c r="BY626" s="42"/>
    </row>
    <row r="627" spans="77:77" ht="0" hidden="1" customHeight="1">
      <c r="BY627" s="42"/>
    </row>
    <row r="628" spans="77:77" ht="0" hidden="1" customHeight="1">
      <c r="BY628" s="42"/>
    </row>
    <row r="629" spans="77:77" ht="0" hidden="1" customHeight="1">
      <c r="BY629" s="42"/>
    </row>
    <row r="630" spans="77:77" ht="0" hidden="1" customHeight="1">
      <c r="BY630" s="42"/>
    </row>
    <row r="631" spans="77:77" ht="0" hidden="1" customHeight="1">
      <c r="BY631" s="42"/>
    </row>
    <row r="632" spans="77:77" ht="0" hidden="1" customHeight="1">
      <c r="BY632" s="42"/>
    </row>
    <row r="633" spans="77:77" ht="0" hidden="1" customHeight="1">
      <c r="BY633" s="42"/>
    </row>
    <row r="634" spans="77:77" ht="0" hidden="1" customHeight="1">
      <c r="BY634" s="42"/>
    </row>
    <row r="635" spans="77:77" ht="0" hidden="1" customHeight="1">
      <c r="BY635" s="42"/>
    </row>
    <row r="636" spans="77:77" ht="0" hidden="1" customHeight="1">
      <c r="BY636" s="42"/>
    </row>
    <row r="637" spans="77:77" ht="0" hidden="1" customHeight="1">
      <c r="BY637" s="42"/>
    </row>
    <row r="638" spans="77:77" ht="0" hidden="1" customHeight="1">
      <c r="BY638" s="42"/>
    </row>
    <row r="639" spans="77:77" ht="0" hidden="1" customHeight="1">
      <c r="BY639" s="42"/>
    </row>
    <row r="640" spans="77:77" ht="0" hidden="1" customHeight="1">
      <c r="BY640" s="42"/>
    </row>
    <row r="641" spans="77:77" ht="0" hidden="1" customHeight="1">
      <c r="BY641" s="42"/>
    </row>
    <row r="642" spans="77:77" ht="0" hidden="1" customHeight="1">
      <c r="BY642" s="42"/>
    </row>
    <row r="643" spans="77:77" ht="0" hidden="1" customHeight="1">
      <c r="BY643" s="42"/>
    </row>
    <row r="644" spans="77:77" ht="0" hidden="1" customHeight="1">
      <c r="BY644" s="42"/>
    </row>
    <row r="645" spans="77:77" ht="0" hidden="1" customHeight="1">
      <c r="BY645" s="42"/>
    </row>
    <row r="646" spans="77:77" ht="0" hidden="1" customHeight="1">
      <c r="BY646" s="42"/>
    </row>
    <row r="647" spans="77:77" ht="0" hidden="1" customHeight="1">
      <c r="BY647" s="42"/>
    </row>
    <row r="648" spans="77:77" ht="0" hidden="1" customHeight="1">
      <c r="BY648" s="42"/>
    </row>
    <row r="649" spans="77:77" ht="0" hidden="1" customHeight="1">
      <c r="BY649" s="42"/>
    </row>
    <row r="650" spans="77:77" ht="0" hidden="1" customHeight="1">
      <c r="BY650" s="42"/>
    </row>
    <row r="651" spans="77:77" ht="0" hidden="1" customHeight="1">
      <c r="BY651" s="42"/>
    </row>
    <row r="652" spans="77:77" ht="0" hidden="1" customHeight="1">
      <c r="BY652" s="42"/>
    </row>
    <row r="653" spans="77:77" ht="0" hidden="1" customHeight="1">
      <c r="BY653" s="42"/>
    </row>
    <row r="654" spans="77:77" ht="0" hidden="1" customHeight="1">
      <c r="BY654" s="42"/>
    </row>
    <row r="655" spans="77:77" ht="0" hidden="1" customHeight="1">
      <c r="BY655" s="42"/>
    </row>
    <row r="656" spans="77:77" ht="0" hidden="1" customHeight="1">
      <c r="BY656" s="42"/>
    </row>
    <row r="657" spans="77:77" ht="0" hidden="1" customHeight="1">
      <c r="BY657" s="42"/>
    </row>
    <row r="658" spans="77:77" ht="0" hidden="1" customHeight="1">
      <c r="BY658" s="42"/>
    </row>
    <row r="659" spans="77:77" ht="0" hidden="1" customHeight="1">
      <c r="BY659" s="42"/>
    </row>
    <row r="660" spans="77:77" ht="0" hidden="1" customHeight="1">
      <c r="BY660" s="42"/>
    </row>
    <row r="661" spans="77:77" ht="0" hidden="1" customHeight="1">
      <c r="BY661" s="42"/>
    </row>
    <row r="662" spans="77:77" ht="0" hidden="1" customHeight="1">
      <c r="BY662" s="42"/>
    </row>
    <row r="663" spans="77:77" ht="0" hidden="1" customHeight="1">
      <c r="BY663" s="42"/>
    </row>
    <row r="664" spans="77:77" ht="0" hidden="1" customHeight="1">
      <c r="BY664" s="42"/>
    </row>
    <row r="665" spans="77:77" ht="0" hidden="1" customHeight="1">
      <c r="BY665" s="42"/>
    </row>
    <row r="666" spans="77:77" ht="0" hidden="1" customHeight="1">
      <c r="BY666" s="42"/>
    </row>
    <row r="667" spans="77:77" ht="0" hidden="1" customHeight="1">
      <c r="BY667" s="42"/>
    </row>
    <row r="668" spans="77:77" ht="0" hidden="1" customHeight="1">
      <c r="BY668" s="42"/>
    </row>
    <row r="669" spans="77:77" ht="0" hidden="1" customHeight="1">
      <c r="BY669" s="42"/>
    </row>
    <row r="670" spans="77:77" ht="0" hidden="1" customHeight="1">
      <c r="BY670" s="42"/>
    </row>
    <row r="671" spans="77:77" ht="0" hidden="1" customHeight="1">
      <c r="BY671" s="42"/>
    </row>
    <row r="672" spans="77:77" ht="0" hidden="1" customHeight="1">
      <c r="BY672" s="42"/>
    </row>
    <row r="673" spans="77:77" ht="0" hidden="1" customHeight="1">
      <c r="BY673" s="42"/>
    </row>
    <row r="674" spans="77:77" ht="0" hidden="1" customHeight="1">
      <c r="BY674" s="42"/>
    </row>
    <row r="675" spans="77:77" ht="0" hidden="1" customHeight="1">
      <c r="BY675" s="42"/>
    </row>
    <row r="676" spans="77:77" ht="0" hidden="1" customHeight="1">
      <c r="BY676" s="42"/>
    </row>
    <row r="677" spans="77:77" ht="0" hidden="1" customHeight="1">
      <c r="BY677" s="42"/>
    </row>
    <row r="678" spans="77:77" ht="0" hidden="1" customHeight="1">
      <c r="BY678" s="42"/>
    </row>
    <row r="679" spans="77:77" ht="0" hidden="1" customHeight="1">
      <c r="BY679" s="42"/>
    </row>
    <row r="680" spans="77:77" ht="0" hidden="1" customHeight="1">
      <c r="BY680" s="42"/>
    </row>
    <row r="681" spans="77:77" ht="0" hidden="1" customHeight="1">
      <c r="BY681" s="42"/>
    </row>
    <row r="682" spans="77:77" ht="0" hidden="1" customHeight="1">
      <c r="BY682" s="42"/>
    </row>
    <row r="683" spans="77:77" ht="0" hidden="1" customHeight="1">
      <c r="BY683" s="42"/>
    </row>
    <row r="684" spans="77:77" ht="0" hidden="1" customHeight="1">
      <c r="BY684" s="42"/>
    </row>
    <row r="685" spans="77:77" ht="0" hidden="1" customHeight="1">
      <c r="BY685" s="42"/>
    </row>
    <row r="686" spans="77:77" ht="0" hidden="1" customHeight="1">
      <c r="BY686" s="42"/>
    </row>
    <row r="687" spans="77:77" ht="0" hidden="1" customHeight="1">
      <c r="BY687" s="42"/>
    </row>
    <row r="688" spans="77:77" ht="0" hidden="1" customHeight="1">
      <c r="BY688" s="42"/>
    </row>
    <row r="689" spans="77:77" ht="0" hidden="1" customHeight="1">
      <c r="BY689" s="42"/>
    </row>
    <row r="690" spans="77:77" ht="0" hidden="1" customHeight="1">
      <c r="BY690" s="42"/>
    </row>
    <row r="691" spans="77:77" ht="0" hidden="1" customHeight="1">
      <c r="BY691" s="42"/>
    </row>
    <row r="692" spans="77:77" ht="0" hidden="1" customHeight="1">
      <c r="BY692" s="42"/>
    </row>
    <row r="693" spans="77:77" ht="0" hidden="1" customHeight="1">
      <c r="BY693" s="42"/>
    </row>
    <row r="694" spans="77:77" ht="0" hidden="1" customHeight="1">
      <c r="BY694" s="42"/>
    </row>
    <row r="695" spans="77:77" ht="0" hidden="1" customHeight="1">
      <c r="BY695" s="42"/>
    </row>
    <row r="696" spans="77:77" ht="0" hidden="1" customHeight="1">
      <c r="BY696" s="42"/>
    </row>
    <row r="697" spans="77:77" ht="0" hidden="1" customHeight="1">
      <c r="BY697" s="42"/>
    </row>
    <row r="698" spans="77:77" ht="0" hidden="1" customHeight="1">
      <c r="BY698" s="42"/>
    </row>
    <row r="699" spans="77:77" ht="0" hidden="1" customHeight="1">
      <c r="BY699" s="42"/>
    </row>
    <row r="700" spans="77:77" ht="0" hidden="1" customHeight="1">
      <c r="BY700" s="42"/>
    </row>
    <row r="701" spans="77:77" ht="0" hidden="1" customHeight="1">
      <c r="BY701" s="42"/>
    </row>
    <row r="702" spans="77:77" ht="0" hidden="1" customHeight="1">
      <c r="BY702" s="42"/>
    </row>
    <row r="703" spans="77:77" ht="0" hidden="1" customHeight="1">
      <c r="BY703" s="42"/>
    </row>
    <row r="704" spans="77:77" ht="0" hidden="1" customHeight="1">
      <c r="BY704" s="42"/>
    </row>
    <row r="705" spans="77:77" ht="0" hidden="1" customHeight="1">
      <c r="BY705" s="42"/>
    </row>
    <row r="706" spans="77:77" ht="0" hidden="1" customHeight="1">
      <c r="BY706" s="42"/>
    </row>
    <row r="707" spans="77:77" ht="0" hidden="1" customHeight="1">
      <c r="BY707" s="42"/>
    </row>
    <row r="708" spans="77:77" ht="0" hidden="1" customHeight="1">
      <c r="BY708" s="42"/>
    </row>
    <row r="709" spans="77:77" ht="0" hidden="1" customHeight="1">
      <c r="BY709" s="42"/>
    </row>
    <row r="710" spans="77:77" ht="0" hidden="1" customHeight="1">
      <c r="BY710" s="42"/>
    </row>
    <row r="711" spans="77:77" ht="0" hidden="1" customHeight="1">
      <c r="BY711" s="42"/>
    </row>
    <row r="712" spans="77:77" ht="0" hidden="1" customHeight="1">
      <c r="BY712" s="42"/>
    </row>
    <row r="713" spans="77:77" ht="0" hidden="1" customHeight="1">
      <c r="BY713" s="42"/>
    </row>
    <row r="714" spans="77:77" ht="0" hidden="1" customHeight="1">
      <c r="BY714" s="42"/>
    </row>
    <row r="715" spans="77:77" ht="0" hidden="1" customHeight="1">
      <c r="BY715" s="42"/>
    </row>
    <row r="716" spans="77:77" ht="0" hidden="1" customHeight="1">
      <c r="BY716" s="42"/>
    </row>
    <row r="717" spans="77:77" ht="0" hidden="1" customHeight="1">
      <c r="BY717" s="42"/>
    </row>
    <row r="718" spans="77:77" ht="0" hidden="1" customHeight="1">
      <c r="BY718" s="42"/>
    </row>
    <row r="719" spans="77:77" ht="0" hidden="1" customHeight="1">
      <c r="BY719" s="42"/>
    </row>
    <row r="720" spans="77:77" ht="0" hidden="1" customHeight="1">
      <c r="BY720" s="42"/>
    </row>
    <row r="721" spans="77:77" ht="0" hidden="1" customHeight="1">
      <c r="BY721" s="42"/>
    </row>
    <row r="722" spans="77:77" ht="0" hidden="1" customHeight="1">
      <c r="BY722" s="42"/>
    </row>
    <row r="723" spans="77:77" ht="0" hidden="1" customHeight="1">
      <c r="BY723" s="42"/>
    </row>
    <row r="724" spans="77:77" ht="0" hidden="1" customHeight="1">
      <c r="BY724" s="42"/>
    </row>
    <row r="725" spans="77:77" ht="0" hidden="1" customHeight="1">
      <c r="BY725" s="42"/>
    </row>
    <row r="726" spans="77:77" ht="0" hidden="1" customHeight="1">
      <c r="BY726" s="42"/>
    </row>
    <row r="727" spans="77:77" ht="0" hidden="1" customHeight="1">
      <c r="BY727" s="42"/>
    </row>
    <row r="728" spans="77:77" ht="0" hidden="1" customHeight="1">
      <c r="BY728" s="42"/>
    </row>
    <row r="729" spans="77:77" ht="0" hidden="1" customHeight="1">
      <c r="BY729" s="42"/>
    </row>
    <row r="730" spans="77:77" ht="0" hidden="1" customHeight="1">
      <c r="BY730" s="42"/>
    </row>
    <row r="731" spans="77:77" ht="0" hidden="1" customHeight="1">
      <c r="BY731" s="42"/>
    </row>
    <row r="732" spans="77:77" ht="0" hidden="1" customHeight="1">
      <c r="BY732" s="42"/>
    </row>
    <row r="733" spans="77:77" ht="0" hidden="1" customHeight="1">
      <c r="BY733" s="42"/>
    </row>
    <row r="734" spans="77:77" ht="0" hidden="1" customHeight="1">
      <c r="BY734" s="42"/>
    </row>
    <row r="735" spans="77:77" ht="0" hidden="1" customHeight="1">
      <c r="BY735" s="42"/>
    </row>
    <row r="736" spans="77:77" ht="0" hidden="1" customHeight="1">
      <c r="BY736" s="42"/>
    </row>
    <row r="737" spans="77:77" ht="0" hidden="1" customHeight="1">
      <c r="BY737" s="42"/>
    </row>
    <row r="738" spans="77:77" ht="0" hidden="1" customHeight="1">
      <c r="BY738" s="42"/>
    </row>
    <row r="739" spans="77:77" ht="0" hidden="1" customHeight="1">
      <c r="BY739" s="42"/>
    </row>
    <row r="740" spans="77:77" ht="0" hidden="1" customHeight="1">
      <c r="BY740" s="42"/>
    </row>
    <row r="741" spans="77:77" ht="0" hidden="1" customHeight="1">
      <c r="BY741" s="42"/>
    </row>
    <row r="742" spans="77:77" ht="0" hidden="1" customHeight="1">
      <c r="BY742" s="42"/>
    </row>
    <row r="743" spans="77:77" ht="0" hidden="1" customHeight="1">
      <c r="BY743" s="42"/>
    </row>
    <row r="744" spans="77:77" ht="0" hidden="1" customHeight="1">
      <c r="BY744" s="42"/>
    </row>
    <row r="745" spans="77:77" ht="0" hidden="1" customHeight="1">
      <c r="BY745" s="42"/>
    </row>
    <row r="746" spans="77:77" ht="0" hidden="1" customHeight="1">
      <c r="BY746" s="42"/>
    </row>
    <row r="747" spans="77:77" ht="0" hidden="1" customHeight="1">
      <c r="BY747" s="42"/>
    </row>
    <row r="748" spans="77:77" ht="0" hidden="1" customHeight="1">
      <c r="BY748" s="42"/>
    </row>
    <row r="749" spans="77:77" ht="0" hidden="1" customHeight="1">
      <c r="BY749" s="42"/>
    </row>
    <row r="750" spans="77:77" ht="0" hidden="1" customHeight="1">
      <c r="BY750" s="42"/>
    </row>
    <row r="751" spans="77:77" ht="0" hidden="1" customHeight="1">
      <c r="BY751" s="42"/>
    </row>
    <row r="752" spans="77:77" ht="0" hidden="1" customHeight="1">
      <c r="BY752" s="42"/>
    </row>
    <row r="753" spans="77:77" ht="0" hidden="1" customHeight="1">
      <c r="BY753" s="42"/>
    </row>
    <row r="754" spans="77:77" ht="0" hidden="1" customHeight="1">
      <c r="BY754" s="42"/>
    </row>
    <row r="755" spans="77:77" ht="0" hidden="1" customHeight="1">
      <c r="BY755" s="42"/>
    </row>
    <row r="756" spans="77:77" ht="0" hidden="1" customHeight="1">
      <c r="BY756" s="42"/>
    </row>
    <row r="757" spans="77:77" ht="0" hidden="1" customHeight="1">
      <c r="BY757" s="42"/>
    </row>
    <row r="758" spans="77:77" ht="0" hidden="1" customHeight="1">
      <c r="BY758" s="42"/>
    </row>
    <row r="759" spans="77:77" ht="0" hidden="1" customHeight="1">
      <c r="BY759" s="42"/>
    </row>
    <row r="760" spans="77:77" ht="0" hidden="1" customHeight="1">
      <c r="BY760" s="42"/>
    </row>
    <row r="761" spans="77:77" ht="0" hidden="1" customHeight="1">
      <c r="BY761" s="42"/>
    </row>
    <row r="762" spans="77:77" ht="0" hidden="1" customHeight="1">
      <c r="BY762" s="42"/>
    </row>
    <row r="763" spans="77:77" ht="0" hidden="1" customHeight="1">
      <c r="BY763" s="42"/>
    </row>
    <row r="764" spans="77:77" ht="0" hidden="1" customHeight="1">
      <c r="BY764" s="42"/>
    </row>
    <row r="765" spans="77:77" ht="0" hidden="1" customHeight="1">
      <c r="BY765" s="42"/>
    </row>
    <row r="766" spans="77:77" ht="0" hidden="1" customHeight="1">
      <c r="BY766" s="42"/>
    </row>
    <row r="767" spans="77:77" ht="0" hidden="1" customHeight="1">
      <c r="BY767" s="42"/>
    </row>
    <row r="768" spans="77:77" ht="0" hidden="1" customHeight="1">
      <c r="BY768" s="42"/>
    </row>
    <row r="769" spans="77:77" ht="0" hidden="1" customHeight="1">
      <c r="BY769" s="42"/>
    </row>
    <row r="770" spans="77:77" ht="0" hidden="1" customHeight="1">
      <c r="BY770" s="42"/>
    </row>
    <row r="771" spans="77:77" ht="0" hidden="1" customHeight="1">
      <c r="BY771" s="42"/>
    </row>
    <row r="772" spans="77:77" ht="0" hidden="1" customHeight="1">
      <c r="BY772" s="42"/>
    </row>
    <row r="773" spans="77:77" ht="0" hidden="1" customHeight="1">
      <c r="BY773" s="42"/>
    </row>
    <row r="774" spans="77:77" ht="0" hidden="1" customHeight="1">
      <c r="BY774" s="42"/>
    </row>
    <row r="775" spans="77:77" ht="0" hidden="1" customHeight="1">
      <c r="BY775" s="42"/>
    </row>
    <row r="776" spans="77:77" ht="0" hidden="1" customHeight="1">
      <c r="BY776" s="42"/>
    </row>
    <row r="777" spans="77:77" ht="0" hidden="1" customHeight="1">
      <c r="BY777" s="42"/>
    </row>
    <row r="778" spans="77:77" ht="0" hidden="1" customHeight="1">
      <c r="BY778" s="42"/>
    </row>
    <row r="779" spans="77:77" ht="0" hidden="1" customHeight="1">
      <c r="BY779" s="42"/>
    </row>
    <row r="780" spans="77:77" ht="0" hidden="1" customHeight="1">
      <c r="BY780" s="42"/>
    </row>
    <row r="781" spans="77:77" ht="0" hidden="1" customHeight="1">
      <c r="BY781" s="42"/>
    </row>
    <row r="782" spans="77:77" ht="0" hidden="1" customHeight="1">
      <c r="BY782" s="42"/>
    </row>
    <row r="783" spans="77:77" ht="0" hidden="1" customHeight="1">
      <c r="BY783" s="42"/>
    </row>
    <row r="784" spans="77:77" ht="0" hidden="1" customHeight="1">
      <c r="BY784" s="42"/>
    </row>
    <row r="785" spans="77:77" ht="0" hidden="1" customHeight="1">
      <c r="BY785" s="42"/>
    </row>
    <row r="786" spans="77:77" ht="0" hidden="1" customHeight="1">
      <c r="BY786" s="42"/>
    </row>
    <row r="787" spans="77:77" ht="0" hidden="1" customHeight="1">
      <c r="BY787" s="42"/>
    </row>
    <row r="788" spans="77:77" ht="0" hidden="1" customHeight="1">
      <c r="BY788" s="42"/>
    </row>
    <row r="789" spans="77:77" ht="0" hidden="1" customHeight="1">
      <c r="BY789" s="42"/>
    </row>
    <row r="790" spans="77:77" ht="0" hidden="1" customHeight="1">
      <c r="BY790" s="42"/>
    </row>
    <row r="791" spans="77:77" ht="0" hidden="1" customHeight="1">
      <c r="BY791" s="42"/>
    </row>
    <row r="792" spans="77:77" ht="0" hidden="1" customHeight="1">
      <c r="BY792" s="42"/>
    </row>
    <row r="793" spans="77:77" ht="0" hidden="1" customHeight="1">
      <c r="BY793" s="42"/>
    </row>
    <row r="794" spans="77:77" ht="0" hidden="1" customHeight="1">
      <c r="BY794" s="42"/>
    </row>
    <row r="795" spans="77:77" ht="0" hidden="1" customHeight="1">
      <c r="BY795" s="42"/>
    </row>
    <row r="796" spans="77:77" ht="0" hidden="1" customHeight="1">
      <c r="BY796" s="42"/>
    </row>
    <row r="797" spans="77:77" ht="0" hidden="1" customHeight="1">
      <c r="BY797" s="42"/>
    </row>
    <row r="798" spans="77:77" ht="0" hidden="1" customHeight="1">
      <c r="BY798" s="42"/>
    </row>
    <row r="799" spans="77:77" ht="0" hidden="1" customHeight="1">
      <c r="BY799" s="42"/>
    </row>
    <row r="800" spans="77:77" ht="0" hidden="1" customHeight="1">
      <c r="BY800" s="42"/>
    </row>
    <row r="801" spans="77:77" ht="0" hidden="1" customHeight="1">
      <c r="BY801" s="42"/>
    </row>
    <row r="802" spans="77:77" ht="0" hidden="1" customHeight="1">
      <c r="BY802" s="42"/>
    </row>
    <row r="803" spans="77:77" ht="0" hidden="1" customHeight="1">
      <c r="BY803" s="42"/>
    </row>
    <row r="804" spans="77:77" ht="0" hidden="1" customHeight="1">
      <c r="BY804" s="42"/>
    </row>
    <row r="805" spans="77:77" ht="0" hidden="1" customHeight="1">
      <c r="BY805" s="42"/>
    </row>
    <row r="806" spans="77:77" ht="0" hidden="1" customHeight="1">
      <c r="BY806" s="42"/>
    </row>
    <row r="807" spans="77:77" ht="0" hidden="1" customHeight="1">
      <c r="BY807" s="42"/>
    </row>
    <row r="808" spans="77:77" ht="0" hidden="1" customHeight="1">
      <c r="BY808" s="42"/>
    </row>
    <row r="809" spans="77:77" ht="0" hidden="1" customHeight="1">
      <c r="BY809" s="42"/>
    </row>
    <row r="810" spans="77:77" ht="0" hidden="1" customHeight="1">
      <c r="BY810" s="42"/>
    </row>
    <row r="811" spans="77:77" ht="0" hidden="1" customHeight="1">
      <c r="BY811" s="42"/>
    </row>
    <row r="812" spans="77:77" ht="0" hidden="1" customHeight="1">
      <c r="BY812" s="42"/>
    </row>
    <row r="813" spans="77:77" ht="0" hidden="1" customHeight="1">
      <c r="BY813" s="42"/>
    </row>
    <row r="814" spans="77:77" ht="0" hidden="1" customHeight="1">
      <c r="BY814" s="42"/>
    </row>
    <row r="815" spans="77:77" ht="0" hidden="1" customHeight="1">
      <c r="BY815" s="42"/>
    </row>
    <row r="816" spans="77:77" ht="0" hidden="1" customHeight="1">
      <c r="BY816" s="42"/>
    </row>
    <row r="817" spans="77:77" ht="0" hidden="1" customHeight="1">
      <c r="BY817" s="42"/>
    </row>
    <row r="818" spans="77:77" ht="0" hidden="1" customHeight="1">
      <c r="BY818" s="42"/>
    </row>
    <row r="819" spans="77:77" ht="0" hidden="1" customHeight="1">
      <c r="BY819" s="42"/>
    </row>
    <row r="820" spans="77:77" ht="0" hidden="1" customHeight="1">
      <c r="BY820" s="42"/>
    </row>
    <row r="821" spans="77:77" ht="0" hidden="1" customHeight="1">
      <c r="BY821" s="42"/>
    </row>
    <row r="822" spans="77:77" ht="0" hidden="1" customHeight="1">
      <c r="BY822" s="42"/>
    </row>
    <row r="823" spans="77:77" ht="0" hidden="1" customHeight="1">
      <c r="BY823" s="42"/>
    </row>
    <row r="824" spans="77:77" ht="0" hidden="1" customHeight="1">
      <c r="BY824" s="42"/>
    </row>
    <row r="825" spans="77:77" ht="0" hidden="1" customHeight="1">
      <c r="BY825" s="42"/>
    </row>
    <row r="826" spans="77:77" ht="0" hidden="1" customHeight="1">
      <c r="BY826" s="42"/>
    </row>
    <row r="827" spans="77:77" ht="0" hidden="1" customHeight="1">
      <c r="BY827" s="42"/>
    </row>
    <row r="828" spans="77:77" ht="0" hidden="1" customHeight="1">
      <c r="BY828" s="42"/>
    </row>
    <row r="829" spans="77:77" ht="0" hidden="1" customHeight="1">
      <c r="BY829" s="42"/>
    </row>
    <row r="830" spans="77:77" ht="0" hidden="1" customHeight="1">
      <c r="BY830" s="42"/>
    </row>
    <row r="831" spans="77:77" ht="0" hidden="1" customHeight="1">
      <c r="BY831" s="42"/>
    </row>
    <row r="832" spans="77:77" ht="0" hidden="1" customHeight="1">
      <c r="BY832" s="42"/>
    </row>
    <row r="833" spans="77:77" ht="0" hidden="1" customHeight="1">
      <c r="BY833" s="42"/>
    </row>
    <row r="834" spans="77:77" ht="0" hidden="1" customHeight="1">
      <c r="BY834" s="42"/>
    </row>
    <row r="835" spans="77:77" ht="0" hidden="1" customHeight="1">
      <c r="BY835" s="42"/>
    </row>
    <row r="836" spans="77:77" ht="0" hidden="1" customHeight="1">
      <c r="BY836" s="42"/>
    </row>
    <row r="837" spans="77:77" ht="0" hidden="1" customHeight="1">
      <c r="BY837" s="42"/>
    </row>
    <row r="838" spans="77:77" ht="0" hidden="1" customHeight="1">
      <c r="BY838" s="42"/>
    </row>
    <row r="839" spans="77:77" ht="0" hidden="1" customHeight="1">
      <c r="BY839" s="42"/>
    </row>
    <row r="840" spans="77:77" ht="0" hidden="1" customHeight="1">
      <c r="BY840" s="42"/>
    </row>
    <row r="841" spans="77:77" ht="0" hidden="1" customHeight="1">
      <c r="BY841" s="42"/>
    </row>
    <row r="842" spans="77:77" ht="0" hidden="1" customHeight="1">
      <c r="BY842" s="42"/>
    </row>
    <row r="843" spans="77:77" ht="0" hidden="1" customHeight="1">
      <c r="BY843" s="42"/>
    </row>
    <row r="844" spans="77:77" ht="0" hidden="1" customHeight="1">
      <c r="BY844" s="42"/>
    </row>
    <row r="845" spans="77:77" ht="0" hidden="1" customHeight="1">
      <c r="BY845" s="42"/>
    </row>
    <row r="846" spans="77:77" ht="0" hidden="1" customHeight="1">
      <c r="BY846" s="42"/>
    </row>
    <row r="847" spans="77:77" ht="0" hidden="1" customHeight="1">
      <c r="BY847" s="42"/>
    </row>
    <row r="848" spans="77:77" ht="0" hidden="1" customHeight="1">
      <c r="BY848" s="42"/>
    </row>
    <row r="849" spans="77:77" ht="0" hidden="1" customHeight="1">
      <c r="BY849" s="42"/>
    </row>
    <row r="850" spans="77:77" ht="0" hidden="1" customHeight="1">
      <c r="BY850" s="42"/>
    </row>
    <row r="851" spans="77:77" ht="0" hidden="1" customHeight="1">
      <c r="BY851" s="42"/>
    </row>
    <row r="852" spans="77:77" ht="0" hidden="1" customHeight="1">
      <c r="BY852" s="42"/>
    </row>
    <row r="853" spans="77:77" ht="0" hidden="1" customHeight="1">
      <c r="BY853" s="42"/>
    </row>
    <row r="854" spans="77:77" ht="0" hidden="1" customHeight="1">
      <c r="BY854" s="42"/>
    </row>
    <row r="855" spans="77:77" ht="0" hidden="1" customHeight="1">
      <c r="BY855" s="42"/>
    </row>
    <row r="856" spans="77:77" ht="0" hidden="1" customHeight="1">
      <c r="BY856" s="42"/>
    </row>
    <row r="857" spans="77:77" ht="0" hidden="1" customHeight="1">
      <c r="BY857" s="42"/>
    </row>
    <row r="858" spans="77:77" ht="0" hidden="1" customHeight="1">
      <c r="BY858" s="42"/>
    </row>
    <row r="859" spans="77:77" ht="0" hidden="1" customHeight="1">
      <c r="BY859" s="42"/>
    </row>
    <row r="860" spans="77:77" ht="0" hidden="1" customHeight="1">
      <c r="BY860" s="42"/>
    </row>
    <row r="861" spans="77:77" ht="0" hidden="1" customHeight="1">
      <c r="BY861" s="42"/>
    </row>
    <row r="862" spans="77:77" ht="0" hidden="1" customHeight="1">
      <c r="BY862" s="42"/>
    </row>
    <row r="863" spans="77:77" ht="0" hidden="1" customHeight="1">
      <c r="BY863" s="42"/>
    </row>
    <row r="864" spans="77:77" ht="0" hidden="1" customHeight="1">
      <c r="BY864" s="42"/>
    </row>
    <row r="865" spans="77:77" ht="0" hidden="1" customHeight="1">
      <c r="BY865" s="42"/>
    </row>
    <row r="866" spans="77:77" ht="0" hidden="1" customHeight="1">
      <c r="BY866" s="42"/>
    </row>
    <row r="867" spans="77:77" ht="0" hidden="1" customHeight="1">
      <c r="BY867" s="42"/>
    </row>
    <row r="868" spans="77:77" ht="0" hidden="1" customHeight="1">
      <c r="BY868" s="42"/>
    </row>
    <row r="869" spans="77:77" ht="0" hidden="1" customHeight="1">
      <c r="BY869" s="42"/>
    </row>
    <row r="870" spans="77:77" ht="0" hidden="1" customHeight="1">
      <c r="BY870" s="42"/>
    </row>
    <row r="871" spans="77:77" ht="0" hidden="1" customHeight="1">
      <c r="BY871" s="42"/>
    </row>
    <row r="872" spans="77:77" ht="0" hidden="1" customHeight="1">
      <c r="BY872" s="42"/>
    </row>
    <row r="873" spans="77:77" ht="0" hidden="1" customHeight="1">
      <c r="BY873" s="42"/>
    </row>
    <row r="874" spans="77:77" ht="0" hidden="1" customHeight="1">
      <c r="BY874" s="42"/>
    </row>
    <row r="875" spans="77:77" ht="0" hidden="1" customHeight="1">
      <c r="BY875" s="42"/>
    </row>
    <row r="876" spans="77:77" ht="0" hidden="1" customHeight="1">
      <c r="BY876" s="42"/>
    </row>
    <row r="877" spans="77:77" ht="0" hidden="1" customHeight="1">
      <c r="BY877" s="42"/>
    </row>
    <row r="878" spans="77:77" ht="0" hidden="1" customHeight="1">
      <c r="BY878" s="42"/>
    </row>
    <row r="879" spans="77:77" ht="0" hidden="1" customHeight="1">
      <c r="BY879" s="42"/>
    </row>
    <row r="880" spans="77:77" ht="0" hidden="1" customHeight="1">
      <c r="BY880" s="42"/>
    </row>
    <row r="881" spans="77:77" ht="0" hidden="1" customHeight="1">
      <c r="BY881" s="42"/>
    </row>
    <row r="882" spans="77:77" ht="0" hidden="1" customHeight="1">
      <c r="BY882" s="42"/>
    </row>
    <row r="883" spans="77:77" ht="0" hidden="1" customHeight="1">
      <c r="BY883" s="42"/>
    </row>
    <row r="884" spans="77:77" ht="0" hidden="1" customHeight="1">
      <c r="BY884" s="42"/>
    </row>
    <row r="885" spans="77:77" ht="0" hidden="1" customHeight="1">
      <c r="BY885" s="42"/>
    </row>
    <row r="886" spans="77:77" ht="0" hidden="1" customHeight="1">
      <c r="BY886" s="42"/>
    </row>
    <row r="887" spans="77:77" ht="0" hidden="1" customHeight="1">
      <c r="BY887" s="42"/>
    </row>
    <row r="888" spans="77:77" ht="0" hidden="1" customHeight="1">
      <c r="BY888" s="42"/>
    </row>
    <row r="889" spans="77:77" ht="0" hidden="1" customHeight="1">
      <c r="BY889" s="42"/>
    </row>
    <row r="890" spans="77:77" ht="0" hidden="1" customHeight="1">
      <c r="BY890" s="42"/>
    </row>
    <row r="891" spans="77:77" ht="0" hidden="1" customHeight="1">
      <c r="BY891" s="42"/>
    </row>
    <row r="892" spans="77:77" ht="0" hidden="1" customHeight="1">
      <c r="BY892" s="42"/>
    </row>
    <row r="893" spans="77:77" ht="0" hidden="1" customHeight="1">
      <c r="BY893" s="42"/>
    </row>
    <row r="894" spans="77:77" ht="0" hidden="1" customHeight="1">
      <c r="BY894" s="42"/>
    </row>
    <row r="895" spans="77:77" ht="0" hidden="1" customHeight="1">
      <c r="BY895" s="42"/>
    </row>
    <row r="896" spans="77:77" ht="0" hidden="1" customHeight="1">
      <c r="BY896" s="42"/>
    </row>
    <row r="897" spans="77:77" ht="0" hidden="1" customHeight="1">
      <c r="BY897" s="42"/>
    </row>
    <row r="898" spans="77:77" ht="0" hidden="1" customHeight="1">
      <c r="BY898" s="42"/>
    </row>
    <row r="899" spans="77:77" ht="0" hidden="1" customHeight="1">
      <c r="BY899" s="42"/>
    </row>
    <row r="900" spans="77:77" ht="0" hidden="1" customHeight="1">
      <c r="BY900" s="42"/>
    </row>
    <row r="901" spans="77:77" ht="0" hidden="1" customHeight="1">
      <c r="BY901" s="42"/>
    </row>
    <row r="902" spans="77:77" ht="0" hidden="1" customHeight="1">
      <c r="BY902" s="42"/>
    </row>
    <row r="903" spans="77:77" ht="0" hidden="1" customHeight="1">
      <c r="BY903" s="42"/>
    </row>
    <row r="904" spans="77:77" ht="0" hidden="1" customHeight="1">
      <c r="BY904" s="42"/>
    </row>
    <row r="905" spans="77:77" ht="0" hidden="1" customHeight="1">
      <c r="BY905" s="42"/>
    </row>
    <row r="906" spans="77:77" ht="0" hidden="1" customHeight="1">
      <c r="BY906" s="42"/>
    </row>
    <row r="907" spans="77:77" ht="0" hidden="1" customHeight="1">
      <c r="BY907" s="42"/>
    </row>
    <row r="908" spans="77:77" ht="0" hidden="1" customHeight="1">
      <c r="BY908" s="42"/>
    </row>
    <row r="909" spans="77:77" ht="0" hidden="1" customHeight="1">
      <c r="BY909" s="42"/>
    </row>
    <row r="910" spans="77:77" ht="0" hidden="1" customHeight="1">
      <c r="BY910" s="42"/>
    </row>
    <row r="911" spans="77:77" ht="0" hidden="1" customHeight="1">
      <c r="BY911" s="42"/>
    </row>
    <row r="912" spans="77:77" ht="0" hidden="1" customHeight="1">
      <c r="BY912" s="42"/>
    </row>
    <row r="913" spans="77:77" ht="0" hidden="1" customHeight="1">
      <c r="BY913" s="42"/>
    </row>
    <row r="914" spans="77:77" ht="0" hidden="1" customHeight="1">
      <c r="BY914" s="42"/>
    </row>
    <row r="915" spans="77:77" ht="0" hidden="1" customHeight="1">
      <c r="BY915" s="42"/>
    </row>
    <row r="916" spans="77:77" ht="0" hidden="1" customHeight="1">
      <c r="BY916" s="42"/>
    </row>
    <row r="917" spans="77:77" ht="0" hidden="1" customHeight="1">
      <c r="BY917" s="42"/>
    </row>
    <row r="918" spans="77:77" ht="0" hidden="1" customHeight="1">
      <c r="BY918" s="42"/>
    </row>
    <row r="919" spans="77:77" ht="0" hidden="1" customHeight="1">
      <c r="BY919" s="42"/>
    </row>
    <row r="920" spans="77:77" ht="0" hidden="1" customHeight="1">
      <c r="BY920" s="42"/>
    </row>
    <row r="921" spans="77:77" ht="0" hidden="1" customHeight="1">
      <c r="BY921" s="42"/>
    </row>
    <row r="922" spans="77:77" ht="0" hidden="1" customHeight="1">
      <c r="BY922" s="42"/>
    </row>
    <row r="923" spans="77:77" ht="0" hidden="1" customHeight="1">
      <c r="BY923" s="42"/>
    </row>
    <row r="924" spans="77:77" ht="0" hidden="1" customHeight="1">
      <c r="BY924" s="42"/>
    </row>
    <row r="925" spans="77:77" ht="0" hidden="1" customHeight="1">
      <c r="BY925" s="42"/>
    </row>
    <row r="926" spans="77:77" ht="0" hidden="1" customHeight="1">
      <c r="BY926" s="42"/>
    </row>
    <row r="927" spans="77:77" ht="0" hidden="1" customHeight="1">
      <c r="BY927" s="42"/>
    </row>
    <row r="928" spans="77:77" ht="0" hidden="1" customHeight="1">
      <c r="BY928" s="42"/>
    </row>
    <row r="929" spans="77:77" ht="0" hidden="1" customHeight="1">
      <c r="BY929" s="42"/>
    </row>
    <row r="930" spans="77:77" ht="0" hidden="1" customHeight="1">
      <c r="BY930" s="42"/>
    </row>
    <row r="931" spans="77:77" ht="0" hidden="1" customHeight="1">
      <c r="BY931" s="42"/>
    </row>
    <row r="932" spans="77:77" ht="0" hidden="1" customHeight="1">
      <c r="BY932" s="42"/>
    </row>
    <row r="933" spans="77:77" ht="0" hidden="1" customHeight="1">
      <c r="BY933" s="42"/>
    </row>
    <row r="934" spans="77:77" ht="0" hidden="1" customHeight="1">
      <c r="BY934" s="42"/>
    </row>
    <row r="935" spans="77:77" ht="0" hidden="1" customHeight="1">
      <c r="BY935" s="42"/>
    </row>
    <row r="936" spans="77:77" ht="0" hidden="1" customHeight="1">
      <c r="BY936" s="42"/>
    </row>
    <row r="937" spans="77:77" ht="0" hidden="1" customHeight="1">
      <c r="BY937" s="42"/>
    </row>
    <row r="938" spans="77:77" ht="0" hidden="1" customHeight="1">
      <c r="BY938" s="42"/>
    </row>
    <row r="939" spans="77:77" ht="0" hidden="1" customHeight="1">
      <c r="BY939" s="42"/>
    </row>
    <row r="940" spans="77:77" ht="0" hidden="1" customHeight="1">
      <c r="BY940" s="42"/>
    </row>
    <row r="941" spans="77:77" ht="0" hidden="1" customHeight="1">
      <c r="BY941" s="42"/>
    </row>
    <row r="942" spans="77:77" ht="0" hidden="1" customHeight="1">
      <c r="BY942" s="42"/>
    </row>
    <row r="943" spans="77:77" ht="0" hidden="1" customHeight="1">
      <c r="BY943" s="42"/>
    </row>
    <row r="944" spans="77:77" ht="0" hidden="1" customHeight="1">
      <c r="BY944" s="42"/>
    </row>
    <row r="945" spans="77:77" ht="0" hidden="1" customHeight="1">
      <c r="BY945" s="42"/>
    </row>
    <row r="946" spans="77:77" ht="0" hidden="1" customHeight="1">
      <c r="BY946" s="42"/>
    </row>
    <row r="947" spans="77:77" ht="0" hidden="1" customHeight="1">
      <c r="BY947" s="42"/>
    </row>
    <row r="948" spans="77:77" ht="0" hidden="1" customHeight="1">
      <c r="BY948" s="42"/>
    </row>
    <row r="949" spans="77:77" ht="0" hidden="1" customHeight="1">
      <c r="BY949" s="42"/>
    </row>
    <row r="950" spans="77:77" ht="0" hidden="1" customHeight="1">
      <c r="BY950" s="42"/>
    </row>
    <row r="951" spans="77:77" ht="0" hidden="1" customHeight="1">
      <c r="BY951" s="42"/>
    </row>
    <row r="952" spans="77:77" ht="0" hidden="1" customHeight="1">
      <c r="BY952" s="42"/>
    </row>
    <row r="953" spans="77:77" ht="0" hidden="1" customHeight="1">
      <c r="BY953" s="42"/>
    </row>
    <row r="954" spans="77:77" ht="0" hidden="1" customHeight="1">
      <c r="BY954" s="42"/>
    </row>
    <row r="955" spans="77:77" ht="0" hidden="1" customHeight="1">
      <c r="BY955" s="42"/>
    </row>
    <row r="956" spans="77:77" ht="0" hidden="1" customHeight="1">
      <c r="BY956" s="42"/>
    </row>
    <row r="957" spans="77:77" ht="0" hidden="1" customHeight="1">
      <c r="BY957" s="42"/>
    </row>
    <row r="958" spans="77:77" ht="0" hidden="1" customHeight="1">
      <c r="BY958" s="42"/>
    </row>
    <row r="959" spans="77:77" ht="0" hidden="1" customHeight="1">
      <c r="BY959" s="42"/>
    </row>
    <row r="960" spans="77:77" ht="0" hidden="1" customHeight="1">
      <c r="BY960" s="42"/>
    </row>
    <row r="961" spans="77:77" ht="0" hidden="1" customHeight="1">
      <c r="BY961" s="42"/>
    </row>
    <row r="962" spans="77:77" ht="0" hidden="1" customHeight="1">
      <c r="BY962" s="42"/>
    </row>
    <row r="963" spans="77:77" ht="0" hidden="1" customHeight="1">
      <c r="BY963" s="42"/>
    </row>
    <row r="964" spans="77:77" ht="0" hidden="1" customHeight="1">
      <c r="BY964" s="42"/>
    </row>
    <row r="965" spans="77:77" ht="0" hidden="1" customHeight="1">
      <c r="BY965" s="42"/>
    </row>
    <row r="966" spans="77:77" ht="0" hidden="1" customHeight="1">
      <c r="BY966" s="42"/>
    </row>
    <row r="967" spans="77:77" ht="0" hidden="1" customHeight="1">
      <c r="BY967" s="42"/>
    </row>
    <row r="968" spans="77:77" ht="0" hidden="1" customHeight="1">
      <c r="BY968" s="42"/>
    </row>
    <row r="969" spans="77:77" ht="0" hidden="1" customHeight="1">
      <c r="BY969" s="42"/>
    </row>
    <row r="970" spans="77:77" ht="0" hidden="1" customHeight="1">
      <c r="BY970" s="42"/>
    </row>
    <row r="971" spans="77:77" ht="0" hidden="1" customHeight="1">
      <c r="BY971" s="42"/>
    </row>
    <row r="972" spans="77:77" ht="0" hidden="1" customHeight="1">
      <c r="BY972" s="42"/>
    </row>
    <row r="973" spans="77:77" ht="0" hidden="1" customHeight="1">
      <c r="BY973" s="42"/>
    </row>
    <row r="974" spans="77:77" ht="0" hidden="1" customHeight="1">
      <c r="BY974" s="42"/>
    </row>
    <row r="975" spans="77:77" ht="0" hidden="1" customHeight="1">
      <c r="BY975" s="42"/>
    </row>
    <row r="976" spans="77:77" ht="0" hidden="1" customHeight="1">
      <c r="BY976" s="42"/>
    </row>
    <row r="977" spans="77:77" ht="0" hidden="1" customHeight="1">
      <c r="BY977" s="42"/>
    </row>
    <row r="978" spans="77:77" ht="0" hidden="1" customHeight="1">
      <c r="BY978" s="42"/>
    </row>
    <row r="979" spans="77:77" ht="0" hidden="1" customHeight="1">
      <c r="BY979" s="42"/>
    </row>
    <row r="980" spans="77:77" ht="0" hidden="1" customHeight="1">
      <c r="BY980" s="42"/>
    </row>
    <row r="981" spans="77:77" ht="0" hidden="1" customHeight="1">
      <c r="BY981" s="42"/>
    </row>
    <row r="982" spans="77:77" ht="0" hidden="1" customHeight="1">
      <c r="BY982" s="42"/>
    </row>
    <row r="983" spans="77:77" ht="0" hidden="1" customHeight="1">
      <c r="BY983" s="42"/>
    </row>
    <row r="984" spans="77:77" ht="0" hidden="1" customHeight="1">
      <c r="BY984" s="42"/>
    </row>
    <row r="985" spans="77:77" ht="0" hidden="1" customHeight="1">
      <c r="BY985" s="42"/>
    </row>
    <row r="986" spans="77:77" ht="0" hidden="1" customHeight="1">
      <c r="BY986" s="42"/>
    </row>
    <row r="987" spans="77:77" ht="0" hidden="1" customHeight="1">
      <c r="BY987" s="42"/>
    </row>
    <row r="988" spans="77:77" ht="0" hidden="1" customHeight="1">
      <c r="BY988" s="42"/>
    </row>
    <row r="989" spans="77:77" ht="0" hidden="1" customHeight="1">
      <c r="BY989" s="42"/>
    </row>
    <row r="990" spans="77:77" ht="0" hidden="1" customHeight="1">
      <c r="BY990" s="42"/>
    </row>
    <row r="991" spans="77:77" ht="0" hidden="1" customHeight="1">
      <c r="BY991" s="42"/>
    </row>
    <row r="992" spans="77:77" ht="0" hidden="1" customHeight="1">
      <c r="BY992" s="42"/>
    </row>
    <row r="993" spans="77:77" ht="0" hidden="1" customHeight="1">
      <c r="BY993" s="42"/>
    </row>
    <row r="994" spans="77:77" ht="0" hidden="1" customHeight="1">
      <c r="BY994" s="42"/>
    </row>
    <row r="995" spans="77:77" ht="0" hidden="1" customHeight="1">
      <c r="BY995" s="42"/>
    </row>
    <row r="996" spans="77:77" ht="0" hidden="1" customHeight="1">
      <c r="BY996" s="42"/>
    </row>
    <row r="997" spans="77:77" ht="0" hidden="1" customHeight="1">
      <c r="BY997" s="42"/>
    </row>
    <row r="998" spans="77:77" ht="0" hidden="1" customHeight="1">
      <c r="BY998" s="42"/>
    </row>
    <row r="999" spans="77:77" ht="0" hidden="1" customHeight="1">
      <c r="BY999" s="42"/>
    </row>
    <row r="1000" spans="77:77" ht="0" hidden="1" customHeight="1">
      <c r="BY1000" s="42"/>
    </row>
    <row r="1001" spans="77:77" ht="0" hidden="1" customHeight="1">
      <c r="BY1001" s="42"/>
    </row>
    <row r="1002" spans="77:77" ht="0" hidden="1" customHeight="1">
      <c r="BY1002" s="42"/>
    </row>
    <row r="1003" spans="77:77" ht="0" hidden="1" customHeight="1">
      <c r="BY1003" s="42"/>
    </row>
    <row r="1004" spans="77:77" ht="0" hidden="1" customHeight="1">
      <c r="BY1004" s="42"/>
    </row>
    <row r="1005" spans="77:77" ht="0" hidden="1" customHeight="1">
      <c r="BY1005" s="42"/>
    </row>
    <row r="1006" spans="77:77" ht="0" hidden="1" customHeight="1">
      <c r="BY1006" s="42"/>
    </row>
    <row r="1007" spans="77:77" ht="0" hidden="1" customHeight="1">
      <c r="BY1007" s="42"/>
    </row>
    <row r="1008" spans="77:77" ht="0" hidden="1" customHeight="1">
      <c r="BY1008" s="42"/>
    </row>
    <row r="1009" spans="77:77" ht="0" hidden="1" customHeight="1">
      <c r="BY1009" s="42"/>
    </row>
    <row r="1010" spans="77:77" ht="0" hidden="1" customHeight="1">
      <c r="BY1010" s="42"/>
    </row>
    <row r="1011" spans="77:77" ht="0" hidden="1" customHeight="1">
      <c r="BY1011" s="42"/>
    </row>
    <row r="1012" spans="77:77" ht="0" hidden="1" customHeight="1">
      <c r="BY1012" s="42"/>
    </row>
    <row r="1013" spans="77:77" ht="0" hidden="1" customHeight="1">
      <c r="BY1013" s="42"/>
    </row>
    <row r="1014" spans="77:77" ht="0" hidden="1" customHeight="1">
      <c r="BY1014" s="42"/>
    </row>
    <row r="1015" spans="77:77" ht="0" hidden="1" customHeight="1">
      <c r="BY1015" s="42"/>
    </row>
    <row r="1016" spans="77:77" ht="0" hidden="1" customHeight="1">
      <c r="BY1016" s="42"/>
    </row>
    <row r="1017" spans="77:77" ht="0" hidden="1" customHeight="1">
      <c r="BY1017" s="42"/>
    </row>
    <row r="1018" spans="77:77" ht="0" hidden="1" customHeight="1">
      <c r="BY1018" s="42"/>
    </row>
    <row r="1019" spans="77:77" ht="0" hidden="1" customHeight="1">
      <c r="BY1019" s="42"/>
    </row>
    <row r="1020" spans="77:77" ht="0" hidden="1" customHeight="1">
      <c r="BY1020" s="42"/>
    </row>
    <row r="1021" spans="77:77" ht="0" hidden="1" customHeight="1">
      <c r="BY1021" s="42"/>
    </row>
    <row r="1022" spans="77:77" ht="0" hidden="1" customHeight="1">
      <c r="BY1022" s="42"/>
    </row>
    <row r="1023" spans="77:77" ht="0" hidden="1" customHeight="1">
      <c r="BY1023" s="42"/>
    </row>
    <row r="1024" spans="77:77" ht="0" hidden="1" customHeight="1">
      <c r="BY1024" s="42"/>
    </row>
    <row r="1025" spans="77:77" ht="0" hidden="1" customHeight="1">
      <c r="BY1025" s="42"/>
    </row>
    <row r="1026" spans="77:77" ht="0" hidden="1" customHeight="1">
      <c r="BY1026" s="42"/>
    </row>
    <row r="1027" spans="77:77" ht="0" hidden="1" customHeight="1">
      <c r="BY1027" s="42"/>
    </row>
    <row r="1028" spans="77:77" ht="0" hidden="1" customHeight="1">
      <c r="BY1028" s="42"/>
    </row>
    <row r="1029" spans="77:77" ht="0" hidden="1" customHeight="1">
      <c r="BY1029" s="42"/>
    </row>
    <row r="1030" spans="77:77" ht="0" hidden="1" customHeight="1">
      <c r="BY1030" s="42"/>
    </row>
    <row r="1031" spans="77:77" ht="0" hidden="1" customHeight="1">
      <c r="BY1031" s="42"/>
    </row>
    <row r="1032" spans="77:77" ht="0" hidden="1" customHeight="1">
      <c r="BY1032" s="42"/>
    </row>
    <row r="1033" spans="77:77" ht="0" hidden="1" customHeight="1">
      <c r="BY1033" s="42"/>
    </row>
    <row r="1034" spans="77:77" ht="0" hidden="1" customHeight="1">
      <c r="BY1034" s="42"/>
    </row>
    <row r="1035" spans="77:77" ht="0" hidden="1" customHeight="1">
      <c r="BY1035" s="42"/>
    </row>
    <row r="1036" spans="77:77" ht="0" hidden="1" customHeight="1">
      <c r="BY1036" s="42"/>
    </row>
    <row r="1037" spans="77:77" ht="0" hidden="1" customHeight="1">
      <c r="BY1037" s="42"/>
    </row>
    <row r="1038" spans="77:77" ht="0" hidden="1" customHeight="1">
      <c r="BY1038" s="42"/>
    </row>
    <row r="1039" spans="77:77" ht="0" hidden="1" customHeight="1">
      <c r="BY1039" s="42"/>
    </row>
    <row r="1040" spans="77:77" ht="0" hidden="1" customHeight="1">
      <c r="BY1040" s="42"/>
    </row>
    <row r="1041" spans="77:77" ht="0" hidden="1" customHeight="1">
      <c r="BY1041" s="42"/>
    </row>
    <row r="1042" spans="77:77" ht="0" hidden="1" customHeight="1">
      <c r="BY1042" s="42"/>
    </row>
    <row r="1043" spans="77:77" ht="0" hidden="1" customHeight="1">
      <c r="BY1043" s="42"/>
    </row>
    <row r="1044" spans="77:77" ht="0" hidden="1" customHeight="1">
      <c r="BY1044" s="42"/>
    </row>
    <row r="1045" spans="77:77" ht="0" hidden="1" customHeight="1">
      <c r="BY1045" s="42"/>
    </row>
    <row r="1046" spans="77:77" ht="0" hidden="1" customHeight="1">
      <c r="BY1046" s="42"/>
    </row>
    <row r="1047" spans="77:77" ht="0" hidden="1" customHeight="1">
      <c r="BY1047" s="42"/>
    </row>
    <row r="1048" spans="77:77" ht="0" hidden="1" customHeight="1">
      <c r="BY1048" s="42"/>
    </row>
    <row r="1049" spans="77:77" ht="0" hidden="1" customHeight="1">
      <c r="BY1049" s="42"/>
    </row>
    <row r="1050" spans="77:77" ht="0" hidden="1" customHeight="1">
      <c r="BY1050" s="42"/>
    </row>
    <row r="1051" spans="77:77" ht="0" hidden="1" customHeight="1">
      <c r="BY1051" s="42"/>
    </row>
    <row r="1052" spans="77:77" ht="0" hidden="1" customHeight="1">
      <c r="BY1052" s="42"/>
    </row>
    <row r="1053" spans="77:77" ht="0" hidden="1" customHeight="1">
      <c r="BY1053" s="42"/>
    </row>
    <row r="1054" spans="77:77" ht="0" hidden="1" customHeight="1">
      <c r="BY1054" s="42"/>
    </row>
    <row r="1055" spans="77:77" ht="0" hidden="1" customHeight="1">
      <c r="BY1055" s="42"/>
    </row>
    <row r="1056" spans="77:77" ht="0" hidden="1" customHeight="1">
      <c r="BY1056" s="42"/>
    </row>
    <row r="1057" spans="77:77" ht="0" hidden="1" customHeight="1">
      <c r="BY1057" s="42"/>
    </row>
    <row r="1058" spans="77:77" ht="0" hidden="1" customHeight="1">
      <c r="BY1058" s="42"/>
    </row>
    <row r="1059" spans="77:77" ht="0" hidden="1" customHeight="1">
      <c r="BY1059" s="42"/>
    </row>
    <row r="1060" spans="77:77" ht="0" hidden="1" customHeight="1">
      <c r="BY1060" s="42"/>
    </row>
    <row r="1061" spans="77:77" ht="0" hidden="1" customHeight="1">
      <c r="BY1061" s="42"/>
    </row>
    <row r="1062" spans="77:77" ht="0" hidden="1" customHeight="1">
      <c r="BY1062" s="42"/>
    </row>
    <row r="1063" spans="77:77" ht="0" hidden="1" customHeight="1">
      <c r="BY1063" s="42"/>
    </row>
    <row r="1064" spans="77:77" ht="0" hidden="1" customHeight="1">
      <c r="BY1064" s="42"/>
    </row>
    <row r="1065" spans="77:77" ht="0" hidden="1" customHeight="1">
      <c r="BY1065" s="42"/>
    </row>
    <row r="1066" spans="77:77" ht="0" hidden="1" customHeight="1">
      <c r="BY1066" s="42"/>
    </row>
    <row r="1067" spans="77:77" ht="0" hidden="1" customHeight="1">
      <c r="BY1067" s="42"/>
    </row>
    <row r="1068" spans="77:77" ht="0" hidden="1" customHeight="1">
      <c r="BY1068" s="42"/>
    </row>
    <row r="1069" spans="77:77" ht="0" hidden="1" customHeight="1">
      <c r="BY1069" s="42"/>
    </row>
    <row r="1070" spans="77:77" ht="0" hidden="1" customHeight="1">
      <c r="BY1070" s="42"/>
    </row>
    <row r="1071" spans="77:77" ht="0" hidden="1" customHeight="1">
      <c r="BY1071" s="42"/>
    </row>
    <row r="1072" spans="77:77" ht="0" hidden="1" customHeight="1">
      <c r="BY1072" s="42"/>
    </row>
    <row r="1073" spans="77:77" ht="0" hidden="1" customHeight="1">
      <c r="BY1073" s="42"/>
    </row>
    <row r="1074" spans="77:77" ht="0" hidden="1" customHeight="1">
      <c r="BY1074" s="42"/>
    </row>
    <row r="1075" spans="77:77" ht="0" hidden="1" customHeight="1">
      <c r="BY1075" s="42"/>
    </row>
    <row r="1076" spans="77:77" ht="0" hidden="1" customHeight="1">
      <c r="BY1076" s="42"/>
    </row>
    <row r="1077" spans="77:77" ht="0" hidden="1" customHeight="1">
      <c r="BY1077" s="42"/>
    </row>
    <row r="1078" spans="77:77" ht="0" hidden="1" customHeight="1">
      <c r="BY1078" s="42"/>
    </row>
    <row r="1079" spans="77:77" ht="0" hidden="1" customHeight="1">
      <c r="BY1079" s="42"/>
    </row>
    <row r="1080" spans="77:77" ht="0" hidden="1" customHeight="1">
      <c r="BY1080" s="42"/>
    </row>
    <row r="1081" spans="77:77" ht="0" hidden="1" customHeight="1">
      <c r="BY1081" s="42"/>
    </row>
    <row r="1082" spans="77:77" ht="0" hidden="1" customHeight="1">
      <c r="BY1082" s="42"/>
    </row>
    <row r="1083" spans="77:77" ht="0" hidden="1" customHeight="1">
      <c r="BY1083" s="42"/>
    </row>
    <row r="1084" spans="77:77" ht="0" hidden="1" customHeight="1">
      <c r="BY1084" s="42"/>
    </row>
    <row r="1085" spans="77:77" ht="0" hidden="1" customHeight="1">
      <c r="BY1085" s="42"/>
    </row>
    <row r="1086" spans="77:77" ht="0" hidden="1" customHeight="1">
      <c r="BY1086" s="42"/>
    </row>
    <row r="1087" spans="77:77" ht="0" hidden="1" customHeight="1">
      <c r="BY1087" s="42"/>
    </row>
    <row r="1088" spans="77:77" ht="0" hidden="1" customHeight="1">
      <c r="BY1088" s="42"/>
    </row>
    <row r="1089" spans="77:77" ht="0" hidden="1" customHeight="1">
      <c r="BY1089" s="42"/>
    </row>
    <row r="1090" spans="77:77" ht="0" hidden="1" customHeight="1">
      <c r="BY1090" s="42"/>
    </row>
    <row r="1091" spans="77:77" ht="0" hidden="1" customHeight="1">
      <c r="BY1091" s="42"/>
    </row>
    <row r="1092" spans="77:77" ht="0" hidden="1" customHeight="1">
      <c r="BY1092" s="42"/>
    </row>
    <row r="1093" spans="77:77" ht="0" hidden="1" customHeight="1">
      <c r="BY1093" s="42"/>
    </row>
    <row r="1094" spans="77:77" ht="0" hidden="1" customHeight="1">
      <c r="BY1094" s="42"/>
    </row>
    <row r="1095" spans="77:77" ht="0" hidden="1" customHeight="1">
      <c r="BY1095" s="42"/>
    </row>
    <row r="1096" spans="77:77" ht="0" hidden="1" customHeight="1">
      <c r="BY1096" s="42"/>
    </row>
    <row r="1097" spans="77:77" ht="0" hidden="1" customHeight="1">
      <c r="BY1097" s="42"/>
    </row>
    <row r="1098" spans="77:77" ht="0" hidden="1" customHeight="1">
      <c r="BY1098" s="42"/>
    </row>
    <row r="1099" spans="77:77" ht="0" hidden="1" customHeight="1">
      <c r="BY1099" s="42"/>
    </row>
    <row r="1100" spans="77:77" ht="0" hidden="1" customHeight="1">
      <c r="BY1100" s="42"/>
    </row>
    <row r="1101" spans="77:77" ht="0" hidden="1" customHeight="1">
      <c r="BY1101" s="42"/>
    </row>
    <row r="1102" spans="77:77" ht="0" hidden="1" customHeight="1">
      <c r="BY1102" s="42"/>
    </row>
    <row r="1103" spans="77:77" ht="0" hidden="1" customHeight="1">
      <c r="BY1103" s="42"/>
    </row>
    <row r="1104" spans="77:77" ht="0" hidden="1" customHeight="1">
      <c r="BY1104" s="42"/>
    </row>
    <row r="1105" spans="77:77" ht="0" hidden="1" customHeight="1">
      <c r="BY1105" s="42"/>
    </row>
    <row r="1106" spans="77:77" ht="0" hidden="1" customHeight="1">
      <c r="BY1106" s="42"/>
    </row>
    <row r="1107" spans="77:77" ht="0" hidden="1" customHeight="1">
      <c r="BY1107" s="42"/>
    </row>
    <row r="1108" spans="77:77" ht="0" hidden="1" customHeight="1">
      <c r="BY1108" s="42"/>
    </row>
    <row r="1109" spans="77:77" ht="0" hidden="1" customHeight="1">
      <c r="BY1109" s="42"/>
    </row>
    <row r="1110" spans="77:77" ht="0" hidden="1" customHeight="1">
      <c r="BY1110" s="42"/>
    </row>
    <row r="1111" spans="77:77" ht="0" hidden="1" customHeight="1">
      <c r="BY1111" s="42"/>
    </row>
    <row r="1112" spans="77:77" ht="0" hidden="1" customHeight="1">
      <c r="BY1112" s="42"/>
    </row>
    <row r="1113" spans="77:77" ht="0" hidden="1" customHeight="1">
      <c r="BY1113" s="42"/>
    </row>
    <row r="1114" spans="77:77" ht="0" hidden="1" customHeight="1">
      <c r="BY1114" s="42"/>
    </row>
    <row r="1115" spans="77:77" ht="0" hidden="1" customHeight="1">
      <c r="BY1115" s="42"/>
    </row>
    <row r="1116" spans="77:77" ht="0" hidden="1" customHeight="1">
      <c r="BY1116" s="42"/>
    </row>
    <row r="1117" spans="77:77" ht="0" hidden="1" customHeight="1">
      <c r="BY1117" s="42"/>
    </row>
    <row r="1118" spans="77:77" ht="0" hidden="1" customHeight="1">
      <c r="BY1118" s="42"/>
    </row>
    <row r="1119" spans="77:77" ht="0" hidden="1" customHeight="1">
      <c r="BY1119" s="42"/>
    </row>
    <row r="1120" spans="77:77" ht="0" hidden="1" customHeight="1">
      <c r="BY1120" s="42"/>
    </row>
    <row r="1121" spans="77:77" ht="0" hidden="1" customHeight="1">
      <c r="BY1121" s="42"/>
    </row>
    <row r="1122" spans="77:77" ht="0" hidden="1" customHeight="1">
      <c r="BY1122" s="42"/>
    </row>
    <row r="1123" spans="77:77" ht="0" hidden="1" customHeight="1">
      <c r="BY1123" s="42"/>
    </row>
    <row r="1124" spans="77:77" ht="0" hidden="1" customHeight="1">
      <c r="BY1124" s="42"/>
    </row>
    <row r="1125" spans="77:77" ht="0" hidden="1" customHeight="1">
      <c r="BY1125" s="42"/>
    </row>
    <row r="1126" spans="77:77" ht="0" hidden="1" customHeight="1">
      <c r="BY1126" s="42"/>
    </row>
    <row r="1127" spans="77:77" ht="0" hidden="1" customHeight="1">
      <c r="BY1127" s="42"/>
    </row>
    <row r="1128" spans="77:77" ht="0" hidden="1" customHeight="1">
      <c r="BY1128" s="42"/>
    </row>
    <row r="1129" spans="77:77" ht="0" hidden="1" customHeight="1">
      <c r="BY1129" s="42"/>
    </row>
    <row r="1130" spans="77:77" ht="0" hidden="1" customHeight="1">
      <c r="BY1130" s="42"/>
    </row>
    <row r="1131" spans="77:77" ht="0" hidden="1" customHeight="1">
      <c r="BY1131" s="42"/>
    </row>
    <row r="1132" spans="77:77" ht="0" hidden="1" customHeight="1">
      <c r="BY1132" s="42"/>
    </row>
    <row r="1133" spans="77:77" ht="0" hidden="1" customHeight="1">
      <c r="BY1133" s="42"/>
    </row>
    <row r="1134" spans="77:77" ht="0" hidden="1" customHeight="1">
      <c r="BY1134" s="42"/>
    </row>
    <row r="1135" spans="77:77" ht="0" hidden="1" customHeight="1">
      <c r="BY1135" s="42"/>
    </row>
    <row r="1136" spans="77:77" ht="0" hidden="1" customHeight="1">
      <c r="BY1136" s="42"/>
    </row>
    <row r="1137" spans="77:77" ht="0" hidden="1" customHeight="1">
      <c r="BY1137" s="42"/>
    </row>
    <row r="1138" spans="77:77" ht="0" hidden="1" customHeight="1">
      <c r="BY1138" s="42"/>
    </row>
    <row r="1139" spans="77:77" ht="0" hidden="1" customHeight="1">
      <c r="BY1139" s="42"/>
    </row>
    <row r="1140" spans="77:77" ht="0" hidden="1" customHeight="1">
      <c r="BY1140" s="42"/>
    </row>
    <row r="1141" spans="77:77" ht="0" hidden="1" customHeight="1">
      <c r="BY1141" s="42"/>
    </row>
    <row r="1142" spans="77:77" ht="0" hidden="1" customHeight="1">
      <c r="BY1142" s="42"/>
    </row>
    <row r="1143" spans="77:77" ht="0" hidden="1" customHeight="1">
      <c r="BY1143" s="42"/>
    </row>
    <row r="1144" spans="77:77" ht="0" hidden="1" customHeight="1">
      <c r="BY1144" s="42"/>
    </row>
    <row r="1145" spans="77:77" ht="0" hidden="1" customHeight="1">
      <c r="BY1145" s="42"/>
    </row>
    <row r="1146" spans="77:77" ht="0" hidden="1" customHeight="1">
      <c r="BY1146" s="42"/>
    </row>
    <row r="1147" spans="77:77" ht="0" hidden="1" customHeight="1">
      <c r="BY1147" s="42"/>
    </row>
    <row r="1148" spans="77:77" ht="0" hidden="1" customHeight="1">
      <c r="BY1148" s="42"/>
    </row>
    <row r="1149" spans="77:77" ht="0" hidden="1" customHeight="1">
      <c r="BY1149" s="42"/>
    </row>
    <row r="1150" spans="77:77" ht="0" hidden="1" customHeight="1">
      <c r="BY1150" s="42"/>
    </row>
    <row r="1151" spans="77:77" ht="0" hidden="1" customHeight="1">
      <c r="BY1151" s="42"/>
    </row>
    <row r="1152" spans="77:77" ht="0" hidden="1" customHeight="1">
      <c r="BY1152" s="42"/>
    </row>
    <row r="1153" spans="77:77" ht="0" hidden="1" customHeight="1">
      <c r="BY1153" s="42"/>
    </row>
    <row r="1154" spans="77:77" ht="0" hidden="1" customHeight="1">
      <c r="BY1154" s="42"/>
    </row>
    <row r="1155" spans="77:77" ht="0" hidden="1" customHeight="1">
      <c r="BY1155" s="42"/>
    </row>
    <row r="1156" spans="77:77" ht="0" hidden="1" customHeight="1">
      <c r="BY1156" s="42"/>
    </row>
    <row r="1157" spans="77:77" ht="0" hidden="1" customHeight="1">
      <c r="BY1157" s="42"/>
    </row>
    <row r="1158" spans="77:77" ht="0" hidden="1" customHeight="1">
      <c r="BY1158" s="42"/>
    </row>
    <row r="1159" spans="77:77" ht="0" hidden="1" customHeight="1">
      <c r="BY1159" s="42"/>
    </row>
    <row r="1160" spans="77:77" ht="0" hidden="1" customHeight="1">
      <c r="BY1160" s="42"/>
    </row>
    <row r="1161" spans="77:77" ht="0" hidden="1" customHeight="1">
      <c r="BY1161" s="42"/>
    </row>
    <row r="1162" spans="77:77" ht="0" hidden="1" customHeight="1">
      <c r="BY1162" s="42"/>
    </row>
    <row r="1163" spans="77:77" ht="0" hidden="1" customHeight="1">
      <c r="BY1163" s="42"/>
    </row>
    <row r="1164" spans="77:77" ht="0" hidden="1" customHeight="1">
      <c r="BY1164" s="42"/>
    </row>
    <row r="1165" spans="77:77" ht="0" hidden="1" customHeight="1">
      <c r="BY1165" s="42"/>
    </row>
    <row r="1166" spans="77:77" ht="0" hidden="1" customHeight="1">
      <c r="BY1166" s="42"/>
    </row>
    <row r="1167" spans="77:77" ht="0" hidden="1" customHeight="1">
      <c r="BY1167" s="42"/>
    </row>
    <row r="1168" spans="77:77" ht="0" hidden="1" customHeight="1">
      <c r="BY1168" s="42"/>
    </row>
    <row r="1169" spans="77:77" ht="0" hidden="1" customHeight="1">
      <c r="BY1169" s="42"/>
    </row>
    <row r="1170" spans="77:77" ht="0" hidden="1" customHeight="1">
      <c r="BY1170" s="42"/>
    </row>
    <row r="1171" spans="77:77" ht="0" hidden="1" customHeight="1">
      <c r="BY1171" s="42"/>
    </row>
    <row r="1172" spans="77:77" ht="0" hidden="1" customHeight="1">
      <c r="BY1172" s="42"/>
    </row>
    <row r="1173" spans="77:77" ht="0" hidden="1" customHeight="1">
      <c r="BY1173" s="42"/>
    </row>
    <row r="1174" spans="77:77" ht="0" hidden="1" customHeight="1">
      <c r="BY1174" s="42"/>
    </row>
    <row r="1175" spans="77:77" ht="0" hidden="1" customHeight="1">
      <c r="BY1175" s="42"/>
    </row>
    <row r="1176" spans="77:77" ht="0" hidden="1" customHeight="1">
      <c r="BY1176" s="42"/>
    </row>
    <row r="1177" spans="77:77" ht="0" hidden="1" customHeight="1">
      <c r="BY1177" s="42"/>
    </row>
    <row r="1178" spans="77:77" ht="0" hidden="1" customHeight="1">
      <c r="BY1178" s="42"/>
    </row>
    <row r="1179" spans="77:77" ht="0" hidden="1" customHeight="1">
      <c r="BY1179" s="42"/>
    </row>
    <row r="1180" spans="77:77" ht="0" hidden="1" customHeight="1">
      <c r="BY1180" s="42"/>
    </row>
    <row r="1181" spans="77:77" ht="0" hidden="1" customHeight="1">
      <c r="BY1181" s="42"/>
    </row>
    <row r="1182" spans="77:77" ht="0" hidden="1" customHeight="1">
      <c r="BY1182" s="42"/>
    </row>
    <row r="1183" spans="77:77" ht="0" hidden="1" customHeight="1">
      <c r="BY1183" s="42"/>
    </row>
    <row r="1184" spans="77:77" ht="0" hidden="1" customHeight="1">
      <c r="BY1184" s="42"/>
    </row>
    <row r="1185" spans="77:77" ht="0" hidden="1" customHeight="1">
      <c r="BY1185" s="42"/>
    </row>
    <row r="1186" spans="77:77" ht="0" hidden="1" customHeight="1">
      <c r="BY1186" s="42"/>
    </row>
    <row r="1187" spans="77:77" ht="0" hidden="1" customHeight="1">
      <c r="BY1187" s="42"/>
    </row>
    <row r="1188" spans="77:77" ht="0" hidden="1" customHeight="1">
      <c r="BY1188" s="42"/>
    </row>
    <row r="1189" spans="77:77" ht="0" hidden="1" customHeight="1">
      <c r="BY1189" s="42"/>
    </row>
    <row r="1190" spans="77:77" ht="0" hidden="1" customHeight="1">
      <c r="BY1190" s="42"/>
    </row>
    <row r="1191" spans="77:77" ht="0" hidden="1" customHeight="1">
      <c r="BY1191" s="42"/>
    </row>
    <row r="1192" spans="77:77" ht="0" hidden="1" customHeight="1">
      <c r="BY1192" s="42"/>
    </row>
    <row r="1193" spans="77:77" ht="0" hidden="1" customHeight="1">
      <c r="BY1193" s="42"/>
    </row>
    <row r="1194" spans="77:77" ht="0" hidden="1" customHeight="1">
      <c r="BY1194" s="42"/>
    </row>
    <row r="1195" spans="77:77" ht="0" hidden="1" customHeight="1">
      <c r="BY1195" s="42"/>
    </row>
    <row r="1196" spans="77:77" ht="0" hidden="1" customHeight="1">
      <c r="BY1196" s="42"/>
    </row>
    <row r="1197" spans="77:77" ht="0" hidden="1" customHeight="1">
      <c r="BY1197" s="42"/>
    </row>
    <row r="1198" spans="77:77" ht="0" hidden="1" customHeight="1">
      <c r="BY1198" s="42"/>
    </row>
    <row r="1199" spans="77:77" ht="0" hidden="1" customHeight="1">
      <c r="BY1199" s="42"/>
    </row>
    <row r="1200" spans="77:77" ht="0" hidden="1" customHeight="1">
      <c r="BY1200" s="42"/>
    </row>
    <row r="1201" spans="77:77" ht="0" hidden="1" customHeight="1">
      <c r="BY1201" s="42"/>
    </row>
    <row r="1202" spans="77:77" ht="0" hidden="1" customHeight="1">
      <c r="BY1202" s="42"/>
    </row>
    <row r="1203" spans="77:77" ht="0" hidden="1" customHeight="1">
      <c r="BY1203" s="42"/>
    </row>
    <row r="1204" spans="77:77" ht="0" hidden="1" customHeight="1">
      <c r="BY1204" s="42"/>
    </row>
    <row r="1205" spans="77:77" ht="0" hidden="1" customHeight="1">
      <c r="BY1205" s="42"/>
    </row>
    <row r="1206" spans="77:77" ht="0" hidden="1" customHeight="1">
      <c r="BY1206" s="42"/>
    </row>
    <row r="1207" spans="77:77" ht="0" hidden="1" customHeight="1">
      <c r="BY1207" s="42"/>
    </row>
    <row r="1208" spans="77:77" ht="0" hidden="1" customHeight="1">
      <c r="BY1208" s="42"/>
    </row>
    <row r="1209" spans="77:77" ht="0" hidden="1" customHeight="1">
      <c r="BY1209" s="42"/>
    </row>
    <row r="1210" spans="77:77" ht="0" hidden="1" customHeight="1">
      <c r="BY1210" s="42"/>
    </row>
    <row r="1211" spans="77:77" ht="0" hidden="1" customHeight="1">
      <c r="BY1211" s="42"/>
    </row>
    <row r="1212" spans="77:77" ht="0" hidden="1" customHeight="1">
      <c r="BY1212" s="42"/>
    </row>
    <row r="1213" spans="77:77" ht="0" hidden="1" customHeight="1">
      <c r="BY1213" s="42"/>
    </row>
    <row r="1214" spans="77:77" ht="0" hidden="1" customHeight="1">
      <c r="BY1214" s="42"/>
    </row>
    <row r="1215" spans="77:77" ht="0" hidden="1" customHeight="1">
      <c r="BY1215" s="42"/>
    </row>
    <row r="1216" spans="77:77" ht="0" hidden="1" customHeight="1">
      <c r="BY1216" s="42"/>
    </row>
    <row r="1217" spans="77:77" ht="0" hidden="1" customHeight="1">
      <c r="BY1217" s="42"/>
    </row>
    <row r="1218" spans="77:77" ht="0" hidden="1" customHeight="1">
      <c r="BY1218" s="42"/>
    </row>
    <row r="1219" spans="77:77" ht="0" hidden="1" customHeight="1">
      <c r="BY1219" s="42"/>
    </row>
    <row r="1220" spans="77:77" ht="0" hidden="1" customHeight="1">
      <c r="BY1220" s="42"/>
    </row>
    <row r="1221" spans="77:77" ht="0" hidden="1" customHeight="1">
      <c r="BY1221" s="42"/>
    </row>
    <row r="1222" spans="77:77" ht="0" hidden="1" customHeight="1">
      <c r="BY1222" s="42"/>
    </row>
    <row r="1223" spans="77:77" ht="0" hidden="1" customHeight="1">
      <c r="BY1223" s="42"/>
    </row>
    <row r="1224" spans="77:77" ht="0" hidden="1" customHeight="1">
      <c r="BY1224" s="42"/>
    </row>
    <row r="1225" spans="77:77" ht="0" hidden="1" customHeight="1">
      <c r="BY1225" s="42"/>
    </row>
    <row r="1226" spans="77:77" ht="0" hidden="1" customHeight="1">
      <c r="BY1226" s="42"/>
    </row>
    <row r="1227" spans="77:77" ht="0" hidden="1" customHeight="1">
      <c r="BY1227" s="42"/>
    </row>
    <row r="1228" spans="77:77" ht="0" hidden="1" customHeight="1">
      <c r="BY1228" s="42"/>
    </row>
    <row r="1229" spans="77:77" ht="0" hidden="1" customHeight="1">
      <c r="BY1229" s="42"/>
    </row>
    <row r="1230" spans="77:77" ht="0" hidden="1" customHeight="1">
      <c r="BY1230" s="42"/>
    </row>
    <row r="1231" spans="77:77" ht="0" hidden="1" customHeight="1">
      <c r="BY1231" s="42"/>
    </row>
    <row r="1232" spans="77:77" ht="0" hidden="1" customHeight="1">
      <c r="BY1232" s="42"/>
    </row>
    <row r="1233" spans="77:77" ht="0" hidden="1" customHeight="1">
      <c r="BY1233" s="42"/>
    </row>
    <row r="1234" spans="77:77" ht="0" hidden="1" customHeight="1">
      <c r="BY1234" s="42"/>
    </row>
    <row r="1235" spans="77:77" ht="0" hidden="1" customHeight="1">
      <c r="BY1235" s="42"/>
    </row>
    <row r="1236" spans="77:77" ht="0" hidden="1" customHeight="1">
      <c r="BY1236" s="42"/>
    </row>
    <row r="1237" spans="77:77" ht="0" hidden="1" customHeight="1">
      <c r="BY1237" s="42"/>
    </row>
    <row r="1238" spans="77:77" ht="0" hidden="1" customHeight="1">
      <c r="BY1238" s="42"/>
    </row>
    <row r="1239" spans="77:77" ht="0" hidden="1" customHeight="1">
      <c r="BY1239" s="42"/>
    </row>
    <row r="1240" spans="77:77" ht="0" hidden="1" customHeight="1">
      <c r="BY1240" s="42"/>
    </row>
    <row r="1241" spans="77:77" ht="0" hidden="1" customHeight="1">
      <c r="BY1241" s="42"/>
    </row>
    <row r="1242" spans="77:77" ht="0" hidden="1" customHeight="1">
      <c r="BY1242" s="42"/>
    </row>
    <row r="1243" spans="77:77" ht="0" hidden="1" customHeight="1">
      <c r="BY1243" s="42"/>
    </row>
    <row r="1244" spans="77:77" ht="0" hidden="1" customHeight="1">
      <c r="BY1244" s="42"/>
    </row>
    <row r="1245" spans="77:77" ht="0" hidden="1" customHeight="1">
      <c r="BY1245" s="42"/>
    </row>
    <row r="1246" spans="77:77" ht="0" hidden="1" customHeight="1">
      <c r="BY1246" s="42"/>
    </row>
    <row r="1247" spans="77:77" ht="0" hidden="1" customHeight="1">
      <c r="BY1247" s="42"/>
    </row>
    <row r="1248" spans="77:77" ht="0" hidden="1" customHeight="1">
      <c r="BY1248" s="42"/>
    </row>
    <row r="1249" spans="77:77" ht="0" hidden="1" customHeight="1">
      <c r="BY1249" s="42"/>
    </row>
    <row r="1250" spans="77:77" ht="0" hidden="1" customHeight="1">
      <c r="BY1250" s="42"/>
    </row>
    <row r="1251" spans="77:77" ht="0" hidden="1" customHeight="1">
      <c r="BY1251" s="42"/>
    </row>
    <row r="1252" spans="77:77" ht="0" hidden="1" customHeight="1">
      <c r="BY1252" s="42"/>
    </row>
    <row r="1253" spans="77:77" ht="0" hidden="1" customHeight="1">
      <c r="BY1253" s="42"/>
    </row>
    <row r="1254" spans="77:77" ht="0" hidden="1" customHeight="1">
      <c r="BY1254" s="42"/>
    </row>
    <row r="1255" spans="77:77" ht="0" hidden="1" customHeight="1">
      <c r="BY1255" s="42"/>
    </row>
    <row r="1256" spans="77:77" ht="0" hidden="1" customHeight="1">
      <c r="BY1256" s="42"/>
    </row>
    <row r="1257" spans="77:77" ht="0" hidden="1" customHeight="1">
      <c r="BY1257" s="42"/>
    </row>
    <row r="1258" spans="77:77" ht="0" hidden="1" customHeight="1">
      <c r="BY1258" s="42"/>
    </row>
    <row r="1259" spans="77:77" ht="0" hidden="1" customHeight="1">
      <c r="BY1259" s="42"/>
    </row>
    <row r="1260" spans="77:77" ht="0" hidden="1" customHeight="1">
      <c r="BY1260" s="42"/>
    </row>
    <row r="1261" spans="77:77" ht="0" hidden="1" customHeight="1">
      <c r="BY1261" s="42"/>
    </row>
    <row r="1262" spans="77:77" ht="0" hidden="1" customHeight="1">
      <c r="BY1262" s="42"/>
    </row>
    <row r="1263" spans="77:77" ht="0" hidden="1" customHeight="1">
      <c r="BY1263" s="42"/>
    </row>
    <row r="1264" spans="77:77" ht="0" hidden="1" customHeight="1">
      <c r="BY1264" s="42"/>
    </row>
    <row r="1265" spans="77:77" ht="0" hidden="1" customHeight="1">
      <c r="BY1265" s="42"/>
    </row>
    <row r="1266" spans="77:77" ht="0" hidden="1" customHeight="1">
      <c r="BY1266" s="42"/>
    </row>
    <row r="1267" spans="77:77" ht="0" hidden="1" customHeight="1">
      <c r="BY1267" s="42"/>
    </row>
    <row r="1268" spans="77:77" ht="0" hidden="1" customHeight="1">
      <c r="BY1268" s="42"/>
    </row>
    <row r="1269" spans="77:77" ht="0" hidden="1" customHeight="1">
      <c r="BY1269" s="42"/>
    </row>
    <row r="1270" spans="77:77" ht="0" hidden="1" customHeight="1">
      <c r="BY1270" s="42"/>
    </row>
    <row r="1271" spans="77:77" ht="0" hidden="1" customHeight="1">
      <c r="BY1271" s="42"/>
    </row>
    <row r="1272" spans="77:77" ht="0" hidden="1" customHeight="1">
      <c r="BY1272" s="42"/>
    </row>
    <row r="1273" spans="77:77" ht="0" hidden="1" customHeight="1">
      <c r="BY1273" s="42"/>
    </row>
    <row r="1274" spans="77:77" ht="0" hidden="1" customHeight="1">
      <c r="BY1274" s="42"/>
    </row>
    <row r="1275" spans="77:77" ht="0" hidden="1" customHeight="1">
      <c r="BY1275" s="42"/>
    </row>
    <row r="1276" spans="77:77" ht="0" hidden="1" customHeight="1">
      <c r="BY1276" s="42"/>
    </row>
    <row r="1277" spans="77:77" ht="0" hidden="1" customHeight="1">
      <c r="BY1277" s="42"/>
    </row>
    <row r="1278" spans="77:77" ht="0" hidden="1" customHeight="1">
      <c r="BY1278" s="42"/>
    </row>
    <row r="1279" spans="77:77" ht="0" hidden="1" customHeight="1">
      <c r="BY1279" s="42"/>
    </row>
    <row r="1280" spans="77:77" ht="0" hidden="1" customHeight="1">
      <c r="BY1280" s="42"/>
    </row>
    <row r="1281" spans="77:77" ht="0" hidden="1" customHeight="1">
      <c r="BY1281" s="42"/>
    </row>
    <row r="1282" spans="77:77" ht="0" hidden="1" customHeight="1">
      <c r="BY1282" s="42"/>
    </row>
    <row r="1283" spans="77:77" ht="0" hidden="1" customHeight="1">
      <c r="BY1283" s="42"/>
    </row>
    <row r="1284" spans="77:77" ht="0" hidden="1" customHeight="1">
      <c r="BY1284" s="42"/>
    </row>
    <row r="1285" spans="77:77" ht="0" hidden="1" customHeight="1">
      <c r="BY1285" s="42"/>
    </row>
    <row r="1286" spans="77:77" ht="0" hidden="1" customHeight="1">
      <c r="BY1286" s="42"/>
    </row>
    <row r="1287" spans="77:77" ht="0" hidden="1" customHeight="1">
      <c r="BY1287" s="42"/>
    </row>
    <row r="1288" spans="77:77" ht="0" hidden="1" customHeight="1">
      <c r="BY1288" s="42"/>
    </row>
    <row r="1289" spans="77:77" ht="0" hidden="1" customHeight="1">
      <c r="BY1289" s="42"/>
    </row>
    <row r="1290" spans="77:77" ht="0" hidden="1" customHeight="1">
      <c r="BY1290" s="42"/>
    </row>
    <row r="1291" spans="77:77" ht="0" hidden="1" customHeight="1">
      <c r="BY1291" s="42"/>
    </row>
    <row r="1292" spans="77:77" ht="0" hidden="1" customHeight="1">
      <c r="BY1292" s="42"/>
    </row>
    <row r="1293" spans="77:77" ht="0" hidden="1" customHeight="1">
      <c r="BY1293" s="42"/>
    </row>
    <row r="1294" spans="77:77" ht="0" hidden="1" customHeight="1">
      <c r="BY1294" s="42"/>
    </row>
    <row r="1295" spans="77:77" ht="0" hidden="1" customHeight="1">
      <c r="BY1295" s="42"/>
    </row>
    <row r="1296" spans="77:77" ht="0" hidden="1" customHeight="1">
      <c r="BY1296" s="42"/>
    </row>
    <row r="1297" spans="77:77" ht="0" hidden="1" customHeight="1">
      <c r="BY1297" s="42"/>
    </row>
    <row r="1298" spans="77:77" ht="0" hidden="1" customHeight="1">
      <c r="BY1298" s="42"/>
    </row>
    <row r="1299" spans="77:77" ht="0" hidden="1" customHeight="1">
      <c r="BY1299" s="42"/>
    </row>
    <row r="1300" spans="77:77" ht="0" hidden="1" customHeight="1">
      <c r="BY1300" s="42"/>
    </row>
    <row r="1301" spans="77:77" ht="0" hidden="1" customHeight="1">
      <c r="BY1301" s="42"/>
    </row>
    <row r="1302" spans="77:77" ht="0" hidden="1" customHeight="1">
      <c r="BY1302" s="42"/>
    </row>
    <row r="1303" spans="77:77" ht="0" hidden="1" customHeight="1">
      <c r="BY1303" s="42"/>
    </row>
    <row r="1304" spans="77:77" ht="0" hidden="1" customHeight="1">
      <c r="BY1304" s="42"/>
    </row>
    <row r="1305" spans="77:77" ht="0" hidden="1" customHeight="1">
      <c r="BY1305" s="42"/>
    </row>
    <row r="1306" spans="77:77" ht="0" hidden="1" customHeight="1">
      <c r="BY1306" s="42"/>
    </row>
    <row r="1307" spans="77:77" ht="0" hidden="1" customHeight="1">
      <c r="BY1307" s="42"/>
    </row>
    <row r="1308" spans="77:77" ht="0" hidden="1" customHeight="1">
      <c r="BY1308" s="42"/>
    </row>
    <row r="1309" spans="77:77" ht="0" hidden="1" customHeight="1">
      <c r="BY1309" s="42"/>
    </row>
    <row r="1310" spans="77:77" ht="0" hidden="1" customHeight="1">
      <c r="BY1310" s="42"/>
    </row>
    <row r="1311" spans="77:77" ht="0" hidden="1" customHeight="1">
      <c r="BY1311" s="42"/>
    </row>
    <row r="1312" spans="77:77" ht="0" hidden="1" customHeight="1">
      <c r="BY1312" s="42"/>
    </row>
    <row r="1313" spans="77:77" ht="0" hidden="1" customHeight="1">
      <c r="BY1313" s="42"/>
    </row>
    <row r="1314" spans="77:77" ht="0" hidden="1" customHeight="1">
      <c r="BY1314" s="42"/>
    </row>
    <row r="1315" spans="77:77" ht="0" hidden="1" customHeight="1">
      <c r="BY1315" s="42"/>
    </row>
    <row r="1316" spans="77:77" ht="0" hidden="1" customHeight="1">
      <c r="BY1316" s="42"/>
    </row>
    <row r="1317" spans="77:77" ht="0" hidden="1" customHeight="1">
      <c r="BY1317" s="42"/>
    </row>
    <row r="1318" spans="77:77" ht="0" hidden="1" customHeight="1">
      <c r="BY1318" s="42"/>
    </row>
    <row r="1319" spans="77:77" ht="0" hidden="1" customHeight="1">
      <c r="BY1319" s="42"/>
    </row>
    <row r="1320" spans="77:77" ht="0" hidden="1" customHeight="1">
      <c r="BY1320" s="42"/>
    </row>
    <row r="1321" spans="77:77" ht="0" hidden="1" customHeight="1">
      <c r="BY1321" s="42"/>
    </row>
    <row r="1322" spans="77:77" ht="0" hidden="1" customHeight="1">
      <c r="BY1322" s="42"/>
    </row>
    <row r="1323" spans="77:77" ht="0" hidden="1" customHeight="1">
      <c r="BY1323" s="42"/>
    </row>
    <row r="1324" spans="77:77" ht="0" hidden="1" customHeight="1">
      <c r="BY1324" s="42"/>
    </row>
    <row r="1325" spans="77:77" ht="0" hidden="1" customHeight="1">
      <c r="BY1325" s="42"/>
    </row>
    <row r="1326" spans="77:77" ht="0" hidden="1" customHeight="1">
      <c r="BY1326" s="42"/>
    </row>
    <row r="1327" spans="77:77" ht="0" hidden="1" customHeight="1">
      <c r="BY1327" s="42"/>
    </row>
    <row r="1328" spans="77:77" ht="0" hidden="1" customHeight="1">
      <c r="BY1328" s="42"/>
    </row>
    <row r="1329" spans="77:77" ht="0" hidden="1" customHeight="1">
      <c r="BY1329" s="42"/>
    </row>
    <row r="1330" spans="77:77" ht="0" hidden="1" customHeight="1">
      <c r="BY1330" s="42"/>
    </row>
    <row r="1331" spans="77:77" ht="0" hidden="1" customHeight="1">
      <c r="BY1331" s="42"/>
    </row>
    <row r="1332" spans="77:77" ht="0" hidden="1" customHeight="1">
      <c r="BY1332" s="42"/>
    </row>
    <row r="1333" spans="77:77" ht="0" hidden="1" customHeight="1">
      <c r="BY1333" s="42"/>
    </row>
    <row r="1334" spans="77:77" ht="0" hidden="1" customHeight="1">
      <c r="BY1334" s="42"/>
    </row>
    <row r="1335" spans="77:77" ht="0" hidden="1" customHeight="1">
      <c r="BY1335" s="42"/>
    </row>
    <row r="1336" spans="77:77" ht="0" hidden="1" customHeight="1">
      <c r="BY1336" s="42"/>
    </row>
    <row r="1337" spans="77:77" ht="0" hidden="1" customHeight="1">
      <c r="BY1337" s="42"/>
    </row>
    <row r="1338" spans="77:77" ht="0" hidden="1" customHeight="1">
      <c r="BY1338" s="42"/>
    </row>
    <row r="1339" spans="77:77" ht="0" hidden="1" customHeight="1">
      <c r="BY1339" s="42"/>
    </row>
    <row r="1340" spans="77:77" ht="0" hidden="1" customHeight="1">
      <c r="BY1340" s="42"/>
    </row>
    <row r="1341" spans="77:77" ht="0" hidden="1" customHeight="1">
      <c r="BY1341" s="42"/>
    </row>
    <row r="1342" spans="77:77" ht="0" hidden="1" customHeight="1">
      <c r="BY1342" s="42"/>
    </row>
    <row r="1343" spans="77:77" ht="0" hidden="1" customHeight="1">
      <c r="BY1343" s="42"/>
    </row>
    <row r="1344" spans="77:77" ht="0" hidden="1" customHeight="1">
      <c r="BY1344" s="42"/>
    </row>
    <row r="1345" spans="77:77" ht="0" hidden="1" customHeight="1">
      <c r="BY1345" s="42"/>
    </row>
    <row r="1346" spans="77:77" ht="0" hidden="1" customHeight="1">
      <c r="BY1346" s="42"/>
    </row>
    <row r="1347" spans="77:77" ht="0" hidden="1" customHeight="1">
      <c r="BY1347" s="42"/>
    </row>
    <row r="1348" spans="77:77" ht="0" hidden="1" customHeight="1">
      <c r="BY1348" s="42"/>
    </row>
    <row r="1349" spans="77:77" ht="0" hidden="1" customHeight="1">
      <c r="BY1349" s="42"/>
    </row>
    <row r="1350" spans="77:77" ht="0" hidden="1" customHeight="1">
      <c r="BY1350" s="42"/>
    </row>
    <row r="1351" spans="77:77" ht="0" hidden="1" customHeight="1">
      <c r="BY1351" s="42"/>
    </row>
    <row r="1352" spans="77:77" ht="0" hidden="1" customHeight="1">
      <c r="BY1352" s="42"/>
    </row>
    <row r="1353" spans="77:77" ht="0" hidden="1" customHeight="1">
      <c r="BY1353" s="42"/>
    </row>
    <row r="1354" spans="77:77" ht="0" hidden="1" customHeight="1">
      <c r="BY1354" s="42"/>
    </row>
    <row r="1355" spans="77:77" ht="0" hidden="1" customHeight="1">
      <c r="BY1355" s="42"/>
    </row>
    <row r="1356" spans="77:77" ht="0" hidden="1" customHeight="1">
      <c r="BY1356" s="42"/>
    </row>
    <row r="1357" spans="77:77" ht="0" hidden="1" customHeight="1">
      <c r="BY1357" s="42"/>
    </row>
    <row r="1358" spans="77:77" ht="0" hidden="1" customHeight="1">
      <c r="BY1358" s="42"/>
    </row>
    <row r="1359" spans="77:77" ht="0" hidden="1" customHeight="1">
      <c r="BY1359" s="42"/>
    </row>
    <row r="1360" spans="77:77" ht="0" hidden="1" customHeight="1">
      <c r="BY1360" s="42"/>
    </row>
    <row r="1361" spans="77:77" ht="0" hidden="1" customHeight="1">
      <c r="BY1361" s="42"/>
    </row>
    <row r="1362" spans="77:77" ht="0" hidden="1" customHeight="1">
      <c r="BY1362" s="42"/>
    </row>
    <row r="1363" spans="77:77" ht="0" hidden="1" customHeight="1">
      <c r="BY1363" s="42"/>
    </row>
    <row r="1364" spans="77:77" ht="0" hidden="1" customHeight="1">
      <c r="BY1364" s="42"/>
    </row>
    <row r="1365" spans="77:77" ht="0" hidden="1" customHeight="1">
      <c r="BY1365" s="42"/>
    </row>
    <row r="1366" spans="77:77" ht="0" hidden="1" customHeight="1">
      <c r="BY1366" s="42"/>
    </row>
    <row r="1367" spans="77:77" ht="0" hidden="1" customHeight="1">
      <c r="BY1367" s="42"/>
    </row>
    <row r="1368" spans="77:77" ht="0" hidden="1" customHeight="1">
      <c r="BY1368" s="42"/>
    </row>
    <row r="1369" spans="77:77" ht="0" hidden="1" customHeight="1">
      <c r="BY1369" s="42"/>
    </row>
    <row r="1370" spans="77:77" ht="0" hidden="1" customHeight="1">
      <c r="BY1370" s="42"/>
    </row>
    <row r="1371" spans="77:77" ht="0" hidden="1" customHeight="1">
      <c r="BY1371" s="42"/>
    </row>
    <row r="1372" spans="77:77" ht="0" hidden="1" customHeight="1">
      <c r="BY1372" s="42"/>
    </row>
    <row r="1373" spans="77:77" ht="0" hidden="1" customHeight="1">
      <c r="BY1373" s="42"/>
    </row>
    <row r="1374" spans="77:77" ht="0" hidden="1" customHeight="1">
      <c r="BY1374" s="42"/>
    </row>
    <row r="1375" spans="77:77" ht="0" hidden="1" customHeight="1">
      <c r="BY1375" s="42"/>
    </row>
    <row r="1376" spans="77:77" ht="0" hidden="1" customHeight="1">
      <c r="BY1376" s="42"/>
    </row>
    <row r="1377" spans="77:77" ht="0" hidden="1" customHeight="1">
      <c r="BY1377" s="42"/>
    </row>
    <row r="1378" spans="77:77" ht="0" hidden="1" customHeight="1">
      <c r="BY1378" s="42"/>
    </row>
    <row r="1379" spans="77:77" ht="0" hidden="1" customHeight="1">
      <c r="BY1379" s="42"/>
    </row>
    <row r="1380" spans="77:77" ht="0" hidden="1" customHeight="1">
      <c r="BY1380" s="42"/>
    </row>
    <row r="1381" spans="77:77" ht="0" hidden="1" customHeight="1">
      <c r="BY1381" s="42"/>
    </row>
    <row r="1382" spans="77:77" ht="0" hidden="1" customHeight="1">
      <c r="BY1382" s="42"/>
    </row>
    <row r="1383" spans="77:77" ht="0" hidden="1" customHeight="1">
      <c r="BY1383" s="42"/>
    </row>
    <row r="1384" spans="77:77" ht="0" hidden="1" customHeight="1">
      <c r="BY1384" s="42"/>
    </row>
    <row r="1385" spans="77:77" ht="0" hidden="1" customHeight="1">
      <c r="BY1385" s="42"/>
    </row>
    <row r="1386" spans="77:77" ht="0" hidden="1" customHeight="1">
      <c r="BY1386" s="42"/>
    </row>
    <row r="1387" spans="77:77" ht="0" hidden="1" customHeight="1">
      <c r="BY1387" s="42"/>
    </row>
    <row r="1388" spans="77:77" ht="0" hidden="1" customHeight="1">
      <c r="BY1388" s="42"/>
    </row>
    <row r="1389" spans="77:77" ht="0" hidden="1" customHeight="1">
      <c r="BY1389" s="42"/>
    </row>
    <row r="1390" spans="77:77" ht="0" hidden="1" customHeight="1">
      <c r="BY1390" s="42"/>
    </row>
    <row r="1391" spans="77:77" ht="0" hidden="1" customHeight="1">
      <c r="BY1391" s="42"/>
    </row>
    <row r="1392" spans="77:77" ht="0" hidden="1" customHeight="1">
      <c r="BY1392" s="42"/>
    </row>
    <row r="1393" spans="77:77" ht="0" hidden="1" customHeight="1">
      <c r="BY1393" s="42"/>
    </row>
    <row r="1394" spans="77:77" ht="0" hidden="1" customHeight="1">
      <c r="BY1394" s="42"/>
    </row>
    <row r="1395" spans="77:77" ht="0" hidden="1" customHeight="1">
      <c r="BY1395" s="42"/>
    </row>
    <row r="1396" spans="77:77" ht="0" hidden="1" customHeight="1">
      <c r="BY1396" s="42"/>
    </row>
    <row r="1397" spans="77:77" ht="0" hidden="1" customHeight="1">
      <c r="BY1397" s="42"/>
    </row>
    <row r="1398" spans="77:77" ht="0" hidden="1" customHeight="1">
      <c r="BY1398" s="42"/>
    </row>
    <row r="1399" spans="77:77" ht="0" hidden="1" customHeight="1">
      <c r="BY1399" s="42"/>
    </row>
    <row r="1400" spans="77:77" ht="0" hidden="1" customHeight="1">
      <c r="BY1400" s="42"/>
    </row>
    <row r="1401" spans="77:77" ht="0" hidden="1" customHeight="1">
      <c r="BY1401" s="42"/>
    </row>
    <row r="1402" spans="77:77" ht="0" hidden="1" customHeight="1">
      <c r="BY1402" s="42"/>
    </row>
    <row r="1403" spans="77:77" ht="0" hidden="1" customHeight="1">
      <c r="BY1403" s="42"/>
    </row>
    <row r="1404" spans="77:77" ht="0" hidden="1" customHeight="1">
      <c r="BY1404" s="42"/>
    </row>
    <row r="1405" spans="77:77" ht="0" hidden="1" customHeight="1">
      <c r="BY1405" s="42"/>
    </row>
    <row r="1406" spans="77:77" ht="0" hidden="1" customHeight="1">
      <c r="BY1406" s="42"/>
    </row>
    <row r="1407" spans="77:77" ht="0" hidden="1" customHeight="1">
      <c r="BY1407" s="42"/>
    </row>
    <row r="1408" spans="77:77" ht="0" hidden="1" customHeight="1">
      <c r="BY1408" s="42"/>
    </row>
    <row r="1409" spans="77:77" ht="0" hidden="1" customHeight="1">
      <c r="BY1409" s="42"/>
    </row>
    <row r="1410" spans="77:77" ht="0" hidden="1" customHeight="1">
      <c r="BY1410" s="42"/>
    </row>
    <row r="1411" spans="77:77" ht="0" hidden="1" customHeight="1">
      <c r="BY1411" s="42"/>
    </row>
    <row r="1412" spans="77:77" ht="0" hidden="1" customHeight="1">
      <c r="BY1412" s="42"/>
    </row>
    <row r="1413" spans="77:77" ht="0" hidden="1" customHeight="1">
      <c r="BY1413" s="42"/>
    </row>
    <row r="1414" spans="77:77" ht="0" hidden="1" customHeight="1">
      <c r="BY1414" s="42"/>
    </row>
    <row r="1415" spans="77:77" ht="0" hidden="1" customHeight="1">
      <c r="BY1415" s="42"/>
    </row>
    <row r="1416" spans="77:77" ht="0" hidden="1" customHeight="1">
      <c r="BY1416" s="42"/>
    </row>
    <row r="1417" spans="77:77" ht="0" hidden="1" customHeight="1">
      <c r="BY1417" s="42"/>
    </row>
    <row r="1418" spans="77:77" ht="0" hidden="1" customHeight="1">
      <c r="BY1418" s="42"/>
    </row>
    <row r="1419" spans="77:77" ht="0" hidden="1" customHeight="1">
      <c r="BY1419" s="42"/>
    </row>
    <row r="1420" spans="77:77" ht="0" hidden="1" customHeight="1">
      <c r="BY1420" s="42"/>
    </row>
    <row r="1421" spans="77:77" ht="0" hidden="1" customHeight="1">
      <c r="BY1421" s="42"/>
    </row>
    <row r="1422" spans="77:77" ht="0" hidden="1" customHeight="1">
      <c r="BY1422" s="42"/>
    </row>
    <row r="1423" spans="77:77" ht="0" hidden="1" customHeight="1">
      <c r="BY1423" s="42"/>
    </row>
    <row r="1424" spans="77:77" ht="0" hidden="1" customHeight="1">
      <c r="BY1424" s="42"/>
    </row>
    <row r="1425" spans="77:77" ht="0" hidden="1" customHeight="1">
      <c r="BY1425" s="42"/>
    </row>
    <row r="1426" spans="77:77" ht="0" hidden="1" customHeight="1">
      <c r="BY1426" s="42"/>
    </row>
    <row r="1427" spans="77:77" ht="0" hidden="1" customHeight="1">
      <c r="BY1427" s="42"/>
    </row>
    <row r="1428" spans="77:77" ht="0" hidden="1" customHeight="1">
      <c r="BY1428" s="42"/>
    </row>
    <row r="1429" spans="77:77" ht="0" hidden="1" customHeight="1">
      <c r="BY1429" s="42"/>
    </row>
    <row r="1430" spans="77:77" ht="0" hidden="1" customHeight="1">
      <c r="BY1430" s="42"/>
    </row>
    <row r="1431" spans="77:77" ht="0" hidden="1" customHeight="1">
      <c r="BY1431" s="42"/>
    </row>
    <row r="1432" spans="77:77" ht="0" hidden="1" customHeight="1">
      <c r="BY1432" s="42"/>
    </row>
    <row r="1433" spans="77:77" ht="0" hidden="1" customHeight="1">
      <c r="BY1433" s="42"/>
    </row>
    <row r="1434" spans="77:77" ht="0" hidden="1" customHeight="1">
      <c r="BY1434" s="42"/>
    </row>
    <row r="1435" spans="77:77" ht="0" hidden="1" customHeight="1">
      <c r="BY1435" s="42"/>
    </row>
    <row r="1436" spans="77:77" ht="0" hidden="1" customHeight="1">
      <c r="BY1436" s="42"/>
    </row>
    <row r="1437" spans="77:77" ht="0" hidden="1" customHeight="1">
      <c r="BY1437" s="42"/>
    </row>
    <row r="1438" spans="77:77" ht="0" hidden="1" customHeight="1">
      <c r="BY1438" s="42"/>
    </row>
    <row r="1439" spans="77:77" ht="0" hidden="1" customHeight="1">
      <c r="BY1439" s="42"/>
    </row>
    <row r="1440" spans="77:77" ht="0" hidden="1" customHeight="1">
      <c r="BY1440" s="42"/>
    </row>
    <row r="1441" spans="77:77" ht="0" hidden="1" customHeight="1">
      <c r="BY1441" s="42"/>
    </row>
    <row r="1442" spans="77:77" ht="0" hidden="1" customHeight="1">
      <c r="BY1442" s="42"/>
    </row>
    <row r="1443" spans="77:77" ht="0" hidden="1" customHeight="1">
      <c r="BY1443" s="42"/>
    </row>
    <row r="1444" spans="77:77" ht="0" hidden="1" customHeight="1">
      <c r="BY1444" s="42"/>
    </row>
    <row r="1445" spans="77:77" ht="0" hidden="1" customHeight="1">
      <c r="BY1445" s="42"/>
    </row>
    <row r="1446" spans="77:77" ht="0" hidden="1" customHeight="1">
      <c r="BY1446" s="42"/>
    </row>
    <row r="1447" spans="77:77" ht="0" hidden="1" customHeight="1">
      <c r="BY1447" s="42"/>
    </row>
    <row r="1448" spans="77:77" ht="0" hidden="1" customHeight="1">
      <c r="BY1448" s="42"/>
    </row>
    <row r="1449" spans="77:77" ht="0" hidden="1" customHeight="1">
      <c r="BY1449" s="42"/>
    </row>
    <row r="1450" spans="77:77" ht="0" hidden="1" customHeight="1">
      <c r="BY1450" s="42"/>
    </row>
    <row r="1451" spans="77:77" ht="0" hidden="1" customHeight="1">
      <c r="BY1451" s="42"/>
    </row>
    <row r="1452" spans="77:77" ht="0" hidden="1" customHeight="1">
      <c r="BY1452" s="42"/>
    </row>
    <row r="1453" spans="77:77" ht="0" hidden="1" customHeight="1">
      <c r="BY1453" s="42"/>
    </row>
    <row r="1454" spans="77:77" ht="0" hidden="1" customHeight="1">
      <c r="BY1454" s="42"/>
    </row>
    <row r="1455" spans="77:77" ht="0" hidden="1" customHeight="1">
      <c r="BY1455" s="42"/>
    </row>
    <row r="1456" spans="77:77" ht="0" hidden="1" customHeight="1">
      <c r="BY1456" s="42"/>
    </row>
    <row r="1457" spans="77:77" ht="0" hidden="1" customHeight="1">
      <c r="BY1457" s="42"/>
    </row>
    <row r="1458" spans="77:77" ht="0" hidden="1" customHeight="1">
      <c r="BY1458" s="42"/>
    </row>
    <row r="1459" spans="77:77" ht="0" hidden="1" customHeight="1">
      <c r="BY1459" s="42"/>
    </row>
    <row r="1460" spans="77:77" ht="0" hidden="1" customHeight="1">
      <c r="BY1460" s="42"/>
    </row>
    <row r="1461" spans="77:77" ht="0" hidden="1" customHeight="1">
      <c r="BY1461" s="42"/>
    </row>
    <row r="1462" spans="77:77" ht="0" hidden="1" customHeight="1">
      <c r="BY1462" s="42"/>
    </row>
    <row r="1463" spans="77:77" ht="0" hidden="1" customHeight="1">
      <c r="BY1463" s="42"/>
    </row>
    <row r="1464" spans="77:77" ht="0" hidden="1" customHeight="1">
      <c r="BY1464" s="42"/>
    </row>
    <row r="1465" spans="77:77" ht="0" hidden="1" customHeight="1">
      <c r="BY1465" s="42"/>
    </row>
    <row r="1466" spans="77:77" ht="0" hidden="1" customHeight="1">
      <c r="BY1466" s="42"/>
    </row>
    <row r="1467" spans="77:77" ht="0" hidden="1" customHeight="1">
      <c r="BY1467" s="42"/>
    </row>
    <row r="1468" spans="77:77" ht="0" hidden="1" customHeight="1">
      <c r="BY1468" s="42"/>
    </row>
    <row r="1469" spans="77:77" ht="0" hidden="1" customHeight="1">
      <c r="BY1469" s="42"/>
    </row>
    <row r="1470" spans="77:77" ht="0" hidden="1" customHeight="1">
      <c r="BY1470" s="42"/>
    </row>
    <row r="1471" spans="77:77" ht="0" hidden="1" customHeight="1">
      <c r="BY1471" s="42"/>
    </row>
    <row r="1472" spans="77:77" ht="0" hidden="1" customHeight="1">
      <c r="BY1472" s="42"/>
    </row>
    <row r="1473" spans="77:77" ht="0" hidden="1" customHeight="1">
      <c r="BY1473" s="42"/>
    </row>
    <row r="1474" spans="77:77" ht="0" hidden="1" customHeight="1">
      <c r="BY1474" s="42"/>
    </row>
    <row r="1475" spans="77:77" ht="0" hidden="1" customHeight="1">
      <c r="BY1475" s="42"/>
    </row>
    <row r="1476" spans="77:77" ht="0" hidden="1" customHeight="1">
      <c r="BY1476" s="42"/>
    </row>
    <row r="1477" spans="77:77" ht="0" hidden="1" customHeight="1">
      <c r="BY1477" s="42"/>
    </row>
    <row r="1478" spans="77:77" ht="0" hidden="1" customHeight="1">
      <c r="BY1478" s="42"/>
    </row>
    <row r="1479" spans="77:77" ht="0" hidden="1" customHeight="1">
      <c r="BY1479" s="42"/>
    </row>
    <row r="1480" spans="77:77" ht="0" hidden="1" customHeight="1">
      <c r="BY1480" s="42"/>
    </row>
    <row r="1481" spans="77:77" ht="0" hidden="1" customHeight="1">
      <c r="BY1481" s="42"/>
    </row>
    <row r="1482" spans="77:77" ht="0" hidden="1" customHeight="1">
      <c r="BY1482" s="42"/>
    </row>
    <row r="1483" spans="77:77" ht="0" hidden="1" customHeight="1">
      <c r="BY1483" s="42"/>
    </row>
    <row r="1484" spans="77:77" ht="0" hidden="1" customHeight="1">
      <c r="BY1484" s="42"/>
    </row>
    <row r="1485" spans="77:77" ht="0" hidden="1" customHeight="1">
      <c r="BY1485" s="42"/>
    </row>
    <row r="1486" spans="77:77" ht="0" hidden="1" customHeight="1">
      <c r="BY1486" s="42"/>
    </row>
    <row r="1487" spans="77:77" ht="0" hidden="1" customHeight="1">
      <c r="BY1487" s="42"/>
    </row>
    <row r="1488" spans="77:77" ht="0" hidden="1" customHeight="1">
      <c r="BY1488" s="42"/>
    </row>
    <row r="1489" spans="77:77" ht="0" hidden="1" customHeight="1">
      <c r="BY1489" s="42"/>
    </row>
    <row r="1490" spans="77:77" ht="0" hidden="1" customHeight="1">
      <c r="BY1490" s="42"/>
    </row>
    <row r="1491" spans="77:77" ht="0" hidden="1" customHeight="1">
      <c r="BY1491" s="42"/>
    </row>
    <row r="1492" spans="77:77" ht="0" hidden="1" customHeight="1">
      <c r="BY1492" s="42"/>
    </row>
    <row r="1493" spans="77:77" ht="0" hidden="1" customHeight="1">
      <c r="BY1493" s="42"/>
    </row>
    <row r="1494" spans="77:77" ht="0" hidden="1" customHeight="1">
      <c r="BY1494" s="42"/>
    </row>
    <row r="1495" spans="77:77" ht="0" hidden="1" customHeight="1">
      <c r="BY1495" s="42"/>
    </row>
    <row r="1496" spans="77:77" ht="0" hidden="1" customHeight="1">
      <c r="BY1496" s="42"/>
    </row>
    <row r="1497" spans="77:77" ht="0" hidden="1" customHeight="1">
      <c r="BY1497" s="42"/>
    </row>
    <row r="1498" spans="77:77" ht="0" hidden="1" customHeight="1">
      <c r="BY1498" s="42"/>
    </row>
    <row r="1499" spans="77:77" ht="0" hidden="1" customHeight="1">
      <c r="BY1499" s="42"/>
    </row>
    <row r="1500" spans="77:77" ht="0" hidden="1" customHeight="1">
      <c r="BY1500" s="42"/>
    </row>
    <row r="1501" spans="77:77" ht="0" hidden="1" customHeight="1">
      <c r="BY1501" s="42"/>
    </row>
    <row r="1502" spans="77:77" ht="0" hidden="1" customHeight="1">
      <c r="BY1502" s="42"/>
    </row>
    <row r="1503" spans="77:77" ht="0" hidden="1" customHeight="1">
      <c r="BY1503" s="42"/>
    </row>
    <row r="1504" spans="77:77" ht="0" hidden="1" customHeight="1">
      <c r="BY1504" s="42"/>
    </row>
    <row r="1505" spans="77:77" ht="0" hidden="1" customHeight="1">
      <c r="BY1505" s="42"/>
    </row>
    <row r="1506" spans="77:77" ht="0" hidden="1" customHeight="1">
      <c r="BY1506" s="42"/>
    </row>
    <row r="1507" spans="77:77" ht="0" hidden="1" customHeight="1">
      <c r="BY1507" s="42"/>
    </row>
    <row r="1508" spans="77:77" ht="0" hidden="1" customHeight="1">
      <c r="BY1508" s="42"/>
    </row>
    <row r="1509" spans="77:77" ht="0" hidden="1" customHeight="1">
      <c r="BY1509" s="42"/>
    </row>
    <row r="1510" spans="77:77" ht="0" hidden="1" customHeight="1">
      <c r="BY1510" s="42"/>
    </row>
    <row r="1511" spans="77:77" ht="0" hidden="1" customHeight="1">
      <c r="BY1511" s="42"/>
    </row>
    <row r="1512" spans="77:77" ht="0" hidden="1" customHeight="1">
      <c r="BY1512" s="42"/>
    </row>
    <row r="1513" spans="77:77" ht="0" hidden="1" customHeight="1">
      <c r="BY1513" s="42"/>
    </row>
    <row r="1514" spans="77:77" ht="0" hidden="1" customHeight="1">
      <c r="BY1514" s="42"/>
    </row>
    <row r="1515" spans="77:77" ht="0" hidden="1" customHeight="1">
      <c r="BY1515" s="42"/>
    </row>
    <row r="1516" spans="77:77" ht="0" hidden="1" customHeight="1">
      <c r="BY1516" s="42"/>
    </row>
    <row r="1517" spans="77:77" ht="0" hidden="1" customHeight="1">
      <c r="BY1517" s="42"/>
    </row>
    <row r="1518" spans="77:77" ht="0" hidden="1" customHeight="1">
      <c r="BY1518" s="42"/>
    </row>
    <row r="1519" spans="77:77" ht="0" hidden="1" customHeight="1">
      <c r="BY1519" s="42"/>
    </row>
    <row r="1520" spans="77:77" ht="0" hidden="1" customHeight="1">
      <c r="BY1520" s="42"/>
    </row>
    <row r="1521" spans="77:77" ht="0" hidden="1" customHeight="1">
      <c r="BY1521" s="42"/>
    </row>
    <row r="1522" spans="77:77" ht="0" hidden="1" customHeight="1">
      <c r="BY1522" s="42"/>
    </row>
    <row r="1523" spans="77:77" ht="0" hidden="1" customHeight="1">
      <c r="BY1523" s="42"/>
    </row>
    <row r="1524" spans="77:77" ht="0" hidden="1" customHeight="1">
      <c r="BY1524" s="42"/>
    </row>
    <row r="1525" spans="77:77" ht="0" hidden="1" customHeight="1">
      <c r="BY1525" s="42"/>
    </row>
    <row r="1526" spans="77:77" ht="0" hidden="1" customHeight="1">
      <c r="BY1526" s="42"/>
    </row>
    <row r="1527" spans="77:77" ht="0" hidden="1" customHeight="1">
      <c r="BY1527" s="42"/>
    </row>
    <row r="1528" spans="77:77" ht="0" hidden="1" customHeight="1">
      <c r="BY1528" s="42"/>
    </row>
    <row r="1529" spans="77:77" ht="0" hidden="1" customHeight="1">
      <c r="BY1529" s="42"/>
    </row>
    <row r="1530" spans="77:77" ht="0" hidden="1" customHeight="1">
      <c r="BY1530" s="42"/>
    </row>
    <row r="1531" spans="77:77" ht="0" hidden="1" customHeight="1">
      <c r="BY1531" s="42"/>
    </row>
    <row r="1532" spans="77:77" ht="0" hidden="1" customHeight="1">
      <c r="BY1532" s="42"/>
    </row>
    <row r="1533" spans="77:77" ht="0" hidden="1" customHeight="1">
      <c r="BY1533" s="42"/>
    </row>
    <row r="1534" spans="77:77" ht="0" hidden="1" customHeight="1">
      <c r="BY1534" s="42"/>
    </row>
    <row r="1535" spans="77:77" ht="0" hidden="1" customHeight="1">
      <c r="BY1535" s="42"/>
    </row>
    <row r="1536" spans="77:77" ht="0" hidden="1" customHeight="1">
      <c r="BY1536" s="42"/>
    </row>
    <row r="1537" spans="77:77" ht="0" hidden="1" customHeight="1">
      <c r="BY1537" s="42"/>
    </row>
    <row r="1538" spans="77:77" ht="0" hidden="1" customHeight="1">
      <c r="BY1538" s="42"/>
    </row>
    <row r="1539" spans="77:77" ht="0" hidden="1" customHeight="1">
      <c r="BY1539" s="42"/>
    </row>
    <row r="1540" spans="77:77" ht="0" hidden="1" customHeight="1">
      <c r="BY1540" s="42"/>
    </row>
    <row r="1541" spans="77:77" ht="0" hidden="1" customHeight="1">
      <c r="BY1541" s="42"/>
    </row>
    <row r="1542" spans="77:77" ht="0" hidden="1" customHeight="1">
      <c r="BY1542" s="42"/>
    </row>
    <row r="1543" spans="77:77" ht="0" hidden="1" customHeight="1">
      <c r="BY1543" s="42"/>
    </row>
    <row r="1544" spans="77:77" ht="0" hidden="1" customHeight="1">
      <c r="BY1544" s="42"/>
    </row>
    <row r="1545" spans="77:77" ht="0" hidden="1" customHeight="1">
      <c r="BY1545" s="42"/>
    </row>
    <row r="1546" spans="77:77" ht="0" hidden="1" customHeight="1">
      <c r="BY1546" s="42"/>
    </row>
    <row r="1547" spans="77:77" ht="0" hidden="1" customHeight="1">
      <c r="BY1547" s="42"/>
    </row>
    <row r="1548" spans="77:77" ht="0" hidden="1" customHeight="1">
      <c r="BY1548" s="42"/>
    </row>
    <row r="1549" spans="77:77" ht="0" hidden="1" customHeight="1">
      <c r="BY1549" s="42"/>
    </row>
    <row r="1550" spans="77:77" ht="0" hidden="1" customHeight="1">
      <c r="BY1550" s="42"/>
    </row>
    <row r="1551" spans="77:77" ht="0" hidden="1" customHeight="1">
      <c r="BY1551" s="42"/>
    </row>
    <row r="1552" spans="77:77" ht="0" hidden="1" customHeight="1">
      <c r="BY1552" s="42"/>
    </row>
    <row r="1553" spans="77:77" ht="0" hidden="1" customHeight="1">
      <c r="BY1553" s="42"/>
    </row>
    <row r="1554" spans="77:77" ht="0" hidden="1" customHeight="1">
      <c r="BY1554" s="42"/>
    </row>
    <row r="1555" spans="77:77" ht="0" hidden="1" customHeight="1">
      <c r="BY1555" s="42"/>
    </row>
    <row r="1556" spans="77:77" ht="0" hidden="1" customHeight="1">
      <c r="BY1556" s="42"/>
    </row>
    <row r="1557" spans="77:77" ht="0" hidden="1" customHeight="1">
      <c r="BY1557" s="42"/>
    </row>
    <row r="1558" spans="77:77" ht="0" hidden="1" customHeight="1">
      <c r="BY1558" s="42"/>
    </row>
    <row r="1559" spans="77:77" ht="0" hidden="1" customHeight="1">
      <c r="BY1559" s="42"/>
    </row>
    <row r="1560" spans="77:77" ht="0" hidden="1" customHeight="1">
      <c r="BY1560" s="42"/>
    </row>
    <row r="1561" spans="77:77" ht="0" hidden="1" customHeight="1">
      <c r="BY1561" s="42"/>
    </row>
    <row r="1562" spans="77:77" ht="0" hidden="1" customHeight="1">
      <c r="BY1562" s="42"/>
    </row>
    <row r="1563" spans="77:77" ht="0" hidden="1" customHeight="1">
      <c r="BY1563" s="42"/>
    </row>
    <row r="1564" spans="77:77" ht="0" hidden="1" customHeight="1">
      <c r="BY1564" s="42"/>
    </row>
    <row r="1565" spans="77:77" ht="0" hidden="1" customHeight="1">
      <c r="BY1565" s="42"/>
    </row>
    <row r="1566" spans="77:77" ht="0" hidden="1" customHeight="1">
      <c r="BY1566" s="42"/>
    </row>
    <row r="1567" spans="77:77" ht="0" hidden="1" customHeight="1">
      <c r="BY1567" s="42"/>
    </row>
    <row r="1568" spans="77:77" ht="0" hidden="1" customHeight="1">
      <c r="BY1568" s="42"/>
    </row>
    <row r="1569" spans="77:77" ht="0" hidden="1" customHeight="1">
      <c r="BY1569" s="42"/>
    </row>
    <row r="1570" spans="77:77" ht="0" hidden="1" customHeight="1">
      <c r="BY1570" s="42"/>
    </row>
    <row r="1571" spans="77:77" ht="0" hidden="1" customHeight="1">
      <c r="BY1571" s="42"/>
    </row>
    <row r="1572" spans="77:77" ht="0" hidden="1" customHeight="1">
      <c r="BY1572" s="42"/>
    </row>
    <row r="1573" spans="77:77" ht="0" hidden="1" customHeight="1">
      <c r="BY1573" s="42"/>
    </row>
    <row r="1574" spans="77:77" ht="0" hidden="1" customHeight="1">
      <c r="BY1574" s="42"/>
    </row>
    <row r="1575" spans="77:77" ht="0" hidden="1" customHeight="1">
      <c r="BY1575" s="42"/>
    </row>
    <row r="1576" spans="77:77" ht="0" hidden="1" customHeight="1">
      <c r="BY1576" s="42"/>
    </row>
    <row r="1577" spans="77:77" ht="0" hidden="1" customHeight="1">
      <c r="BY1577" s="42"/>
    </row>
    <row r="1578" spans="77:77" ht="0" hidden="1" customHeight="1">
      <c r="BY1578" s="42"/>
    </row>
    <row r="1579" spans="77:77" ht="0" hidden="1" customHeight="1">
      <c r="BY1579" s="42"/>
    </row>
    <row r="1580" spans="77:77" ht="0" hidden="1" customHeight="1">
      <c r="BY1580" s="42"/>
    </row>
    <row r="1581" spans="77:77" ht="0" hidden="1" customHeight="1">
      <c r="BY1581" s="42"/>
    </row>
    <row r="1582" spans="77:77" ht="0" hidden="1" customHeight="1">
      <c r="BY1582" s="42"/>
    </row>
    <row r="1583" spans="77:77" ht="0" hidden="1" customHeight="1">
      <c r="BY1583" s="42"/>
    </row>
    <row r="1584" spans="77:77" ht="0" hidden="1" customHeight="1">
      <c r="BY1584" s="42"/>
    </row>
    <row r="1585" spans="77:77" ht="0" hidden="1" customHeight="1">
      <c r="BY1585" s="42"/>
    </row>
    <row r="1586" spans="77:77" ht="0" hidden="1" customHeight="1">
      <c r="BY1586" s="42"/>
    </row>
    <row r="1587" spans="77:77" ht="0" hidden="1" customHeight="1">
      <c r="BY1587" s="42"/>
    </row>
    <row r="1588" spans="77:77" ht="0" hidden="1" customHeight="1">
      <c r="BY1588" s="42"/>
    </row>
    <row r="1589" spans="77:77" ht="0" hidden="1" customHeight="1">
      <c r="BY1589" s="42"/>
    </row>
    <row r="1590" spans="77:77" ht="0" hidden="1" customHeight="1">
      <c r="BY1590" s="42"/>
    </row>
    <row r="1591" spans="77:77" ht="0" hidden="1" customHeight="1">
      <c r="BY1591" s="42"/>
    </row>
    <row r="1592" spans="77:77" ht="0" hidden="1" customHeight="1">
      <c r="BY1592" s="42"/>
    </row>
    <row r="1593" spans="77:77" ht="0" hidden="1" customHeight="1">
      <c r="BY1593" s="42"/>
    </row>
    <row r="1594" spans="77:77" ht="0" hidden="1" customHeight="1">
      <c r="BY1594" s="42"/>
    </row>
    <row r="1595" spans="77:77" ht="0" hidden="1" customHeight="1">
      <c r="BY1595" s="42"/>
    </row>
    <row r="1596" spans="77:77" ht="0" hidden="1" customHeight="1">
      <c r="BY1596" s="42"/>
    </row>
    <row r="1597" spans="77:77" ht="0" hidden="1" customHeight="1">
      <c r="BY1597" s="42"/>
    </row>
    <row r="1598" spans="77:77" ht="0" hidden="1" customHeight="1">
      <c r="BY1598" s="42"/>
    </row>
    <row r="1599" spans="77:77" ht="0" hidden="1" customHeight="1">
      <c r="BY1599" s="42"/>
    </row>
    <row r="1600" spans="77:77" ht="0" hidden="1" customHeight="1">
      <c r="BY1600" s="42"/>
    </row>
    <row r="1601" spans="77:77" ht="0" hidden="1" customHeight="1">
      <c r="BY1601" s="42"/>
    </row>
    <row r="1602" spans="77:77" ht="0" hidden="1" customHeight="1">
      <c r="BY1602" s="42"/>
    </row>
    <row r="1603" spans="77:77" ht="0" hidden="1" customHeight="1">
      <c r="BY1603" s="42"/>
    </row>
    <row r="1604" spans="77:77" ht="0" hidden="1" customHeight="1">
      <c r="BY1604" s="42"/>
    </row>
    <row r="1605" spans="77:77" ht="0" hidden="1" customHeight="1">
      <c r="BY1605" s="42"/>
    </row>
    <row r="1606" spans="77:77" ht="0" hidden="1" customHeight="1">
      <c r="BY1606" s="42"/>
    </row>
    <row r="1607" spans="77:77" ht="0" hidden="1" customHeight="1">
      <c r="BY1607" s="42"/>
    </row>
    <row r="1608" spans="77:77" ht="0" hidden="1" customHeight="1">
      <c r="BY1608" s="42"/>
    </row>
    <row r="1609" spans="77:77" ht="0" hidden="1" customHeight="1">
      <c r="BY1609" s="42"/>
    </row>
    <row r="1610" spans="77:77" ht="0" hidden="1" customHeight="1">
      <c r="BY1610" s="42"/>
    </row>
    <row r="1611" spans="77:77" ht="0" hidden="1" customHeight="1">
      <c r="BY1611" s="42"/>
    </row>
    <row r="1612" spans="77:77" ht="0" hidden="1" customHeight="1">
      <c r="BY1612" s="42"/>
    </row>
    <row r="1613" spans="77:77" ht="0" hidden="1" customHeight="1">
      <c r="BY1613" s="42"/>
    </row>
    <row r="1614" spans="77:77" ht="0" hidden="1" customHeight="1">
      <c r="BY1614" s="42"/>
    </row>
    <row r="1615" spans="77:77" ht="0" hidden="1" customHeight="1">
      <c r="BY1615" s="42"/>
    </row>
    <row r="1616" spans="77:77" ht="0" hidden="1" customHeight="1">
      <c r="BY1616" s="42"/>
    </row>
    <row r="1617" spans="77:77" ht="0" hidden="1" customHeight="1">
      <c r="BY1617" s="42"/>
    </row>
    <row r="1618" spans="77:77" ht="0" hidden="1" customHeight="1">
      <c r="BY1618" s="42"/>
    </row>
    <row r="1619" spans="77:77" ht="0" hidden="1" customHeight="1">
      <c r="BY1619" s="42"/>
    </row>
    <row r="1620" spans="77:77" ht="0" hidden="1" customHeight="1">
      <c r="BY1620" s="42"/>
    </row>
    <row r="1621" spans="77:77" ht="0" hidden="1" customHeight="1">
      <c r="BY1621" s="42"/>
    </row>
    <row r="1622" spans="77:77" ht="0" hidden="1" customHeight="1">
      <c r="BY1622" s="42"/>
    </row>
    <row r="1623" spans="77:77" ht="0" hidden="1" customHeight="1">
      <c r="BY1623" s="42"/>
    </row>
    <row r="1624" spans="77:77" ht="0" hidden="1" customHeight="1">
      <c r="BY1624" s="42"/>
    </row>
    <row r="1625" spans="77:77" ht="0" hidden="1" customHeight="1">
      <c r="BY1625" s="42"/>
    </row>
    <row r="1626" spans="77:77" ht="0" hidden="1" customHeight="1">
      <c r="BY1626" s="42"/>
    </row>
    <row r="1627" spans="77:77" ht="0" hidden="1" customHeight="1">
      <c r="BY1627" s="42"/>
    </row>
    <row r="1628" spans="77:77" ht="0" hidden="1" customHeight="1">
      <c r="BY1628" s="42"/>
    </row>
    <row r="1629" spans="77:77" ht="0" hidden="1" customHeight="1">
      <c r="BY1629" s="42"/>
    </row>
    <row r="1630" spans="77:77" ht="0" hidden="1" customHeight="1">
      <c r="BY1630" s="42"/>
    </row>
    <row r="1631" spans="77:77" ht="0" hidden="1" customHeight="1">
      <c r="BY1631" s="42"/>
    </row>
    <row r="1632" spans="77:77" ht="0" hidden="1" customHeight="1">
      <c r="BY1632" s="42"/>
    </row>
    <row r="1633" spans="77:77" ht="0" hidden="1" customHeight="1">
      <c r="BY1633" s="42"/>
    </row>
    <row r="1634" spans="77:77" ht="0" hidden="1" customHeight="1">
      <c r="BY1634" s="42"/>
    </row>
    <row r="1635" spans="77:77" ht="0" hidden="1" customHeight="1">
      <c r="BY1635" s="42"/>
    </row>
    <row r="1636" spans="77:77" ht="0" hidden="1" customHeight="1">
      <c r="BY1636" s="42"/>
    </row>
    <row r="1637" spans="77:77" ht="0" hidden="1" customHeight="1">
      <c r="BY1637" s="42"/>
    </row>
    <row r="1638" spans="77:77" ht="0" hidden="1" customHeight="1">
      <c r="BY1638" s="42"/>
    </row>
    <row r="1639" spans="77:77" ht="0" hidden="1" customHeight="1">
      <c r="BY1639" s="42"/>
    </row>
    <row r="1640" spans="77:77" ht="0" hidden="1" customHeight="1">
      <c r="BY1640" s="42"/>
    </row>
    <row r="1641" spans="77:77" ht="0" hidden="1" customHeight="1">
      <c r="BY1641" s="42"/>
    </row>
    <row r="1642" spans="77:77" ht="0" hidden="1" customHeight="1">
      <c r="BY1642" s="42"/>
    </row>
    <row r="1643" spans="77:77" ht="0" hidden="1" customHeight="1">
      <c r="BY1643" s="42"/>
    </row>
    <row r="1644" spans="77:77" ht="0" hidden="1" customHeight="1">
      <c r="BY1644" s="42"/>
    </row>
    <row r="1645" spans="77:77" ht="0" hidden="1" customHeight="1">
      <c r="BY1645" s="42"/>
    </row>
    <row r="1646" spans="77:77" ht="0" hidden="1" customHeight="1">
      <c r="BY1646" s="42"/>
    </row>
    <row r="1647" spans="77:77" ht="0" hidden="1" customHeight="1">
      <c r="BY1647" s="42"/>
    </row>
    <row r="1648" spans="77:77" ht="0" hidden="1" customHeight="1">
      <c r="BY1648" s="42"/>
    </row>
    <row r="1649" spans="77:77" ht="0" hidden="1" customHeight="1">
      <c r="BY1649" s="42"/>
    </row>
    <row r="1650" spans="77:77" ht="0" hidden="1" customHeight="1">
      <c r="BY1650" s="42"/>
    </row>
    <row r="1651" spans="77:77" ht="0" hidden="1" customHeight="1">
      <c r="BY1651" s="42"/>
    </row>
    <row r="1652" spans="77:77" ht="0" hidden="1" customHeight="1">
      <c r="BY1652" s="42"/>
    </row>
    <row r="1653" spans="77:77" ht="0" hidden="1" customHeight="1">
      <c r="BY1653" s="42"/>
    </row>
    <row r="1654" spans="77:77" ht="0" hidden="1" customHeight="1">
      <c r="BY1654" s="42"/>
    </row>
    <row r="1655" spans="77:77" ht="0" hidden="1" customHeight="1">
      <c r="BY1655" s="42"/>
    </row>
    <row r="1656" spans="77:77" ht="0" hidden="1" customHeight="1">
      <c r="BY1656" s="42"/>
    </row>
    <row r="1657" spans="77:77" ht="0" hidden="1" customHeight="1">
      <c r="BY1657" s="42"/>
    </row>
    <row r="1658" spans="77:77" ht="0" hidden="1" customHeight="1">
      <c r="BY1658" s="42"/>
    </row>
    <row r="1659" spans="77:77" ht="0" hidden="1" customHeight="1">
      <c r="BY1659" s="42"/>
    </row>
    <row r="1660" spans="77:77" ht="0" hidden="1" customHeight="1">
      <c r="BY1660" s="42"/>
    </row>
    <row r="1661" spans="77:77" ht="0" hidden="1" customHeight="1">
      <c r="BY1661" s="42"/>
    </row>
    <row r="1662" spans="77:77" ht="0" hidden="1" customHeight="1">
      <c r="BY1662" s="42"/>
    </row>
    <row r="1663" spans="77:77" ht="0" hidden="1" customHeight="1">
      <c r="BY1663" s="42"/>
    </row>
    <row r="1664" spans="77:77" ht="0" hidden="1" customHeight="1">
      <c r="BY1664" s="42"/>
    </row>
    <row r="1665" spans="77:77" ht="0" hidden="1" customHeight="1">
      <c r="BY1665" s="42"/>
    </row>
    <row r="1666" spans="77:77" ht="0" hidden="1" customHeight="1">
      <c r="BY1666" s="42"/>
    </row>
    <row r="1667" spans="77:77" ht="0" hidden="1" customHeight="1">
      <c r="BY1667" s="42"/>
    </row>
    <row r="1668" spans="77:77" ht="0" hidden="1" customHeight="1">
      <c r="BY1668" s="42"/>
    </row>
    <row r="1669" spans="77:77" ht="0" hidden="1" customHeight="1">
      <c r="BY1669" s="42"/>
    </row>
    <row r="1670" spans="77:77" ht="0" hidden="1" customHeight="1">
      <c r="BY1670" s="42"/>
    </row>
    <row r="1671" spans="77:77" ht="0" hidden="1" customHeight="1">
      <c r="BY1671" s="42"/>
    </row>
    <row r="1672" spans="77:77" ht="0" hidden="1" customHeight="1">
      <c r="BY1672" s="42"/>
    </row>
    <row r="1673" spans="77:77" ht="0" hidden="1" customHeight="1">
      <c r="BY1673" s="42"/>
    </row>
    <row r="1674" spans="77:77" ht="0" hidden="1" customHeight="1">
      <c r="BY1674" s="42"/>
    </row>
    <row r="1675" spans="77:77" ht="0" hidden="1" customHeight="1">
      <c r="BY1675" s="42"/>
    </row>
    <row r="1676" spans="77:77" ht="0" hidden="1" customHeight="1">
      <c r="BY1676" s="42"/>
    </row>
    <row r="1677" spans="77:77" ht="0" hidden="1" customHeight="1">
      <c r="BY1677" s="42"/>
    </row>
    <row r="1678" spans="77:77" ht="0" hidden="1" customHeight="1">
      <c r="BY1678" s="42"/>
    </row>
    <row r="1679" spans="77:77" ht="0" hidden="1" customHeight="1">
      <c r="BY1679" s="42"/>
    </row>
    <row r="1680" spans="77:77" ht="0" hidden="1" customHeight="1">
      <c r="BY1680" s="42"/>
    </row>
    <row r="1681" spans="77:77" ht="0" hidden="1" customHeight="1">
      <c r="BY1681" s="42"/>
    </row>
    <row r="1682" spans="77:77" ht="0" hidden="1" customHeight="1">
      <c r="BY1682" s="42"/>
    </row>
    <row r="1683" spans="77:77" ht="0" hidden="1" customHeight="1">
      <c r="BY1683" s="42"/>
    </row>
    <row r="1684" spans="77:77" ht="0" hidden="1" customHeight="1">
      <c r="BY1684" s="42"/>
    </row>
    <row r="1685" spans="77:77" ht="0" hidden="1" customHeight="1">
      <c r="BY1685" s="42"/>
    </row>
    <row r="1686" spans="77:77" ht="0" hidden="1" customHeight="1">
      <c r="BY1686" s="42"/>
    </row>
    <row r="1687" spans="77:77" ht="0" hidden="1" customHeight="1">
      <c r="BY1687" s="42"/>
    </row>
    <row r="1688" spans="77:77" ht="0" hidden="1" customHeight="1">
      <c r="BY1688" s="42"/>
    </row>
    <row r="1689" spans="77:77" ht="0" hidden="1" customHeight="1">
      <c r="BY1689" s="42"/>
    </row>
    <row r="1690" spans="77:77" ht="0" hidden="1" customHeight="1">
      <c r="BY1690" s="42"/>
    </row>
    <row r="1691" spans="77:77" ht="0" hidden="1" customHeight="1">
      <c r="BY1691" s="42"/>
    </row>
    <row r="1692" spans="77:77" ht="0" hidden="1" customHeight="1">
      <c r="BY1692" s="42"/>
    </row>
    <row r="1693" spans="77:77" ht="0" hidden="1" customHeight="1">
      <c r="BY1693" s="42"/>
    </row>
    <row r="1694" spans="77:77" ht="0" hidden="1" customHeight="1">
      <c r="BY1694" s="42"/>
    </row>
    <row r="1695" spans="77:77" ht="0" hidden="1" customHeight="1">
      <c r="BY1695" s="42"/>
    </row>
    <row r="1696" spans="77:77" ht="0" hidden="1" customHeight="1">
      <c r="BY1696" s="42"/>
    </row>
    <row r="1697" spans="77:77" ht="0" hidden="1" customHeight="1">
      <c r="BY1697" s="42"/>
    </row>
    <row r="1698" spans="77:77" ht="0" hidden="1" customHeight="1">
      <c r="BY1698" s="42"/>
    </row>
    <row r="1699" spans="77:77" ht="0" hidden="1" customHeight="1">
      <c r="BY1699" s="42"/>
    </row>
    <row r="1700" spans="77:77" ht="0" hidden="1" customHeight="1">
      <c r="BY1700" s="42"/>
    </row>
    <row r="1701" spans="77:77" ht="0" hidden="1" customHeight="1">
      <c r="BY1701" s="42"/>
    </row>
    <row r="1702" spans="77:77" ht="0" hidden="1" customHeight="1">
      <c r="BY1702" s="42"/>
    </row>
    <row r="1703" spans="77:77" ht="0" hidden="1" customHeight="1">
      <c r="BY1703" s="42"/>
    </row>
    <row r="1704" spans="77:77" ht="0" hidden="1" customHeight="1">
      <c r="BY1704" s="42"/>
    </row>
    <row r="1705" spans="77:77" ht="0" hidden="1" customHeight="1">
      <c r="BY1705" s="42"/>
    </row>
    <row r="1706" spans="77:77" ht="0" hidden="1" customHeight="1">
      <c r="BY1706" s="42"/>
    </row>
    <row r="1707" spans="77:77" ht="0" hidden="1" customHeight="1">
      <c r="BY1707" s="42"/>
    </row>
    <row r="1708" spans="77:77" ht="0" hidden="1" customHeight="1">
      <c r="BY1708" s="42"/>
    </row>
    <row r="1709" spans="77:77" ht="0" hidden="1" customHeight="1">
      <c r="BY1709" s="42"/>
    </row>
    <row r="1710" spans="77:77" ht="0" hidden="1" customHeight="1">
      <c r="BY1710" s="42"/>
    </row>
    <row r="1711" spans="77:77" ht="0" hidden="1" customHeight="1">
      <c r="BY1711" s="42"/>
    </row>
    <row r="1712" spans="77:77" ht="0" hidden="1" customHeight="1">
      <c r="BY1712" s="42"/>
    </row>
    <row r="1713" spans="77:77" ht="0" hidden="1" customHeight="1">
      <c r="BY1713" s="42"/>
    </row>
    <row r="1714" spans="77:77" ht="0" hidden="1" customHeight="1">
      <c r="BY1714" s="42"/>
    </row>
    <row r="1715" spans="77:77" ht="0" hidden="1" customHeight="1">
      <c r="BY1715" s="42"/>
    </row>
    <row r="1716" spans="77:77" ht="0" hidden="1" customHeight="1">
      <c r="BY1716" s="42"/>
    </row>
    <row r="1717" spans="77:77" ht="0" hidden="1" customHeight="1">
      <c r="BY1717" s="42"/>
    </row>
    <row r="1718" spans="77:77" ht="0" hidden="1" customHeight="1">
      <c r="BY1718" s="42"/>
    </row>
    <row r="1719" spans="77:77" ht="0" hidden="1" customHeight="1">
      <c r="BY1719" s="42"/>
    </row>
    <row r="1720" spans="77:77" ht="0" hidden="1" customHeight="1">
      <c r="BY1720" s="42"/>
    </row>
    <row r="1721" spans="77:77" ht="0" hidden="1" customHeight="1">
      <c r="BY1721" s="42"/>
    </row>
    <row r="1722" spans="77:77" ht="0" hidden="1" customHeight="1">
      <c r="BY1722" s="42"/>
    </row>
    <row r="1723" spans="77:77" ht="0" hidden="1" customHeight="1">
      <c r="BY1723" s="42"/>
    </row>
    <row r="1724" spans="77:77" ht="0" hidden="1" customHeight="1">
      <c r="BY1724" s="42"/>
    </row>
    <row r="1725" spans="77:77" ht="0" hidden="1" customHeight="1">
      <c r="BY1725" s="42"/>
    </row>
    <row r="1726" spans="77:77" ht="0" hidden="1" customHeight="1">
      <c r="BY1726" s="42"/>
    </row>
    <row r="1727" spans="77:77" ht="0" hidden="1" customHeight="1">
      <c r="BY1727" s="42"/>
    </row>
    <row r="1728" spans="77:77" ht="0" hidden="1" customHeight="1">
      <c r="BY1728" s="42"/>
    </row>
    <row r="1729" spans="77:77" ht="0" hidden="1" customHeight="1">
      <c r="BY1729" s="42"/>
    </row>
    <row r="1730" spans="77:77" ht="0" hidden="1" customHeight="1">
      <c r="BY1730" s="42"/>
    </row>
    <row r="1731" spans="77:77" ht="0" hidden="1" customHeight="1">
      <c r="BY1731" s="42"/>
    </row>
    <row r="1732" spans="77:77" ht="0" hidden="1" customHeight="1">
      <c r="BY1732" s="42"/>
    </row>
    <row r="1733" spans="77:77" ht="0" hidden="1" customHeight="1">
      <c r="BY1733" s="42"/>
    </row>
    <row r="1734" spans="77:77" ht="0" hidden="1" customHeight="1">
      <c r="BY1734" s="42"/>
    </row>
    <row r="1735" spans="77:77" ht="0" hidden="1" customHeight="1">
      <c r="BY1735" s="42"/>
    </row>
    <row r="1736" spans="77:77" ht="0" hidden="1" customHeight="1">
      <c r="BY1736" s="42"/>
    </row>
    <row r="1737" spans="77:77" ht="0" hidden="1" customHeight="1">
      <c r="BY1737" s="42"/>
    </row>
    <row r="1738" spans="77:77" ht="0" hidden="1" customHeight="1">
      <c r="BY1738" s="42"/>
    </row>
    <row r="1739" spans="77:77" ht="0" hidden="1" customHeight="1">
      <c r="BY1739" s="42"/>
    </row>
    <row r="1740" spans="77:77" ht="0" hidden="1" customHeight="1">
      <c r="BY1740" s="42"/>
    </row>
    <row r="1741" spans="77:77" ht="0" hidden="1" customHeight="1">
      <c r="BY1741" s="42"/>
    </row>
    <row r="1742" spans="77:77" ht="0" hidden="1" customHeight="1">
      <c r="BY1742" s="42"/>
    </row>
    <row r="1743" spans="77:77" ht="0" hidden="1" customHeight="1">
      <c r="BY1743" s="42"/>
    </row>
    <row r="1744" spans="77:77" ht="0" hidden="1" customHeight="1">
      <c r="BY1744" s="42"/>
    </row>
    <row r="1745" spans="77:77" ht="0" hidden="1" customHeight="1">
      <c r="BY1745" s="42"/>
    </row>
    <row r="1746" spans="77:77" ht="0" hidden="1" customHeight="1">
      <c r="BY1746" s="42"/>
    </row>
    <row r="1747" spans="77:77" ht="0" hidden="1" customHeight="1">
      <c r="BY1747" s="42"/>
    </row>
    <row r="1748" spans="77:77" ht="0" hidden="1" customHeight="1">
      <c r="BY1748" s="42"/>
    </row>
    <row r="1749" spans="77:77" ht="0" hidden="1" customHeight="1">
      <c r="BY1749" s="42"/>
    </row>
    <row r="1750" spans="77:77" ht="0" hidden="1" customHeight="1">
      <c r="BY1750" s="42"/>
    </row>
    <row r="1751" spans="77:77" ht="0" hidden="1" customHeight="1">
      <c r="BY1751" s="42"/>
    </row>
    <row r="1752" spans="77:77" ht="0" hidden="1" customHeight="1">
      <c r="BY1752" s="42"/>
    </row>
    <row r="1753" spans="77:77" ht="0" hidden="1" customHeight="1">
      <c r="BY1753" s="42"/>
    </row>
    <row r="1754" spans="77:77" ht="0" hidden="1" customHeight="1">
      <c r="BY1754" s="42"/>
    </row>
    <row r="1755" spans="77:77" ht="0" hidden="1" customHeight="1">
      <c r="BY1755" s="42"/>
    </row>
    <row r="1756" spans="77:77" ht="0" hidden="1" customHeight="1">
      <c r="BY1756" s="42"/>
    </row>
    <row r="1757" spans="77:77" ht="0" hidden="1" customHeight="1">
      <c r="BY1757" s="42"/>
    </row>
    <row r="1758" spans="77:77" ht="0" hidden="1" customHeight="1">
      <c r="BY1758" s="42"/>
    </row>
    <row r="1759" spans="77:77" ht="0" hidden="1" customHeight="1">
      <c r="BY1759" s="42"/>
    </row>
    <row r="1760" spans="77:77" ht="0" hidden="1" customHeight="1">
      <c r="BY1760" s="42"/>
    </row>
    <row r="1761" spans="77:77" ht="0" hidden="1" customHeight="1">
      <c r="BY1761" s="42"/>
    </row>
    <row r="1762" spans="77:77" ht="0" hidden="1" customHeight="1">
      <c r="BY1762" s="42"/>
    </row>
    <row r="1763" spans="77:77" ht="0" hidden="1" customHeight="1">
      <c r="BY1763" s="42"/>
    </row>
    <row r="1764" spans="77:77" ht="0" hidden="1" customHeight="1">
      <c r="BY1764" s="42"/>
    </row>
    <row r="1765" spans="77:77" ht="0" hidden="1" customHeight="1">
      <c r="BY1765" s="42"/>
    </row>
    <row r="1766" spans="77:77" ht="0" hidden="1" customHeight="1">
      <c r="BY1766" s="42"/>
    </row>
    <row r="1767" spans="77:77" ht="0" hidden="1" customHeight="1">
      <c r="BY1767" s="42"/>
    </row>
    <row r="1768" spans="77:77" ht="0" hidden="1" customHeight="1">
      <c r="BY1768" s="42"/>
    </row>
    <row r="1769" spans="77:77" ht="0" hidden="1" customHeight="1">
      <c r="BY1769" s="42"/>
    </row>
    <row r="1770" spans="77:77" ht="0" hidden="1" customHeight="1">
      <c r="BY1770" s="42"/>
    </row>
    <row r="1771" spans="77:77" ht="0" hidden="1" customHeight="1">
      <c r="BY1771" s="42"/>
    </row>
    <row r="1772" spans="77:77" ht="0" hidden="1" customHeight="1">
      <c r="BY1772" s="42"/>
    </row>
    <row r="1773" spans="77:77" ht="0" hidden="1" customHeight="1">
      <c r="BY1773" s="42"/>
    </row>
    <row r="1774" spans="77:77" ht="0" hidden="1" customHeight="1">
      <c r="BY1774" s="42"/>
    </row>
    <row r="1775" spans="77:77" ht="0" hidden="1" customHeight="1">
      <c r="BY1775" s="42"/>
    </row>
    <row r="1776" spans="77:77" ht="0" hidden="1" customHeight="1">
      <c r="BY1776" s="42"/>
    </row>
    <row r="1777" spans="77:77" ht="0" hidden="1" customHeight="1">
      <c r="BY1777" s="42"/>
    </row>
    <row r="1778" spans="77:77" ht="0" hidden="1" customHeight="1">
      <c r="BY1778" s="42"/>
    </row>
    <row r="1779" spans="77:77" ht="0" hidden="1" customHeight="1">
      <c r="BY1779" s="42"/>
    </row>
    <row r="1780" spans="77:77" ht="0" hidden="1" customHeight="1">
      <c r="BY1780" s="42"/>
    </row>
    <row r="1781" spans="77:77" ht="0" hidden="1" customHeight="1">
      <c r="BY1781" s="42"/>
    </row>
    <row r="1782" spans="77:77" ht="0" hidden="1" customHeight="1">
      <c r="BY1782" s="42"/>
    </row>
    <row r="1783" spans="77:77" ht="0" hidden="1" customHeight="1">
      <c r="BY1783" s="42"/>
    </row>
    <row r="1784" spans="77:77" ht="0" hidden="1" customHeight="1">
      <c r="BY1784" s="42"/>
    </row>
    <row r="1785" spans="77:77" ht="0" hidden="1" customHeight="1">
      <c r="BY1785" s="42"/>
    </row>
    <row r="1786" spans="77:77" ht="0" hidden="1" customHeight="1">
      <c r="BY1786" s="42"/>
    </row>
    <row r="1787" spans="77:77" ht="0" hidden="1" customHeight="1">
      <c r="BY1787" s="42"/>
    </row>
    <row r="1788" spans="77:77" ht="0" hidden="1" customHeight="1">
      <c r="BY1788" s="42"/>
    </row>
    <row r="1789" spans="77:77" ht="0" hidden="1" customHeight="1">
      <c r="BY1789" s="42"/>
    </row>
    <row r="1790" spans="77:77" ht="0" hidden="1" customHeight="1">
      <c r="BY1790" s="42"/>
    </row>
    <row r="1791" spans="77:77" ht="0" hidden="1" customHeight="1">
      <c r="BY1791" s="42"/>
    </row>
    <row r="1792" spans="77:77" ht="0" hidden="1" customHeight="1">
      <c r="BY1792" s="42"/>
    </row>
    <row r="1793" spans="77:77" ht="0" hidden="1" customHeight="1">
      <c r="BY1793" s="42"/>
    </row>
    <row r="1794" spans="77:77" ht="0" hidden="1" customHeight="1">
      <c r="BY1794" s="42"/>
    </row>
    <row r="1795" spans="77:77" ht="0" hidden="1" customHeight="1">
      <c r="BY1795" s="42"/>
    </row>
    <row r="1796" spans="77:77" ht="0" hidden="1" customHeight="1">
      <c r="BY1796" s="42"/>
    </row>
    <row r="1797" spans="77:77" ht="0" hidden="1" customHeight="1">
      <c r="BY1797" s="42"/>
    </row>
    <row r="1798" spans="77:77" ht="0" hidden="1" customHeight="1">
      <c r="BY1798" s="42"/>
    </row>
    <row r="1799" spans="77:77" ht="0" hidden="1" customHeight="1">
      <c r="BY1799" s="42"/>
    </row>
    <row r="1800" spans="77:77" ht="0" hidden="1" customHeight="1">
      <c r="BY1800" s="42"/>
    </row>
    <row r="1801" spans="77:77" ht="0" hidden="1" customHeight="1">
      <c r="BY1801" s="42"/>
    </row>
    <row r="1802" spans="77:77" ht="0" hidden="1" customHeight="1">
      <c r="BY1802" s="42"/>
    </row>
    <row r="1803" spans="77:77" ht="0" hidden="1" customHeight="1">
      <c r="BY1803" s="42"/>
    </row>
    <row r="1804" spans="77:77" ht="0" hidden="1" customHeight="1">
      <c r="BY1804" s="42"/>
    </row>
    <row r="1805" spans="77:77" ht="0" hidden="1" customHeight="1">
      <c r="BY1805" s="42"/>
    </row>
    <row r="1806" spans="77:77" ht="0" hidden="1" customHeight="1">
      <c r="BY1806" s="42"/>
    </row>
    <row r="1807" spans="77:77" ht="0" hidden="1" customHeight="1">
      <c r="BY1807" s="42"/>
    </row>
    <row r="1808" spans="77:77" ht="0" hidden="1" customHeight="1">
      <c r="BY1808" s="42"/>
    </row>
    <row r="1809" spans="77:77" ht="0" hidden="1" customHeight="1">
      <c r="BY1809" s="42"/>
    </row>
    <row r="1810" spans="77:77" ht="0" hidden="1" customHeight="1">
      <c r="BY1810" s="42"/>
    </row>
    <row r="1811" spans="77:77" ht="0" hidden="1" customHeight="1">
      <c r="BY1811" s="42"/>
    </row>
    <row r="1812" spans="77:77" ht="0" hidden="1" customHeight="1">
      <c r="BY1812" s="42"/>
    </row>
    <row r="1813" spans="77:77" ht="0" hidden="1" customHeight="1">
      <c r="BY1813" s="42"/>
    </row>
    <row r="1814" spans="77:77" ht="0" hidden="1" customHeight="1">
      <c r="BY1814" s="42"/>
    </row>
    <row r="1815" spans="77:77" ht="0" hidden="1" customHeight="1">
      <c r="BY1815" s="42"/>
    </row>
    <row r="1816" spans="77:77" ht="0" hidden="1" customHeight="1">
      <c r="BY1816" s="42"/>
    </row>
    <row r="1817" spans="77:77" ht="0" hidden="1" customHeight="1">
      <c r="BY1817" s="42"/>
    </row>
    <row r="1818" spans="77:77" ht="0" hidden="1" customHeight="1">
      <c r="BY1818" s="42"/>
    </row>
    <row r="1819" spans="77:77" ht="0" hidden="1" customHeight="1">
      <c r="BY1819" s="42"/>
    </row>
    <row r="1820" spans="77:77" ht="0" hidden="1" customHeight="1">
      <c r="BY1820" s="42"/>
    </row>
    <row r="1821" spans="77:77" ht="0" hidden="1" customHeight="1">
      <c r="BY1821" s="42"/>
    </row>
    <row r="1822" spans="77:77" ht="0" hidden="1" customHeight="1">
      <c r="BY1822" s="42"/>
    </row>
    <row r="1823" spans="77:77" ht="0" hidden="1" customHeight="1">
      <c r="BY1823" s="42"/>
    </row>
    <row r="1824" spans="77:77" ht="0" hidden="1" customHeight="1">
      <c r="BY1824" s="42"/>
    </row>
    <row r="1825" spans="77:77" ht="0" hidden="1" customHeight="1">
      <c r="BY1825" s="42"/>
    </row>
    <row r="1826" spans="77:77" ht="0" hidden="1" customHeight="1">
      <c r="BY1826" s="42"/>
    </row>
    <row r="1827" spans="77:77" ht="0" hidden="1" customHeight="1">
      <c r="BY1827" s="42"/>
    </row>
    <row r="1828" spans="77:77" ht="0" hidden="1" customHeight="1">
      <c r="BY1828" s="42"/>
    </row>
    <row r="1829" spans="77:77" ht="0" hidden="1" customHeight="1">
      <c r="BY1829" s="42"/>
    </row>
    <row r="1830" spans="77:77" ht="0" hidden="1" customHeight="1">
      <c r="BY1830" s="42"/>
    </row>
    <row r="1831" spans="77:77" ht="0" hidden="1" customHeight="1">
      <c r="BY1831" s="42"/>
    </row>
    <row r="1832" spans="77:77" ht="0" hidden="1" customHeight="1">
      <c r="BY1832" s="42"/>
    </row>
    <row r="1833" spans="77:77" ht="0" hidden="1" customHeight="1">
      <c r="BY1833" s="42"/>
    </row>
    <row r="1834" spans="77:77" ht="0" hidden="1" customHeight="1">
      <c r="BY1834" s="42"/>
    </row>
    <row r="1835" spans="77:77" ht="0" hidden="1" customHeight="1">
      <c r="BY1835" s="42"/>
    </row>
    <row r="1836" spans="77:77" ht="0" hidden="1" customHeight="1">
      <c r="BY1836" s="42"/>
    </row>
    <row r="1837" spans="77:77" ht="0" hidden="1" customHeight="1">
      <c r="BY1837" s="42"/>
    </row>
    <row r="1838" spans="77:77" ht="0" hidden="1" customHeight="1">
      <c r="BY1838" s="42"/>
    </row>
    <row r="1839" spans="77:77" ht="0" hidden="1" customHeight="1">
      <c r="BY1839" s="42"/>
    </row>
    <row r="1840" spans="77:77" ht="0" hidden="1" customHeight="1">
      <c r="BY1840" s="42"/>
    </row>
    <row r="1841" spans="77:77" ht="0" hidden="1" customHeight="1">
      <c r="BY1841" s="42"/>
    </row>
    <row r="1842" spans="77:77" ht="0" hidden="1" customHeight="1">
      <c r="BY1842" s="42"/>
    </row>
    <row r="1843" spans="77:77" ht="0" hidden="1" customHeight="1">
      <c r="BY1843" s="42"/>
    </row>
    <row r="1844" spans="77:77" ht="0" hidden="1" customHeight="1">
      <c r="BY1844" s="42"/>
    </row>
    <row r="1845" spans="77:77" ht="0" hidden="1" customHeight="1">
      <c r="BY1845" s="42"/>
    </row>
    <row r="1846" spans="77:77" ht="0" hidden="1" customHeight="1">
      <c r="BY1846" s="42"/>
    </row>
    <row r="1847" spans="77:77" ht="0" hidden="1" customHeight="1">
      <c r="BY1847" s="42"/>
    </row>
    <row r="1848" spans="77:77" ht="0" hidden="1" customHeight="1">
      <c r="BY1848" s="42"/>
    </row>
    <row r="1849" spans="77:77" ht="0" hidden="1" customHeight="1">
      <c r="BY1849" s="42"/>
    </row>
    <row r="1850" spans="77:77" ht="0" hidden="1" customHeight="1">
      <c r="BY1850" s="42"/>
    </row>
    <row r="1851" spans="77:77" ht="0" hidden="1" customHeight="1">
      <c r="BY1851" s="42"/>
    </row>
    <row r="1852" spans="77:77" ht="0" hidden="1" customHeight="1">
      <c r="BY1852" s="42"/>
    </row>
    <row r="1853" spans="77:77" ht="0" hidden="1" customHeight="1">
      <c r="BY1853" s="42"/>
    </row>
    <row r="1854" spans="77:77" ht="0" hidden="1" customHeight="1">
      <c r="BY1854" s="42"/>
    </row>
    <row r="1855" spans="77:77" ht="0" hidden="1" customHeight="1">
      <c r="BY1855" s="42"/>
    </row>
    <row r="1856" spans="77:77" ht="0" hidden="1" customHeight="1">
      <c r="BY1856" s="42"/>
    </row>
    <row r="1857" spans="77:77" ht="0" hidden="1" customHeight="1">
      <c r="BY1857" s="42"/>
    </row>
    <row r="1858" spans="77:77" ht="0" hidden="1" customHeight="1">
      <c r="BY1858" s="42"/>
    </row>
    <row r="1859" spans="77:77" ht="0" hidden="1" customHeight="1">
      <c r="BY1859" s="42"/>
    </row>
    <row r="1860" spans="77:77" ht="0" hidden="1" customHeight="1">
      <c r="BY1860" s="42"/>
    </row>
    <row r="1861" spans="77:77" ht="0" hidden="1" customHeight="1">
      <c r="BY1861" s="42"/>
    </row>
    <row r="1862" spans="77:77" ht="0" hidden="1" customHeight="1">
      <c r="BY1862" s="42"/>
    </row>
    <row r="1863" spans="77:77" ht="0" hidden="1" customHeight="1">
      <c r="BY1863" s="42"/>
    </row>
    <row r="1864" spans="77:77" ht="0" hidden="1" customHeight="1">
      <c r="BY1864" s="42"/>
    </row>
    <row r="1865" spans="77:77" ht="0" hidden="1" customHeight="1">
      <c r="BY1865" s="42"/>
    </row>
    <row r="1866" spans="77:77" ht="0" hidden="1" customHeight="1">
      <c r="BY1866" s="42"/>
    </row>
    <row r="1867" spans="77:77" ht="0" hidden="1" customHeight="1">
      <c r="BY1867" s="42"/>
    </row>
    <row r="1868" spans="77:77" ht="0" hidden="1" customHeight="1">
      <c r="BY1868" s="42"/>
    </row>
    <row r="1869" spans="77:77" ht="0" hidden="1" customHeight="1">
      <c r="BY1869" s="42"/>
    </row>
    <row r="1870" spans="77:77" ht="0" hidden="1" customHeight="1">
      <c r="BY1870" s="42"/>
    </row>
    <row r="1871" spans="77:77" ht="0" hidden="1" customHeight="1">
      <c r="BY1871" s="42"/>
    </row>
    <row r="1872" spans="77:77" ht="0" hidden="1" customHeight="1">
      <c r="BY1872" s="42"/>
    </row>
    <row r="1873" spans="77:77" ht="0" hidden="1" customHeight="1">
      <c r="BY1873" s="42"/>
    </row>
    <row r="1874" spans="77:77" ht="0" hidden="1" customHeight="1">
      <c r="BY1874" s="42"/>
    </row>
    <row r="1875" spans="77:77" ht="0" hidden="1" customHeight="1">
      <c r="BY1875" s="42"/>
    </row>
    <row r="1876" spans="77:77" ht="0" hidden="1" customHeight="1">
      <c r="BY1876" s="42"/>
    </row>
    <row r="1877" spans="77:77" ht="0" hidden="1" customHeight="1">
      <c r="BY1877" s="42"/>
    </row>
    <row r="1878" spans="77:77" ht="0" hidden="1" customHeight="1">
      <c r="BY1878" s="42"/>
    </row>
    <row r="1879" spans="77:77" ht="0" hidden="1" customHeight="1">
      <c r="BY1879" s="42"/>
    </row>
    <row r="1880" spans="77:77" ht="0" hidden="1" customHeight="1">
      <c r="BY1880" s="42"/>
    </row>
    <row r="1881" spans="77:77" ht="0" hidden="1" customHeight="1">
      <c r="BY1881" s="42"/>
    </row>
    <row r="1882" spans="77:77" ht="0" hidden="1" customHeight="1">
      <c r="BY1882" s="42"/>
    </row>
    <row r="1883" spans="77:77" ht="0" hidden="1" customHeight="1">
      <c r="BY1883" s="42"/>
    </row>
    <row r="1884" spans="77:77" ht="0" hidden="1" customHeight="1">
      <c r="BY1884" s="42"/>
    </row>
    <row r="1885" spans="77:77" ht="0" hidden="1" customHeight="1">
      <c r="BY1885" s="42"/>
    </row>
    <row r="1886" spans="77:77" ht="0" hidden="1" customHeight="1">
      <c r="BY1886" s="42"/>
    </row>
    <row r="1887" spans="77:77" ht="0" hidden="1" customHeight="1">
      <c r="BY1887" s="42"/>
    </row>
    <row r="1888" spans="77:77" ht="0" hidden="1" customHeight="1">
      <c r="BY1888" s="42"/>
    </row>
    <row r="1889" spans="77:77" ht="0" hidden="1" customHeight="1">
      <c r="BY1889" s="42"/>
    </row>
    <row r="1890" spans="77:77" ht="0" hidden="1" customHeight="1">
      <c r="BY1890" s="42"/>
    </row>
    <row r="1891" spans="77:77" ht="0" hidden="1" customHeight="1">
      <c r="BY1891" s="42"/>
    </row>
    <row r="1892" spans="77:77" ht="0" hidden="1" customHeight="1">
      <c r="BY1892" s="42"/>
    </row>
    <row r="1893" spans="77:77" ht="0" hidden="1" customHeight="1">
      <c r="BY1893" s="42"/>
    </row>
    <row r="1894" spans="77:77" ht="0" hidden="1" customHeight="1">
      <c r="BY1894" s="42"/>
    </row>
    <row r="1895" spans="77:77" ht="0" hidden="1" customHeight="1">
      <c r="BY1895" s="42"/>
    </row>
    <row r="1896" spans="77:77" ht="0" hidden="1" customHeight="1">
      <c r="BY1896" s="42"/>
    </row>
    <row r="1897" spans="77:77" ht="0" hidden="1" customHeight="1">
      <c r="BY1897" s="42"/>
    </row>
    <row r="1898" spans="77:77" ht="0" hidden="1" customHeight="1">
      <c r="BY1898" s="42"/>
    </row>
    <row r="1899" spans="77:77" ht="0" hidden="1" customHeight="1">
      <c r="BY1899" s="42"/>
    </row>
    <row r="1900" spans="77:77" ht="0" hidden="1" customHeight="1">
      <c r="BY1900" s="42"/>
    </row>
    <row r="1901" spans="77:77" ht="0" hidden="1" customHeight="1">
      <c r="BY1901" s="42"/>
    </row>
    <row r="1902" spans="77:77" ht="0" hidden="1" customHeight="1">
      <c r="BY1902" s="42"/>
    </row>
    <row r="1903" spans="77:77" ht="0" hidden="1" customHeight="1">
      <c r="BY1903" s="42"/>
    </row>
    <row r="1904" spans="77:77" ht="0" hidden="1" customHeight="1">
      <c r="BY1904" s="42"/>
    </row>
    <row r="1905" spans="77:77" ht="0" hidden="1" customHeight="1">
      <c r="BY1905" s="42"/>
    </row>
    <row r="1906" spans="77:77" ht="0" hidden="1" customHeight="1">
      <c r="BY1906" s="42"/>
    </row>
    <row r="1907" spans="77:77" ht="0" hidden="1" customHeight="1">
      <c r="BY1907" s="42"/>
    </row>
    <row r="1908" spans="77:77" ht="0" hidden="1" customHeight="1">
      <c r="BY1908" s="42"/>
    </row>
    <row r="1909" spans="77:77" ht="0" hidden="1" customHeight="1">
      <c r="BY1909" s="42"/>
    </row>
    <row r="1910" spans="77:77" ht="0" hidden="1" customHeight="1">
      <c r="BY1910" s="42"/>
    </row>
    <row r="1911" spans="77:77" ht="0" hidden="1" customHeight="1">
      <c r="BY1911" s="42"/>
    </row>
    <row r="1912" spans="77:77" ht="0" hidden="1" customHeight="1">
      <c r="BY1912" s="42"/>
    </row>
    <row r="1913" spans="77:77" ht="0" hidden="1" customHeight="1">
      <c r="BY1913" s="42"/>
    </row>
    <row r="1914" spans="77:77" ht="0" hidden="1" customHeight="1">
      <c r="BY1914" s="42"/>
    </row>
    <row r="1915" spans="77:77" ht="0" hidden="1" customHeight="1">
      <c r="BY1915" s="42"/>
    </row>
    <row r="1916" spans="77:77" ht="0" hidden="1" customHeight="1">
      <c r="BY1916" s="42"/>
    </row>
    <row r="1917" spans="77:77" ht="0" hidden="1" customHeight="1">
      <c r="BY1917" s="42"/>
    </row>
    <row r="1918" spans="77:77" ht="0" hidden="1" customHeight="1">
      <c r="BY1918" s="42"/>
    </row>
    <row r="1919" spans="77:77" ht="0" hidden="1" customHeight="1">
      <c r="BY1919" s="42"/>
    </row>
    <row r="1920" spans="77:77" ht="0" hidden="1" customHeight="1">
      <c r="BY1920" s="42"/>
    </row>
    <row r="1921" spans="77:77" ht="0" hidden="1" customHeight="1">
      <c r="BY1921" s="42"/>
    </row>
    <row r="1922" spans="77:77" ht="0" hidden="1" customHeight="1">
      <c r="BY1922" s="42"/>
    </row>
    <row r="1923" spans="77:77" ht="0" hidden="1" customHeight="1">
      <c r="BY1923" s="42"/>
    </row>
    <row r="1924" spans="77:77" ht="0" hidden="1" customHeight="1">
      <c r="BY1924" s="42"/>
    </row>
    <row r="1925" spans="77:77" ht="0" hidden="1" customHeight="1">
      <c r="BY1925" s="42"/>
    </row>
    <row r="1926" spans="77:77" ht="0" hidden="1" customHeight="1">
      <c r="BY1926" s="42"/>
    </row>
    <row r="1927" spans="77:77" ht="0" hidden="1" customHeight="1">
      <c r="BY1927" s="42"/>
    </row>
    <row r="1928" spans="77:77" ht="0" hidden="1" customHeight="1">
      <c r="BY1928" s="42"/>
    </row>
    <row r="1929" spans="77:77" ht="0" hidden="1" customHeight="1">
      <c r="BY1929" s="42"/>
    </row>
    <row r="1930" spans="77:77" ht="0" hidden="1" customHeight="1">
      <c r="BY1930" s="42"/>
    </row>
    <row r="1931" spans="77:77" ht="0" hidden="1" customHeight="1">
      <c r="BY1931" s="42"/>
    </row>
    <row r="1932" spans="77:77" ht="0" hidden="1" customHeight="1">
      <c r="BY1932" s="42"/>
    </row>
    <row r="1933" spans="77:77" ht="0" hidden="1" customHeight="1">
      <c r="BY1933" s="42"/>
    </row>
    <row r="1934" spans="77:77" ht="0" hidden="1" customHeight="1">
      <c r="BY1934" s="42"/>
    </row>
    <row r="1935" spans="77:77" ht="0" hidden="1" customHeight="1">
      <c r="BY1935" s="42"/>
    </row>
    <row r="1936" spans="77:77" ht="0" hidden="1" customHeight="1">
      <c r="BY1936" s="42"/>
    </row>
    <row r="1937" spans="77:77" ht="0" hidden="1" customHeight="1">
      <c r="BY1937" s="42"/>
    </row>
    <row r="1938" spans="77:77" ht="0" hidden="1" customHeight="1">
      <c r="BY1938" s="42"/>
    </row>
    <row r="1939" spans="77:77" ht="0" hidden="1" customHeight="1">
      <c r="BY1939" s="42"/>
    </row>
    <row r="1940" spans="77:77" ht="0" hidden="1" customHeight="1">
      <c r="BY1940" s="42"/>
    </row>
    <row r="1941" spans="77:77" ht="0" hidden="1" customHeight="1">
      <c r="BY1941" s="42"/>
    </row>
    <row r="1942" spans="77:77" ht="0" hidden="1" customHeight="1">
      <c r="BY1942" s="42"/>
    </row>
    <row r="1943" spans="77:77" ht="0" hidden="1" customHeight="1">
      <c r="BY1943" s="42"/>
    </row>
    <row r="1944" spans="77:77" ht="0" hidden="1" customHeight="1">
      <c r="BY1944" s="42"/>
    </row>
    <row r="1945" spans="77:77" ht="0" hidden="1" customHeight="1">
      <c r="BY1945" s="42"/>
    </row>
    <row r="1946" spans="77:77" ht="0" hidden="1" customHeight="1">
      <c r="BY1946" s="42"/>
    </row>
    <row r="1947" spans="77:77" ht="0" hidden="1" customHeight="1">
      <c r="BY1947" s="42"/>
    </row>
    <row r="1948" spans="77:77" ht="0" hidden="1" customHeight="1">
      <c r="BY1948" s="42"/>
    </row>
    <row r="1949" spans="77:77" ht="0" hidden="1" customHeight="1">
      <c r="BY1949" s="42"/>
    </row>
    <row r="1950" spans="77:77" ht="0" hidden="1" customHeight="1">
      <c r="BY1950" s="42"/>
    </row>
    <row r="1951" spans="77:77" ht="0" hidden="1" customHeight="1">
      <c r="BY1951" s="42"/>
    </row>
    <row r="1952" spans="77:77" ht="0" hidden="1" customHeight="1">
      <c r="BY1952" s="42"/>
    </row>
    <row r="1953" spans="77:77" ht="0" hidden="1" customHeight="1">
      <c r="BY1953" s="42"/>
    </row>
    <row r="1954" spans="77:77" ht="0" hidden="1" customHeight="1">
      <c r="BY1954" s="42"/>
    </row>
    <row r="1955" spans="77:77" ht="0" hidden="1" customHeight="1">
      <c r="BY1955" s="42"/>
    </row>
    <row r="1956" spans="77:77" ht="0" hidden="1" customHeight="1">
      <c r="BY1956" s="42"/>
    </row>
    <row r="1957" spans="77:77" ht="0" hidden="1" customHeight="1">
      <c r="BY1957" s="42"/>
    </row>
    <row r="1958" spans="77:77" ht="0" hidden="1" customHeight="1">
      <c r="BY1958" s="42"/>
    </row>
    <row r="1959" spans="77:77" ht="0" hidden="1" customHeight="1">
      <c r="BY1959" s="42"/>
    </row>
    <row r="1960" spans="77:77" ht="0" hidden="1" customHeight="1">
      <c r="BY1960" s="42"/>
    </row>
    <row r="1961" spans="77:77" ht="0" hidden="1" customHeight="1">
      <c r="BY1961" s="42"/>
    </row>
    <row r="1962" spans="77:77" ht="0" hidden="1" customHeight="1">
      <c r="BY1962" s="42"/>
    </row>
    <row r="1963" spans="77:77" ht="0" hidden="1" customHeight="1">
      <c r="BY1963" s="42"/>
    </row>
    <row r="1964" spans="77:77" ht="0" hidden="1" customHeight="1">
      <c r="BY1964" s="42"/>
    </row>
    <row r="1965" spans="77:77" ht="0" hidden="1" customHeight="1">
      <c r="BY1965" s="42"/>
    </row>
    <row r="1966" spans="77:77" ht="0" hidden="1" customHeight="1">
      <c r="BY1966" s="42"/>
    </row>
    <row r="1967" spans="77:77" ht="0" hidden="1" customHeight="1">
      <c r="BY1967" s="42"/>
    </row>
    <row r="1968" spans="77:77" ht="0" hidden="1" customHeight="1">
      <c r="BY1968" s="42"/>
    </row>
    <row r="1969" spans="77:77" ht="0" hidden="1" customHeight="1">
      <c r="BY1969" s="42"/>
    </row>
    <row r="1970" spans="77:77" ht="0" hidden="1" customHeight="1">
      <c r="BY1970" s="42"/>
    </row>
    <row r="1971" spans="77:77" ht="0" hidden="1" customHeight="1">
      <c r="BY1971" s="42"/>
    </row>
    <row r="1972" spans="77:77" ht="0" hidden="1" customHeight="1">
      <c r="BY1972" s="42"/>
    </row>
    <row r="1973" spans="77:77" ht="0" hidden="1" customHeight="1">
      <c r="BY1973" s="42"/>
    </row>
    <row r="1974" spans="77:77" ht="0" hidden="1" customHeight="1">
      <c r="BY1974" s="42"/>
    </row>
    <row r="1975" spans="77:77" ht="0" hidden="1" customHeight="1">
      <c r="BY1975" s="42"/>
    </row>
    <row r="1976" spans="77:77" ht="0" hidden="1" customHeight="1">
      <c r="BY1976" s="42"/>
    </row>
    <row r="1977" spans="77:77" ht="0" hidden="1" customHeight="1">
      <c r="BY1977" s="42"/>
    </row>
    <row r="1978" spans="77:77" ht="0" hidden="1" customHeight="1">
      <c r="BY1978" s="42"/>
    </row>
    <row r="1979" spans="77:77" ht="0" hidden="1" customHeight="1">
      <c r="BY1979" s="42"/>
    </row>
    <row r="1980" spans="77:77" ht="0" hidden="1" customHeight="1">
      <c r="BY1980" s="42"/>
    </row>
    <row r="1981" spans="77:77" ht="0" hidden="1" customHeight="1">
      <c r="BY1981" s="42"/>
    </row>
    <row r="1982" spans="77:77" ht="0" hidden="1" customHeight="1">
      <c r="BY1982" s="42"/>
    </row>
    <row r="1983" spans="77:77" ht="0" hidden="1" customHeight="1">
      <c r="BY1983" s="42"/>
    </row>
    <row r="1984" spans="77:77" ht="0" hidden="1" customHeight="1">
      <c r="BY1984" s="42"/>
    </row>
    <row r="1985" spans="77:77" ht="0" hidden="1" customHeight="1">
      <c r="BY1985" s="42"/>
    </row>
    <row r="1986" spans="77:77" ht="0" hidden="1" customHeight="1">
      <c r="BY1986" s="42"/>
    </row>
    <row r="1987" spans="77:77" ht="0" hidden="1" customHeight="1">
      <c r="BY1987" s="42"/>
    </row>
    <row r="1988" spans="77:77" ht="0" hidden="1" customHeight="1">
      <c r="BY1988" s="42"/>
    </row>
    <row r="1989" spans="77:77" ht="0" hidden="1" customHeight="1">
      <c r="BY1989" s="42"/>
    </row>
    <row r="1990" spans="77:77" ht="0" hidden="1" customHeight="1">
      <c r="BY1990" s="42"/>
    </row>
    <row r="1991" spans="77:77" ht="0" hidden="1" customHeight="1">
      <c r="BY1991" s="42"/>
    </row>
    <row r="1992" spans="77:77" ht="0" hidden="1" customHeight="1">
      <c r="BY1992" s="42"/>
    </row>
    <row r="1993" spans="77:77" ht="0" hidden="1" customHeight="1">
      <c r="BY1993" s="42"/>
    </row>
    <row r="1994" spans="77:77" ht="0" hidden="1" customHeight="1">
      <c r="BY1994" s="42"/>
    </row>
    <row r="1995" spans="77:77" ht="0" hidden="1" customHeight="1">
      <c r="BY1995" s="42"/>
    </row>
    <row r="1996" spans="77:77" ht="0" hidden="1" customHeight="1">
      <c r="BY1996" s="42"/>
    </row>
    <row r="1997" spans="77:77" ht="0" hidden="1" customHeight="1">
      <c r="BY1997" s="42"/>
    </row>
    <row r="1998" spans="77:77" ht="0" hidden="1" customHeight="1">
      <c r="BY1998" s="42"/>
    </row>
    <row r="1999" spans="77:77" ht="0" hidden="1" customHeight="1">
      <c r="BY1999" s="42"/>
    </row>
    <row r="2000" spans="77:77" ht="0" hidden="1" customHeight="1">
      <c r="BY2000" s="42"/>
    </row>
    <row r="2001" spans="77:77" ht="0" hidden="1" customHeight="1">
      <c r="BY2001" s="42"/>
    </row>
    <row r="2002" spans="77:77" ht="0" hidden="1" customHeight="1">
      <c r="BY2002" s="42"/>
    </row>
    <row r="2003" spans="77:77" ht="0" hidden="1" customHeight="1">
      <c r="BY2003" s="42"/>
    </row>
    <row r="2004" spans="77:77" ht="0" hidden="1" customHeight="1">
      <c r="BY2004" s="42"/>
    </row>
    <row r="2005" spans="77:77" ht="0" hidden="1" customHeight="1">
      <c r="BY2005" s="42"/>
    </row>
    <row r="2006" spans="77:77" ht="0" hidden="1" customHeight="1">
      <c r="BY2006" s="42"/>
    </row>
    <row r="2007" spans="77:77" ht="0" hidden="1" customHeight="1">
      <c r="BY2007" s="42"/>
    </row>
    <row r="2008" spans="77:77" ht="0" hidden="1" customHeight="1">
      <c r="BY2008" s="42"/>
    </row>
    <row r="2009" spans="77:77" ht="0" hidden="1" customHeight="1">
      <c r="BY2009" s="42"/>
    </row>
    <row r="2010" spans="77:77" ht="0" hidden="1" customHeight="1">
      <c r="BY2010" s="42"/>
    </row>
    <row r="2011" spans="77:77" ht="0" hidden="1" customHeight="1">
      <c r="BY2011" s="42"/>
    </row>
    <row r="2012" spans="77:77" ht="0" hidden="1" customHeight="1">
      <c r="BY2012" s="42"/>
    </row>
    <row r="2013" spans="77:77" ht="0" hidden="1" customHeight="1">
      <c r="BY2013" s="42"/>
    </row>
    <row r="2014" spans="77:77" ht="0" hidden="1" customHeight="1">
      <c r="BY2014" s="42"/>
    </row>
    <row r="2015" spans="77:77" ht="0" hidden="1" customHeight="1">
      <c r="BY2015" s="42"/>
    </row>
    <row r="2016" spans="77:77" ht="0" hidden="1" customHeight="1">
      <c r="BY2016" s="42"/>
    </row>
    <row r="2017" spans="77:77" ht="0" hidden="1" customHeight="1">
      <c r="BY2017" s="42"/>
    </row>
    <row r="2018" spans="77:77" ht="0" hidden="1" customHeight="1">
      <c r="BY2018" s="42"/>
    </row>
    <row r="2019" spans="77:77" ht="0" hidden="1" customHeight="1">
      <c r="BY2019" s="42"/>
    </row>
    <row r="2020" spans="77:77" ht="0" hidden="1" customHeight="1">
      <c r="BY2020" s="42"/>
    </row>
    <row r="2021" spans="77:77" ht="0" hidden="1" customHeight="1">
      <c r="BY2021" s="42"/>
    </row>
    <row r="2022" spans="77:77" ht="0" hidden="1" customHeight="1">
      <c r="BY2022" s="42"/>
    </row>
    <row r="2023" spans="77:77" ht="0" hidden="1" customHeight="1">
      <c r="BY2023" s="42"/>
    </row>
    <row r="2024" spans="77:77" ht="0" hidden="1" customHeight="1">
      <c r="BY2024" s="42"/>
    </row>
    <row r="2025" spans="77:77" ht="0" hidden="1" customHeight="1">
      <c r="BY2025" s="42"/>
    </row>
    <row r="2026" spans="77:77" ht="0" hidden="1" customHeight="1">
      <c r="BY2026" s="42"/>
    </row>
    <row r="2027" spans="77:77" ht="0" hidden="1" customHeight="1">
      <c r="BY2027" s="42"/>
    </row>
    <row r="2028" spans="77:77" ht="0" hidden="1" customHeight="1">
      <c r="BY2028" s="42"/>
    </row>
    <row r="2029" spans="77:77" ht="0" hidden="1" customHeight="1">
      <c r="BY2029" s="42"/>
    </row>
    <row r="2030" spans="77:77" ht="0" hidden="1" customHeight="1">
      <c r="BY2030" s="42"/>
    </row>
    <row r="2031" spans="77:77" ht="0" hidden="1" customHeight="1">
      <c r="BY2031" s="42"/>
    </row>
    <row r="2032" spans="77:77" ht="0" hidden="1" customHeight="1">
      <c r="BY2032" s="42"/>
    </row>
    <row r="2033" spans="77:77" ht="0" hidden="1" customHeight="1">
      <c r="BY2033" s="42"/>
    </row>
    <row r="2034" spans="77:77" ht="0" hidden="1" customHeight="1">
      <c r="BY2034" s="42"/>
    </row>
    <row r="2035" spans="77:77" ht="0" hidden="1" customHeight="1">
      <c r="BY2035" s="42"/>
    </row>
    <row r="2036" spans="77:77" ht="0" hidden="1" customHeight="1">
      <c r="BY2036" s="42"/>
    </row>
    <row r="2037" spans="77:77" ht="0" hidden="1" customHeight="1">
      <c r="BY2037" s="42"/>
    </row>
    <row r="2038" spans="77:77" ht="0" hidden="1" customHeight="1">
      <c r="BY2038" s="42"/>
    </row>
    <row r="2039" spans="77:77" ht="0" hidden="1" customHeight="1">
      <c r="BY2039" s="42"/>
    </row>
    <row r="2040" spans="77:77" ht="0" hidden="1" customHeight="1">
      <c r="BY2040" s="42"/>
    </row>
    <row r="2041" spans="77:77" ht="0" hidden="1" customHeight="1">
      <c r="BY2041" s="42"/>
    </row>
    <row r="2042" spans="77:77" ht="0" hidden="1" customHeight="1">
      <c r="BY2042" s="42"/>
    </row>
    <row r="2043" spans="77:77" ht="0" hidden="1" customHeight="1">
      <c r="BY2043" s="42"/>
    </row>
    <row r="2044" spans="77:77" ht="0" hidden="1" customHeight="1">
      <c r="BY2044" s="42"/>
    </row>
    <row r="2045" spans="77:77" ht="0" hidden="1" customHeight="1">
      <c r="BY2045" s="42"/>
    </row>
    <row r="2046" spans="77:77" ht="0" hidden="1" customHeight="1">
      <c r="BY2046" s="42"/>
    </row>
    <row r="2047" spans="77:77" ht="0" hidden="1" customHeight="1">
      <c r="BY2047" s="42"/>
    </row>
    <row r="2048" spans="77:77" ht="0" hidden="1" customHeight="1">
      <c r="BY2048" s="42"/>
    </row>
    <row r="2049" spans="77:77" ht="0" hidden="1" customHeight="1">
      <c r="BY2049" s="42"/>
    </row>
    <row r="2050" spans="77:77" ht="0" hidden="1" customHeight="1">
      <c r="BY2050" s="42"/>
    </row>
    <row r="2051" spans="77:77" ht="0" hidden="1" customHeight="1">
      <c r="BY2051" s="42"/>
    </row>
    <row r="2052" spans="77:77" ht="0" hidden="1" customHeight="1">
      <c r="BY2052" s="42"/>
    </row>
    <row r="2053" spans="77:77" ht="0" hidden="1" customHeight="1">
      <c r="BY2053" s="42"/>
    </row>
    <row r="2054" spans="77:77" ht="0" hidden="1" customHeight="1">
      <c r="BY2054" s="42"/>
    </row>
    <row r="2055" spans="77:77" ht="0" hidden="1" customHeight="1">
      <c r="BY2055" s="42"/>
    </row>
    <row r="2056" spans="77:77" ht="0" hidden="1" customHeight="1">
      <c r="BY2056" s="42"/>
    </row>
    <row r="2057" spans="77:77" ht="0" hidden="1" customHeight="1">
      <c r="BY2057" s="42"/>
    </row>
    <row r="2058" spans="77:77" ht="0" hidden="1" customHeight="1">
      <c r="BY2058" s="42"/>
    </row>
  </sheetData>
  <sheetProtection algorithmName="SHA-512" hashValue="jrHDcUIoNh4pxui9qZyChvdFDdK92iGHz5zvnFmNoQXleq4wDsvaNfukQgFd+n+d8se+60DQTZuf9V6j56oEWg==" saltValue="a1RmLiGaMTdfbDjQdwHoQw==" spinCount="100000" sheet="1" scenarios="1" selectLockedCells="1"/>
  <mergeCells count="181">
    <mergeCell ref="AT16:AZ16"/>
    <mergeCell ref="AT17:AZ25"/>
    <mergeCell ref="A1:E76"/>
    <mergeCell ref="F1:AL2"/>
    <mergeCell ref="AM1:AR76"/>
    <mergeCell ref="F3:AL4"/>
    <mergeCell ref="AA10:AA12"/>
    <mergeCell ref="AK10:AK12"/>
    <mergeCell ref="AA33:AA35"/>
    <mergeCell ref="AK33:AK35"/>
    <mergeCell ref="AA70:AL71"/>
    <mergeCell ref="F72:AL76"/>
    <mergeCell ref="U67:Z71"/>
    <mergeCell ref="AA67:AL67"/>
    <mergeCell ref="F68:P68"/>
    <mergeCell ref="AA68:AA69"/>
    <mergeCell ref="AB68:AK69"/>
    <mergeCell ref="AL68:AL69"/>
    <mergeCell ref="L69:M69"/>
    <mergeCell ref="N69:P69"/>
    <mergeCell ref="G67:H67"/>
    <mergeCell ref="I67:J67"/>
    <mergeCell ref="K67:L67"/>
    <mergeCell ref="M67:P67"/>
    <mergeCell ref="AB10:AJ12"/>
    <mergeCell ref="AB16:AI17"/>
    <mergeCell ref="AB33:AJ35"/>
    <mergeCell ref="AB39:AI40"/>
    <mergeCell ref="AB56:AJ58"/>
    <mergeCell ref="AB62:AI63"/>
    <mergeCell ref="F49:AL52"/>
    <mergeCell ref="F53:R53"/>
    <mergeCell ref="S67:T71"/>
    <mergeCell ref="F70:R71"/>
    <mergeCell ref="S53:T55"/>
    <mergeCell ref="U53:Z55"/>
    <mergeCell ref="AA53:AA54"/>
    <mergeCell ref="AB53:AK54"/>
    <mergeCell ref="AL53:AL54"/>
    <mergeCell ref="F54:F65"/>
    <mergeCell ref="AJ64:AK65"/>
    <mergeCell ref="F66:R66"/>
    <mergeCell ref="AA66:AL66"/>
    <mergeCell ref="AJ62:AK63"/>
    <mergeCell ref="G62:O65"/>
    <mergeCell ref="S62:T66"/>
    <mergeCell ref="U62:Z66"/>
    <mergeCell ref="AA47:AL48"/>
    <mergeCell ref="U44:Z48"/>
    <mergeCell ref="AA44:AL44"/>
    <mergeCell ref="F45:P45"/>
    <mergeCell ref="AA45:AA46"/>
    <mergeCell ref="AB45:AK46"/>
    <mergeCell ref="AL45:AL46"/>
    <mergeCell ref="F46:H46"/>
    <mergeCell ref="I46:K46"/>
    <mergeCell ref="L46:M46"/>
    <mergeCell ref="F69:H69"/>
    <mergeCell ref="I69:K69"/>
    <mergeCell ref="G44:H44"/>
    <mergeCell ref="I44:J44"/>
    <mergeCell ref="K44:L44"/>
    <mergeCell ref="M44:P44"/>
    <mergeCell ref="Q44:R46"/>
    <mergeCell ref="S44:T48"/>
    <mergeCell ref="F47:R48"/>
    <mergeCell ref="Q67:R69"/>
    <mergeCell ref="N46:P46"/>
    <mergeCell ref="G54:O55"/>
    <mergeCell ref="G59:O59"/>
    <mergeCell ref="S59:T61"/>
    <mergeCell ref="U59:Z61"/>
    <mergeCell ref="AA59:AA60"/>
    <mergeCell ref="AB59:AK60"/>
    <mergeCell ref="AL59:AL60"/>
    <mergeCell ref="G60:O61"/>
    <mergeCell ref="AA61:AL61"/>
    <mergeCell ref="AL56:AL58"/>
    <mergeCell ref="G57:O57"/>
    <mergeCell ref="G58:O58"/>
    <mergeCell ref="P54:R65"/>
    <mergeCell ref="AA55:AL55"/>
    <mergeCell ref="G56:O56"/>
    <mergeCell ref="S56:T58"/>
    <mergeCell ref="U56:Z58"/>
    <mergeCell ref="AK56:AK58"/>
    <mergeCell ref="AA62:AA63"/>
    <mergeCell ref="AA56:AA58"/>
    <mergeCell ref="AL62:AL65"/>
    <mergeCell ref="AA64:AB65"/>
    <mergeCell ref="AC64:AI65"/>
    <mergeCell ref="F43:R43"/>
    <mergeCell ref="AA43:AL43"/>
    <mergeCell ref="AJ39:AK40"/>
    <mergeCell ref="G39:O42"/>
    <mergeCell ref="S39:T43"/>
    <mergeCell ref="U39:Z43"/>
    <mergeCell ref="AA39:AA40"/>
    <mergeCell ref="G37:O38"/>
    <mergeCell ref="AA38:AL38"/>
    <mergeCell ref="F26:AL29"/>
    <mergeCell ref="F30:R30"/>
    <mergeCell ref="S30:T32"/>
    <mergeCell ref="U30:Z32"/>
    <mergeCell ref="AA30:AA31"/>
    <mergeCell ref="AB30:AK31"/>
    <mergeCell ref="AL30:AL31"/>
    <mergeCell ref="F31:F42"/>
    <mergeCell ref="G31:O32"/>
    <mergeCell ref="P31:R42"/>
    <mergeCell ref="AA32:AL32"/>
    <mergeCell ref="G33:O33"/>
    <mergeCell ref="S33:T35"/>
    <mergeCell ref="U33:Z35"/>
    <mergeCell ref="G36:O36"/>
    <mergeCell ref="S36:T38"/>
    <mergeCell ref="U36:Z38"/>
    <mergeCell ref="AA36:AA37"/>
    <mergeCell ref="AB36:AK37"/>
    <mergeCell ref="AL39:AL42"/>
    <mergeCell ref="AA41:AB42"/>
    <mergeCell ref="AC41:AI42"/>
    <mergeCell ref="AJ41:AK42"/>
    <mergeCell ref="AL36:AL37"/>
    <mergeCell ref="AA22:AA23"/>
    <mergeCell ref="AB22:AK23"/>
    <mergeCell ref="AL22:AL23"/>
    <mergeCell ref="F23:H23"/>
    <mergeCell ref="I23:K23"/>
    <mergeCell ref="L23:M23"/>
    <mergeCell ref="N23:P23"/>
    <mergeCell ref="F24:R25"/>
    <mergeCell ref="AA24:AL25"/>
    <mergeCell ref="AL33:AL35"/>
    <mergeCell ref="G34:O34"/>
    <mergeCell ref="G35:O35"/>
    <mergeCell ref="AA15:AL15"/>
    <mergeCell ref="G16:O19"/>
    <mergeCell ref="S16:T20"/>
    <mergeCell ref="U16:Z20"/>
    <mergeCell ref="AA16:AA17"/>
    <mergeCell ref="AJ16:AK17"/>
    <mergeCell ref="AL16:AL19"/>
    <mergeCell ref="AA18:AB19"/>
    <mergeCell ref="AC18:AI19"/>
    <mergeCell ref="AJ18:AK19"/>
    <mergeCell ref="F20:R20"/>
    <mergeCell ref="AA20:AL20"/>
    <mergeCell ref="G21:H21"/>
    <mergeCell ref="I21:J21"/>
    <mergeCell ref="K21:L21"/>
    <mergeCell ref="M21:P21"/>
    <mergeCell ref="Q21:R23"/>
    <mergeCell ref="S21:T25"/>
    <mergeCell ref="U21:Z25"/>
    <mergeCell ref="AA21:AL21"/>
    <mergeCell ref="F22:P22"/>
    <mergeCell ref="F5:AL6"/>
    <mergeCell ref="F7:R7"/>
    <mergeCell ref="S7:T9"/>
    <mergeCell ref="U7:Z9"/>
    <mergeCell ref="AA7:AA8"/>
    <mergeCell ref="AB7:AK8"/>
    <mergeCell ref="AL7:AL8"/>
    <mergeCell ref="F8:F19"/>
    <mergeCell ref="G8:O9"/>
    <mergeCell ref="P8:R19"/>
    <mergeCell ref="AA9:AL9"/>
    <mergeCell ref="AL10:AL12"/>
    <mergeCell ref="G11:O11"/>
    <mergeCell ref="G12:O12"/>
    <mergeCell ref="G13:O13"/>
    <mergeCell ref="S13:T15"/>
    <mergeCell ref="U13:Z15"/>
    <mergeCell ref="AA13:AA14"/>
    <mergeCell ref="AB13:AK14"/>
    <mergeCell ref="AL13:AL14"/>
    <mergeCell ref="G14:O15"/>
    <mergeCell ref="G10:O10"/>
    <mergeCell ref="S10:T12"/>
    <mergeCell ref="U10:Z12"/>
  </mergeCells>
  <phoneticPr fontId="15"/>
  <dataValidations count="6">
    <dataValidation imeMode="hiragana" allowBlank="1" showInputMessage="1" showErrorMessage="1" sqref="BY36:BY37 BY56:BY128 AT17" xr:uid="{00000000-0002-0000-0D00-000000000000}"/>
    <dataValidation imeMode="hiragana" allowBlank="1" showInputMessage="1" sqref="AS1 A79:AS1048576 A1 AB30:AK31 AB7:AK8 AB13:AK14 BT38:BX1048576 BZ1:XFD1048576 AB36:AK37 BY2059:BY1048576 BW1:BY1 BR1:BT1 BY2:BY35 BW5:BW34 BU1:BV34 BR2:BS1048576 BT3:BT34 BN1:BQ1048576 BX6:BX34 BY38:BY55 BY129:BY227 AB53:AK54 AB59:AK60" xr:uid="{00000000-0002-0000-0D00-000001000000}"/>
    <dataValidation type="list" imeMode="hiragana" allowBlank="1" showInputMessage="1" sqref="G21:H21 I23:K23 G44:H44 I46:K46 G67:H67 I69:K69" xr:uid="{00000000-0002-0000-0D00-000002000000}">
      <formula1>$BT$2:$BT$12</formula1>
    </dataValidation>
    <dataValidation type="list" imeMode="hiragana" allowBlank="1" showInputMessage="1" sqref="I21:J21 L23:M23 I44:J44 L46:M46 I67:J67 L69:M69" xr:uid="{00000000-0002-0000-0D00-000003000000}">
      <formula1>$BU$2:$BU$14</formula1>
    </dataValidation>
    <dataValidation type="list" imeMode="hiragana" allowBlank="1" showInputMessage="1" sqref="K21:L21 K44:L44 K67:L67 N23:P23 N46:P46 N69:P69" xr:uid="{00000000-0002-0000-0D00-000004000000}">
      <formula1>$BV$2:$BV$33</formula1>
    </dataValidation>
    <dataValidation type="list" imeMode="hiragana" allowBlank="1" showInputMessage="1" sqref="AB22:AK23" xr:uid="{00000000-0002-0000-0D00-00000A000000}">
      <formula1>$BY$2:$BY$51</formula1>
    </dataValidation>
  </dataValidations>
  <printOptions horizontalCentered="1" verticalCentered="1"/>
  <pageMargins left="0" right="0" top="0" bottom="0" header="0.51181102362204722" footer="0"/>
  <pageSetup paperSize="9" orientation="portrait" horizontalDpi="4294967292"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FF00"/>
    <pageSetUpPr autoPageBreaks="0" fitToPage="1"/>
  </sheetPr>
  <dimension ref="A1:CM169"/>
  <sheetViews>
    <sheetView showGridLines="0" showRowColHeaders="0" workbookViewId="0">
      <selection activeCell="CL1" sqref="CL1"/>
    </sheetView>
  </sheetViews>
  <sheetFormatPr defaultColWidth="0" defaultRowHeight="0" customHeight="1" zeroHeight="1"/>
  <cols>
    <col min="1" max="80" width="1.25" style="110" customWidth="1"/>
    <col min="81" max="81" width="1.875" style="110" customWidth="1"/>
    <col min="82" max="82" width="2.5" style="103" customWidth="1"/>
    <col min="83" max="90" width="2.5" style="1" customWidth="1"/>
    <col min="91" max="91" width="0" style="110" hidden="1" customWidth="1"/>
    <col min="92" max="16384" width="2.5" style="110" hidden="1"/>
  </cols>
  <sheetData>
    <row r="1" spans="1:90" ht="15" customHeight="1">
      <c r="A1" s="2010"/>
      <c r="B1" s="2010"/>
      <c r="C1" s="2010"/>
      <c r="D1" s="2010"/>
      <c r="E1" s="2010"/>
      <c r="F1" s="2010"/>
      <c r="G1" s="2010"/>
      <c r="H1" s="2010"/>
      <c r="I1" s="2010"/>
      <c r="J1" s="2010"/>
      <c r="K1" s="2010"/>
      <c r="L1" s="2010"/>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0"/>
      <c r="AN1" s="2010"/>
      <c r="AO1" s="2010"/>
      <c r="AP1" s="2010"/>
      <c r="AQ1" s="2010"/>
      <c r="AR1" s="2010"/>
      <c r="AS1" s="2010"/>
      <c r="AT1" s="2010"/>
      <c r="AU1" s="2010"/>
      <c r="AV1" s="2010"/>
      <c r="AW1" s="2010"/>
      <c r="AX1" s="2010"/>
      <c r="AY1" s="2010"/>
      <c r="AZ1" s="2010"/>
      <c r="BA1" s="2010"/>
      <c r="BB1" s="2010"/>
      <c r="BC1" s="2010"/>
      <c r="BD1" s="2010"/>
      <c r="BE1" s="2010"/>
      <c r="BF1" s="2010"/>
      <c r="BG1" s="2010"/>
      <c r="BH1" s="2010"/>
      <c r="BI1" s="2010"/>
      <c r="BJ1" s="2010"/>
      <c r="BK1" s="2010"/>
      <c r="BL1" s="2010"/>
      <c r="BM1" s="2010"/>
      <c r="BN1" s="2010"/>
      <c r="BO1" s="2010"/>
      <c r="BP1" s="2010"/>
      <c r="BQ1" s="2010"/>
      <c r="BR1" s="2010"/>
      <c r="BS1" s="2010"/>
      <c r="BT1" s="2010"/>
      <c r="BU1" s="2010"/>
      <c r="BV1" s="2010"/>
      <c r="BW1" s="2010"/>
      <c r="BX1" s="2010"/>
      <c r="BY1" s="2010"/>
      <c r="BZ1" s="2010"/>
      <c r="CA1" s="2010"/>
      <c r="CB1" s="2010"/>
      <c r="CC1" s="2010"/>
      <c r="CD1" s="102"/>
      <c r="CE1" s="102"/>
      <c r="CF1" s="102"/>
      <c r="CG1" s="102"/>
      <c r="CH1" s="102"/>
      <c r="CI1" s="102"/>
      <c r="CJ1" s="102"/>
      <c r="CK1" s="102"/>
      <c r="CL1" s="102"/>
    </row>
    <row r="2" spans="1:90" ht="15" customHeight="1">
      <c r="A2" s="2010"/>
      <c r="B2" s="2010"/>
      <c r="C2" s="2010"/>
      <c r="D2" s="2010"/>
      <c r="E2" s="2010"/>
      <c r="F2" s="2010"/>
      <c r="G2" s="2010"/>
      <c r="H2" s="2010"/>
      <c r="I2" s="2010"/>
      <c r="J2" s="2010"/>
      <c r="K2" s="2010"/>
      <c r="L2" s="2010"/>
      <c r="M2" s="2010"/>
      <c r="N2" s="2010"/>
      <c r="O2" s="2010"/>
      <c r="P2" s="2010"/>
      <c r="Q2" s="2010"/>
      <c r="R2" s="2010"/>
      <c r="S2" s="2010"/>
      <c r="T2" s="2010"/>
      <c r="U2" s="2010"/>
      <c r="V2" s="2010"/>
      <c r="W2" s="2010"/>
      <c r="X2" s="2010"/>
      <c r="Y2" s="2010"/>
      <c r="Z2" s="2010"/>
      <c r="AA2" s="2010"/>
      <c r="AB2" s="2010"/>
      <c r="AC2" s="2010"/>
      <c r="AD2" s="2010"/>
      <c r="AE2" s="2010"/>
      <c r="AF2" s="2010"/>
      <c r="AG2" s="2010"/>
      <c r="AH2" s="2010"/>
      <c r="AI2" s="2010"/>
      <c r="AJ2" s="2010"/>
      <c r="AK2" s="2010"/>
      <c r="AL2" s="2010"/>
      <c r="AM2" s="2010"/>
      <c r="AN2" s="2010"/>
      <c r="AO2" s="2010"/>
      <c r="AP2" s="2010"/>
      <c r="AQ2" s="2010"/>
      <c r="AR2" s="2010"/>
      <c r="AS2" s="2010"/>
      <c r="AT2" s="2010"/>
      <c r="AU2" s="2010"/>
      <c r="AV2" s="2010"/>
      <c r="AW2" s="2010"/>
      <c r="AX2" s="2010"/>
      <c r="AY2" s="2010"/>
      <c r="AZ2" s="2010"/>
      <c r="BA2" s="2010"/>
      <c r="BB2" s="2010"/>
      <c r="BC2" s="2010"/>
      <c r="BD2" s="2010"/>
      <c r="BE2" s="2010"/>
      <c r="BF2" s="2010"/>
      <c r="BG2" s="2010"/>
      <c r="BH2" s="2010"/>
      <c r="BI2" s="2010"/>
      <c r="BJ2" s="2010"/>
      <c r="BK2" s="2010"/>
      <c r="BL2" s="2010"/>
      <c r="BM2" s="2010"/>
      <c r="BN2" s="2010"/>
      <c r="BO2" s="2010"/>
      <c r="BP2" s="2010"/>
      <c r="BQ2" s="2010"/>
      <c r="BR2" s="2010"/>
      <c r="BS2" s="2010"/>
      <c r="BT2" s="2010"/>
      <c r="BU2" s="2010"/>
      <c r="BV2" s="2010"/>
      <c r="BW2" s="2010"/>
      <c r="BX2" s="2010"/>
      <c r="BY2" s="2010"/>
      <c r="BZ2" s="2010"/>
      <c r="CA2" s="2010"/>
      <c r="CB2" s="2010"/>
      <c r="CC2" s="2010"/>
      <c r="CD2" s="102"/>
      <c r="CE2" s="102"/>
      <c r="CF2" s="102"/>
      <c r="CG2" s="102"/>
      <c r="CH2" s="102"/>
      <c r="CI2" s="102"/>
      <c r="CJ2" s="102"/>
      <c r="CK2" s="102"/>
      <c r="CL2" s="102"/>
    </row>
    <row r="3" spans="1:90" ht="15" customHeight="1">
      <c r="A3" s="2010"/>
      <c r="B3" s="2010"/>
      <c r="C3" s="2010"/>
      <c r="D3" s="2010"/>
      <c r="E3" s="2010"/>
      <c r="F3" s="2010"/>
      <c r="G3" s="2010"/>
      <c r="H3" s="2010"/>
      <c r="I3" s="2010"/>
      <c r="J3" s="2010"/>
      <c r="K3" s="2010"/>
      <c r="L3" s="2010"/>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2010"/>
      <c r="AK3" s="2010"/>
      <c r="AL3" s="2010"/>
      <c r="AM3" s="2010"/>
      <c r="AN3" s="2010"/>
      <c r="AO3" s="2010"/>
      <c r="AP3" s="2010"/>
      <c r="AQ3" s="2010"/>
      <c r="AR3" s="2010"/>
      <c r="AS3" s="2010"/>
      <c r="AT3" s="2010"/>
      <c r="AU3" s="2010"/>
      <c r="AV3" s="2010"/>
      <c r="AW3" s="2010"/>
      <c r="AX3" s="2010"/>
      <c r="AY3" s="2010"/>
      <c r="AZ3" s="2010"/>
      <c r="BA3" s="2010"/>
      <c r="BB3" s="2010"/>
      <c r="BC3" s="2010"/>
      <c r="BD3" s="2010"/>
      <c r="BE3" s="2010"/>
      <c r="BF3" s="2010"/>
      <c r="BG3" s="2010"/>
      <c r="BH3" s="2010"/>
      <c r="BI3" s="2010"/>
      <c r="BJ3" s="2010"/>
      <c r="BK3" s="2010"/>
      <c r="BL3" s="2010"/>
      <c r="BM3" s="2010"/>
      <c r="BN3" s="2010"/>
      <c r="BO3" s="2010"/>
      <c r="BP3" s="2010"/>
      <c r="BQ3" s="2010"/>
      <c r="BR3" s="2010"/>
      <c r="BS3" s="2010"/>
      <c r="BT3" s="2010"/>
      <c r="BU3" s="2010"/>
      <c r="BV3" s="2010"/>
      <c r="BW3" s="2010"/>
      <c r="BX3" s="2010"/>
      <c r="BY3" s="2010"/>
      <c r="BZ3" s="2010"/>
      <c r="CA3" s="2010"/>
      <c r="CB3" s="2010"/>
      <c r="CC3" s="2010"/>
      <c r="CD3" s="102"/>
      <c r="CE3" s="102"/>
      <c r="CF3" s="102"/>
      <c r="CG3" s="102"/>
      <c r="CH3" s="102"/>
      <c r="CI3" s="102"/>
      <c r="CJ3" s="102"/>
      <c r="CK3" s="102"/>
      <c r="CL3" s="102"/>
    </row>
    <row r="4" spans="1:90" ht="15" customHeight="1">
      <c r="A4" s="2010"/>
      <c r="B4" s="2010"/>
      <c r="C4" s="2010"/>
      <c r="D4" s="2010"/>
      <c r="E4" s="2010"/>
      <c r="F4" s="2010"/>
      <c r="G4" s="2010"/>
      <c r="H4" s="2010"/>
      <c r="I4" s="2010"/>
      <c r="J4" s="2010"/>
      <c r="K4" s="2010"/>
      <c r="L4" s="2010"/>
      <c r="M4" s="2010"/>
      <c r="N4" s="2010"/>
      <c r="O4" s="2010"/>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2010"/>
      <c r="AO4" s="2010"/>
      <c r="AP4" s="2010"/>
      <c r="AQ4" s="2010"/>
      <c r="AR4" s="2010"/>
      <c r="AS4" s="2010"/>
      <c r="AT4" s="2010"/>
      <c r="AU4" s="2010"/>
      <c r="AV4" s="2010"/>
      <c r="AW4" s="2010"/>
      <c r="AX4" s="2010"/>
      <c r="AY4" s="2010"/>
      <c r="AZ4" s="2010"/>
      <c r="BA4" s="2010"/>
      <c r="BB4" s="2010"/>
      <c r="BC4" s="2010"/>
      <c r="BD4" s="2010"/>
      <c r="BE4" s="2010"/>
      <c r="BF4" s="2010"/>
      <c r="BG4" s="2010"/>
      <c r="BH4" s="2010"/>
      <c r="BI4" s="2010"/>
      <c r="BJ4" s="2010"/>
      <c r="BK4" s="2010"/>
      <c r="BL4" s="2010"/>
      <c r="BM4" s="2010"/>
      <c r="BN4" s="2010"/>
      <c r="BO4" s="2010"/>
      <c r="BP4" s="2010"/>
      <c r="BQ4" s="2010"/>
      <c r="BR4" s="2010"/>
      <c r="BS4" s="2010"/>
      <c r="BT4" s="2010"/>
      <c r="BU4" s="2010"/>
      <c r="BV4" s="2010"/>
      <c r="BW4" s="2010"/>
      <c r="BX4" s="2010"/>
      <c r="BY4" s="2010"/>
      <c r="BZ4" s="2010"/>
      <c r="CA4" s="2010"/>
      <c r="CB4" s="2010"/>
      <c r="CC4" s="2010"/>
      <c r="CD4" s="102"/>
      <c r="CE4" s="102"/>
      <c r="CF4" s="102"/>
      <c r="CG4" s="102"/>
      <c r="CH4" s="102"/>
      <c r="CI4" s="102"/>
      <c r="CJ4" s="102"/>
      <c r="CK4" s="102"/>
      <c r="CL4" s="102"/>
    </row>
    <row r="5" spans="1:90" ht="15" customHeight="1">
      <c r="A5" s="2010"/>
      <c r="B5" s="2010"/>
      <c r="C5" s="2010"/>
      <c r="E5" s="1891" t="s">
        <v>941</v>
      </c>
      <c r="F5" s="1891"/>
      <c r="G5" s="1891"/>
      <c r="H5" s="1891"/>
      <c r="I5" s="1891"/>
      <c r="J5" s="1891"/>
      <c r="K5" s="1891"/>
      <c r="L5" s="1891"/>
      <c r="M5" s="1891"/>
      <c r="N5" s="1891"/>
      <c r="O5" s="1891"/>
      <c r="P5" s="1891"/>
      <c r="Q5" s="1891"/>
      <c r="R5" s="1891"/>
      <c r="S5" s="1891"/>
      <c r="T5" s="1891"/>
      <c r="U5" s="1891"/>
      <c r="V5" s="1891"/>
      <c r="W5" s="1891"/>
      <c r="X5" s="1891"/>
      <c r="Y5" s="1891"/>
      <c r="Z5" s="1891"/>
      <c r="AA5" s="1891"/>
      <c r="AB5" s="1891"/>
      <c r="AC5" s="1891"/>
      <c r="AD5" s="1891"/>
      <c r="AE5" s="1891"/>
      <c r="AF5" s="1891"/>
      <c r="AG5" s="1891"/>
      <c r="AH5" s="1891"/>
      <c r="AI5" s="1891"/>
      <c r="AJ5" s="1891"/>
      <c r="AK5" s="1891"/>
      <c r="AL5" s="1891"/>
      <c r="AM5" s="1891"/>
      <c r="AN5" s="1891"/>
      <c r="AO5" s="1891"/>
      <c r="AP5" s="1891"/>
      <c r="AQ5" s="1891"/>
      <c r="AR5" s="1891"/>
      <c r="AS5" s="1891"/>
      <c r="AT5" s="1891"/>
      <c r="AU5" s="1891"/>
      <c r="AV5" s="1891"/>
      <c r="AW5" s="1891"/>
      <c r="AX5" s="1891"/>
      <c r="AY5" s="1891"/>
      <c r="AZ5" s="1891"/>
      <c r="BA5" s="1891"/>
      <c r="BB5" s="1891"/>
      <c r="BC5" s="1891"/>
      <c r="BD5" s="1891"/>
      <c r="BE5" s="1891"/>
      <c r="BF5" s="1891"/>
      <c r="BG5" s="1891"/>
      <c r="BH5" s="1891"/>
      <c r="BI5" s="1891"/>
      <c r="BJ5" s="1891"/>
      <c r="BK5" s="1891"/>
      <c r="BL5" s="1891"/>
      <c r="BM5" s="1891"/>
      <c r="BN5" s="1891"/>
      <c r="BO5" s="1891"/>
      <c r="BP5" s="1891"/>
      <c r="BQ5" s="2271" t="s">
        <v>203</v>
      </c>
      <c r="BR5" s="2271"/>
      <c r="BS5" s="2271"/>
      <c r="BT5" s="2271"/>
      <c r="BU5" s="2271"/>
      <c r="BV5" s="2271"/>
      <c r="BW5" s="2271"/>
      <c r="BX5" s="2271"/>
      <c r="BY5" s="2271"/>
      <c r="BZ5" s="2271"/>
      <c r="CA5" s="2271"/>
      <c r="CB5" s="2271"/>
      <c r="CC5" s="2271"/>
      <c r="CD5" s="102"/>
      <c r="CE5" s="102"/>
      <c r="CF5" s="102"/>
      <c r="CG5" s="102"/>
      <c r="CH5" s="102"/>
      <c r="CI5" s="102"/>
      <c r="CJ5" s="102"/>
      <c r="CK5" s="102"/>
      <c r="CL5" s="102"/>
    </row>
    <row r="6" spans="1:90" ht="22.5" customHeight="1">
      <c r="A6" s="2010"/>
      <c r="B6" s="2010"/>
      <c r="C6" s="2010"/>
      <c r="D6" s="2010"/>
      <c r="E6" s="2010"/>
      <c r="F6" s="2010"/>
      <c r="G6" s="2010"/>
      <c r="H6" s="2010"/>
      <c r="I6" s="2010"/>
      <c r="J6" s="2010"/>
      <c r="K6" s="2010"/>
      <c r="L6" s="2010"/>
      <c r="M6" s="2010"/>
      <c r="N6" s="2010"/>
      <c r="O6" s="2010"/>
      <c r="P6" s="2010"/>
      <c r="Q6" s="2010"/>
      <c r="R6" s="2010"/>
      <c r="S6" s="2010"/>
      <c r="T6" s="2010"/>
      <c r="U6" s="2010"/>
      <c r="V6" s="2010"/>
      <c r="W6" s="2010"/>
      <c r="X6" s="2010"/>
      <c r="Y6" s="2010"/>
      <c r="Z6" s="2010"/>
      <c r="AA6" s="2010"/>
      <c r="AB6" s="2010"/>
      <c r="AC6" s="2010"/>
      <c r="AD6" s="2010"/>
      <c r="AE6" s="2012" t="s">
        <v>204</v>
      </c>
      <c r="AF6" s="2012"/>
      <c r="AG6" s="2012"/>
      <c r="AH6" s="2012"/>
      <c r="AI6" s="2012"/>
      <c r="AJ6" s="2012"/>
      <c r="AK6" s="2012"/>
      <c r="AL6" s="2012"/>
      <c r="AM6" s="2012"/>
      <c r="AN6" s="2012"/>
      <c r="AO6" s="2012"/>
      <c r="AP6" s="2012"/>
      <c r="AQ6" s="2012"/>
      <c r="AR6" s="2012"/>
      <c r="AS6" s="2012"/>
      <c r="AT6" s="2012"/>
      <c r="AU6" s="2012"/>
      <c r="AV6" s="2012"/>
      <c r="AW6" s="2012"/>
      <c r="AX6" s="2012"/>
      <c r="AY6" s="2012"/>
      <c r="AZ6" s="2010"/>
      <c r="BA6" s="2010"/>
      <c r="BB6" s="2010"/>
      <c r="BC6" s="2010"/>
      <c r="BD6" s="2010"/>
      <c r="BE6" s="2010"/>
      <c r="BF6" s="2010"/>
      <c r="BG6" s="2010"/>
      <c r="BH6" s="2010"/>
      <c r="BI6" s="2010"/>
      <c r="BJ6" s="2010"/>
      <c r="BK6" s="2010"/>
      <c r="BL6" s="2010"/>
      <c r="BM6" s="2010"/>
      <c r="BN6" s="2010"/>
      <c r="BO6" s="2010"/>
      <c r="BP6" s="2010"/>
      <c r="BQ6" s="2010"/>
      <c r="BR6" s="2010"/>
      <c r="BS6" s="2010"/>
      <c r="BT6" s="2010"/>
      <c r="BU6" s="2010"/>
      <c r="BV6" s="2010"/>
      <c r="BW6" s="2010"/>
      <c r="BX6" s="2010"/>
      <c r="BY6" s="2010"/>
      <c r="BZ6" s="2010"/>
      <c r="CA6" s="2010"/>
      <c r="CB6" s="2010"/>
      <c r="CC6" s="2010"/>
      <c r="CD6" s="102"/>
      <c r="CE6" s="102"/>
      <c r="CF6" s="102"/>
      <c r="CG6" s="102"/>
      <c r="CH6" s="102"/>
      <c r="CI6" s="102"/>
      <c r="CJ6" s="102"/>
      <c r="CK6" s="102"/>
      <c r="CL6" s="102"/>
    </row>
    <row r="7" spans="1:90" ht="7.5" customHeight="1">
      <c r="A7" s="2010"/>
      <c r="B7" s="2010"/>
      <c r="C7" s="2010"/>
      <c r="D7" s="2010"/>
      <c r="E7" s="2010"/>
      <c r="F7" s="2010"/>
      <c r="G7" s="2010"/>
      <c r="H7" s="2010"/>
      <c r="I7" s="2010"/>
      <c r="J7" s="2010"/>
      <c r="K7" s="201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c r="AP7" s="2010"/>
      <c r="AQ7" s="2010"/>
      <c r="AR7" s="2010"/>
      <c r="AS7" s="2010"/>
      <c r="AT7" s="2010"/>
      <c r="AU7" s="2010"/>
      <c r="AV7" s="2010"/>
      <c r="AW7" s="2010"/>
      <c r="AX7" s="2010"/>
      <c r="AY7" s="2010"/>
      <c r="AZ7" s="2010"/>
      <c r="BA7" s="2010"/>
      <c r="BB7" s="2010"/>
      <c r="BC7" s="2010"/>
      <c r="BD7" s="2010"/>
      <c r="BE7" s="2010"/>
      <c r="BF7" s="2010"/>
      <c r="BG7" s="2010"/>
      <c r="BH7" s="2010"/>
      <c r="BI7" s="2010"/>
      <c r="BJ7" s="2010"/>
      <c r="BK7" s="2010"/>
      <c r="BL7" s="2010"/>
      <c r="BM7" s="2010"/>
      <c r="BN7" s="2010"/>
      <c r="BO7" s="2010"/>
      <c r="BP7" s="2010"/>
      <c r="BQ7" s="2010"/>
      <c r="BR7" s="2010"/>
      <c r="BS7" s="2010"/>
      <c r="BT7" s="2010"/>
      <c r="BU7" s="2010"/>
      <c r="BV7" s="2010"/>
      <c r="BW7" s="2010"/>
      <c r="BX7" s="2010"/>
      <c r="BY7" s="2010"/>
      <c r="BZ7" s="2010"/>
      <c r="CA7" s="2010"/>
      <c r="CB7" s="2010"/>
      <c r="CC7" s="2010"/>
      <c r="CD7" s="102"/>
      <c r="CE7" s="102"/>
      <c r="CF7" s="102"/>
      <c r="CG7" s="102"/>
      <c r="CH7" s="102"/>
      <c r="CI7" s="102"/>
      <c r="CJ7" s="102"/>
      <c r="CK7" s="102"/>
      <c r="CL7" s="102"/>
    </row>
    <row r="8" spans="1:90" ht="15" customHeight="1">
      <c r="A8" s="2010"/>
      <c r="B8" s="2010"/>
      <c r="C8" s="2010"/>
      <c r="D8" s="2010"/>
      <c r="E8" s="2010"/>
      <c r="F8" s="2010"/>
      <c r="G8" s="2010"/>
      <c r="H8" s="2010"/>
      <c r="I8" s="2010"/>
      <c r="J8" s="2010"/>
      <c r="K8" s="2010"/>
      <c r="L8" s="2010"/>
      <c r="M8" s="2010"/>
      <c r="N8" s="2010"/>
      <c r="O8" s="2010"/>
      <c r="P8" s="2010"/>
      <c r="Q8" s="2010"/>
      <c r="R8" s="2010"/>
      <c r="S8" s="2010"/>
      <c r="T8" s="2010"/>
      <c r="U8" s="2010"/>
      <c r="V8" s="2010"/>
      <c r="W8" s="2010"/>
      <c r="X8" s="2010"/>
      <c r="Y8" s="2010"/>
      <c r="Z8" s="2010"/>
      <c r="AA8" s="2010"/>
      <c r="AB8" s="2010"/>
      <c r="AC8" s="2010"/>
      <c r="AD8" s="2010"/>
      <c r="AE8" s="2010"/>
      <c r="AF8" s="2010"/>
      <c r="AG8" s="2010"/>
      <c r="AH8" s="2010"/>
      <c r="AI8" s="2010"/>
      <c r="AJ8" s="2010"/>
      <c r="AK8" s="2010"/>
      <c r="AL8" s="2272" t="s">
        <v>205</v>
      </c>
      <c r="AM8" s="2272"/>
      <c r="AN8" s="2272"/>
      <c r="AO8" s="2272"/>
      <c r="AP8" s="2272"/>
      <c r="AQ8" s="2272"/>
      <c r="AR8" s="2272"/>
      <c r="AS8" s="2010"/>
      <c r="AT8" s="2010"/>
      <c r="AU8" s="2010"/>
      <c r="AV8" s="2010"/>
      <c r="AW8" s="2010"/>
      <c r="AX8" s="2010"/>
      <c r="AY8" s="2010"/>
      <c r="AZ8" s="2010"/>
      <c r="BA8" s="2010"/>
      <c r="BB8" s="2010"/>
      <c r="BC8" s="2010"/>
      <c r="BD8" s="2010"/>
      <c r="BE8" s="2010"/>
      <c r="BF8" s="2010"/>
      <c r="BG8" s="2010"/>
      <c r="BH8" s="2010"/>
      <c r="BI8" s="2010"/>
      <c r="BJ8" s="2010"/>
      <c r="BK8" s="2010"/>
      <c r="BL8" s="2010"/>
      <c r="BM8" s="2010"/>
      <c r="BN8" s="2010"/>
      <c r="BO8" s="2010"/>
      <c r="BP8" s="2010"/>
      <c r="BQ8" s="2010"/>
      <c r="BR8" s="2010"/>
      <c r="BS8" s="2010"/>
      <c r="BT8" s="2010"/>
      <c r="BU8" s="2010"/>
      <c r="BV8" s="2010"/>
      <c r="BW8" s="2010"/>
      <c r="BX8" s="2010"/>
      <c r="BY8" s="2010"/>
      <c r="BZ8" s="2010"/>
      <c r="CA8" s="2010"/>
      <c r="CB8" s="2010"/>
      <c r="CC8" s="2010"/>
      <c r="CD8" s="102"/>
      <c r="CE8" s="102"/>
      <c r="CF8" s="102"/>
      <c r="CG8" s="102"/>
      <c r="CH8" s="102"/>
      <c r="CI8" s="102"/>
      <c r="CJ8" s="102"/>
      <c r="CK8" s="102"/>
      <c r="CL8" s="102"/>
    </row>
    <row r="9" spans="1:90" ht="7.5" customHeight="1">
      <c r="A9" s="2010"/>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010"/>
      <c r="AN9" s="2010"/>
      <c r="AO9" s="2010"/>
      <c r="AP9" s="2010"/>
      <c r="AQ9" s="2010"/>
      <c r="AR9" s="2010"/>
      <c r="AS9" s="2010"/>
      <c r="AT9" s="2010"/>
      <c r="AU9" s="2010"/>
      <c r="AV9" s="2010"/>
      <c r="AW9" s="2010"/>
      <c r="AX9" s="2010"/>
      <c r="AY9" s="2010"/>
      <c r="AZ9" s="2010"/>
      <c r="BA9" s="2010"/>
      <c r="BB9" s="2010"/>
      <c r="BC9" s="2010"/>
      <c r="BD9" s="2010"/>
      <c r="BE9" s="2010"/>
      <c r="BF9" s="2010"/>
      <c r="BG9" s="2010"/>
      <c r="BH9" s="2010"/>
      <c r="BI9" s="2010"/>
      <c r="BJ9" s="2010"/>
      <c r="BK9" s="2010"/>
      <c r="BL9" s="2010"/>
      <c r="BM9" s="2010"/>
      <c r="BN9" s="2010"/>
      <c r="BO9" s="2010"/>
      <c r="BP9" s="2010"/>
      <c r="BQ9" s="2010"/>
      <c r="BR9" s="2010"/>
      <c r="BS9" s="2010"/>
      <c r="BT9" s="2010"/>
      <c r="BU9" s="2010"/>
      <c r="BV9" s="2010"/>
      <c r="BW9" s="2010"/>
      <c r="BX9" s="2010"/>
      <c r="BY9" s="2010"/>
      <c r="BZ9" s="2010"/>
      <c r="CA9" s="2010"/>
      <c r="CB9" s="2010"/>
      <c r="CC9" s="2010"/>
      <c r="CD9" s="102"/>
      <c r="CE9" s="102"/>
      <c r="CF9" s="102"/>
      <c r="CG9" s="102"/>
      <c r="CH9" s="102"/>
      <c r="CI9" s="102"/>
      <c r="CJ9" s="102"/>
      <c r="CK9" s="102"/>
      <c r="CL9" s="102"/>
    </row>
    <row r="10" spans="1:90" ht="15" customHeight="1">
      <c r="A10" s="2010"/>
      <c r="B10" s="2010"/>
      <c r="C10" s="2010"/>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279" t="s">
        <v>206</v>
      </c>
      <c r="AD10" s="2279"/>
      <c r="AE10" s="2279"/>
      <c r="AF10" s="2279"/>
      <c r="AG10" s="2279"/>
      <c r="AH10" s="2279"/>
      <c r="AI10" s="2279"/>
      <c r="AJ10" s="2279"/>
      <c r="AK10" s="2279"/>
      <c r="AL10" s="2279"/>
      <c r="AM10" s="2279"/>
      <c r="AN10" s="2279"/>
      <c r="AO10" s="2279"/>
      <c r="AP10" s="2279"/>
      <c r="AQ10" s="2279"/>
      <c r="AR10" s="2279"/>
      <c r="AS10" s="2279"/>
      <c r="AT10" s="2279"/>
      <c r="AU10" s="2279"/>
      <c r="AV10" s="2279"/>
      <c r="AW10" s="2279"/>
      <c r="AX10" s="2279"/>
      <c r="AY10" s="2279"/>
      <c r="AZ10" s="2279"/>
      <c r="BA10" s="2279"/>
      <c r="BB10" s="2280"/>
      <c r="BC10" s="2280"/>
      <c r="BD10" s="2280"/>
      <c r="BE10" s="2280"/>
      <c r="BF10" s="2280"/>
      <c r="BG10" s="2280"/>
      <c r="BH10" s="2280"/>
      <c r="BI10" s="2280"/>
      <c r="BJ10" s="2280"/>
      <c r="BK10" s="2280"/>
      <c r="BL10" s="2280"/>
      <c r="BM10" s="2280"/>
      <c r="BN10" s="2280"/>
      <c r="BO10" s="2280"/>
      <c r="BP10" s="2280"/>
      <c r="BQ10" s="2280"/>
      <c r="BR10" s="2280"/>
      <c r="BS10" s="2280"/>
      <c r="BT10" s="2280"/>
      <c r="BU10" s="2280"/>
      <c r="BV10" s="2280"/>
      <c r="BW10" s="2280"/>
      <c r="BX10" s="2280"/>
      <c r="BY10" s="2280"/>
      <c r="BZ10" s="2280"/>
      <c r="CA10" s="2280"/>
      <c r="CB10" s="2280"/>
      <c r="CC10" s="2280"/>
      <c r="CD10" s="102"/>
      <c r="CE10" s="102"/>
      <c r="CF10" s="102"/>
      <c r="CG10" s="102"/>
      <c r="CH10" s="102"/>
      <c r="CI10" s="102"/>
      <c r="CJ10" s="102"/>
      <c r="CK10" s="102"/>
      <c r="CL10" s="102"/>
    </row>
    <row r="11" spans="1:90" ht="15" customHeight="1">
      <c r="A11" s="2010"/>
      <c r="B11" s="2010"/>
      <c r="C11" s="2010"/>
      <c r="D11" s="2010"/>
      <c r="E11" s="2010"/>
      <c r="F11" s="2010"/>
      <c r="G11" s="2010"/>
      <c r="H11" s="2010"/>
      <c r="I11" s="2010"/>
      <c r="J11" s="2010"/>
      <c r="K11" s="2010"/>
      <c r="L11" s="2010"/>
      <c r="M11" s="2010"/>
      <c r="N11" s="2010"/>
      <c r="O11" s="2010"/>
      <c r="P11" s="2010"/>
      <c r="Q11" s="2010"/>
      <c r="R11" s="2010"/>
      <c r="S11" s="2010"/>
      <c r="T11" s="2010"/>
      <c r="U11" s="2010"/>
      <c r="V11" s="2010"/>
      <c r="W11" s="2010"/>
      <c r="X11" s="2010"/>
      <c r="Y11" s="2010"/>
      <c r="Z11" s="2010"/>
      <c r="AA11" s="2010"/>
      <c r="AB11" s="2010"/>
      <c r="AC11" s="2010"/>
      <c r="AD11" s="2010"/>
      <c r="AE11" s="2010"/>
      <c r="AF11" s="2010"/>
      <c r="AG11" s="2010"/>
      <c r="AH11" s="2010"/>
      <c r="AI11" s="2010"/>
      <c r="AJ11" s="2010"/>
      <c r="AK11" s="2010"/>
      <c r="AL11" s="2010"/>
      <c r="AM11" s="2010"/>
      <c r="AN11" s="2010"/>
      <c r="AO11" s="2010"/>
      <c r="AP11" s="2010"/>
      <c r="AQ11" s="2010"/>
      <c r="AR11" s="2010"/>
      <c r="AS11" s="2010"/>
      <c r="AT11" s="2010"/>
      <c r="AU11" s="2010"/>
      <c r="AV11" s="2010"/>
      <c r="AW11" s="2010"/>
      <c r="AX11" s="2010"/>
      <c r="AY11" s="2010"/>
      <c r="AZ11" s="2010"/>
      <c r="BA11" s="2010"/>
      <c r="BB11" s="2010"/>
      <c r="BC11" s="2010"/>
      <c r="BD11" s="2010"/>
      <c r="BE11" s="2010"/>
      <c r="BF11" s="2010"/>
      <c r="BG11" s="2010"/>
      <c r="BH11" s="2010"/>
      <c r="BI11" s="2010"/>
      <c r="BJ11" s="2010"/>
      <c r="BK11" s="2010"/>
      <c r="BL11" s="2010"/>
      <c r="BM11" s="2010"/>
      <c r="BN11" s="2010"/>
      <c r="BO11" s="2010"/>
      <c r="BP11" s="2010"/>
      <c r="BQ11" s="2010"/>
      <c r="BR11" s="2010"/>
      <c r="BS11" s="2010"/>
      <c r="BT11" s="2010"/>
      <c r="BU11" s="2010"/>
      <c r="BV11" s="2010"/>
      <c r="BW11" s="2010"/>
      <c r="BX11" s="2010"/>
      <c r="BY11" s="2010"/>
      <c r="BZ11" s="2010"/>
      <c r="CA11" s="2010"/>
      <c r="CB11" s="2010"/>
      <c r="CC11" s="2010"/>
      <c r="CD11" s="102"/>
      <c r="CE11" s="102"/>
      <c r="CF11" s="102"/>
      <c r="CG11" s="102"/>
      <c r="CH11" s="102"/>
      <c r="CI11" s="102"/>
      <c r="CJ11" s="102"/>
      <c r="CK11" s="102"/>
      <c r="CL11" s="102"/>
    </row>
    <row r="12" spans="1:90" s="105" customFormat="1" ht="15" customHeight="1" thickBot="1">
      <c r="A12" s="2010"/>
      <c r="B12" s="2010"/>
      <c r="C12" s="2010"/>
      <c r="D12" s="1891"/>
      <c r="E12" s="2302" t="s">
        <v>207</v>
      </c>
      <c r="F12" s="2302"/>
      <c r="G12" s="2302"/>
      <c r="H12" s="2302"/>
      <c r="I12" s="2302"/>
      <c r="J12" s="2302"/>
      <c r="K12" s="2302"/>
      <c r="L12" s="2302"/>
      <c r="M12" s="2302"/>
      <c r="N12" s="2302"/>
      <c r="O12" s="2302"/>
      <c r="P12" s="2302"/>
      <c r="Q12" s="2302"/>
      <c r="R12" s="2302"/>
      <c r="S12" s="2302"/>
      <c r="T12" s="2302"/>
      <c r="U12" s="2302"/>
      <c r="V12" s="2302"/>
      <c r="W12" s="2302"/>
      <c r="X12" s="2302"/>
      <c r="Y12" s="2302"/>
      <c r="Z12" s="2302"/>
      <c r="AA12" s="2302"/>
      <c r="AB12" s="2302"/>
      <c r="AC12" s="2302"/>
      <c r="AD12" s="2302"/>
      <c r="AE12" s="2302"/>
      <c r="AF12" s="2302"/>
      <c r="AG12" s="2302"/>
      <c r="AH12" s="2302"/>
      <c r="AI12" s="2302"/>
      <c r="AJ12" s="2302"/>
      <c r="AK12" s="2302"/>
      <c r="AL12" s="2302"/>
      <c r="AM12" s="2302"/>
      <c r="AN12" s="2302"/>
      <c r="AO12" s="2302"/>
      <c r="AP12" s="2302"/>
      <c r="AQ12" s="2302"/>
      <c r="AR12" s="2302"/>
      <c r="AS12" s="2302"/>
      <c r="AT12" s="2302"/>
      <c r="AU12" s="2302"/>
      <c r="AV12" s="2302"/>
      <c r="AW12" s="2302"/>
      <c r="AX12" s="2302"/>
      <c r="AY12" s="2302"/>
      <c r="AZ12" s="2302"/>
      <c r="BA12" s="2302"/>
      <c r="BB12" s="2302"/>
      <c r="BC12" s="2302"/>
      <c r="BD12" s="2302"/>
      <c r="BE12" s="2302"/>
      <c r="BF12" s="2302"/>
      <c r="BG12" s="2302"/>
      <c r="BH12" s="2302"/>
      <c r="BI12" s="2302"/>
      <c r="BJ12" s="2302"/>
      <c r="BK12" s="2302"/>
      <c r="BL12" s="2302"/>
      <c r="BM12" s="2302"/>
      <c r="BN12" s="2302"/>
      <c r="BO12" s="2302"/>
      <c r="BP12" s="2302"/>
      <c r="BQ12" s="2302"/>
      <c r="BR12" s="2302"/>
      <c r="BS12" s="2302"/>
      <c r="BT12" s="2302"/>
      <c r="BU12" s="2302"/>
      <c r="BV12" s="2302"/>
      <c r="BW12" s="2302"/>
      <c r="BX12" s="2302"/>
      <c r="BY12" s="2302"/>
      <c r="BZ12" s="2302"/>
      <c r="CA12" s="2302"/>
      <c r="CB12" s="2302"/>
      <c r="CC12" s="2302"/>
      <c r="CD12" s="102"/>
      <c r="CE12" s="102"/>
      <c r="CF12" s="102"/>
      <c r="CG12" s="102"/>
      <c r="CH12" s="102"/>
      <c r="CI12" s="102"/>
      <c r="CJ12" s="102"/>
      <c r="CK12" s="102"/>
      <c r="CL12" s="102"/>
    </row>
    <row r="13" spans="1:90" s="105" customFormat="1" ht="20.25" customHeight="1">
      <c r="A13" s="2010"/>
      <c r="B13" s="2010"/>
      <c r="C13" s="2010"/>
      <c r="D13" s="1891"/>
      <c r="E13" s="2443" t="s">
        <v>208</v>
      </c>
      <c r="F13" s="2444"/>
      <c r="G13" s="2444"/>
      <c r="H13" s="2444"/>
      <c r="I13" s="2444"/>
      <c r="J13" s="2444"/>
      <c r="K13" s="2444"/>
      <c r="L13" s="2444"/>
      <c r="M13" s="2444"/>
      <c r="N13" s="2444"/>
      <c r="O13" s="2444"/>
      <c r="P13" s="2444"/>
      <c r="Q13" s="2445"/>
      <c r="R13" s="2446" t="s">
        <v>209</v>
      </c>
      <c r="S13" s="2444"/>
      <c r="T13" s="2444"/>
      <c r="U13" s="2444"/>
      <c r="V13" s="2444"/>
      <c r="W13" s="2444"/>
      <c r="X13" s="2444"/>
      <c r="Y13" s="2444"/>
      <c r="Z13" s="2444"/>
      <c r="AA13" s="2444"/>
      <c r="AB13" s="2444"/>
      <c r="AC13" s="2444"/>
      <c r="AD13" s="2444"/>
      <c r="AE13" s="2444"/>
      <c r="AF13" s="2444"/>
      <c r="AG13" s="2444"/>
      <c r="AH13" s="2444"/>
      <c r="AI13" s="2444"/>
      <c r="AJ13" s="2444"/>
      <c r="AK13" s="2444"/>
      <c r="AL13" s="2444"/>
      <c r="AM13" s="2444"/>
      <c r="AN13" s="2444"/>
      <c r="AO13" s="2444"/>
      <c r="AP13" s="2444"/>
      <c r="AQ13" s="2444"/>
      <c r="AR13" s="2444"/>
      <c r="AS13" s="2444"/>
      <c r="AT13" s="2444"/>
      <c r="AU13" s="2444"/>
      <c r="AV13" s="2444"/>
      <c r="AW13" s="2444"/>
      <c r="AX13" s="2444"/>
      <c r="AY13" s="2444"/>
      <c r="AZ13" s="2444"/>
      <c r="BA13" s="2444"/>
      <c r="BB13" s="2444"/>
      <c r="BC13" s="2444"/>
      <c r="BD13" s="2444"/>
      <c r="BE13" s="2444"/>
      <c r="BF13" s="2444"/>
      <c r="BG13" s="2444"/>
      <c r="BH13" s="2444"/>
      <c r="BI13" s="2444"/>
      <c r="BJ13" s="2444"/>
      <c r="BK13" s="2444"/>
      <c r="BL13" s="2444"/>
      <c r="BM13" s="2444"/>
      <c r="BN13" s="2444"/>
      <c r="BO13" s="2444"/>
      <c r="BP13" s="2444"/>
      <c r="BQ13" s="2444"/>
      <c r="BR13" s="2444"/>
      <c r="BS13" s="2444"/>
      <c r="BT13" s="2444"/>
      <c r="BU13" s="2444"/>
      <c r="BV13" s="2444"/>
      <c r="BW13" s="2444"/>
      <c r="BX13" s="2444"/>
      <c r="BY13" s="2447"/>
      <c r="BZ13" s="1891"/>
      <c r="CA13" s="1891"/>
      <c r="CB13" s="1891"/>
      <c r="CC13" s="1891"/>
      <c r="CD13" s="102"/>
      <c r="CE13" s="102"/>
      <c r="CF13" s="102"/>
      <c r="CG13" s="102"/>
      <c r="CH13" s="102"/>
      <c r="CI13" s="102"/>
      <c r="CJ13" s="102"/>
      <c r="CK13" s="102"/>
      <c r="CL13" s="102"/>
    </row>
    <row r="14" spans="1:90" s="105" customFormat="1" ht="20.25" customHeight="1">
      <c r="A14" s="2010"/>
      <c r="B14" s="2010"/>
      <c r="C14" s="2010"/>
      <c r="D14" s="1891"/>
      <c r="E14" s="2273" t="s">
        <v>1838</v>
      </c>
      <c r="F14" s="2274"/>
      <c r="G14" s="2274"/>
      <c r="H14" s="2274"/>
      <c r="I14" s="2274"/>
      <c r="J14" s="2274"/>
      <c r="K14" s="2274"/>
      <c r="L14" s="2274"/>
      <c r="M14" s="2274"/>
      <c r="N14" s="2274"/>
      <c r="O14" s="2274"/>
      <c r="P14" s="2274"/>
      <c r="Q14" s="2275"/>
      <c r="R14" s="2276" t="s">
        <v>1839</v>
      </c>
      <c r="S14" s="2277"/>
      <c r="T14" s="2277"/>
      <c r="U14" s="2277"/>
      <c r="V14" s="2277"/>
      <c r="W14" s="2277"/>
      <c r="X14" s="2277"/>
      <c r="Y14" s="2277"/>
      <c r="Z14" s="2277"/>
      <c r="AA14" s="2278"/>
      <c r="AB14" s="2276" t="s">
        <v>1839</v>
      </c>
      <c r="AC14" s="2277"/>
      <c r="AD14" s="2277"/>
      <c r="AE14" s="2277"/>
      <c r="AF14" s="2277"/>
      <c r="AG14" s="2277"/>
      <c r="AH14" s="2277"/>
      <c r="AI14" s="2277"/>
      <c r="AJ14" s="2277"/>
      <c r="AK14" s="2278"/>
      <c r="AL14" s="2276" t="s">
        <v>1839</v>
      </c>
      <c r="AM14" s="2277"/>
      <c r="AN14" s="2277"/>
      <c r="AO14" s="2277"/>
      <c r="AP14" s="2277"/>
      <c r="AQ14" s="2277"/>
      <c r="AR14" s="2277"/>
      <c r="AS14" s="2277"/>
      <c r="AT14" s="2277"/>
      <c r="AU14" s="2278"/>
      <c r="AV14" s="2276" t="s">
        <v>1839</v>
      </c>
      <c r="AW14" s="2277"/>
      <c r="AX14" s="2277"/>
      <c r="AY14" s="2277"/>
      <c r="AZ14" s="2277"/>
      <c r="BA14" s="2277"/>
      <c r="BB14" s="2277"/>
      <c r="BC14" s="2277"/>
      <c r="BD14" s="2277"/>
      <c r="BE14" s="2278"/>
      <c r="BF14" s="2276" t="s">
        <v>1839</v>
      </c>
      <c r="BG14" s="2277"/>
      <c r="BH14" s="2277"/>
      <c r="BI14" s="2277"/>
      <c r="BJ14" s="2277"/>
      <c r="BK14" s="2277"/>
      <c r="BL14" s="2277"/>
      <c r="BM14" s="2277"/>
      <c r="BN14" s="2277"/>
      <c r="BO14" s="2278"/>
      <c r="BP14" s="2276" t="s">
        <v>1839</v>
      </c>
      <c r="BQ14" s="2277"/>
      <c r="BR14" s="2277"/>
      <c r="BS14" s="2277"/>
      <c r="BT14" s="2277"/>
      <c r="BU14" s="2277"/>
      <c r="BV14" s="2277"/>
      <c r="BW14" s="2277"/>
      <c r="BX14" s="2277"/>
      <c r="BY14" s="2281"/>
      <c r="BZ14" s="1891"/>
      <c r="CA14" s="1891"/>
      <c r="CB14" s="1891"/>
      <c r="CC14" s="1891"/>
      <c r="CD14" s="102"/>
      <c r="CE14" s="102"/>
      <c r="CF14" s="102"/>
      <c r="CG14" s="102"/>
      <c r="CH14" s="102"/>
      <c r="CI14" s="102"/>
      <c r="CJ14" s="102"/>
      <c r="CK14" s="102"/>
      <c r="CL14" s="102"/>
    </row>
    <row r="15" spans="1:90" s="105" customFormat="1" ht="15" customHeight="1">
      <c r="A15" s="2010"/>
      <c r="B15" s="2010"/>
      <c r="C15" s="2010"/>
      <c r="D15" s="1891"/>
      <c r="E15" s="2282" t="s">
        <v>813</v>
      </c>
      <c r="F15" s="2086"/>
      <c r="G15" s="2086"/>
      <c r="H15" s="2086"/>
      <c r="I15" s="2086"/>
      <c r="J15" s="2086"/>
      <c r="K15" s="2086"/>
      <c r="L15" s="2086"/>
      <c r="M15" s="2086"/>
      <c r="N15" s="2086"/>
      <c r="O15" s="2086"/>
      <c r="P15" s="2086"/>
      <c r="Q15" s="2087"/>
      <c r="R15" s="2287"/>
      <c r="S15" s="2288"/>
      <c r="T15" s="2288"/>
      <c r="U15" s="2288"/>
      <c r="V15" s="2288"/>
      <c r="W15" s="2288"/>
      <c r="X15" s="2288"/>
      <c r="Y15" s="2288"/>
      <c r="Z15" s="2288"/>
      <c r="AA15" s="2289"/>
      <c r="AB15" s="2287"/>
      <c r="AC15" s="2288"/>
      <c r="AD15" s="2288"/>
      <c r="AE15" s="2288"/>
      <c r="AF15" s="2288"/>
      <c r="AG15" s="2288"/>
      <c r="AH15" s="2288"/>
      <c r="AI15" s="2288"/>
      <c r="AJ15" s="2288"/>
      <c r="AK15" s="2289"/>
      <c r="AL15" s="2287"/>
      <c r="AM15" s="2288"/>
      <c r="AN15" s="2288"/>
      <c r="AO15" s="2288"/>
      <c r="AP15" s="2288"/>
      <c r="AQ15" s="2288"/>
      <c r="AR15" s="2288"/>
      <c r="AS15" s="2288"/>
      <c r="AT15" s="2288"/>
      <c r="AU15" s="2289"/>
      <c r="AV15" s="2287"/>
      <c r="AW15" s="2288"/>
      <c r="AX15" s="2288"/>
      <c r="AY15" s="2288"/>
      <c r="AZ15" s="2288"/>
      <c r="BA15" s="2288"/>
      <c r="BB15" s="2288"/>
      <c r="BC15" s="2288"/>
      <c r="BD15" s="2288"/>
      <c r="BE15" s="2289"/>
      <c r="BF15" s="2287"/>
      <c r="BG15" s="2288"/>
      <c r="BH15" s="2288"/>
      <c r="BI15" s="2288"/>
      <c r="BJ15" s="2288"/>
      <c r="BK15" s="2288"/>
      <c r="BL15" s="2288"/>
      <c r="BM15" s="2288"/>
      <c r="BN15" s="2288"/>
      <c r="BO15" s="2289"/>
      <c r="BP15" s="2287"/>
      <c r="BQ15" s="2288"/>
      <c r="BR15" s="2288"/>
      <c r="BS15" s="2288"/>
      <c r="BT15" s="2288"/>
      <c r="BU15" s="2288"/>
      <c r="BV15" s="2288"/>
      <c r="BW15" s="2288"/>
      <c r="BX15" s="2288"/>
      <c r="BY15" s="2296"/>
      <c r="BZ15" s="1891"/>
      <c r="CA15" s="1891"/>
      <c r="CB15" s="1891"/>
      <c r="CC15" s="1891"/>
      <c r="CD15" s="102"/>
      <c r="CE15" s="102"/>
      <c r="CF15" s="102"/>
      <c r="CG15" s="102"/>
      <c r="CH15" s="102"/>
      <c r="CI15" s="102"/>
      <c r="CJ15" s="102"/>
      <c r="CK15" s="102"/>
      <c r="CL15" s="102"/>
    </row>
    <row r="16" spans="1:90" s="105" customFormat="1" ht="15" customHeight="1">
      <c r="A16" s="2010"/>
      <c r="B16" s="2010"/>
      <c r="C16" s="2010"/>
      <c r="D16" s="1891"/>
      <c r="E16" s="2283"/>
      <c r="F16" s="2089"/>
      <c r="G16" s="2089"/>
      <c r="H16" s="2089"/>
      <c r="I16" s="2089"/>
      <c r="J16" s="2089"/>
      <c r="K16" s="2089"/>
      <c r="L16" s="2089"/>
      <c r="M16" s="2089"/>
      <c r="N16" s="2089"/>
      <c r="O16" s="2089"/>
      <c r="P16" s="2089"/>
      <c r="Q16" s="2090"/>
      <c r="R16" s="2290"/>
      <c r="S16" s="2291"/>
      <c r="T16" s="2291"/>
      <c r="U16" s="2291"/>
      <c r="V16" s="2291"/>
      <c r="W16" s="2291"/>
      <c r="X16" s="2291"/>
      <c r="Y16" s="2291"/>
      <c r="Z16" s="2291"/>
      <c r="AA16" s="2292"/>
      <c r="AB16" s="2290"/>
      <c r="AC16" s="2291"/>
      <c r="AD16" s="2291"/>
      <c r="AE16" s="2291"/>
      <c r="AF16" s="2291"/>
      <c r="AG16" s="2291"/>
      <c r="AH16" s="2291"/>
      <c r="AI16" s="2291"/>
      <c r="AJ16" s="2291"/>
      <c r="AK16" s="2292"/>
      <c r="AL16" s="2290"/>
      <c r="AM16" s="2291"/>
      <c r="AN16" s="2291"/>
      <c r="AO16" s="2291"/>
      <c r="AP16" s="2291"/>
      <c r="AQ16" s="2291"/>
      <c r="AR16" s="2291"/>
      <c r="AS16" s="2291"/>
      <c r="AT16" s="2291"/>
      <c r="AU16" s="2292"/>
      <c r="AV16" s="2290"/>
      <c r="AW16" s="2291"/>
      <c r="AX16" s="2291"/>
      <c r="AY16" s="2291"/>
      <c r="AZ16" s="2291"/>
      <c r="BA16" s="2291"/>
      <c r="BB16" s="2291"/>
      <c r="BC16" s="2291"/>
      <c r="BD16" s="2291"/>
      <c r="BE16" s="2292"/>
      <c r="BF16" s="2290"/>
      <c r="BG16" s="2291"/>
      <c r="BH16" s="2291"/>
      <c r="BI16" s="2291"/>
      <c r="BJ16" s="2291"/>
      <c r="BK16" s="2291"/>
      <c r="BL16" s="2291"/>
      <c r="BM16" s="2291"/>
      <c r="BN16" s="2291"/>
      <c r="BO16" s="2292"/>
      <c r="BP16" s="2290"/>
      <c r="BQ16" s="2291"/>
      <c r="BR16" s="2291"/>
      <c r="BS16" s="2291"/>
      <c r="BT16" s="2291"/>
      <c r="BU16" s="2291"/>
      <c r="BV16" s="2291"/>
      <c r="BW16" s="2291"/>
      <c r="BX16" s="2291"/>
      <c r="BY16" s="2297"/>
      <c r="BZ16" s="1891"/>
      <c r="CA16" s="1891"/>
      <c r="CB16" s="1891"/>
      <c r="CC16" s="1891"/>
      <c r="CD16" s="102"/>
      <c r="CE16" s="102"/>
      <c r="CF16" s="102"/>
      <c r="CG16" s="102"/>
      <c r="CH16" s="102"/>
      <c r="CI16" s="102"/>
      <c r="CJ16" s="102"/>
      <c r="CK16" s="102"/>
      <c r="CL16" s="102"/>
    </row>
    <row r="17" spans="1:90" s="105" customFormat="1" ht="15" customHeight="1" thickBot="1">
      <c r="A17" s="2010"/>
      <c r="B17" s="2010"/>
      <c r="C17" s="2010"/>
      <c r="D17" s="1891"/>
      <c r="E17" s="2284"/>
      <c r="F17" s="2285"/>
      <c r="G17" s="2285"/>
      <c r="H17" s="2285"/>
      <c r="I17" s="2285"/>
      <c r="J17" s="2285"/>
      <c r="K17" s="2285"/>
      <c r="L17" s="2285"/>
      <c r="M17" s="2285"/>
      <c r="N17" s="2285"/>
      <c r="O17" s="2285"/>
      <c r="P17" s="2285"/>
      <c r="Q17" s="2286"/>
      <c r="R17" s="2293"/>
      <c r="S17" s="2294"/>
      <c r="T17" s="2294"/>
      <c r="U17" s="2294"/>
      <c r="V17" s="2294"/>
      <c r="W17" s="2294"/>
      <c r="X17" s="2294"/>
      <c r="Y17" s="2294"/>
      <c r="Z17" s="2294"/>
      <c r="AA17" s="2295"/>
      <c r="AB17" s="2293"/>
      <c r="AC17" s="2294"/>
      <c r="AD17" s="2294"/>
      <c r="AE17" s="2294"/>
      <c r="AF17" s="2294"/>
      <c r="AG17" s="2294"/>
      <c r="AH17" s="2294"/>
      <c r="AI17" s="2294"/>
      <c r="AJ17" s="2294"/>
      <c r="AK17" s="2295"/>
      <c r="AL17" s="2293"/>
      <c r="AM17" s="2294"/>
      <c r="AN17" s="2294"/>
      <c r="AO17" s="2294"/>
      <c r="AP17" s="2294"/>
      <c r="AQ17" s="2294"/>
      <c r="AR17" s="2294"/>
      <c r="AS17" s="2294"/>
      <c r="AT17" s="2294"/>
      <c r="AU17" s="2295"/>
      <c r="AV17" s="2293"/>
      <c r="AW17" s="2294"/>
      <c r="AX17" s="2294"/>
      <c r="AY17" s="2294"/>
      <c r="AZ17" s="2294"/>
      <c r="BA17" s="2294"/>
      <c r="BB17" s="2294"/>
      <c r="BC17" s="2294"/>
      <c r="BD17" s="2294"/>
      <c r="BE17" s="2295"/>
      <c r="BF17" s="2293"/>
      <c r="BG17" s="2294"/>
      <c r="BH17" s="2294"/>
      <c r="BI17" s="2294"/>
      <c r="BJ17" s="2294"/>
      <c r="BK17" s="2294"/>
      <c r="BL17" s="2294"/>
      <c r="BM17" s="2294"/>
      <c r="BN17" s="2294"/>
      <c r="BO17" s="2295"/>
      <c r="BP17" s="2293"/>
      <c r="BQ17" s="2294"/>
      <c r="BR17" s="2294"/>
      <c r="BS17" s="2294"/>
      <c r="BT17" s="2294"/>
      <c r="BU17" s="2294"/>
      <c r="BV17" s="2294"/>
      <c r="BW17" s="2294"/>
      <c r="BX17" s="2294"/>
      <c r="BY17" s="2298"/>
      <c r="BZ17" s="1891"/>
      <c r="CA17" s="1891"/>
      <c r="CB17" s="1891"/>
      <c r="CC17" s="1891"/>
      <c r="CD17" s="102"/>
      <c r="CE17" s="102"/>
      <c r="CF17" s="102"/>
      <c r="CG17" s="102"/>
      <c r="CH17" s="102"/>
      <c r="CI17" s="102"/>
      <c r="CJ17" s="102"/>
      <c r="CK17" s="102"/>
      <c r="CL17" s="102"/>
    </row>
    <row r="18" spans="1:90" s="105" customFormat="1" ht="15" customHeight="1">
      <c r="A18" s="2010"/>
      <c r="B18" s="2010"/>
      <c r="C18" s="2010"/>
      <c r="D18" s="1891"/>
      <c r="E18" s="1891"/>
      <c r="F18" s="1891"/>
      <c r="G18" s="1891"/>
      <c r="H18" s="1891"/>
      <c r="I18" s="1891"/>
      <c r="J18" s="1891"/>
      <c r="K18" s="1891"/>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c r="AL18" s="1891"/>
      <c r="AM18" s="1891"/>
      <c r="AN18" s="1891"/>
      <c r="AO18" s="1891"/>
      <c r="AP18" s="1891"/>
      <c r="AQ18" s="1891"/>
      <c r="AR18" s="1891"/>
      <c r="AS18" s="1891"/>
      <c r="AT18" s="1891"/>
      <c r="AU18" s="1891"/>
      <c r="AV18" s="1891"/>
      <c r="AW18" s="1891"/>
      <c r="AX18" s="1891"/>
      <c r="AY18" s="1891"/>
      <c r="AZ18" s="1891"/>
      <c r="BA18" s="1891"/>
      <c r="BB18" s="1891"/>
      <c r="BC18" s="1891"/>
      <c r="BD18" s="1891"/>
      <c r="BE18" s="1891"/>
      <c r="BF18" s="1891"/>
      <c r="BG18" s="1891"/>
      <c r="BH18" s="1891"/>
      <c r="BI18" s="1891"/>
      <c r="BJ18" s="1891"/>
      <c r="BK18" s="1891"/>
      <c r="BL18" s="1891"/>
      <c r="BM18" s="1891"/>
      <c r="BN18" s="1891"/>
      <c r="BO18" s="1891"/>
      <c r="BP18" s="1891"/>
      <c r="BQ18" s="1891"/>
      <c r="BR18" s="1891"/>
      <c r="BS18" s="1891"/>
      <c r="BT18" s="1891"/>
      <c r="BU18" s="1891"/>
      <c r="BV18" s="1891"/>
      <c r="BW18" s="1891"/>
      <c r="BX18" s="1891"/>
      <c r="BY18" s="1891"/>
      <c r="BZ18" s="1891"/>
      <c r="CA18" s="1891"/>
      <c r="CB18" s="1891"/>
      <c r="CC18" s="1891"/>
      <c r="CD18" s="102"/>
      <c r="CE18" s="102"/>
      <c r="CF18" s="102"/>
      <c r="CG18" s="102"/>
      <c r="CH18" s="102"/>
      <c r="CI18" s="102"/>
      <c r="CJ18" s="102"/>
      <c r="CK18" s="102"/>
      <c r="CL18" s="102"/>
    </row>
    <row r="19" spans="1:90" s="105" customFormat="1" ht="15" customHeight="1">
      <c r="A19" s="2010"/>
      <c r="B19" s="2010"/>
      <c r="C19" s="2010"/>
      <c r="D19" s="1891"/>
      <c r="E19" s="2302" t="s">
        <v>210</v>
      </c>
      <c r="F19" s="2302"/>
      <c r="G19" s="2302"/>
      <c r="H19" s="2302"/>
      <c r="I19" s="2302"/>
      <c r="J19" s="2302"/>
      <c r="K19" s="2302"/>
      <c r="L19" s="2302"/>
      <c r="M19" s="2302"/>
      <c r="N19" s="2302"/>
      <c r="O19" s="2302"/>
      <c r="P19" s="2302"/>
      <c r="Q19" s="2302"/>
      <c r="R19" s="2302"/>
      <c r="S19" s="2302"/>
      <c r="T19" s="2302"/>
      <c r="U19" s="2302"/>
      <c r="V19" s="2302"/>
      <c r="W19" s="2302"/>
      <c r="X19" s="2302"/>
      <c r="Y19" s="2302"/>
      <c r="Z19" s="2302"/>
      <c r="AA19" s="2302"/>
      <c r="AB19" s="2302"/>
      <c r="AC19" s="2302"/>
      <c r="AD19" s="2302"/>
      <c r="AE19" s="2302"/>
      <c r="AF19" s="2302"/>
      <c r="AG19" s="2302"/>
      <c r="AH19" s="2302"/>
      <c r="AI19" s="2302"/>
      <c r="AJ19" s="2302"/>
      <c r="AK19" s="2302"/>
      <c r="AL19" s="2302"/>
      <c r="AM19" s="2302"/>
      <c r="AN19" s="2302"/>
      <c r="AO19" s="2302"/>
      <c r="AP19" s="2302"/>
      <c r="AQ19" s="2302"/>
      <c r="AR19" s="2302"/>
      <c r="AS19" s="2302"/>
      <c r="AT19" s="2302"/>
      <c r="AU19" s="2302"/>
      <c r="AV19" s="2302"/>
      <c r="AW19" s="2302"/>
      <c r="AX19" s="2302"/>
      <c r="AY19" s="2302"/>
      <c r="AZ19" s="2302"/>
      <c r="BA19" s="2302"/>
      <c r="BB19" s="2302"/>
      <c r="BC19" s="2302"/>
      <c r="BD19" s="2302"/>
      <c r="BE19" s="2302"/>
      <c r="BF19" s="2302"/>
      <c r="BG19" s="2302"/>
      <c r="BH19" s="2302"/>
      <c r="BI19" s="2302"/>
      <c r="BJ19" s="2302"/>
      <c r="BK19" s="2302"/>
      <c r="BL19" s="2302"/>
      <c r="BM19" s="2302"/>
      <c r="BN19" s="2302"/>
      <c r="BO19" s="2302"/>
      <c r="BP19" s="2302"/>
      <c r="BQ19" s="2302"/>
      <c r="BR19" s="2302"/>
      <c r="BS19" s="2302"/>
      <c r="BT19" s="2302"/>
      <c r="BU19" s="2302"/>
      <c r="BV19" s="2302"/>
      <c r="BW19" s="2302"/>
      <c r="BX19" s="2302"/>
      <c r="BY19" s="2302"/>
      <c r="BZ19" s="2302"/>
      <c r="CA19" s="2302"/>
      <c r="CB19" s="2302"/>
      <c r="CC19" s="2302"/>
      <c r="CD19" s="102"/>
      <c r="CE19" s="102"/>
      <c r="CF19" s="102"/>
      <c r="CG19" s="102"/>
      <c r="CH19" s="102"/>
      <c r="CI19" s="102"/>
      <c r="CJ19" s="102"/>
      <c r="CK19" s="102"/>
      <c r="CL19" s="102"/>
    </row>
    <row r="20" spans="1:90" s="105" customFormat="1" ht="16.5" customHeight="1" thickBot="1">
      <c r="A20" s="2010"/>
      <c r="B20" s="2010"/>
      <c r="C20" s="2010"/>
      <c r="D20" s="1891"/>
      <c r="E20" s="2302" t="s">
        <v>211</v>
      </c>
      <c r="F20" s="2302"/>
      <c r="G20" s="2302"/>
      <c r="H20" s="2302"/>
      <c r="I20" s="2302"/>
      <c r="J20" s="2302"/>
      <c r="K20" s="2302"/>
      <c r="L20" s="2302"/>
      <c r="M20" s="2302"/>
      <c r="N20" s="2302"/>
      <c r="O20" s="2302"/>
      <c r="P20" s="2302"/>
      <c r="Q20" s="2302"/>
      <c r="R20" s="2302"/>
      <c r="S20" s="2302"/>
      <c r="T20" s="2302"/>
      <c r="U20" s="2302"/>
      <c r="V20" s="2302"/>
      <c r="W20" s="2302"/>
      <c r="X20" s="2302"/>
      <c r="Y20" s="2302"/>
      <c r="Z20" s="2303" t="s">
        <v>942</v>
      </c>
      <c r="AA20" s="2304"/>
      <c r="AB20" s="2304"/>
      <c r="AC20" s="2304"/>
      <c r="AD20" s="2304"/>
      <c r="AE20" s="2304"/>
      <c r="AF20" s="2304"/>
      <c r="AG20" s="2304"/>
      <c r="AH20" s="2304"/>
      <c r="AI20" s="2304"/>
      <c r="AJ20" s="2304"/>
      <c r="AK20" s="2304"/>
      <c r="AL20" s="2304"/>
      <c r="AM20" s="2304"/>
      <c r="AN20" s="2304"/>
      <c r="AO20" s="2304"/>
      <c r="AP20" s="2304"/>
      <c r="AQ20" s="2304"/>
      <c r="AR20" s="2304"/>
      <c r="AS20" s="2304"/>
      <c r="AT20" s="2304"/>
      <c r="AU20" s="2304"/>
      <c r="AV20" s="2304"/>
      <c r="AW20" s="2304"/>
      <c r="AX20" s="2304"/>
      <c r="AY20" s="2304"/>
      <c r="AZ20" s="2304"/>
      <c r="BA20" s="2304"/>
      <c r="BB20" s="2304"/>
      <c r="BC20" s="2304"/>
      <c r="BD20" s="2304"/>
      <c r="BE20" s="2304"/>
      <c r="BF20" s="2304"/>
      <c r="BG20" s="2304"/>
      <c r="BH20" s="2304"/>
      <c r="BI20" s="2304"/>
      <c r="BJ20" s="2304"/>
      <c r="BK20" s="2304"/>
      <c r="BL20" s="2304"/>
      <c r="BM20" s="2304"/>
      <c r="BN20" s="2304"/>
      <c r="BO20" s="2304"/>
      <c r="BP20" s="2304"/>
      <c r="BQ20" s="2304"/>
      <c r="BR20" s="2304"/>
      <c r="BS20" s="2304"/>
      <c r="BT20" s="2304"/>
      <c r="BU20" s="2304"/>
      <c r="BV20" s="2304"/>
      <c r="BW20" s="2304"/>
      <c r="BX20" s="2304"/>
      <c r="BY20" s="2304"/>
      <c r="BZ20" s="1891"/>
      <c r="CA20" s="1891"/>
      <c r="CB20" s="1891"/>
      <c r="CC20" s="1891"/>
      <c r="CD20" s="102"/>
      <c r="CE20" s="102"/>
      <c r="CF20" s="102"/>
      <c r="CG20" s="102"/>
      <c r="CH20" s="102"/>
      <c r="CI20" s="102"/>
      <c r="CJ20" s="102"/>
      <c r="CK20" s="102"/>
      <c r="CL20" s="102"/>
    </row>
    <row r="21" spans="1:90" s="103" customFormat="1" ht="12.75" customHeight="1">
      <c r="A21" s="2010"/>
      <c r="B21" s="2010"/>
      <c r="C21" s="2010"/>
      <c r="D21" s="1891"/>
      <c r="E21" s="2305" t="s">
        <v>212</v>
      </c>
      <c r="F21" s="2306"/>
      <c r="G21" s="2306"/>
      <c r="H21" s="2306"/>
      <c r="I21" s="2306"/>
      <c r="J21" s="2306"/>
      <c r="K21" s="2306"/>
      <c r="L21" s="2307"/>
      <c r="M21" s="2314" t="s">
        <v>814</v>
      </c>
      <c r="N21" s="2300"/>
      <c r="O21" s="2300"/>
      <c r="P21" s="2300"/>
      <c r="Q21" s="2300"/>
      <c r="R21" s="2300"/>
      <c r="S21" s="2300"/>
      <c r="T21" s="2300"/>
      <c r="U21" s="2300"/>
      <c r="V21" s="2300"/>
      <c r="W21" s="2208" t="s">
        <v>8</v>
      </c>
      <c r="X21" s="2208"/>
      <c r="Y21" s="2301"/>
      <c r="Z21" s="2299" t="s">
        <v>814</v>
      </c>
      <c r="AA21" s="2300"/>
      <c r="AB21" s="2300"/>
      <c r="AC21" s="2300"/>
      <c r="AD21" s="2300"/>
      <c r="AE21" s="2300"/>
      <c r="AF21" s="2300"/>
      <c r="AG21" s="2300"/>
      <c r="AH21" s="2300"/>
      <c r="AI21" s="2300"/>
      <c r="AJ21" s="2208" t="s">
        <v>8</v>
      </c>
      <c r="AK21" s="2208"/>
      <c r="AL21" s="2301"/>
      <c r="AM21" s="2299" t="s">
        <v>814</v>
      </c>
      <c r="AN21" s="2300"/>
      <c r="AO21" s="2300"/>
      <c r="AP21" s="2300"/>
      <c r="AQ21" s="2300"/>
      <c r="AR21" s="2300"/>
      <c r="AS21" s="2300"/>
      <c r="AT21" s="2300"/>
      <c r="AU21" s="2300"/>
      <c r="AV21" s="2300"/>
      <c r="AW21" s="2208" t="s">
        <v>8</v>
      </c>
      <c r="AX21" s="2208"/>
      <c r="AY21" s="2301"/>
      <c r="AZ21" s="2299" t="s">
        <v>814</v>
      </c>
      <c r="BA21" s="2300"/>
      <c r="BB21" s="2300"/>
      <c r="BC21" s="2300"/>
      <c r="BD21" s="2300"/>
      <c r="BE21" s="2300"/>
      <c r="BF21" s="2300"/>
      <c r="BG21" s="2300"/>
      <c r="BH21" s="2300"/>
      <c r="BI21" s="2300"/>
      <c r="BJ21" s="2208" t="s">
        <v>8</v>
      </c>
      <c r="BK21" s="2208"/>
      <c r="BL21" s="2301"/>
      <c r="BM21" s="2299" t="s">
        <v>814</v>
      </c>
      <c r="BN21" s="2300"/>
      <c r="BO21" s="2300"/>
      <c r="BP21" s="2300"/>
      <c r="BQ21" s="2300"/>
      <c r="BR21" s="2300"/>
      <c r="BS21" s="2300"/>
      <c r="BT21" s="2300"/>
      <c r="BU21" s="2300"/>
      <c r="BV21" s="2300"/>
      <c r="BW21" s="2208" t="s">
        <v>943</v>
      </c>
      <c r="BX21" s="2208"/>
      <c r="BY21" s="2209"/>
      <c r="BZ21" s="1891"/>
      <c r="CA21" s="1891"/>
      <c r="CB21" s="1891"/>
      <c r="CC21" s="1891"/>
      <c r="CD21" s="102"/>
      <c r="CE21" s="102"/>
      <c r="CF21" s="102"/>
      <c r="CG21" s="102"/>
      <c r="CH21" s="102"/>
      <c r="CI21" s="102"/>
      <c r="CJ21" s="102"/>
      <c r="CK21" s="102"/>
      <c r="CL21" s="102"/>
    </row>
    <row r="22" spans="1:90" s="103" customFormat="1" ht="12.75" customHeight="1">
      <c r="A22" s="2010"/>
      <c r="B22" s="2010"/>
      <c r="C22" s="2010"/>
      <c r="D22" s="1891"/>
      <c r="E22" s="2308"/>
      <c r="F22" s="2309"/>
      <c r="G22" s="2309"/>
      <c r="H22" s="2309"/>
      <c r="I22" s="2309"/>
      <c r="J22" s="2309"/>
      <c r="K22" s="2309"/>
      <c r="L22" s="2310"/>
      <c r="M22" s="2320" t="s">
        <v>814</v>
      </c>
      <c r="N22" s="2316"/>
      <c r="O22" s="2316"/>
      <c r="P22" s="2316"/>
      <c r="Q22" s="2316"/>
      <c r="R22" s="2316"/>
      <c r="S22" s="2316"/>
      <c r="T22" s="2316"/>
      <c r="U22" s="2316"/>
      <c r="V22" s="2316"/>
      <c r="W22" s="2108" t="s">
        <v>9</v>
      </c>
      <c r="X22" s="2108"/>
      <c r="Y22" s="2317"/>
      <c r="Z22" s="2315" t="s">
        <v>814</v>
      </c>
      <c r="AA22" s="2316"/>
      <c r="AB22" s="2316"/>
      <c r="AC22" s="2316"/>
      <c r="AD22" s="2316"/>
      <c r="AE22" s="2316"/>
      <c r="AF22" s="2316"/>
      <c r="AG22" s="2316"/>
      <c r="AH22" s="2316"/>
      <c r="AI22" s="2316"/>
      <c r="AJ22" s="2108" t="s">
        <v>944</v>
      </c>
      <c r="AK22" s="2108"/>
      <c r="AL22" s="2317"/>
      <c r="AM22" s="2315" t="s">
        <v>814</v>
      </c>
      <c r="AN22" s="2316"/>
      <c r="AO22" s="2316"/>
      <c r="AP22" s="2316"/>
      <c r="AQ22" s="2316"/>
      <c r="AR22" s="2316"/>
      <c r="AS22" s="2316"/>
      <c r="AT22" s="2316"/>
      <c r="AU22" s="2316"/>
      <c r="AV22" s="2316"/>
      <c r="AW22" s="2108" t="s">
        <v>9</v>
      </c>
      <c r="AX22" s="2108"/>
      <c r="AY22" s="2317"/>
      <c r="AZ22" s="2315" t="s">
        <v>814</v>
      </c>
      <c r="BA22" s="2316"/>
      <c r="BB22" s="2316"/>
      <c r="BC22" s="2316"/>
      <c r="BD22" s="2316"/>
      <c r="BE22" s="2316"/>
      <c r="BF22" s="2316"/>
      <c r="BG22" s="2316"/>
      <c r="BH22" s="2316"/>
      <c r="BI22" s="2316"/>
      <c r="BJ22" s="2108" t="s">
        <v>9</v>
      </c>
      <c r="BK22" s="2108"/>
      <c r="BL22" s="2317"/>
      <c r="BM22" s="2315" t="s">
        <v>814</v>
      </c>
      <c r="BN22" s="2316"/>
      <c r="BO22" s="2316"/>
      <c r="BP22" s="2316"/>
      <c r="BQ22" s="2316"/>
      <c r="BR22" s="2316"/>
      <c r="BS22" s="2316"/>
      <c r="BT22" s="2316"/>
      <c r="BU22" s="2316"/>
      <c r="BV22" s="2316"/>
      <c r="BW22" s="2108" t="s">
        <v>9</v>
      </c>
      <c r="BX22" s="2108"/>
      <c r="BY22" s="2210"/>
      <c r="BZ22" s="1891"/>
      <c r="CA22" s="1891"/>
      <c r="CB22" s="1891"/>
      <c r="CC22" s="1891"/>
      <c r="CD22" s="102"/>
      <c r="CE22" s="102"/>
      <c r="CF22" s="102"/>
      <c r="CG22" s="102"/>
      <c r="CH22" s="102"/>
      <c r="CI22" s="102"/>
      <c r="CJ22" s="102"/>
      <c r="CK22" s="102"/>
      <c r="CL22" s="102"/>
    </row>
    <row r="23" spans="1:90" s="103" customFormat="1" ht="12.75" customHeight="1" thickBot="1">
      <c r="A23" s="2010"/>
      <c r="B23" s="2010"/>
      <c r="C23" s="2010"/>
      <c r="D23" s="1891"/>
      <c r="E23" s="2311"/>
      <c r="F23" s="2312"/>
      <c r="G23" s="2312"/>
      <c r="H23" s="2312"/>
      <c r="I23" s="2312"/>
      <c r="J23" s="2312"/>
      <c r="K23" s="2312"/>
      <c r="L23" s="2313"/>
      <c r="M23" s="2172" t="s">
        <v>213</v>
      </c>
      <c r="N23" s="2173"/>
      <c r="O23" s="2173"/>
      <c r="P23" s="2173"/>
      <c r="Q23" s="2173"/>
      <c r="R23" s="2173"/>
      <c r="S23" s="2173"/>
      <c r="T23" s="2173"/>
      <c r="U23" s="2173"/>
      <c r="V23" s="2173"/>
      <c r="W23" s="2173"/>
      <c r="X23" s="2173"/>
      <c r="Y23" s="2318"/>
      <c r="Z23" s="2319" t="s">
        <v>213</v>
      </c>
      <c r="AA23" s="2173"/>
      <c r="AB23" s="2173"/>
      <c r="AC23" s="2173"/>
      <c r="AD23" s="2173"/>
      <c r="AE23" s="2173"/>
      <c r="AF23" s="2173"/>
      <c r="AG23" s="2173"/>
      <c r="AH23" s="2173"/>
      <c r="AI23" s="2173"/>
      <c r="AJ23" s="2173"/>
      <c r="AK23" s="2173"/>
      <c r="AL23" s="2318"/>
      <c r="AM23" s="2319" t="s">
        <v>213</v>
      </c>
      <c r="AN23" s="2173"/>
      <c r="AO23" s="2173"/>
      <c r="AP23" s="2173"/>
      <c r="AQ23" s="2173"/>
      <c r="AR23" s="2173"/>
      <c r="AS23" s="2173"/>
      <c r="AT23" s="2173"/>
      <c r="AU23" s="2173"/>
      <c r="AV23" s="2173"/>
      <c r="AW23" s="2173"/>
      <c r="AX23" s="2173"/>
      <c r="AY23" s="2318"/>
      <c r="AZ23" s="2319" t="s">
        <v>213</v>
      </c>
      <c r="BA23" s="2173"/>
      <c r="BB23" s="2173"/>
      <c r="BC23" s="2173"/>
      <c r="BD23" s="2173"/>
      <c r="BE23" s="2173"/>
      <c r="BF23" s="2173"/>
      <c r="BG23" s="2173"/>
      <c r="BH23" s="2173"/>
      <c r="BI23" s="2173"/>
      <c r="BJ23" s="2173"/>
      <c r="BK23" s="2173"/>
      <c r="BL23" s="2318"/>
      <c r="BM23" s="2319" t="s">
        <v>213</v>
      </c>
      <c r="BN23" s="2173"/>
      <c r="BO23" s="2173"/>
      <c r="BP23" s="2173"/>
      <c r="BQ23" s="2173"/>
      <c r="BR23" s="2173"/>
      <c r="BS23" s="2173"/>
      <c r="BT23" s="2173"/>
      <c r="BU23" s="2173"/>
      <c r="BV23" s="2173"/>
      <c r="BW23" s="2173"/>
      <c r="BX23" s="2173"/>
      <c r="BY23" s="2174"/>
      <c r="BZ23" s="1891"/>
      <c r="CA23" s="1891"/>
      <c r="CB23" s="1891"/>
      <c r="CC23" s="1891"/>
      <c r="CD23" s="102"/>
      <c r="CE23" s="102"/>
      <c r="CF23" s="102"/>
      <c r="CG23" s="102"/>
      <c r="CH23" s="102"/>
      <c r="CI23" s="102"/>
      <c r="CJ23" s="102"/>
      <c r="CK23" s="102"/>
      <c r="CL23" s="102"/>
    </row>
    <row r="24" spans="1:90" s="103" customFormat="1" ht="15" customHeight="1">
      <c r="A24" s="2010"/>
      <c r="B24" s="2010"/>
      <c r="C24" s="2010"/>
      <c r="D24" s="1891"/>
      <c r="E24" s="2330" t="s">
        <v>97</v>
      </c>
      <c r="F24" s="2331"/>
      <c r="G24" s="2331"/>
      <c r="H24" s="2331"/>
      <c r="I24" s="2331"/>
      <c r="J24" s="2331"/>
      <c r="K24" s="2331"/>
      <c r="L24" s="2332"/>
      <c r="M24" s="2169" t="s">
        <v>945</v>
      </c>
      <c r="N24" s="2170"/>
      <c r="O24" s="2170"/>
      <c r="P24" s="2170"/>
      <c r="Q24" s="2170"/>
      <c r="R24" s="2170"/>
      <c r="S24" s="2322"/>
      <c r="T24" s="2321" t="s">
        <v>214</v>
      </c>
      <c r="U24" s="2170"/>
      <c r="V24" s="2170"/>
      <c r="W24" s="2170"/>
      <c r="X24" s="2170"/>
      <c r="Y24" s="2322"/>
      <c r="Z24" s="2321" t="s">
        <v>945</v>
      </c>
      <c r="AA24" s="2170"/>
      <c r="AB24" s="2170"/>
      <c r="AC24" s="2170"/>
      <c r="AD24" s="2170"/>
      <c r="AE24" s="2170"/>
      <c r="AF24" s="2322"/>
      <c r="AG24" s="2321" t="s">
        <v>214</v>
      </c>
      <c r="AH24" s="2170"/>
      <c r="AI24" s="2170"/>
      <c r="AJ24" s="2170"/>
      <c r="AK24" s="2170"/>
      <c r="AL24" s="2322"/>
      <c r="AM24" s="2321" t="s">
        <v>945</v>
      </c>
      <c r="AN24" s="2170"/>
      <c r="AO24" s="2170"/>
      <c r="AP24" s="2170"/>
      <c r="AQ24" s="2170"/>
      <c r="AR24" s="2170"/>
      <c r="AS24" s="2322"/>
      <c r="AT24" s="2321" t="s">
        <v>214</v>
      </c>
      <c r="AU24" s="2170"/>
      <c r="AV24" s="2170"/>
      <c r="AW24" s="2170"/>
      <c r="AX24" s="2170"/>
      <c r="AY24" s="2322"/>
      <c r="AZ24" s="2321" t="s">
        <v>945</v>
      </c>
      <c r="BA24" s="2170"/>
      <c r="BB24" s="2170"/>
      <c r="BC24" s="2170"/>
      <c r="BD24" s="2170"/>
      <c r="BE24" s="2170"/>
      <c r="BF24" s="2322"/>
      <c r="BG24" s="2321" t="s">
        <v>214</v>
      </c>
      <c r="BH24" s="2170"/>
      <c r="BI24" s="2170"/>
      <c r="BJ24" s="2170"/>
      <c r="BK24" s="2170"/>
      <c r="BL24" s="2322"/>
      <c r="BM24" s="2321" t="s">
        <v>945</v>
      </c>
      <c r="BN24" s="2170"/>
      <c r="BO24" s="2170"/>
      <c r="BP24" s="2170"/>
      <c r="BQ24" s="2170"/>
      <c r="BR24" s="2170"/>
      <c r="BS24" s="2322"/>
      <c r="BT24" s="2321" t="s">
        <v>214</v>
      </c>
      <c r="BU24" s="2170"/>
      <c r="BV24" s="2170"/>
      <c r="BW24" s="2170"/>
      <c r="BX24" s="2170"/>
      <c r="BY24" s="2171"/>
      <c r="BZ24" s="1891"/>
      <c r="CA24" s="1891"/>
      <c r="CB24" s="1891"/>
      <c r="CC24" s="1891"/>
      <c r="CD24" s="102"/>
      <c r="CE24" s="102"/>
      <c r="CF24" s="102"/>
      <c r="CG24" s="102"/>
      <c r="CH24" s="102"/>
      <c r="CI24" s="102"/>
      <c r="CJ24" s="102"/>
      <c r="CK24" s="102"/>
      <c r="CL24" s="102"/>
    </row>
    <row r="25" spans="1:90" s="103" customFormat="1" ht="15" customHeight="1" thickBot="1">
      <c r="A25" s="2010"/>
      <c r="B25" s="2010"/>
      <c r="C25" s="2010"/>
      <c r="D25" s="1891"/>
      <c r="E25" s="2327" t="s">
        <v>215</v>
      </c>
      <c r="F25" s="2328"/>
      <c r="G25" s="2328"/>
      <c r="H25" s="2328"/>
      <c r="I25" s="2328"/>
      <c r="J25" s="2328"/>
      <c r="K25" s="2328"/>
      <c r="L25" s="2329"/>
      <c r="M25" s="2333"/>
      <c r="N25" s="2324"/>
      <c r="O25" s="2324"/>
      <c r="P25" s="2324"/>
      <c r="Q25" s="2324"/>
      <c r="R25" s="2324"/>
      <c r="S25" s="2325"/>
      <c r="T25" s="2323"/>
      <c r="U25" s="2324"/>
      <c r="V25" s="2324"/>
      <c r="W25" s="2324"/>
      <c r="X25" s="2324"/>
      <c r="Y25" s="2325"/>
      <c r="Z25" s="2323"/>
      <c r="AA25" s="2324"/>
      <c r="AB25" s="2324"/>
      <c r="AC25" s="2324"/>
      <c r="AD25" s="2324"/>
      <c r="AE25" s="2324"/>
      <c r="AF25" s="2325"/>
      <c r="AG25" s="2323"/>
      <c r="AH25" s="2324"/>
      <c r="AI25" s="2324"/>
      <c r="AJ25" s="2324"/>
      <c r="AK25" s="2324"/>
      <c r="AL25" s="2325"/>
      <c r="AM25" s="2323"/>
      <c r="AN25" s="2324"/>
      <c r="AO25" s="2324"/>
      <c r="AP25" s="2324"/>
      <c r="AQ25" s="2324"/>
      <c r="AR25" s="2324"/>
      <c r="AS25" s="2325"/>
      <c r="AT25" s="2323"/>
      <c r="AU25" s="2324"/>
      <c r="AV25" s="2324"/>
      <c r="AW25" s="2324"/>
      <c r="AX25" s="2324"/>
      <c r="AY25" s="2325"/>
      <c r="AZ25" s="2323"/>
      <c r="BA25" s="2324"/>
      <c r="BB25" s="2324"/>
      <c r="BC25" s="2324"/>
      <c r="BD25" s="2324"/>
      <c r="BE25" s="2324"/>
      <c r="BF25" s="2325"/>
      <c r="BG25" s="2323"/>
      <c r="BH25" s="2324"/>
      <c r="BI25" s="2324"/>
      <c r="BJ25" s="2324"/>
      <c r="BK25" s="2324"/>
      <c r="BL25" s="2325"/>
      <c r="BM25" s="2323"/>
      <c r="BN25" s="2324"/>
      <c r="BO25" s="2324"/>
      <c r="BP25" s="2324"/>
      <c r="BQ25" s="2324"/>
      <c r="BR25" s="2324"/>
      <c r="BS25" s="2325"/>
      <c r="BT25" s="2323"/>
      <c r="BU25" s="2324"/>
      <c r="BV25" s="2324"/>
      <c r="BW25" s="2324"/>
      <c r="BX25" s="2324"/>
      <c r="BY25" s="2326"/>
      <c r="BZ25" s="1891"/>
      <c r="CA25" s="1891"/>
      <c r="CB25" s="1891"/>
      <c r="CC25" s="1891"/>
      <c r="CD25" s="102"/>
      <c r="CE25" s="102"/>
      <c r="CF25" s="102"/>
      <c r="CG25" s="102"/>
      <c r="CH25" s="102"/>
      <c r="CI25" s="102"/>
      <c r="CJ25" s="102"/>
      <c r="CK25" s="102"/>
      <c r="CL25" s="102"/>
    </row>
    <row r="26" spans="1:90" s="103" customFormat="1" ht="18.75" customHeight="1">
      <c r="A26" s="2010"/>
      <c r="B26" s="2010"/>
      <c r="C26" s="2010"/>
      <c r="D26" s="1891"/>
      <c r="E26" s="2334" t="s">
        <v>216</v>
      </c>
      <c r="F26" s="2335"/>
      <c r="G26" s="2336"/>
      <c r="H26" s="2343" t="s">
        <v>217</v>
      </c>
      <c r="I26" s="2306"/>
      <c r="J26" s="2306"/>
      <c r="K26" s="2306"/>
      <c r="L26" s="2307"/>
      <c r="M26" s="2347"/>
      <c r="N26" s="2348"/>
      <c r="O26" s="2348"/>
      <c r="P26" s="2348"/>
      <c r="Q26" s="2348"/>
      <c r="R26" s="2348"/>
      <c r="S26" s="2349"/>
      <c r="T26" s="2350"/>
      <c r="U26" s="2351"/>
      <c r="V26" s="2351"/>
      <c r="W26" s="2351"/>
      <c r="X26" s="2351"/>
      <c r="Y26" s="2352"/>
      <c r="Z26" s="2348"/>
      <c r="AA26" s="2348"/>
      <c r="AB26" s="2348"/>
      <c r="AC26" s="2348"/>
      <c r="AD26" s="2348"/>
      <c r="AE26" s="2348"/>
      <c r="AF26" s="2349"/>
      <c r="AG26" s="2350"/>
      <c r="AH26" s="2351"/>
      <c r="AI26" s="2351"/>
      <c r="AJ26" s="2351"/>
      <c r="AK26" s="2351"/>
      <c r="AL26" s="2352"/>
      <c r="AM26" s="2369"/>
      <c r="AN26" s="2348"/>
      <c r="AO26" s="2348"/>
      <c r="AP26" s="2348"/>
      <c r="AQ26" s="2348"/>
      <c r="AR26" s="2348"/>
      <c r="AS26" s="2349"/>
      <c r="AT26" s="2350"/>
      <c r="AU26" s="2351"/>
      <c r="AV26" s="2351"/>
      <c r="AW26" s="2351"/>
      <c r="AX26" s="2351"/>
      <c r="AY26" s="2352"/>
      <c r="AZ26" s="2369"/>
      <c r="BA26" s="2348"/>
      <c r="BB26" s="2348"/>
      <c r="BC26" s="2348"/>
      <c r="BD26" s="2348"/>
      <c r="BE26" s="2348"/>
      <c r="BF26" s="2349"/>
      <c r="BG26" s="2350"/>
      <c r="BH26" s="2351"/>
      <c r="BI26" s="2351"/>
      <c r="BJ26" s="2351"/>
      <c r="BK26" s="2351"/>
      <c r="BL26" s="2352"/>
      <c r="BM26" s="2369"/>
      <c r="BN26" s="2348"/>
      <c r="BO26" s="2348"/>
      <c r="BP26" s="2348"/>
      <c r="BQ26" s="2348"/>
      <c r="BR26" s="2348"/>
      <c r="BS26" s="2349"/>
      <c r="BT26" s="2350"/>
      <c r="BU26" s="2351"/>
      <c r="BV26" s="2351"/>
      <c r="BW26" s="2351"/>
      <c r="BX26" s="2351"/>
      <c r="BY26" s="2370"/>
      <c r="BZ26" s="1891"/>
      <c r="CA26" s="1891"/>
      <c r="CB26" s="1891"/>
      <c r="CC26" s="1891"/>
      <c r="CD26" s="102"/>
      <c r="CE26" s="102"/>
      <c r="CF26" s="102"/>
      <c r="CG26" s="102"/>
      <c r="CH26" s="102"/>
      <c r="CI26" s="102"/>
      <c r="CJ26" s="102"/>
      <c r="CK26" s="102"/>
      <c r="CL26" s="102"/>
    </row>
    <row r="27" spans="1:90" s="103" customFormat="1" ht="18.75" customHeight="1">
      <c r="A27" s="2010"/>
      <c r="B27" s="2010"/>
      <c r="C27" s="2010"/>
      <c r="D27" s="1891"/>
      <c r="E27" s="2337"/>
      <c r="F27" s="2338"/>
      <c r="G27" s="2339"/>
      <c r="H27" s="2344"/>
      <c r="I27" s="2345"/>
      <c r="J27" s="2345"/>
      <c r="K27" s="2345"/>
      <c r="L27" s="2346"/>
      <c r="M27" s="2356"/>
      <c r="N27" s="2357"/>
      <c r="O27" s="2357"/>
      <c r="P27" s="2357"/>
      <c r="Q27" s="2357"/>
      <c r="R27" s="2357"/>
      <c r="S27" s="2358"/>
      <c r="T27" s="2353"/>
      <c r="U27" s="2354"/>
      <c r="V27" s="2354"/>
      <c r="W27" s="2354"/>
      <c r="X27" s="2354"/>
      <c r="Y27" s="2355"/>
      <c r="Z27" s="2357"/>
      <c r="AA27" s="2357"/>
      <c r="AB27" s="2357"/>
      <c r="AC27" s="2357"/>
      <c r="AD27" s="2357"/>
      <c r="AE27" s="2357"/>
      <c r="AF27" s="2358"/>
      <c r="AG27" s="2353"/>
      <c r="AH27" s="2354"/>
      <c r="AI27" s="2354"/>
      <c r="AJ27" s="2354"/>
      <c r="AK27" s="2354"/>
      <c r="AL27" s="2355"/>
      <c r="AM27" s="2372"/>
      <c r="AN27" s="2357"/>
      <c r="AO27" s="2357"/>
      <c r="AP27" s="2357"/>
      <c r="AQ27" s="2357"/>
      <c r="AR27" s="2357"/>
      <c r="AS27" s="2358"/>
      <c r="AT27" s="2353"/>
      <c r="AU27" s="2354"/>
      <c r="AV27" s="2354"/>
      <c r="AW27" s="2354"/>
      <c r="AX27" s="2354"/>
      <c r="AY27" s="2355"/>
      <c r="AZ27" s="2372"/>
      <c r="BA27" s="2357"/>
      <c r="BB27" s="2357"/>
      <c r="BC27" s="2357"/>
      <c r="BD27" s="2357"/>
      <c r="BE27" s="2357"/>
      <c r="BF27" s="2358"/>
      <c r="BG27" s="2353"/>
      <c r="BH27" s="2354"/>
      <c r="BI27" s="2354"/>
      <c r="BJ27" s="2354"/>
      <c r="BK27" s="2354"/>
      <c r="BL27" s="2355"/>
      <c r="BM27" s="2372"/>
      <c r="BN27" s="2357"/>
      <c r="BO27" s="2357"/>
      <c r="BP27" s="2357"/>
      <c r="BQ27" s="2357"/>
      <c r="BR27" s="2357"/>
      <c r="BS27" s="2358"/>
      <c r="BT27" s="2353"/>
      <c r="BU27" s="2354"/>
      <c r="BV27" s="2354"/>
      <c r="BW27" s="2354"/>
      <c r="BX27" s="2354"/>
      <c r="BY27" s="2371"/>
      <c r="BZ27" s="1891"/>
      <c r="CA27" s="1891"/>
      <c r="CB27" s="1891"/>
      <c r="CC27" s="1891"/>
      <c r="CD27" s="102"/>
      <c r="CE27" s="102"/>
      <c r="CF27" s="102"/>
      <c r="CG27" s="102"/>
      <c r="CH27" s="102"/>
      <c r="CI27" s="102"/>
      <c r="CJ27" s="102"/>
      <c r="CK27" s="102"/>
      <c r="CL27" s="102"/>
    </row>
    <row r="28" spans="1:90" s="103" customFormat="1" ht="18.75" customHeight="1">
      <c r="A28" s="2010"/>
      <c r="B28" s="2010"/>
      <c r="C28" s="2010"/>
      <c r="D28" s="1891"/>
      <c r="E28" s="2337"/>
      <c r="F28" s="2338"/>
      <c r="G28" s="2339"/>
      <c r="H28" s="2359" t="s">
        <v>218</v>
      </c>
      <c r="I28" s="2360"/>
      <c r="J28" s="2360"/>
      <c r="K28" s="2360"/>
      <c r="L28" s="2361"/>
      <c r="M28" s="2362"/>
      <c r="N28" s="2363"/>
      <c r="O28" s="2363"/>
      <c r="P28" s="2363"/>
      <c r="Q28" s="2363"/>
      <c r="R28" s="2363"/>
      <c r="S28" s="2364"/>
      <c r="T28" s="2373"/>
      <c r="U28" s="2374"/>
      <c r="V28" s="2374"/>
      <c r="W28" s="2374"/>
      <c r="X28" s="2374"/>
      <c r="Y28" s="2375"/>
      <c r="Z28" s="2379"/>
      <c r="AA28" s="2363"/>
      <c r="AB28" s="2363"/>
      <c r="AC28" s="2363"/>
      <c r="AD28" s="2363"/>
      <c r="AE28" s="2363"/>
      <c r="AF28" s="2364"/>
      <c r="AG28" s="2373"/>
      <c r="AH28" s="2374"/>
      <c r="AI28" s="2374"/>
      <c r="AJ28" s="2374"/>
      <c r="AK28" s="2374"/>
      <c r="AL28" s="2375"/>
      <c r="AM28" s="2379"/>
      <c r="AN28" s="2363"/>
      <c r="AO28" s="2363"/>
      <c r="AP28" s="2363"/>
      <c r="AQ28" s="2363"/>
      <c r="AR28" s="2363"/>
      <c r="AS28" s="2364"/>
      <c r="AT28" s="2373"/>
      <c r="AU28" s="2374"/>
      <c r="AV28" s="2374"/>
      <c r="AW28" s="2374"/>
      <c r="AX28" s="2374"/>
      <c r="AY28" s="2375"/>
      <c r="AZ28" s="2379"/>
      <c r="BA28" s="2363"/>
      <c r="BB28" s="2363"/>
      <c r="BC28" s="2363"/>
      <c r="BD28" s="2363"/>
      <c r="BE28" s="2363"/>
      <c r="BF28" s="2364"/>
      <c r="BG28" s="2373"/>
      <c r="BH28" s="2374"/>
      <c r="BI28" s="2374"/>
      <c r="BJ28" s="2374"/>
      <c r="BK28" s="2374"/>
      <c r="BL28" s="2375"/>
      <c r="BM28" s="2379"/>
      <c r="BN28" s="2363"/>
      <c r="BO28" s="2363"/>
      <c r="BP28" s="2363"/>
      <c r="BQ28" s="2363"/>
      <c r="BR28" s="2363"/>
      <c r="BS28" s="2364"/>
      <c r="BT28" s="2373"/>
      <c r="BU28" s="2374"/>
      <c r="BV28" s="2374"/>
      <c r="BW28" s="2374"/>
      <c r="BX28" s="2374"/>
      <c r="BY28" s="2380"/>
      <c r="BZ28" s="1891"/>
      <c r="CA28" s="1891"/>
      <c r="CB28" s="1891"/>
      <c r="CC28" s="1891"/>
      <c r="CD28" s="102"/>
      <c r="CE28" s="102"/>
      <c r="CF28" s="102"/>
      <c r="CG28" s="102"/>
      <c r="CH28" s="102"/>
      <c r="CI28" s="102"/>
      <c r="CJ28" s="102"/>
      <c r="CK28" s="102"/>
      <c r="CL28" s="102"/>
    </row>
    <row r="29" spans="1:90" s="103" customFormat="1" ht="18.75" customHeight="1">
      <c r="A29" s="2010"/>
      <c r="B29" s="2010"/>
      <c r="C29" s="2010"/>
      <c r="D29" s="1891"/>
      <c r="E29" s="2337"/>
      <c r="F29" s="2338"/>
      <c r="G29" s="2339"/>
      <c r="H29" s="2382" t="s">
        <v>219</v>
      </c>
      <c r="I29" s="2383"/>
      <c r="J29" s="2383"/>
      <c r="K29" s="2383"/>
      <c r="L29" s="2384"/>
      <c r="M29" s="2365"/>
      <c r="N29" s="2354"/>
      <c r="O29" s="2354"/>
      <c r="P29" s="2354"/>
      <c r="Q29" s="2354"/>
      <c r="R29" s="2354"/>
      <c r="S29" s="2355"/>
      <c r="T29" s="2376"/>
      <c r="U29" s="2377"/>
      <c r="V29" s="2377"/>
      <c r="W29" s="2377"/>
      <c r="X29" s="2377"/>
      <c r="Y29" s="2378"/>
      <c r="Z29" s="2353"/>
      <c r="AA29" s="2354"/>
      <c r="AB29" s="2354"/>
      <c r="AC29" s="2354"/>
      <c r="AD29" s="2354"/>
      <c r="AE29" s="2354"/>
      <c r="AF29" s="2355"/>
      <c r="AG29" s="2376"/>
      <c r="AH29" s="2377"/>
      <c r="AI29" s="2377"/>
      <c r="AJ29" s="2377"/>
      <c r="AK29" s="2377"/>
      <c r="AL29" s="2378"/>
      <c r="AM29" s="2353"/>
      <c r="AN29" s="2354"/>
      <c r="AO29" s="2354"/>
      <c r="AP29" s="2354"/>
      <c r="AQ29" s="2354"/>
      <c r="AR29" s="2354"/>
      <c r="AS29" s="2355"/>
      <c r="AT29" s="2376"/>
      <c r="AU29" s="2377"/>
      <c r="AV29" s="2377"/>
      <c r="AW29" s="2377"/>
      <c r="AX29" s="2377"/>
      <c r="AY29" s="2378"/>
      <c r="AZ29" s="2353"/>
      <c r="BA29" s="2354"/>
      <c r="BB29" s="2354"/>
      <c r="BC29" s="2354"/>
      <c r="BD29" s="2354"/>
      <c r="BE29" s="2354"/>
      <c r="BF29" s="2355"/>
      <c r="BG29" s="2376"/>
      <c r="BH29" s="2377"/>
      <c r="BI29" s="2377"/>
      <c r="BJ29" s="2377"/>
      <c r="BK29" s="2377"/>
      <c r="BL29" s="2378"/>
      <c r="BM29" s="2353"/>
      <c r="BN29" s="2354"/>
      <c r="BO29" s="2354"/>
      <c r="BP29" s="2354"/>
      <c r="BQ29" s="2354"/>
      <c r="BR29" s="2354"/>
      <c r="BS29" s="2355"/>
      <c r="BT29" s="2376"/>
      <c r="BU29" s="2377"/>
      <c r="BV29" s="2377"/>
      <c r="BW29" s="2377"/>
      <c r="BX29" s="2377"/>
      <c r="BY29" s="2381"/>
      <c r="BZ29" s="1891"/>
      <c r="CA29" s="1891"/>
      <c r="CB29" s="1891"/>
      <c r="CC29" s="1891"/>
      <c r="CD29" s="102"/>
      <c r="CE29" s="102"/>
      <c r="CF29" s="102"/>
      <c r="CG29" s="102"/>
      <c r="CH29" s="102"/>
      <c r="CI29" s="102"/>
      <c r="CJ29" s="102"/>
      <c r="CK29" s="102"/>
      <c r="CL29" s="102"/>
    </row>
    <row r="30" spans="1:90" s="103" customFormat="1" ht="18.75" customHeight="1">
      <c r="A30" s="2010"/>
      <c r="B30" s="2010"/>
      <c r="C30" s="2010"/>
      <c r="D30" s="1891"/>
      <c r="E30" s="2337"/>
      <c r="F30" s="2338"/>
      <c r="G30" s="2339"/>
      <c r="H30" s="2359" t="s">
        <v>220</v>
      </c>
      <c r="I30" s="2360"/>
      <c r="J30" s="2360"/>
      <c r="K30" s="2360"/>
      <c r="L30" s="2361"/>
      <c r="M30" s="2385"/>
      <c r="N30" s="2386"/>
      <c r="O30" s="2386"/>
      <c r="P30" s="2386"/>
      <c r="Q30" s="2386"/>
      <c r="R30" s="2386"/>
      <c r="S30" s="2387"/>
      <c r="T30" s="2388"/>
      <c r="U30" s="2389"/>
      <c r="V30" s="2389"/>
      <c r="W30" s="2389"/>
      <c r="X30" s="2389"/>
      <c r="Y30" s="2390"/>
      <c r="Z30" s="2386"/>
      <c r="AA30" s="2386"/>
      <c r="AB30" s="2386"/>
      <c r="AC30" s="2386"/>
      <c r="AD30" s="2386"/>
      <c r="AE30" s="2386"/>
      <c r="AF30" s="2387"/>
      <c r="AG30" s="2388"/>
      <c r="AH30" s="2389"/>
      <c r="AI30" s="2389"/>
      <c r="AJ30" s="2389"/>
      <c r="AK30" s="2389"/>
      <c r="AL30" s="2390"/>
      <c r="AM30" s="2391"/>
      <c r="AN30" s="2386"/>
      <c r="AO30" s="2386"/>
      <c r="AP30" s="2386"/>
      <c r="AQ30" s="2386"/>
      <c r="AR30" s="2386"/>
      <c r="AS30" s="2387"/>
      <c r="AT30" s="2388"/>
      <c r="AU30" s="2389"/>
      <c r="AV30" s="2389"/>
      <c r="AW30" s="2389"/>
      <c r="AX30" s="2389"/>
      <c r="AY30" s="2390"/>
      <c r="AZ30" s="2391"/>
      <c r="BA30" s="2386"/>
      <c r="BB30" s="2386"/>
      <c r="BC30" s="2386"/>
      <c r="BD30" s="2386"/>
      <c r="BE30" s="2386"/>
      <c r="BF30" s="2387"/>
      <c r="BG30" s="2388"/>
      <c r="BH30" s="2389"/>
      <c r="BI30" s="2389"/>
      <c r="BJ30" s="2389"/>
      <c r="BK30" s="2389"/>
      <c r="BL30" s="2390"/>
      <c r="BM30" s="2391"/>
      <c r="BN30" s="2386"/>
      <c r="BO30" s="2386"/>
      <c r="BP30" s="2386"/>
      <c r="BQ30" s="2386"/>
      <c r="BR30" s="2386"/>
      <c r="BS30" s="2387"/>
      <c r="BT30" s="2388"/>
      <c r="BU30" s="2389"/>
      <c r="BV30" s="2389"/>
      <c r="BW30" s="2389"/>
      <c r="BX30" s="2389"/>
      <c r="BY30" s="2392"/>
      <c r="BZ30" s="1891"/>
      <c r="CA30" s="1891"/>
      <c r="CB30" s="1891"/>
      <c r="CC30" s="1891"/>
      <c r="CD30" s="102"/>
      <c r="CE30" s="102"/>
      <c r="CF30" s="102"/>
      <c r="CG30" s="102"/>
      <c r="CH30" s="102"/>
      <c r="CI30" s="102"/>
      <c r="CJ30" s="102"/>
      <c r="CK30" s="102"/>
      <c r="CL30" s="102"/>
    </row>
    <row r="31" spans="1:90" s="103" customFormat="1" ht="18.75" customHeight="1" thickBot="1">
      <c r="A31" s="2010"/>
      <c r="B31" s="2010"/>
      <c r="C31" s="2010"/>
      <c r="D31" s="1891"/>
      <c r="E31" s="2340"/>
      <c r="F31" s="2341"/>
      <c r="G31" s="2342"/>
      <c r="H31" s="2366" t="s">
        <v>219</v>
      </c>
      <c r="I31" s="2367"/>
      <c r="J31" s="2367"/>
      <c r="K31" s="2367"/>
      <c r="L31" s="2368"/>
      <c r="M31" s="2356"/>
      <c r="N31" s="2357"/>
      <c r="O31" s="2357"/>
      <c r="P31" s="2357"/>
      <c r="Q31" s="2357"/>
      <c r="R31" s="2357"/>
      <c r="S31" s="2358"/>
      <c r="T31" s="2353"/>
      <c r="U31" s="2354"/>
      <c r="V31" s="2354"/>
      <c r="W31" s="2354"/>
      <c r="X31" s="2354"/>
      <c r="Y31" s="2355"/>
      <c r="Z31" s="2357"/>
      <c r="AA31" s="2357"/>
      <c r="AB31" s="2357"/>
      <c r="AC31" s="2357"/>
      <c r="AD31" s="2357"/>
      <c r="AE31" s="2357"/>
      <c r="AF31" s="2358"/>
      <c r="AG31" s="2353"/>
      <c r="AH31" s="2354"/>
      <c r="AI31" s="2354"/>
      <c r="AJ31" s="2354"/>
      <c r="AK31" s="2354"/>
      <c r="AL31" s="2355"/>
      <c r="AM31" s="2372"/>
      <c r="AN31" s="2357"/>
      <c r="AO31" s="2357"/>
      <c r="AP31" s="2357"/>
      <c r="AQ31" s="2357"/>
      <c r="AR31" s="2357"/>
      <c r="AS31" s="2358"/>
      <c r="AT31" s="2353"/>
      <c r="AU31" s="2354"/>
      <c r="AV31" s="2354"/>
      <c r="AW31" s="2354"/>
      <c r="AX31" s="2354"/>
      <c r="AY31" s="2355"/>
      <c r="AZ31" s="2372"/>
      <c r="BA31" s="2357"/>
      <c r="BB31" s="2357"/>
      <c r="BC31" s="2357"/>
      <c r="BD31" s="2357"/>
      <c r="BE31" s="2357"/>
      <c r="BF31" s="2358"/>
      <c r="BG31" s="2353"/>
      <c r="BH31" s="2354"/>
      <c r="BI31" s="2354"/>
      <c r="BJ31" s="2354"/>
      <c r="BK31" s="2354"/>
      <c r="BL31" s="2355"/>
      <c r="BM31" s="2372"/>
      <c r="BN31" s="2357"/>
      <c r="BO31" s="2357"/>
      <c r="BP31" s="2357"/>
      <c r="BQ31" s="2357"/>
      <c r="BR31" s="2357"/>
      <c r="BS31" s="2358"/>
      <c r="BT31" s="2353"/>
      <c r="BU31" s="2354"/>
      <c r="BV31" s="2354"/>
      <c r="BW31" s="2354"/>
      <c r="BX31" s="2354"/>
      <c r="BY31" s="2371"/>
      <c r="BZ31" s="1891"/>
      <c r="CA31" s="1891"/>
      <c r="CB31" s="1891"/>
      <c r="CC31" s="1891"/>
      <c r="CD31" s="102"/>
      <c r="CE31" s="102"/>
      <c r="CF31" s="102"/>
      <c r="CG31" s="102"/>
      <c r="CH31" s="102"/>
      <c r="CI31" s="102"/>
      <c r="CJ31" s="102"/>
      <c r="CK31" s="102"/>
      <c r="CL31" s="102"/>
    </row>
    <row r="32" spans="1:90" s="103" customFormat="1" ht="18.75" customHeight="1">
      <c r="A32" s="2010"/>
      <c r="B32" s="2010"/>
      <c r="C32" s="2010"/>
      <c r="D32" s="1891"/>
      <c r="E32" s="2334" t="s">
        <v>221</v>
      </c>
      <c r="F32" s="2335"/>
      <c r="G32" s="2336"/>
      <c r="H32" s="2343" t="s">
        <v>217</v>
      </c>
      <c r="I32" s="2306"/>
      <c r="J32" s="2306"/>
      <c r="K32" s="2306"/>
      <c r="L32" s="2307"/>
      <c r="M32" s="2347"/>
      <c r="N32" s="2348"/>
      <c r="O32" s="2348"/>
      <c r="P32" s="2348"/>
      <c r="Q32" s="2348"/>
      <c r="R32" s="2348"/>
      <c r="S32" s="2349"/>
      <c r="T32" s="2350"/>
      <c r="U32" s="2351"/>
      <c r="V32" s="2351"/>
      <c r="W32" s="2351"/>
      <c r="X32" s="2351"/>
      <c r="Y32" s="2352"/>
      <c r="Z32" s="2348"/>
      <c r="AA32" s="2348"/>
      <c r="AB32" s="2348"/>
      <c r="AC32" s="2348"/>
      <c r="AD32" s="2348"/>
      <c r="AE32" s="2348"/>
      <c r="AF32" s="2349"/>
      <c r="AG32" s="2350"/>
      <c r="AH32" s="2351"/>
      <c r="AI32" s="2351"/>
      <c r="AJ32" s="2351"/>
      <c r="AK32" s="2351"/>
      <c r="AL32" s="2352"/>
      <c r="AM32" s="2369"/>
      <c r="AN32" s="2348"/>
      <c r="AO32" s="2348"/>
      <c r="AP32" s="2348"/>
      <c r="AQ32" s="2348"/>
      <c r="AR32" s="2348"/>
      <c r="AS32" s="2349"/>
      <c r="AT32" s="2350"/>
      <c r="AU32" s="2351"/>
      <c r="AV32" s="2351"/>
      <c r="AW32" s="2351"/>
      <c r="AX32" s="2351"/>
      <c r="AY32" s="2352"/>
      <c r="AZ32" s="2369"/>
      <c r="BA32" s="2348"/>
      <c r="BB32" s="2348"/>
      <c r="BC32" s="2348"/>
      <c r="BD32" s="2348"/>
      <c r="BE32" s="2348"/>
      <c r="BF32" s="2349"/>
      <c r="BG32" s="2350"/>
      <c r="BH32" s="2351"/>
      <c r="BI32" s="2351"/>
      <c r="BJ32" s="2351"/>
      <c r="BK32" s="2351"/>
      <c r="BL32" s="2352"/>
      <c r="BM32" s="2369"/>
      <c r="BN32" s="2348"/>
      <c r="BO32" s="2348"/>
      <c r="BP32" s="2348"/>
      <c r="BQ32" s="2348"/>
      <c r="BR32" s="2348"/>
      <c r="BS32" s="2349"/>
      <c r="BT32" s="2350"/>
      <c r="BU32" s="2351"/>
      <c r="BV32" s="2351"/>
      <c r="BW32" s="2351"/>
      <c r="BX32" s="2351"/>
      <c r="BY32" s="2370"/>
      <c r="BZ32" s="1891"/>
      <c r="CA32" s="1891"/>
      <c r="CB32" s="1891"/>
      <c r="CC32" s="1891"/>
      <c r="CD32" s="102"/>
      <c r="CE32" s="102"/>
      <c r="CF32" s="102"/>
      <c r="CG32" s="102"/>
      <c r="CH32" s="102"/>
      <c r="CI32" s="102"/>
      <c r="CJ32" s="102"/>
      <c r="CK32" s="102"/>
      <c r="CL32" s="102"/>
    </row>
    <row r="33" spans="1:90" s="103" customFormat="1" ht="18.75" customHeight="1">
      <c r="A33" s="2010"/>
      <c r="B33" s="2010"/>
      <c r="C33" s="2010"/>
      <c r="D33" s="1891"/>
      <c r="E33" s="2337"/>
      <c r="F33" s="2338"/>
      <c r="G33" s="2339"/>
      <c r="H33" s="2344"/>
      <c r="I33" s="2345"/>
      <c r="J33" s="2345"/>
      <c r="K33" s="2345"/>
      <c r="L33" s="2346"/>
      <c r="M33" s="2356"/>
      <c r="N33" s="2357"/>
      <c r="O33" s="2357"/>
      <c r="P33" s="2357"/>
      <c r="Q33" s="2357"/>
      <c r="R33" s="2357"/>
      <c r="S33" s="2358"/>
      <c r="T33" s="2353"/>
      <c r="U33" s="2354"/>
      <c r="V33" s="2354"/>
      <c r="W33" s="2354"/>
      <c r="X33" s="2354"/>
      <c r="Y33" s="2355"/>
      <c r="Z33" s="2357"/>
      <c r="AA33" s="2357"/>
      <c r="AB33" s="2357"/>
      <c r="AC33" s="2357"/>
      <c r="AD33" s="2357"/>
      <c r="AE33" s="2357"/>
      <c r="AF33" s="2358"/>
      <c r="AG33" s="2353"/>
      <c r="AH33" s="2354"/>
      <c r="AI33" s="2354"/>
      <c r="AJ33" s="2354"/>
      <c r="AK33" s="2354"/>
      <c r="AL33" s="2355"/>
      <c r="AM33" s="2372"/>
      <c r="AN33" s="2357"/>
      <c r="AO33" s="2357"/>
      <c r="AP33" s="2357"/>
      <c r="AQ33" s="2357"/>
      <c r="AR33" s="2357"/>
      <c r="AS33" s="2358"/>
      <c r="AT33" s="2353"/>
      <c r="AU33" s="2354"/>
      <c r="AV33" s="2354"/>
      <c r="AW33" s="2354"/>
      <c r="AX33" s="2354"/>
      <c r="AY33" s="2355"/>
      <c r="AZ33" s="2372"/>
      <c r="BA33" s="2357"/>
      <c r="BB33" s="2357"/>
      <c r="BC33" s="2357"/>
      <c r="BD33" s="2357"/>
      <c r="BE33" s="2357"/>
      <c r="BF33" s="2358"/>
      <c r="BG33" s="2353"/>
      <c r="BH33" s="2354"/>
      <c r="BI33" s="2354"/>
      <c r="BJ33" s="2354"/>
      <c r="BK33" s="2354"/>
      <c r="BL33" s="2355"/>
      <c r="BM33" s="2372"/>
      <c r="BN33" s="2357"/>
      <c r="BO33" s="2357"/>
      <c r="BP33" s="2357"/>
      <c r="BQ33" s="2357"/>
      <c r="BR33" s="2357"/>
      <c r="BS33" s="2358"/>
      <c r="BT33" s="2353"/>
      <c r="BU33" s="2354"/>
      <c r="BV33" s="2354"/>
      <c r="BW33" s="2354"/>
      <c r="BX33" s="2354"/>
      <c r="BY33" s="2371"/>
      <c r="BZ33" s="1891"/>
      <c r="CA33" s="1891"/>
      <c r="CB33" s="1891"/>
      <c r="CC33" s="1891"/>
      <c r="CD33" s="102"/>
      <c r="CE33" s="102"/>
      <c r="CF33" s="102"/>
      <c r="CG33" s="102"/>
      <c r="CH33" s="102"/>
      <c r="CI33" s="102"/>
      <c r="CJ33" s="102"/>
      <c r="CK33" s="102"/>
      <c r="CL33" s="102"/>
    </row>
    <row r="34" spans="1:90" s="103" customFormat="1" ht="18.75" customHeight="1">
      <c r="A34" s="2010"/>
      <c r="B34" s="2010"/>
      <c r="C34" s="2010"/>
      <c r="D34" s="1891"/>
      <c r="E34" s="2337"/>
      <c r="F34" s="2338"/>
      <c r="G34" s="2339"/>
      <c r="H34" s="2359" t="s">
        <v>218</v>
      </c>
      <c r="I34" s="2360"/>
      <c r="J34" s="2360"/>
      <c r="K34" s="2360"/>
      <c r="L34" s="2361"/>
      <c r="M34" s="2362"/>
      <c r="N34" s="2363"/>
      <c r="O34" s="2363"/>
      <c r="P34" s="2363"/>
      <c r="Q34" s="2363"/>
      <c r="R34" s="2363"/>
      <c r="S34" s="2364"/>
      <c r="T34" s="2373"/>
      <c r="U34" s="2374"/>
      <c r="V34" s="2374"/>
      <c r="W34" s="2374"/>
      <c r="X34" s="2374"/>
      <c r="Y34" s="2375"/>
      <c r="Z34" s="2379"/>
      <c r="AA34" s="2363"/>
      <c r="AB34" s="2363"/>
      <c r="AC34" s="2363"/>
      <c r="AD34" s="2363"/>
      <c r="AE34" s="2363"/>
      <c r="AF34" s="2364"/>
      <c r="AG34" s="2373"/>
      <c r="AH34" s="2374"/>
      <c r="AI34" s="2374"/>
      <c r="AJ34" s="2374"/>
      <c r="AK34" s="2374"/>
      <c r="AL34" s="2375"/>
      <c r="AM34" s="2379"/>
      <c r="AN34" s="2363"/>
      <c r="AO34" s="2363"/>
      <c r="AP34" s="2363"/>
      <c r="AQ34" s="2363"/>
      <c r="AR34" s="2363"/>
      <c r="AS34" s="2364"/>
      <c r="AT34" s="2373"/>
      <c r="AU34" s="2374"/>
      <c r="AV34" s="2374"/>
      <c r="AW34" s="2374"/>
      <c r="AX34" s="2374"/>
      <c r="AY34" s="2375"/>
      <c r="AZ34" s="2379"/>
      <c r="BA34" s="2363"/>
      <c r="BB34" s="2363"/>
      <c r="BC34" s="2363"/>
      <c r="BD34" s="2363"/>
      <c r="BE34" s="2363"/>
      <c r="BF34" s="2364"/>
      <c r="BG34" s="2373"/>
      <c r="BH34" s="2374"/>
      <c r="BI34" s="2374"/>
      <c r="BJ34" s="2374"/>
      <c r="BK34" s="2374"/>
      <c r="BL34" s="2375"/>
      <c r="BM34" s="2379"/>
      <c r="BN34" s="2363"/>
      <c r="BO34" s="2363"/>
      <c r="BP34" s="2363"/>
      <c r="BQ34" s="2363"/>
      <c r="BR34" s="2363"/>
      <c r="BS34" s="2364"/>
      <c r="BT34" s="2373"/>
      <c r="BU34" s="2374"/>
      <c r="BV34" s="2374"/>
      <c r="BW34" s="2374"/>
      <c r="BX34" s="2374"/>
      <c r="BY34" s="2380"/>
      <c r="BZ34" s="1891"/>
      <c r="CA34" s="1891"/>
      <c r="CB34" s="1891"/>
      <c r="CC34" s="1891"/>
      <c r="CD34" s="102"/>
      <c r="CE34" s="102"/>
      <c r="CF34" s="102"/>
      <c r="CG34" s="102"/>
      <c r="CH34" s="102"/>
      <c r="CI34" s="102"/>
      <c r="CJ34" s="102"/>
      <c r="CK34" s="102"/>
      <c r="CL34" s="102"/>
    </row>
    <row r="35" spans="1:90" s="103" customFormat="1" ht="18.75" customHeight="1">
      <c r="A35" s="2010"/>
      <c r="B35" s="2010"/>
      <c r="C35" s="2010"/>
      <c r="D35" s="1891"/>
      <c r="E35" s="2337"/>
      <c r="F35" s="2338"/>
      <c r="G35" s="2339"/>
      <c r="H35" s="2382" t="s">
        <v>219</v>
      </c>
      <c r="I35" s="2383"/>
      <c r="J35" s="2383"/>
      <c r="K35" s="2383"/>
      <c r="L35" s="2384"/>
      <c r="M35" s="2365"/>
      <c r="N35" s="2354"/>
      <c r="O35" s="2354"/>
      <c r="P35" s="2354"/>
      <c r="Q35" s="2354"/>
      <c r="R35" s="2354"/>
      <c r="S35" s="2355"/>
      <c r="T35" s="2376"/>
      <c r="U35" s="2377"/>
      <c r="V35" s="2377"/>
      <c r="W35" s="2377"/>
      <c r="X35" s="2377"/>
      <c r="Y35" s="2378"/>
      <c r="Z35" s="2353"/>
      <c r="AA35" s="2354"/>
      <c r="AB35" s="2354"/>
      <c r="AC35" s="2354"/>
      <c r="AD35" s="2354"/>
      <c r="AE35" s="2354"/>
      <c r="AF35" s="2355"/>
      <c r="AG35" s="2376"/>
      <c r="AH35" s="2377"/>
      <c r="AI35" s="2377"/>
      <c r="AJ35" s="2377"/>
      <c r="AK35" s="2377"/>
      <c r="AL35" s="2378"/>
      <c r="AM35" s="2353"/>
      <c r="AN35" s="2354"/>
      <c r="AO35" s="2354"/>
      <c r="AP35" s="2354"/>
      <c r="AQ35" s="2354"/>
      <c r="AR35" s="2354"/>
      <c r="AS35" s="2355"/>
      <c r="AT35" s="2376"/>
      <c r="AU35" s="2377"/>
      <c r="AV35" s="2377"/>
      <c r="AW35" s="2377"/>
      <c r="AX35" s="2377"/>
      <c r="AY35" s="2378"/>
      <c r="AZ35" s="2353"/>
      <c r="BA35" s="2354"/>
      <c r="BB35" s="2354"/>
      <c r="BC35" s="2354"/>
      <c r="BD35" s="2354"/>
      <c r="BE35" s="2354"/>
      <c r="BF35" s="2355"/>
      <c r="BG35" s="2376"/>
      <c r="BH35" s="2377"/>
      <c r="BI35" s="2377"/>
      <c r="BJ35" s="2377"/>
      <c r="BK35" s="2377"/>
      <c r="BL35" s="2378"/>
      <c r="BM35" s="2353"/>
      <c r="BN35" s="2354"/>
      <c r="BO35" s="2354"/>
      <c r="BP35" s="2354"/>
      <c r="BQ35" s="2354"/>
      <c r="BR35" s="2354"/>
      <c r="BS35" s="2355"/>
      <c r="BT35" s="2376"/>
      <c r="BU35" s="2377"/>
      <c r="BV35" s="2377"/>
      <c r="BW35" s="2377"/>
      <c r="BX35" s="2377"/>
      <c r="BY35" s="2381"/>
      <c r="BZ35" s="1891"/>
      <c r="CA35" s="1891"/>
      <c r="CB35" s="1891"/>
      <c r="CC35" s="1891"/>
      <c r="CD35" s="102"/>
      <c r="CE35" s="102"/>
      <c r="CF35" s="102"/>
      <c r="CG35" s="102"/>
      <c r="CH35" s="102"/>
      <c r="CI35" s="102"/>
      <c r="CJ35" s="102"/>
      <c r="CK35" s="102"/>
      <c r="CL35" s="102"/>
    </row>
    <row r="36" spans="1:90" s="103" customFormat="1" ht="18.75" customHeight="1">
      <c r="A36" s="2010"/>
      <c r="B36" s="2010"/>
      <c r="C36" s="2010"/>
      <c r="D36" s="1891"/>
      <c r="E36" s="2337"/>
      <c r="F36" s="2338"/>
      <c r="G36" s="2339"/>
      <c r="H36" s="2359" t="s">
        <v>220</v>
      </c>
      <c r="I36" s="2360"/>
      <c r="J36" s="2360"/>
      <c r="K36" s="2360"/>
      <c r="L36" s="2361"/>
      <c r="M36" s="2385"/>
      <c r="N36" s="2386"/>
      <c r="O36" s="2386"/>
      <c r="P36" s="2386"/>
      <c r="Q36" s="2386"/>
      <c r="R36" s="2386"/>
      <c r="S36" s="2387"/>
      <c r="T36" s="2388"/>
      <c r="U36" s="2389"/>
      <c r="V36" s="2389"/>
      <c r="W36" s="2389"/>
      <c r="X36" s="2389"/>
      <c r="Y36" s="2390"/>
      <c r="Z36" s="2386"/>
      <c r="AA36" s="2386"/>
      <c r="AB36" s="2386"/>
      <c r="AC36" s="2386"/>
      <c r="AD36" s="2386"/>
      <c r="AE36" s="2386"/>
      <c r="AF36" s="2387"/>
      <c r="AG36" s="2388"/>
      <c r="AH36" s="2389"/>
      <c r="AI36" s="2389"/>
      <c r="AJ36" s="2389"/>
      <c r="AK36" s="2389"/>
      <c r="AL36" s="2390"/>
      <c r="AM36" s="2391"/>
      <c r="AN36" s="2386"/>
      <c r="AO36" s="2386"/>
      <c r="AP36" s="2386"/>
      <c r="AQ36" s="2386"/>
      <c r="AR36" s="2386"/>
      <c r="AS36" s="2387"/>
      <c r="AT36" s="2388"/>
      <c r="AU36" s="2389"/>
      <c r="AV36" s="2389"/>
      <c r="AW36" s="2389"/>
      <c r="AX36" s="2389"/>
      <c r="AY36" s="2390"/>
      <c r="AZ36" s="2391"/>
      <c r="BA36" s="2386"/>
      <c r="BB36" s="2386"/>
      <c r="BC36" s="2386"/>
      <c r="BD36" s="2386"/>
      <c r="BE36" s="2386"/>
      <c r="BF36" s="2387"/>
      <c r="BG36" s="2388"/>
      <c r="BH36" s="2389"/>
      <c r="BI36" s="2389"/>
      <c r="BJ36" s="2389"/>
      <c r="BK36" s="2389"/>
      <c r="BL36" s="2390"/>
      <c r="BM36" s="2391"/>
      <c r="BN36" s="2386"/>
      <c r="BO36" s="2386"/>
      <c r="BP36" s="2386"/>
      <c r="BQ36" s="2386"/>
      <c r="BR36" s="2386"/>
      <c r="BS36" s="2387"/>
      <c r="BT36" s="2388"/>
      <c r="BU36" s="2389"/>
      <c r="BV36" s="2389"/>
      <c r="BW36" s="2389"/>
      <c r="BX36" s="2389"/>
      <c r="BY36" s="2392"/>
      <c r="BZ36" s="1891"/>
      <c r="CA36" s="1891"/>
      <c r="CB36" s="1891"/>
      <c r="CC36" s="1891"/>
      <c r="CD36" s="102"/>
      <c r="CE36" s="102"/>
      <c r="CF36" s="102"/>
      <c r="CG36" s="102"/>
      <c r="CH36" s="102"/>
      <c r="CI36" s="102"/>
      <c r="CJ36" s="102"/>
      <c r="CK36" s="102"/>
      <c r="CL36" s="102"/>
    </row>
    <row r="37" spans="1:90" s="103" customFormat="1" ht="18.75" customHeight="1" thickBot="1">
      <c r="A37" s="2010"/>
      <c r="B37" s="2010"/>
      <c r="C37" s="2010"/>
      <c r="D37" s="1891"/>
      <c r="E37" s="2340"/>
      <c r="F37" s="2341"/>
      <c r="G37" s="2342"/>
      <c r="H37" s="2366" t="s">
        <v>219</v>
      </c>
      <c r="I37" s="2367"/>
      <c r="J37" s="2367"/>
      <c r="K37" s="2367"/>
      <c r="L37" s="2368"/>
      <c r="M37" s="2356"/>
      <c r="N37" s="2357"/>
      <c r="O37" s="2357"/>
      <c r="P37" s="2357"/>
      <c r="Q37" s="2357"/>
      <c r="R37" s="2357"/>
      <c r="S37" s="2358"/>
      <c r="T37" s="2353"/>
      <c r="U37" s="2354"/>
      <c r="V37" s="2354"/>
      <c r="W37" s="2354"/>
      <c r="X37" s="2354"/>
      <c r="Y37" s="2355"/>
      <c r="Z37" s="2357"/>
      <c r="AA37" s="2357"/>
      <c r="AB37" s="2357"/>
      <c r="AC37" s="2357"/>
      <c r="AD37" s="2357"/>
      <c r="AE37" s="2357"/>
      <c r="AF37" s="2358"/>
      <c r="AG37" s="2353"/>
      <c r="AH37" s="2354"/>
      <c r="AI37" s="2354"/>
      <c r="AJ37" s="2354"/>
      <c r="AK37" s="2354"/>
      <c r="AL37" s="2355"/>
      <c r="AM37" s="2372"/>
      <c r="AN37" s="2357"/>
      <c r="AO37" s="2357"/>
      <c r="AP37" s="2357"/>
      <c r="AQ37" s="2357"/>
      <c r="AR37" s="2357"/>
      <c r="AS37" s="2358"/>
      <c r="AT37" s="2353"/>
      <c r="AU37" s="2354"/>
      <c r="AV37" s="2354"/>
      <c r="AW37" s="2354"/>
      <c r="AX37" s="2354"/>
      <c r="AY37" s="2355"/>
      <c r="AZ37" s="2372"/>
      <c r="BA37" s="2357"/>
      <c r="BB37" s="2357"/>
      <c r="BC37" s="2357"/>
      <c r="BD37" s="2357"/>
      <c r="BE37" s="2357"/>
      <c r="BF37" s="2358"/>
      <c r="BG37" s="2353"/>
      <c r="BH37" s="2354"/>
      <c r="BI37" s="2354"/>
      <c r="BJ37" s="2354"/>
      <c r="BK37" s="2354"/>
      <c r="BL37" s="2355"/>
      <c r="BM37" s="2372"/>
      <c r="BN37" s="2357"/>
      <c r="BO37" s="2357"/>
      <c r="BP37" s="2357"/>
      <c r="BQ37" s="2357"/>
      <c r="BR37" s="2357"/>
      <c r="BS37" s="2358"/>
      <c r="BT37" s="2353"/>
      <c r="BU37" s="2354"/>
      <c r="BV37" s="2354"/>
      <c r="BW37" s="2354"/>
      <c r="BX37" s="2354"/>
      <c r="BY37" s="2371"/>
      <c r="BZ37" s="1891"/>
      <c r="CA37" s="1891"/>
      <c r="CB37" s="1891"/>
      <c r="CC37" s="1891"/>
      <c r="CD37" s="102"/>
      <c r="CE37" s="102"/>
      <c r="CF37" s="102"/>
      <c r="CG37" s="102"/>
      <c r="CH37" s="102"/>
      <c r="CI37" s="102"/>
      <c r="CJ37" s="102"/>
      <c r="CK37" s="102"/>
      <c r="CL37" s="102"/>
    </row>
    <row r="38" spans="1:90" s="103" customFormat="1" ht="18.75" customHeight="1">
      <c r="A38" s="2010"/>
      <c r="B38" s="2010"/>
      <c r="C38" s="2010"/>
      <c r="D38" s="1891"/>
      <c r="E38" s="2334" t="s">
        <v>222</v>
      </c>
      <c r="F38" s="2335"/>
      <c r="G38" s="2336"/>
      <c r="H38" s="2343" t="s">
        <v>217</v>
      </c>
      <c r="I38" s="2306"/>
      <c r="J38" s="2306"/>
      <c r="K38" s="2306"/>
      <c r="L38" s="2307"/>
      <c r="M38" s="2347"/>
      <c r="N38" s="2348"/>
      <c r="O38" s="2348"/>
      <c r="P38" s="2348"/>
      <c r="Q38" s="2348"/>
      <c r="R38" s="2348"/>
      <c r="S38" s="2349"/>
      <c r="T38" s="2350"/>
      <c r="U38" s="2351"/>
      <c r="V38" s="2351"/>
      <c r="W38" s="2351"/>
      <c r="X38" s="2351"/>
      <c r="Y38" s="2352"/>
      <c r="Z38" s="2348"/>
      <c r="AA38" s="2348"/>
      <c r="AB38" s="2348"/>
      <c r="AC38" s="2348"/>
      <c r="AD38" s="2348"/>
      <c r="AE38" s="2348"/>
      <c r="AF38" s="2349"/>
      <c r="AG38" s="2350"/>
      <c r="AH38" s="2351"/>
      <c r="AI38" s="2351"/>
      <c r="AJ38" s="2351"/>
      <c r="AK38" s="2351"/>
      <c r="AL38" s="2352"/>
      <c r="AM38" s="2369"/>
      <c r="AN38" s="2348"/>
      <c r="AO38" s="2348"/>
      <c r="AP38" s="2348"/>
      <c r="AQ38" s="2348"/>
      <c r="AR38" s="2348"/>
      <c r="AS38" s="2349"/>
      <c r="AT38" s="2350"/>
      <c r="AU38" s="2351"/>
      <c r="AV38" s="2351"/>
      <c r="AW38" s="2351"/>
      <c r="AX38" s="2351"/>
      <c r="AY38" s="2352"/>
      <c r="AZ38" s="2369"/>
      <c r="BA38" s="2348"/>
      <c r="BB38" s="2348"/>
      <c r="BC38" s="2348"/>
      <c r="BD38" s="2348"/>
      <c r="BE38" s="2348"/>
      <c r="BF38" s="2349"/>
      <c r="BG38" s="2350"/>
      <c r="BH38" s="2351"/>
      <c r="BI38" s="2351"/>
      <c r="BJ38" s="2351"/>
      <c r="BK38" s="2351"/>
      <c r="BL38" s="2352"/>
      <c r="BM38" s="2369"/>
      <c r="BN38" s="2348"/>
      <c r="BO38" s="2348"/>
      <c r="BP38" s="2348"/>
      <c r="BQ38" s="2348"/>
      <c r="BR38" s="2348"/>
      <c r="BS38" s="2349"/>
      <c r="BT38" s="2350"/>
      <c r="BU38" s="2351"/>
      <c r="BV38" s="2351"/>
      <c r="BW38" s="2351"/>
      <c r="BX38" s="2351"/>
      <c r="BY38" s="2370"/>
      <c r="BZ38" s="1891"/>
      <c r="CA38" s="1891"/>
      <c r="CB38" s="1891"/>
      <c r="CC38" s="1891"/>
      <c r="CD38" s="102"/>
      <c r="CE38" s="102"/>
      <c r="CF38" s="102"/>
      <c r="CG38" s="102"/>
      <c r="CH38" s="102"/>
      <c r="CI38" s="102"/>
      <c r="CJ38" s="102"/>
      <c r="CK38" s="102"/>
      <c r="CL38" s="102"/>
    </row>
    <row r="39" spans="1:90" s="103" customFormat="1" ht="18.75" customHeight="1">
      <c r="A39" s="2010"/>
      <c r="B39" s="2010"/>
      <c r="C39" s="2010"/>
      <c r="D39" s="1891"/>
      <c r="E39" s="2337"/>
      <c r="F39" s="2338"/>
      <c r="G39" s="2339"/>
      <c r="H39" s="2344"/>
      <c r="I39" s="2345"/>
      <c r="J39" s="2345"/>
      <c r="K39" s="2345"/>
      <c r="L39" s="2346"/>
      <c r="M39" s="2356"/>
      <c r="N39" s="2357"/>
      <c r="O39" s="2357"/>
      <c r="P39" s="2357"/>
      <c r="Q39" s="2357"/>
      <c r="R39" s="2357"/>
      <c r="S39" s="2358"/>
      <c r="T39" s="2353"/>
      <c r="U39" s="2354"/>
      <c r="V39" s="2354"/>
      <c r="W39" s="2354"/>
      <c r="X39" s="2354"/>
      <c r="Y39" s="2355"/>
      <c r="Z39" s="2357"/>
      <c r="AA39" s="2357"/>
      <c r="AB39" s="2357"/>
      <c r="AC39" s="2357"/>
      <c r="AD39" s="2357"/>
      <c r="AE39" s="2357"/>
      <c r="AF39" s="2358"/>
      <c r="AG39" s="2353"/>
      <c r="AH39" s="2354"/>
      <c r="AI39" s="2354"/>
      <c r="AJ39" s="2354"/>
      <c r="AK39" s="2354"/>
      <c r="AL39" s="2355"/>
      <c r="AM39" s="2372"/>
      <c r="AN39" s="2357"/>
      <c r="AO39" s="2357"/>
      <c r="AP39" s="2357"/>
      <c r="AQ39" s="2357"/>
      <c r="AR39" s="2357"/>
      <c r="AS39" s="2358"/>
      <c r="AT39" s="2353"/>
      <c r="AU39" s="2354"/>
      <c r="AV39" s="2354"/>
      <c r="AW39" s="2354"/>
      <c r="AX39" s="2354"/>
      <c r="AY39" s="2355"/>
      <c r="AZ39" s="2372"/>
      <c r="BA39" s="2357"/>
      <c r="BB39" s="2357"/>
      <c r="BC39" s="2357"/>
      <c r="BD39" s="2357"/>
      <c r="BE39" s="2357"/>
      <c r="BF39" s="2358"/>
      <c r="BG39" s="2353"/>
      <c r="BH39" s="2354"/>
      <c r="BI39" s="2354"/>
      <c r="BJ39" s="2354"/>
      <c r="BK39" s="2354"/>
      <c r="BL39" s="2355"/>
      <c r="BM39" s="2372"/>
      <c r="BN39" s="2357"/>
      <c r="BO39" s="2357"/>
      <c r="BP39" s="2357"/>
      <c r="BQ39" s="2357"/>
      <c r="BR39" s="2357"/>
      <c r="BS39" s="2358"/>
      <c r="BT39" s="2353"/>
      <c r="BU39" s="2354"/>
      <c r="BV39" s="2354"/>
      <c r="BW39" s="2354"/>
      <c r="BX39" s="2354"/>
      <c r="BY39" s="2371"/>
      <c r="BZ39" s="1891"/>
      <c r="CA39" s="1891"/>
      <c r="CB39" s="1891"/>
      <c r="CC39" s="1891"/>
      <c r="CD39" s="102"/>
      <c r="CE39" s="102"/>
      <c r="CF39" s="102"/>
      <c r="CG39" s="102"/>
      <c r="CH39" s="102"/>
      <c r="CI39" s="102"/>
      <c r="CJ39" s="102"/>
      <c r="CK39" s="102"/>
      <c r="CL39" s="102"/>
    </row>
    <row r="40" spans="1:90" s="103" customFormat="1" ht="18.75" customHeight="1">
      <c r="A40" s="2010"/>
      <c r="B40" s="2010"/>
      <c r="C40" s="2010"/>
      <c r="D40" s="1891"/>
      <c r="E40" s="2337"/>
      <c r="F40" s="2338"/>
      <c r="G40" s="2339"/>
      <c r="H40" s="2359" t="s">
        <v>218</v>
      </c>
      <c r="I40" s="2360"/>
      <c r="J40" s="2360"/>
      <c r="K40" s="2360"/>
      <c r="L40" s="2361"/>
      <c r="M40" s="2362"/>
      <c r="N40" s="2363"/>
      <c r="O40" s="2363"/>
      <c r="P40" s="2363"/>
      <c r="Q40" s="2363"/>
      <c r="R40" s="2363"/>
      <c r="S40" s="2364"/>
      <c r="T40" s="2373"/>
      <c r="U40" s="2374"/>
      <c r="V40" s="2374"/>
      <c r="W40" s="2374"/>
      <c r="X40" s="2374"/>
      <c r="Y40" s="2375"/>
      <c r="Z40" s="2379"/>
      <c r="AA40" s="2363"/>
      <c r="AB40" s="2363"/>
      <c r="AC40" s="2363"/>
      <c r="AD40" s="2363"/>
      <c r="AE40" s="2363"/>
      <c r="AF40" s="2364"/>
      <c r="AG40" s="2373"/>
      <c r="AH40" s="2374"/>
      <c r="AI40" s="2374"/>
      <c r="AJ40" s="2374"/>
      <c r="AK40" s="2374"/>
      <c r="AL40" s="2375"/>
      <c r="AM40" s="2379"/>
      <c r="AN40" s="2363"/>
      <c r="AO40" s="2363"/>
      <c r="AP40" s="2363"/>
      <c r="AQ40" s="2363"/>
      <c r="AR40" s="2363"/>
      <c r="AS40" s="2364"/>
      <c r="AT40" s="2373"/>
      <c r="AU40" s="2374"/>
      <c r="AV40" s="2374"/>
      <c r="AW40" s="2374"/>
      <c r="AX40" s="2374"/>
      <c r="AY40" s="2375"/>
      <c r="AZ40" s="2379"/>
      <c r="BA40" s="2363"/>
      <c r="BB40" s="2363"/>
      <c r="BC40" s="2363"/>
      <c r="BD40" s="2363"/>
      <c r="BE40" s="2363"/>
      <c r="BF40" s="2364"/>
      <c r="BG40" s="2373"/>
      <c r="BH40" s="2374"/>
      <c r="BI40" s="2374"/>
      <c r="BJ40" s="2374"/>
      <c r="BK40" s="2374"/>
      <c r="BL40" s="2375"/>
      <c r="BM40" s="2379"/>
      <c r="BN40" s="2363"/>
      <c r="BO40" s="2363"/>
      <c r="BP40" s="2363"/>
      <c r="BQ40" s="2363"/>
      <c r="BR40" s="2363"/>
      <c r="BS40" s="2364"/>
      <c r="BT40" s="2373"/>
      <c r="BU40" s="2374"/>
      <c r="BV40" s="2374"/>
      <c r="BW40" s="2374"/>
      <c r="BX40" s="2374"/>
      <c r="BY40" s="2380"/>
      <c r="BZ40" s="1891"/>
      <c r="CA40" s="1891"/>
      <c r="CB40" s="1891"/>
      <c r="CC40" s="1891"/>
      <c r="CD40" s="102"/>
      <c r="CE40" s="102"/>
      <c r="CF40" s="102"/>
      <c r="CG40" s="102"/>
      <c r="CH40" s="102"/>
      <c r="CI40" s="102"/>
      <c r="CJ40" s="102"/>
      <c r="CK40" s="102"/>
      <c r="CL40" s="102"/>
    </row>
    <row r="41" spans="1:90" s="103" customFormat="1" ht="18.75" customHeight="1">
      <c r="A41" s="2010"/>
      <c r="B41" s="2010"/>
      <c r="C41" s="2010"/>
      <c r="D41" s="1891"/>
      <c r="E41" s="2337"/>
      <c r="F41" s="2338"/>
      <c r="G41" s="2339"/>
      <c r="H41" s="2382" t="s">
        <v>219</v>
      </c>
      <c r="I41" s="2383"/>
      <c r="J41" s="2383"/>
      <c r="K41" s="2383"/>
      <c r="L41" s="2384"/>
      <c r="M41" s="2365"/>
      <c r="N41" s="2354"/>
      <c r="O41" s="2354"/>
      <c r="P41" s="2354"/>
      <c r="Q41" s="2354"/>
      <c r="R41" s="2354"/>
      <c r="S41" s="2355"/>
      <c r="T41" s="2376"/>
      <c r="U41" s="2377"/>
      <c r="V41" s="2377"/>
      <c r="W41" s="2377"/>
      <c r="X41" s="2377"/>
      <c r="Y41" s="2378"/>
      <c r="Z41" s="2353"/>
      <c r="AA41" s="2354"/>
      <c r="AB41" s="2354"/>
      <c r="AC41" s="2354"/>
      <c r="AD41" s="2354"/>
      <c r="AE41" s="2354"/>
      <c r="AF41" s="2355"/>
      <c r="AG41" s="2376"/>
      <c r="AH41" s="2377"/>
      <c r="AI41" s="2377"/>
      <c r="AJ41" s="2377"/>
      <c r="AK41" s="2377"/>
      <c r="AL41" s="2378"/>
      <c r="AM41" s="2353"/>
      <c r="AN41" s="2354"/>
      <c r="AO41" s="2354"/>
      <c r="AP41" s="2354"/>
      <c r="AQ41" s="2354"/>
      <c r="AR41" s="2354"/>
      <c r="AS41" s="2355"/>
      <c r="AT41" s="2376"/>
      <c r="AU41" s="2377"/>
      <c r="AV41" s="2377"/>
      <c r="AW41" s="2377"/>
      <c r="AX41" s="2377"/>
      <c r="AY41" s="2378"/>
      <c r="AZ41" s="2353"/>
      <c r="BA41" s="2354"/>
      <c r="BB41" s="2354"/>
      <c r="BC41" s="2354"/>
      <c r="BD41" s="2354"/>
      <c r="BE41" s="2354"/>
      <c r="BF41" s="2355"/>
      <c r="BG41" s="2376"/>
      <c r="BH41" s="2377"/>
      <c r="BI41" s="2377"/>
      <c r="BJ41" s="2377"/>
      <c r="BK41" s="2377"/>
      <c r="BL41" s="2378"/>
      <c r="BM41" s="2353"/>
      <c r="BN41" s="2354"/>
      <c r="BO41" s="2354"/>
      <c r="BP41" s="2354"/>
      <c r="BQ41" s="2354"/>
      <c r="BR41" s="2354"/>
      <c r="BS41" s="2355"/>
      <c r="BT41" s="2376"/>
      <c r="BU41" s="2377"/>
      <c r="BV41" s="2377"/>
      <c r="BW41" s="2377"/>
      <c r="BX41" s="2377"/>
      <c r="BY41" s="2381"/>
      <c r="BZ41" s="1891"/>
      <c r="CA41" s="1891"/>
      <c r="CB41" s="1891"/>
      <c r="CC41" s="1891"/>
      <c r="CD41" s="102"/>
      <c r="CE41" s="102"/>
      <c r="CF41" s="102"/>
      <c r="CG41" s="102"/>
      <c r="CH41" s="102"/>
      <c r="CI41" s="102"/>
      <c r="CJ41" s="102"/>
      <c r="CK41" s="102"/>
      <c r="CL41" s="102"/>
    </row>
    <row r="42" spans="1:90" s="103" customFormat="1" ht="18.75" customHeight="1">
      <c r="A42" s="2010"/>
      <c r="B42" s="2010"/>
      <c r="C42" s="2010"/>
      <c r="D42" s="1891"/>
      <c r="E42" s="2337"/>
      <c r="F42" s="2338"/>
      <c r="G42" s="2339"/>
      <c r="H42" s="2359" t="s">
        <v>220</v>
      </c>
      <c r="I42" s="2360"/>
      <c r="J42" s="2360"/>
      <c r="K42" s="2360"/>
      <c r="L42" s="2361"/>
      <c r="M42" s="2385"/>
      <c r="N42" s="2386"/>
      <c r="O42" s="2386"/>
      <c r="P42" s="2386"/>
      <c r="Q42" s="2386"/>
      <c r="R42" s="2386"/>
      <c r="S42" s="2387"/>
      <c r="T42" s="2388"/>
      <c r="U42" s="2389"/>
      <c r="V42" s="2389"/>
      <c r="W42" s="2389"/>
      <c r="X42" s="2389"/>
      <c r="Y42" s="2390"/>
      <c r="Z42" s="2386"/>
      <c r="AA42" s="2386"/>
      <c r="AB42" s="2386"/>
      <c r="AC42" s="2386"/>
      <c r="AD42" s="2386"/>
      <c r="AE42" s="2386"/>
      <c r="AF42" s="2387"/>
      <c r="AG42" s="2388"/>
      <c r="AH42" s="2389"/>
      <c r="AI42" s="2389"/>
      <c r="AJ42" s="2389"/>
      <c r="AK42" s="2389"/>
      <c r="AL42" s="2390"/>
      <c r="AM42" s="2391"/>
      <c r="AN42" s="2386"/>
      <c r="AO42" s="2386"/>
      <c r="AP42" s="2386"/>
      <c r="AQ42" s="2386"/>
      <c r="AR42" s="2386"/>
      <c r="AS42" s="2387"/>
      <c r="AT42" s="2388"/>
      <c r="AU42" s="2389"/>
      <c r="AV42" s="2389"/>
      <c r="AW42" s="2389"/>
      <c r="AX42" s="2389"/>
      <c r="AY42" s="2390"/>
      <c r="AZ42" s="2391"/>
      <c r="BA42" s="2386"/>
      <c r="BB42" s="2386"/>
      <c r="BC42" s="2386"/>
      <c r="BD42" s="2386"/>
      <c r="BE42" s="2386"/>
      <c r="BF42" s="2387"/>
      <c r="BG42" s="2388"/>
      <c r="BH42" s="2389"/>
      <c r="BI42" s="2389"/>
      <c r="BJ42" s="2389"/>
      <c r="BK42" s="2389"/>
      <c r="BL42" s="2390"/>
      <c r="BM42" s="2391"/>
      <c r="BN42" s="2386"/>
      <c r="BO42" s="2386"/>
      <c r="BP42" s="2386"/>
      <c r="BQ42" s="2386"/>
      <c r="BR42" s="2386"/>
      <c r="BS42" s="2387"/>
      <c r="BT42" s="2388"/>
      <c r="BU42" s="2389"/>
      <c r="BV42" s="2389"/>
      <c r="BW42" s="2389"/>
      <c r="BX42" s="2389"/>
      <c r="BY42" s="2392"/>
      <c r="BZ42" s="1891"/>
      <c r="CA42" s="1891"/>
      <c r="CB42" s="1891"/>
      <c r="CC42" s="1891"/>
      <c r="CD42" s="102"/>
      <c r="CE42" s="102"/>
      <c r="CF42" s="102"/>
      <c r="CG42" s="102"/>
      <c r="CH42" s="102"/>
      <c r="CI42" s="102"/>
      <c r="CJ42" s="102"/>
      <c r="CK42" s="102"/>
      <c r="CL42" s="102"/>
    </row>
    <row r="43" spans="1:90" s="103" customFormat="1" ht="18.75" customHeight="1" thickBot="1">
      <c r="A43" s="2010"/>
      <c r="B43" s="2010"/>
      <c r="C43" s="2010"/>
      <c r="D43" s="1891"/>
      <c r="E43" s="2393"/>
      <c r="F43" s="2394"/>
      <c r="G43" s="2395"/>
      <c r="H43" s="2396" t="s">
        <v>219</v>
      </c>
      <c r="I43" s="2397"/>
      <c r="J43" s="2397"/>
      <c r="K43" s="2397"/>
      <c r="L43" s="2398"/>
      <c r="M43" s="2399"/>
      <c r="N43" s="2400"/>
      <c r="O43" s="2400"/>
      <c r="P43" s="2400"/>
      <c r="Q43" s="2400"/>
      <c r="R43" s="2400"/>
      <c r="S43" s="2401"/>
      <c r="T43" s="2403"/>
      <c r="U43" s="2404"/>
      <c r="V43" s="2404"/>
      <c r="W43" s="2404"/>
      <c r="X43" s="2404"/>
      <c r="Y43" s="2405"/>
      <c r="Z43" s="2400"/>
      <c r="AA43" s="2400"/>
      <c r="AB43" s="2400"/>
      <c r="AC43" s="2400"/>
      <c r="AD43" s="2400"/>
      <c r="AE43" s="2400"/>
      <c r="AF43" s="2401"/>
      <c r="AG43" s="2403"/>
      <c r="AH43" s="2404"/>
      <c r="AI43" s="2404"/>
      <c r="AJ43" s="2404"/>
      <c r="AK43" s="2404"/>
      <c r="AL43" s="2405"/>
      <c r="AM43" s="2402"/>
      <c r="AN43" s="2400"/>
      <c r="AO43" s="2400"/>
      <c r="AP43" s="2400"/>
      <c r="AQ43" s="2400"/>
      <c r="AR43" s="2400"/>
      <c r="AS43" s="2401"/>
      <c r="AT43" s="2403"/>
      <c r="AU43" s="2404"/>
      <c r="AV43" s="2404"/>
      <c r="AW43" s="2404"/>
      <c r="AX43" s="2404"/>
      <c r="AY43" s="2405"/>
      <c r="AZ43" s="2402"/>
      <c r="BA43" s="2400"/>
      <c r="BB43" s="2400"/>
      <c r="BC43" s="2400"/>
      <c r="BD43" s="2400"/>
      <c r="BE43" s="2400"/>
      <c r="BF43" s="2401"/>
      <c r="BG43" s="2403"/>
      <c r="BH43" s="2404"/>
      <c r="BI43" s="2404"/>
      <c r="BJ43" s="2404"/>
      <c r="BK43" s="2404"/>
      <c r="BL43" s="2405"/>
      <c r="BM43" s="2402"/>
      <c r="BN43" s="2400"/>
      <c r="BO43" s="2400"/>
      <c r="BP43" s="2400"/>
      <c r="BQ43" s="2400"/>
      <c r="BR43" s="2400"/>
      <c r="BS43" s="2401"/>
      <c r="BT43" s="2403"/>
      <c r="BU43" s="2404"/>
      <c r="BV43" s="2404"/>
      <c r="BW43" s="2404"/>
      <c r="BX43" s="2404"/>
      <c r="BY43" s="2409"/>
      <c r="BZ43" s="1891"/>
      <c r="CA43" s="1891"/>
      <c r="CB43" s="1891"/>
      <c r="CC43" s="1891"/>
      <c r="CD43" s="102"/>
      <c r="CE43" s="102"/>
      <c r="CF43" s="102"/>
      <c r="CG43" s="102"/>
      <c r="CH43" s="102"/>
      <c r="CI43" s="102"/>
      <c r="CJ43" s="102"/>
      <c r="CK43" s="102"/>
      <c r="CL43" s="102"/>
    </row>
    <row r="44" spans="1:90" s="103" customFormat="1" ht="18.75" customHeight="1" thickTop="1">
      <c r="A44" s="2010"/>
      <c r="B44" s="2010"/>
      <c r="C44" s="2010"/>
      <c r="D44" s="1891"/>
      <c r="E44" s="2437" t="s">
        <v>223</v>
      </c>
      <c r="F44" s="2438"/>
      <c r="G44" s="2439"/>
      <c r="H44" s="2440" t="s">
        <v>217</v>
      </c>
      <c r="I44" s="2441"/>
      <c r="J44" s="2441"/>
      <c r="K44" s="2441"/>
      <c r="L44" s="2442"/>
      <c r="M44" s="2406"/>
      <c r="N44" s="2407"/>
      <c r="O44" s="2407"/>
      <c r="P44" s="2407"/>
      <c r="Q44" s="2407"/>
      <c r="R44" s="2407"/>
      <c r="S44" s="2408"/>
      <c r="T44" s="2388"/>
      <c r="U44" s="2389"/>
      <c r="V44" s="2389"/>
      <c r="W44" s="2389"/>
      <c r="X44" s="2389"/>
      <c r="Y44" s="2390"/>
      <c r="Z44" s="2386"/>
      <c r="AA44" s="2386"/>
      <c r="AB44" s="2386"/>
      <c r="AC44" s="2386"/>
      <c r="AD44" s="2386"/>
      <c r="AE44" s="2386"/>
      <c r="AF44" s="2387"/>
      <c r="AG44" s="2388"/>
      <c r="AH44" s="2389"/>
      <c r="AI44" s="2389"/>
      <c r="AJ44" s="2389"/>
      <c r="AK44" s="2389"/>
      <c r="AL44" s="2390"/>
      <c r="AM44" s="2391"/>
      <c r="AN44" s="2386"/>
      <c r="AO44" s="2386"/>
      <c r="AP44" s="2386"/>
      <c r="AQ44" s="2386"/>
      <c r="AR44" s="2386"/>
      <c r="AS44" s="2387"/>
      <c r="AT44" s="2388"/>
      <c r="AU44" s="2389"/>
      <c r="AV44" s="2389"/>
      <c r="AW44" s="2389"/>
      <c r="AX44" s="2389"/>
      <c r="AY44" s="2390"/>
      <c r="AZ44" s="2391"/>
      <c r="BA44" s="2386"/>
      <c r="BB44" s="2386"/>
      <c r="BC44" s="2386"/>
      <c r="BD44" s="2386"/>
      <c r="BE44" s="2386"/>
      <c r="BF44" s="2387"/>
      <c r="BG44" s="2388"/>
      <c r="BH44" s="2389"/>
      <c r="BI44" s="2389"/>
      <c r="BJ44" s="2389"/>
      <c r="BK44" s="2389"/>
      <c r="BL44" s="2390"/>
      <c r="BM44" s="2391"/>
      <c r="BN44" s="2386"/>
      <c r="BO44" s="2386"/>
      <c r="BP44" s="2386"/>
      <c r="BQ44" s="2386"/>
      <c r="BR44" s="2386"/>
      <c r="BS44" s="2387"/>
      <c r="BT44" s="2388"/>
      <c r="BU44" s="2389"/>
      <c r="BV44" s="2389"/>
      <c r="BW44" s="2389"/>
      <c r="BX44" s="2389"/>
      <c r="BY44" s="2392"/>
      <c r="BZ44" s="1891"/>
      <c r="CA44" s="1891"/>
      <c r="CB44" s="1891"/>
      <c r="CC44" s="1891"/>
      <c r="CD44" s="102"/>
      <c r="CE44" s="102"/>
      <c r="CF44" s="102"/>
      <c r="CG44" s="102"/>
      <c r="CH44" s="102"/>
      <c r="CI44" s="102"/>
      <c r="CJ44" s="102"/>
      <c r="CK44" s="102"/>
      <c r="CL44" s="102"/>
    </row>
    <row r="45" spans="1:90" s="103" customFormat="1" ht="18.75" customHeight="1">
      <c r="A45" s="2010"/>
      <c r="B45" s="2010"/>
      <c r="C45" s="2010"/>
      <c r="D45" s="1891"/>
      <c r="E45" s="2337"/>
      <c r="F45" s="2338"/>
      <c r="G45" s="2339"/>
      <c r="H45" s="2344"/>
      <c r="I45" s="2345"/>
      <c r="J45" s="2345"/>
      <c r="K45" s="2345"/>
      <c r="L45" s="2346"/>
      <c r="M45" s="2356"/>
      <c r="N45" s="2357"/>
      <c r="O45" s="2357"/>
      <c r="P45" s="2357"/>
      <c r="Q45" s="2357"/>
      <c r="R45" s="2357"/>
      <c r="S45" s="2358"/>
      <c r="T45" s="2353"/>
      <c r="U45" s="2354"/>
      <c r="V45" s="2354"/>
      <c r="W45" s="2354"/>
      <c r="X45" s="2354"/>
      <c r="Y45" s="2355"/>
      <c r="Z45" s="2357"/>
      <c r="AA45" s="2357"/>
      <c r="AB45" s="2357"/>
      <c r="AC45" s="2357"/>
      <c r="AD45" s="2357"/>
      <c r="AE45" s="2357"/>
      <c r="AF45" s="2358"/>
      <c r="AG45" s="2353"/>
      <c r="AH45" s="2354"/>
      <c r="AI45" s="2354"/>
      <c r="AJ45" s="2354"/>
      <c r="AK45" s="2354"/>
      <c r="AL45" s="2355"/>
      <c r="AM45" s="2372"/>
      <c r="AN45" s="2357"/>
      <c r="AO45" s="2357"/>
      <c r="AP45" s="2357"/>
      <c r="AQ45" s="2357"/>
      <c r="AR45" s="2357"/>
      <c r="AS45" s="2358"/>
      <c r="AT45" s="2353"/>
      <c r="AU45" s="2354"/>
      <c r="AV45" s="2354"/>
      <c r="AW45" s="2354"/>
      <c r="AX45" s="2354"/>
      <c r="AY45" s="2355"/>
      <c r="AZ45" s="2372"/>
      <c r="BA45" s="2357"/>
      <c r="BB45" s="2357"/>
      <c r="BC45" s="2357"/>
      <c r="BD45" s="2357"/>
      <c r="BE45" s="2357"/>
      <c r="BF45" s="2358"/>
      <c r="BG45" s="2353"/>
      <c r="BH45" s="2354"/>
      <c r="BI45" s="2354"/>
      <c r="BJ45" s="2354"/>
      <c r="BK45" s="2354"/>
      <c r="BL45" s="2355"/>
      <c r="BM45" s="2372"/>
      <c r="BN45" s="2357"/>
      <c r="BO45" s="2357"/>
      <c r="BP45" s="2357"/>
      <c r="BQ45" s="2357"/>
      <c r="BR45" s="2357"/>
      <c r="BS45" s="2358"/>
      <c r="BT45" s="2353"/>
      <c r="BU45" s="2354"/>
      <c r="BV45" s="2354"/>
      <c r="BW45" s="2354"/>
      <c r="BX45" s="2354"/>
      <c r="BY45" s="2371"/>
      <c r="BZ45" s="1891"/>
      <c r="CA45" s="1891"/>
      <c r="CB45" s="1891"/>
      <c r="CC45" s="1891"/>
      <c r="CD45" s="102"/>
      <c r="CE45" s="102"/>
      <c r="CF45" s="102"/>
      <c r="CG45" s="102"/>
      <c r="CH45" s="102"/>
      <c r="CI45" s="102"/>
      <c r="CJ45" s="102"/>
      <c r="CK45" s="102"/>
      <c r="CL45" s="102"/>
    </row>
    <row r="46" spans="1:90" s="103" customFormat="1" ht="18.75" customHeight="1">
      <c r="A46" s="2010"/>
      <c r="B46" s="2010"/>
      <c r="C46" s="2010"/>
      <c r="D46" s="1891"/>
      <c r="E46" s="2337"/>
      <c r="F46" s="2338"/>
      <c r="G46" s="2339"/>
      <c r="H46" s="2359" t="s">
        <v>218</v>
      </c>
      <c r="I46" s="2360"/>
      <c r="J46" s="2360"/>
      <c r="K46" s="2360"/>
      <c r="L46" s="2361"/>
      <c r="M46" s="2424"/>
      <c r="N46" s="2417"/>
      <c r="O46" s="2417"/>
      <c r="P46" s="2417"/>
      <c r="Q46" s="2417"/>
      <c r="R46" s="2417"/>
      <c r="S46" s="2418"/>
      <c r="T46" s="2410"/>
      <c r="U46" s="2411"/>
      <c r="V46" s="2411"/>
      <c r="W46" s="2411"/>
      <c r="X46" s="2411"/>
      <c r="Y46" s="2412"/>
      <c r="Z46" s="2416"/>
      <c r="AA46" s="2417"/>
      <c r="AB46" s="2417"/>
      <c r="AC46" s="2417"/>
      <c r="AD46" s="2417"/>
      <c r="AE46" s="2417"/>
      <c r="AF46" s="2418"/>
      <c r="AG46" s="2410"/>
      <c r="AH46" s="2411"/>
      <c r="AI46" s="2411"/>
      <c r="AJ46" s="2411"/>
      <c r="AK46" s="2411"/>
      <c r="AL46" s="2412"/>
      <c r="AM46" s="2416"/>
      <c r="AN46" s="2417"/>
      <c r="AO46" s="2417"/>
      <c r="AP46" s="2417"/>
      <c r="AQ46" s="2417"/>
      <c r="AR46" s="2417"/>
      <c r="AS46" s="2418"/>
      <c r="AT46" s="2410"/>
      <c r="AU46" s="2411"/>
      <c r="AV46" s="2411"/>
      <c r="AW46" s="2411"/>
      <c r="AX46" s="2411"/>
      <c r="AY46" s="2412"/>
      <c r="AZ46" s="2416"/>
      <c r="BA46" s="2417"/>
      <c r="BB46" s="2417"/>
      <c r="BC46" s="2417"/>
      <c r="BD46" s="2417"/>
      <c r="BE46" s="2417"/>
      <c r="BF46" s="2418"/>
      <c r="BG46" s="2410"/>
      <c r="BH46" s="2411"/>
      <c r="BI46" s="2411"/>
      <c r="BJ46" s="2411"/>
      <c r="BK46" s="2411"/>
      <c r="BL46" s="2412"/>
      <c r="BM46" s="2416"/>
      <c r="BN46" s="2417"/>
      <c r="BO46" s="2417"/>
      <c r="BP46" s="2417"/>
      <c r="BQ46" s="2417"/>
      <c r="BR46" s="2417"/>
      <c r="BS46" s="2418"/>
      <c r="BT46" s="2410"/>
      <c r="BU46" s="2411"/>
      <c r="BV46" s="2411"/>
      <c r="BW46" s="2411"/>
      <c r="BX46" s="2411"/>
      <c r="BY46" s="2422"/>
      <c r="BZ46" s="1891"/>
      <c r="CA46" s="1891"/>
      <c r="CB46" s="1891"/>
      <c r="CC46" s="1891"/>
      <c r="CD46" s="102"/>
      <c r="CE46" s="102"/>
      <c r="CF46" s="102"/>
      <c r="CG46" s="102"/>
      <c r="CH46" s="102"/>
      <c r="CI46" s="102"/>
      <c r="CJ46" s="102"/>
      <c r="CK46" s="102"/>
      <c r="CL46" s="102"/>
    </row>
    <row r="47" spans="1:90" s="103" customFormat="1" ht="18.75" customHeight="1">
      <c r="A47" s="2010"/>
      <c r="B47" s="2010"/>
      <c r="C47" s="2010"/>
      <c r="D47" s="1891"/>
      <c r="E47" s="2337"/>
      <c r="F47" s="2338"/>
      <c r="G47" s="2339"/>
      <c r="H47" s="2382" t="s">
        <v>219</v>
      </c>
      <c r="I47" s="2383"/>
      <c r="J47" s="2383"/>
      <c r="K47" s="2383"/>
      <c r="L47" s="2384"/>
      <c r="M47" s="2425"/>
      <c r="N47" s="2420"/>
      <c r="O47" s="2420"/>
      <c r="P47" s="2420"/>
      <c r="Q47" s="2420"/>
      <c r="R47" s="2420"/>
      <c r="S47" s="2421"/>
      <c r="T47" s="2413"/>
      <c r="U47" s="2414"/>
      <c r="V47" s="2414"/>
      <c r="W47" s="2414"/>
      <c r="X47" s="2414"/>
      <c r="Y47" s="2415"/>
      <c r="Z47" s="2419"/>
      <c r="AA47" s="2420"/>
      <c r="AB47" s="2420"/>
      <c r="AC47" s="2420"/>
      <c r="AD47" s="2420"/>
      <c r="AE47" s="2420"/>
      <c r="AF47" s="2421"/>
      <c r="AG47" s="2413"/>
      <c r="AH47" s="2414"/>
      <c r="AI47" s="2414"/>
      <c r="AJ47" s="2414"/>
      <c r="AK47" s="2414"/>
      <c r="AL47" s="2415"/>
      <c r="AM47" s="2419"/>
      <c r="AN47" s="2420"/>
      <c r="AO47" s="2420"/>
      <c r="AP47" s="2420"/>
      <c r="AQ47" s="2420"/>
      <c r="AR47" s="2420"/>
      <c r="AS47" s="2421"/>
      <c r="AT47" s="2413"/>
      <c r="AU47" s="2414"/>
      <c r="AV47" s="2414"/>
      <c r="AW47" s="2414"/>
      <c r="AX47" s="2414"/>
      <c r="AY47" s="2415"/>
      <c r="AZ47" s="2419"/>
      <c r="BA47" s="2420"/>
      <c r="BB47" s="2420"/>
      <c r="BC47" s="2420"/>
      <c r="BD47" s="2420"/>
      <c r="BE47" s="2420"/>
      <c r="BF47" s="2421"/>
      <c r="BG47" s="2413"/>
      <c r="BH47" s="2414"/>
      <c r="BI47" s="2414"/>
      <c r="BJ47" s="2414"/>
      <c r="BK47" s="2414"/>
      <c r="BL47" s="2415"/>
      <c r="BM47" s="2419"/>
      <c r="BN47" s="2420"/>
      <c r="BO47" s="2420"/>
      <c r="BP47" s="2420"/>
      <c r="BQ47" s="2420"/>
      <c r="BR47" s="2420"/>
      <c r="BS47" s="2421"/>
      <c r="BT47" s="2413"/>
      <c r="BU47" s="2414"/>
      <c r="BV47" s="2414"/>
      <c r="BW47" s="2414"/>
      <c r="BX47" s="2414"/>
      <c r="BY47" s="2423"/>
      <c r="BZ47" s="1891"/>
      <c r="CA47" s="1891"/>
      <c r="CB47" s="1891"/>
      <c r="CC47" s="1891"/>
      <c r="CD47" s="102"/>
      <c r="CE47" s="102"/>
      <c r="CF47" s="102"/>
      <c r="CG47" s="102"/>
      <c r="CH47" s="102"/>
      <c r="CI47" s="102"/>
      <c r="CJ47" s="102"/>
      <c r="CK47" s="102"/>
      <c r="CL47" s="102"/>
    </row>
    <row r="48" spans="1:90" s="103" customFormat="1" ht="18.75" customHeight="1">
      <c r="A48" s="2010"/>
      <c r="B48" s="2010"/>
      <c r="C48" s="2010"/>
      <c r="D48" s="1891"/>
      <c r="E48" s="2337"/>
      <c r="F48" s="2338"/>
      <c r="G48" s="2339"/>
      <c r="H48" s="2359" t="s">
        <v>220</v>
      </c>
      <c r="I48" s="2360"/>
      <c r="J48" s="2360"/>
      <c r="K48" s="2360"/>
      <c r="L48" s="2361"/>
      <c r="M48" s="2385"/>
      <c r="N48" s="2386"/>
      <c r="O48" s="2386"/>
      <c r="P48" s="2386"/>
      <c r="Q48" s="2386"/>
      <c r="R48" s="2386"/>
      <c r="S48" s="2387"/>
      <c r="T48" s="2388"/>
      <c r="U48" s="2389"/>
      <c r="V48" s="2389"/>
      <c r="W48" s="2389"/>
      <c r="X48" s="2389"/>
      <c r="Y48" s="2390"/>
      <c r="Z48" s="2386"/>
      <c r="AA48" s="2386"/>
      <c r="AB48" s="2386"/>
      <c r="AC48" s="2386"/>
      <c r="AD48" s="2386"/>
      <c r="AE48" s="2386"/>
      <c r="AF48" s="2387"/>
      <c r="AG48" s="2388"/>
      <c r="AH48" s="2389"/>
      <c r="AI48" s="2389"/>
      <c r="AJ48" s="2389"/>
      <c r="AK48" s="2389"/>
      <c r="AL48" s="2390"/>
      <c r="AM48" s="2391"/>
      <c r="AN48" s="2386"/>
      <c r="AO48" s="2386"/>
      <c r="AP48" s="2386"/>
      <c r="AQ48" s="2386"/>
      <c r="AR48" s="2386"/>
      <c r="AS48" s="2387"/>
      <c r="AT48" s="2388"/>
      <c r="AU48" s="2389"/>
      <c r="AV48" s="2389"/>
      <c r="AW48" s="2389"/>
      <c r="AX48" s="2389"/>
      <c r="AY48" s="2390"/>
      <c r="AZ48" s="2391"/>
      <c r="BA48" s="2386"/>
      <c r="BB48" s="2386"/>
      <c r="BC48" s="2386"/>
      <c r="BD48" s="2386"/>
      <c r="BE48" s="2386"/>
      <c r="BF48" s="2387"/>
      <c r="BG48" s="2388"/>
      <c r="BH48" s="2389"/>
      <c r="BI48" s="2389"/>
      <c r="BJ48" s="2389"/>
      <c r="BK48" s="2389"/>
      <c r="BL48" s="2390"/>
      <c r="BM48" s="2391"/>
      <c r="BN48" s="2386"/>
      <c r="BO48" s="2386"/>
      <c r="BP48" s="2386"/>
      <c r="BQ48" s="2386"/>
      <c r="BR48" s="2386"/>
      <c r="BS48" s="2387"/>
      <c r="BT48" s="2388"/>
      <c r="BU48" s="2389"/>
      <c r="BV48" s="2389"/>
      <c r="BW48" s="2389"/>
      <c r="BX48" s="2389"/>
      <c r="BY48" s="2392"/>
      <c r="BZ48" s="1891"/>
      <c r="CA48" s="1891"/>
      <c r="CB48" s="1891"/>
      <c r="CC48" s="1891"/>
      <c r="CD48" s="102"/>
      <c r="CE48" s="102"/>
      <c r="CF48" s="102"/>
      <c r="CG48" s="102"/>
      <c r="CH48" s="102"/>
      <c r="CI48" s="102"/>
      <c r="CJ48" s="102"/>
      <c r="CK48" s="102"/>
      <c r="CL48" s="102"/>
    </row>
    <row r="49" spans="1:90" s="103" customFormat="1" ht="18.75" customHeight="1" thickBot="1">
      <c r="A49" s="2010"/>
      <c r="B49" s="2010"/>
      <c r="C49" s="2010"/>
      <c r="D49" s="1891"/>
      <c r="E49" s="2340"/>
      <c r="F49" s="2341"/>
      <c r="G49" s="2342"/>
      <c r="H49" s="2433" t="s">
        <v>219</v>
      </c>
      <c r="I49" s="2434"/>
      <c r="J49" s="2434"/>
      <c r="K49" s="2434"/>
      <c r="L49" s="2435"/>
      <c r="M49" s="2436"/>
      <c r="N49" s="2427"/>
      <c r="O49" s="2427"/>
      <c r="P49" s="2427"/>
      <c r="Q49" s="2427"/>
      <c r="R49" s="2427"/>
      <c r="S49" s="2428"/>
      <c r="T49" s="2429"/>
      <c r="U49" s="2430"/>
      <c r="V49" s="2430"/>
      <c r="W49" s="2430"/>
      <c r="X49" s="2430"/>
      <c r="Y49" s="2431"/>
      <c r="Z49" s="2427"/>
      <c r="AA49" s="2427"/>
      <c r="AB49" s="2427"/>
      <c r="AC49" s="2427"/>
      <c r="AD49" s="2427"/>
      <c r="AE49" s="2427"/>
      <c r="AF49" s="2428"/>
      <c r="AG49" s="2429"/>
      <c r="AH49" s="2430"/>
      <c r="AI49" s="2430"/>
      <c r="AJ49" s="2430"/>
      <c r="AK49" s="2430"/>
      <c r="AL49" s="2431"/>
      <c r="AM49" s="2426"/>
      <c r="AN49" s="2427"/>
      <c r="AO49" s="2427"/>
      <c r="AP49" s="2427"/>
      <c r="AQ49" s="2427"/>
      <c r="AR49" s="2427"/>
      <c r="AS49" s="2428"/>
      <c r="AT49" s="2429"/>
      <c r="AU49" s="2430"/>
      <c r="AV49" s="2430"/>
      <c r="AW49" s="2430"/>
      <c r="AX49" s="2430"/>
      <c r="AY49" s="2431"/>
      <c r="AZ49" s="2426"/>
      <c r="BA49" s="2427"/>
      <c r="BB49" s="2427"/>
      <c r="BC49" s="2427"/>
      <c r="BD49" s="2427"/>
      <c r="BE49" s="2427"/>
      <c r="BF49" s="2428"/>
      <c r="BG49" s="2429"/>
      <c r="BH49" s="2430"/>
      <c r="BI49" s="2430"/>
      <c r="BJ49" s="2430"/>
      <c r="BK49" s="2430"/>
      <c r="BL49" s="2431"/>
      <c r="BM49" s="2426"/>
      <c r="BN49" s="2427"/>
      <c r="BO49" s="2427"/>
      <c r="BP49" s="2427"/>
      <c r="BQ49" s="2427"/>
      <c r="BR49" s="2427"/>
      <c r="BS49" s="2428"/>
      <c r="BT49" s="2429"/>
      <c r="BU49" s="2430"/>
      <c r="BV49" s="2430"/>
      <c r="BW49" s="2430"/>
      <c r="BX49" s="2430"/>
      <c r="BY49" s="2432"/>
      <c r="BZ49" s="1891"/>
      <c r="CA49" s="1891"/>
      <c r="CB49" s="1891"/>
      <c r="CC49" s="1891"/>
      <c r="CD49" s="102"/>
      <c r="CE49" s="102"/>
      <c r="CF49" s="102"/>
      <c r="CG49" s="102"/>
      <c r="CH49" s="102"/>
      <c r="CI49" s="102"/>
      <c r="CJ49" s="102"/>
      <c r="CK49" s="102"/>
      <c r="CL49" s="102"/>
    </row>
    <row r="50" spans="1:90" s="103" customFormat="1" ht="15" customHeight="1">
      <c r="A50" s="2010"/>
      <c r="B50" s="2010"/>
      <c r="C50" s="201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0"/>
      <c r="AP50" s="2020"/>
      <c r="AQ50" s="2020"/>
      <c r="AR50" s="2020"/>
      <c r="AS50" s="2020"/>
      <c r="AT50" s="2020"/>
      <c r="AU50" s="2020"/>
      <c r="AV50" s="2020"/>
      <c r="AW50" s="2020"/>
      <c r="AX50" s="2020"/>
      <c r="AY50" s="2020"/>
      <c r="AZ50" s="2020"/>
      <c r="BA50" s="2020"/>
      <c r="BB50" s="2020"/>
      <c r="BC50" s="2020"/>
      <c r="BD50" s="2020"/>
      <c r="BE50" s="2020"/>
      <c r="BF50" s="2020"/>
      <c r="BG50" s="2020"/>
      <c r="BH50" s="2020"/>
      <c r="BI50" s="2020"/>
      <c r="BJ50" s="2020"/>
      <c r="BK50" s="2020"/>
      <c r="BL50" s="2020"/>
      <c r="BM50" s="2020"/>
      <c r="BN50" s="2020"/>
      <c r="BO50" s="2020"/>
      <c r="BP50" s="2020"/>
      <c r="BQ50" s="2020"/>
      <c r="BR50" s="2020"/>
      <c r="BS50" s="2020"/>
      <c r="BT50" s="2020"/>
      <c r="BU50" s="2020"/>
      <c r="BV50" s="2020"/>
      <c r="BW50" s="2020"/>
      <c r="BX50" s="2020"/>
      <c r="BY50" s="2020"/>
      <c r="BZ50" s="1891"/>
      <c r="CA50" s="1891"/>
      <c r="CB50" s="1891"/>
      <c r="CC50" s="1891"/>
      <c r="CD50" s="102"/>
      <c r="CE50" s="102"/>
      <c r="CF50" s="102"/>
      <c r="CG50" s="102"/>
      <c r="CH50" s="102"/>
      <c r="CI50" s="102"/>
      <c r="CJ50" s="102"/>
      <c r="CK50" s="102"/>
      <c r="CL50" s="102"/>
    </row>
    <row r="51" spans="1:90" s="103" customFormat="1" ht="15" customHeight="1">
      <c r="A51" s="2010"/>
      <c r="B51" s="2010"/>
      <c r="C51" s="2010"/>
      <c r="D51" s="2020"/>
      <c r="E51" s="2020"/>
      <c r="F51" s="2020"/>
      <c r="G51" s="2020"/>
      <c r="H51" s="2020"/>
      <c r="I51" s="2020"/>
      <c r="J51" s="2020"/>
      <c r="K51" s="2020"/>
      <c r="L51" s="2020"/>
      <c r="M51" s="2020"/>
      <c r="N51" s="2020"/>
      <c r="O51" s="2020"/>
      <c r="P51" s="2020"/>
      <c r="Q51" s="2020"/>
      <c r="R51" s="2020"/>
      <c r="S51" s="2020"/>
      <c r="T51" s="2020"/>
      <c r="U51" s="2020"/>
      <c r="V51" s="2020"/>
      <c r="W51" s="2020"/>
      <c r="X51" s="2020"/>
      <c r="Y51" s="2020"/>
      <c r="Z51" s="2020"/>
      <c r="AA51" s="2020"/>
      <c r="AB51" s="2020"/>
      <c r="AC51" s="2020"/>
      <c r="AD51" s="2020"/>
      <c r="AE51" s="2020"/>
      <c r="AF51" s="2020"/>
      <c r="AG51" s="2020"/>
      <c r="AH51" s="2020"/>
      <c r="AI51" s="2020"/>
      <c r="AJ51" s="2020"/>
      <c r="AK51" s="2020"/>
      <c r="AL51" s="2020"/>
      <c r="AM51" s="2020"/>
      <c r="AN51" s="2020"/>
      <c r="AO51" s="2020"/>
      <c r="AP51" s="2020"/>
      <c r="AQ51" s="2020"/>
      <c r="AR51" s="2020"/>
      <c r="AS51" s="2020"/>
      <c r="AT51" s="2020"/>
      <c r="AU51" s="2020"/>
      <c r="AV51" s="2020"/>
      <c r="AW51" s="2020"/>
      <c r="AX51" s="2020"/>
      <c r="AY51" s="2020"/>
      <c r="AZ51" s="2020"/>
      <c r="BA51" s="2020"/>
      <c r="BB51" s="2020"/>
      <c r="BC51" s="2020"/>
      <c r="BD51" s="2020"/>
      <c r="BE51" s="2020"/>
      <c r="BF51" s="2020"/>
      <c r="BG51" s="2020"/>
      <c r="BH51" s="2020"/>
      <c r="BI51" s="2020"/>
      <c r="BJ51" s="2020"/>
      <c r="BK51" s="2020"/>
      <c r="BL51" s="2020"/>
      <c r="BM51" s="2020"/>
      <c r="BN51" s="2020"/>
      <c r="BO51" s="2020"/>
      <c r="BP51" s="2020"/>
      <c r="BQ51" s="2020"/>
      <c r="BR51" s="2020"/>
      <c r="BS51" s="2020"/>
      <c r="BT51" s="2020"/>
      <c r="BU51" s="2020"/>
      <c r="BV51" s="2020"/>
      <c r="BW51" s="2020"/>
      <c r="BX51" s="2020"/>
      <c r="BY51" s="2020"/>
      <c r="BZ51" s="1891"/>
      <c r="CA51" s="1891"/>
      <c r="CB51" s="1891"/>
      <c r="CC51" s="1891"/>
      <c r="CD51" s="102"/>
      <c r="CE51" s="102"/>
      <c r="CF51" s="102"/>
      <c r="CG51" s="102"/>
      <c r="CH51" s="102"/>
      <c r="CI51" s="102"/>
      <c r="CJ51" s="102"/>
      <c r="CK51" s="102"/>
      <c r="CL51" s="102"/>
    </row>
    <row r="52" spans="1:90" s="103" customFormat="1" ht="46.5" customHeight="1">
      <c r="A52" s="2010"/>
      <c r="B52" s="2010"/>
      <c r="C52" s="2010"/>
      <c r="D52" s="2020"/>
      <c r="E52" s="2020"/>
      <c r="F52" s="2020"/>
      <c r="G52" s="2020"/>
      <c r="H52" s="2020"/>
      <c r="I52" s="2020"/>
      <c r="J52" s="2020"/>
      <c r="K52" s="2020"/>
      <c r="L52" s="2020"/>
      <c r="M52" s="2020"/>
      <c r="N52" s="2020"/>
      <c r="O52" s="2020"/>
      <c r="P52" s="2020"/>
      <c r="Q52" s="2020"/>
      <c r="R52" s="2020"/>
      <c r="S52" s="2020"/>
      <c r="T52" s="2020"/>
      <c r="U52" s="2020"/>
      <c r="V52" s="2020"/>
      <c r="W52" s="2020"/>
      <c r="X52" s="2020"/>
      <c r="Y52" s="2020"/>
      <c r="Z52" s="2020"/>
      <c r="AA52" s="2020"/>
      <c r="AB52" s="2020"/>
      <c r="AC52" s="2020"/>
      <c r="AD52" s="2020"/>
      <c r="AE52" s="2020"/>
      <c r="AF52" s="2020"/>
      <c r="AG52" s="2020"/>
      <c r="AH52" s="2020"/>
      <c r="AI52" s="2020"/>
      <c r="AJ52" s="2020"/>
      <c r="AK52" s="2020"/>
      <c r="AL52" s="2020"/>
      <c r="AM52" s="2020"/>
      <c r="AN52" s="2020"/>
      <c r="AO52" s="2020"/>
      <c r="AP52" s="2020"/>
      <c r="AQ52" s="2020"/>
      <c r="AR52" s="2020"/>
      <c r="AS52" s="2020"/>
      <c r="AT52" s="2020"/>
      <c r="AU52" s="2020"/>
      <c r="AV52" s="2020"/>
      <c r="AW52" s="2020"/>
      <c r="AX52" s="2020"/>
      <c r="AY52" s="2020"/>
      <c r="AZ52" s="2020"/>
      <c r="BA52" s="2020"/>
      <c r="BB52" s="2020"/>
      <c r="BC52" s="2020"/>
      <c r="BD52" s="2020"/>
      <c r="BE52" s="2020"/>
      <c r="BF52" s="2020"/>
      <c r="BG52" s="2020"/>
      <c r="BH52" s="2020"/>
      <c r="BI52" s="2020"/>
      <c r="BJ52" s="2020"/>
      <c r="BK52" s="2020"/>
      <c r="BL52" s="2020"/>
      <c r="BM52" s="2020"/>
      <c r="BN52" s="2020"/>
      <c r="BO52" s="2020"/>
      <c r="BP52" s="2020"/>
      <c r="BQ52" s="2020"/>
      <c r="BR52" s="2020"/>
      <c r="BS52" s="2020"/>
      <c r="BT52" s="2020"/>
      <c r="BU52" s="2020"/>
      <c r="BV52" s="2020"/>
      <c r="BW52" s="2020"/>
      <c r="BX52" s="2020"/>
      <c r="BY52" s="2020"/>
      <c r="BZ52" s="1891"/>
      <c r="CA52" s="1891"/>
      <c r="CB52" s="1891"/>
      <c r="CC52" s="1891"/>
      <c r="CD52" s="102"/>
      <c r="CE52" s="102"/>
      <c r="CF52" s="102"/>
      <c r="CG52" s="102"/>
      <c r="CH52" s="102"/>
      <c r="CI52" s="102"/>
      <c r="CJ52" s="102"/>
      <c r="CK52" s="102"/>
      <c r="CL52" s="102"/>
    </row>
    <row r="53" spans="1:90" s="106" customFormat="1" ht="15" customHeight="1"/>
    <row r="54" spans="1:90" s="105" customFormat="1" ht="15" hidden="1" customHeight="1">
      <c r="CD54" s="103"/>
      <c r="CE54" s="103"/>
      <c r="CF54" s="103"/>
      <c r="CG54" s="103"/>
      <c r="CH54" s="103"/>
      <c r="CI54" s="103"/>
      <c r="CJ54" s="103"/>
      <c r="CK54" s="103"/>
      <c r="CL54" s="103"/>
    </row>
    <row r="55" spans="1:90" s="105" customFormat="1" ht="15" hidden="1" customHeight="1">
      <c r="CD55" s="103"/>
      <c r="CE55" s="103"/>
      <c r="CF55" s="103"/>
      <c r="CG55" s="103"/>
      <c r="CH55" s="103"/>
      <c r="CI55" s="103"/>
      <c r="CJ55" s="103"/>
      <c r="CK55" s="103"/>
      <c r="CL55" s="103"/>
    </row>
    <row r="56" spans="1:90" s="105" customFormat="1" ht="15" hidden="1" customHeight="1">
      <c r="CD56" s="103"/>
      <c r="CE56" s="103"/>
      <c r="CF56" s="103"/>
      <c r="CG56" s="103"/>
      <c r="CH56" s="103"/>
      <c r="CI56" s="103"/>
      <c r="CJ56" s="103"/>
      <c r="CK56" s="103"/>
      <c r="CL56" s="103"/>
    </row>
    <row r="57" spans="1:90" s="105" customFormat="1" ht="15" hidden="1" customHeight="1">
      <c r="CD57" s="103"/>
      <c r="CE57" s="1"/>
      <c r="CF57" s="1"/>
      <c r="CG57" s="1"/>
      <c r="CH57" s="1"/>
      <c r="CI57" s="1"/>
      <c r="CJ57" s="1"/>
      <c r="CK57" s="1"/>
      <c r="CL57" s="1"/>
    </row>
    <row r="58" spans="1:90" s="105" customFormat="1" ht="15" hidden="1" customHeight="1">
      <c r="CD58" s="103"/>
      <c r="CE58" s="1"/>
      <c r="CF58" s="1"/>
      <c r="CG58" s="1"/>
      <c r="CH58" s="1"/>
      <c r="CI58" s="1"/>
      <c r="CJ58" s="1"/>
      <c r="CK58" s="1"/>
      <c r="CL58" s="1"/>
    </row>
    <row r="59" spans="1:90" s="105" customFormat="1" ht="15" hidden="1" customHeight="1">
      <c r="CD59" s="103"/>
      <c r="CE59" s="1"/>
      <c r="CF59" s="1"/>
      <c r="CG59" s="1"/>
      <c r="CH59" s="1"/>
      <c r="CI59" s="1"/>
      <c r="CJ59" s="1"/>
      <c r="CK59" s="1"/>
      <c r="CL59" s="1"/>
    </row>
    <row r="60" spans="1:90" s="105" customFormat="1" ht="15" hidden="1" customHeight="1">
      <c r="CD60" s="103"/>
      <c r="CE60" s="1"/>
      <c r="CF60" s="1"/>
      <c r="CG60" s="1"/>
      <c r="CH60" s="1"/>
      <c r="CI60" s="1"/>
      <c r="CJ60" s="1"/>
      <c r="CK60" s="1"/>
      <c r="CL60" s="1"/>
    </row>
    <row r="61" spans="1:90" s="105" customFormat="1" ht="15" hidden="1" customHeight="1">
      <c r="CD61" s="103"/>
      <c r="CE61" s="1"/>
      <c r="CF61" s="1"/>
      <c r="CG61" s="1"/>
      <c r="CH61" s="1"/>
      <c r="CI61" s="1"/>
      <c r="CJ61" s="1"/>
      <c r="CK61" s="1"/>
      <c r="CL61" s="1"/>
    </row>
    <row r="62" spans="1:90" s="105" customFormat="1" ht="15" hidden="1" customHeight="1">
      <c r="CD62" s="103"/>
      <c r="CE62" s="1"/>
      <c r="CF62" s="1"/>
      <c r="CG62" s="1"/>
      <c r="CH62" s="1"/>
      <c r="CI62" s="1"/>
      <c r="CJ62" s="1"/>
      <c r="CK62" s="1"/>
      <c r="CL62" s="1"/>
    </row>
    <row r="63" spans="1:90" s="105" customFormat="1" ht="15" hidden="1" customHeight="1">
      <c r="CD63" s="103"/>
      <c r="CE63" s="1"/>
      <c r="CF63" s="1"/>
      <c r="CG63" s="1"/>
      <c r="CH63" s="1"/>
      <c r="CI63" s="1"/>
      <c r="CJ63" s="1"/>
      <c r="CK63" s="1"/>
      <c r="CL63" s="1"/>
    </row>
    <row r="64" spans="1:90" s="105" customFormat="1" ht="15" hidden="1" customHeight="1">
      <c r="CD64" s="103"/>
      <c r="CE64" s="1"/>
      <c r="CF64" s="1"/>
      <c r="CG64" s="1"/>
      <c r="CH64" s="1"/>
      <c r="CI64" s="1"/>
      <c r="CJ64" s="1"/>
      <c r="CK64" s="1"/>
      <c r="CL64" s="1"/>
    </row>
    <row r="65" spans="82:90" s="105" customFormat="1" ht="15" hidden="1" customHeight="1">
      <c r="CD65" s="103"/>
      <c r="CE65" s="1"/>
      <c r="CF65" s="1"/>
      <c r="CG65" s="1"/>
      <c r="CH65" s="1"/>
      <c r="CI65" s="1"/>
      <c r="CJ65" s="1"/>
      <c r="CK65" s="1"/>
      <c r="CL65" s="1"/>
    </row>
    <row r="66" spans="82:90" s="105" customFormat="1" ht="15" hidden="1" customHeight="1">
      <c r="CD66" s="103"/>
      <c r="CE66" s="1"/>
      <c r="CF66" s="1"/>
      <c r="CG66" s="1"/>
      <c r="CH66" s="1"/>
      <c r="CI66" s="1"/>
      <c r="CJ66" s="1"/>
      <c r="CK66" s="1"/>
      <c r="CL66" s="1"/>
    </row>
    <row r="67" spans="82:90" s="105" customFormat="1" ht="15" hidden="1" customHeight="1">
      <c r="CD67" s="103"/>
      <c r="CE67" s="1"/>
      <c r="CF67" s="1"/>
      <c r="CG67" s="1"/>
      <c r="CH67" s="1"/>
      <c r="CI67" s="1"/>
      <c r="CJ67" s="1"/>
      <c r="CK67" s="1"/>
      <c r="CL67" s="1"/>
    </row>
    <row r="68" spans="82:90" s="105" customFormat="1" ht="15" hidden="1" customHeight="1">
      <c r="CD68" s="103"/>
      <c r="CE68" s="1"/>
      <c r="CF68" s="1"/>
      <c r="CG68" s="1"/>
      <c r="CH68" s="1"/>
      <c r="CI68" s="1"/>
      <c r="CJ68" s="1"/>
      <c r="CK68" s="1"/>
      <c r="CL68" s="1"/>
    </row>
    <row r="69" spans="82:90" s="105" customFormat="1" ht="15" hidden="1" customHeight="1">
      <c r="CD69" s="103"/>
      <c r="CE69" s="1"/>
      <c r="CF69" s="1"/>
      <c r="CG69" s="1"/>
      <c r="CH69" s="1"/>
      <c r="CI69" s="1"/>
      <c r="CJ69" s="1"/>
      <c r="CK69" s="1"/>
      <c r="CL69" s="1"/>
    </row>
    <row r="70" spans="82:90" s="105" customFormat="1" ht="15" hidden="1" customHeight="1">
      <c r="CD70" s="103"/>
      <c r="CE70" s="1"/>
      <c r="CF70" s="1"/>
      <c r="CG70" s="1"/>
      <c r="CH70" s="1"/>
      <c r="CI70" s="1"/>
      <c r="CJ70" s="1"/>
      <c r="CK70" s="1"/>
      <c r="CL70" s="1"/>
    </row>
    <row r="71" spans="82:90" s="105" customFormat="1" ht="15" hidden="1" customHeight="1">
      <c r="CD71" s="103"/>
      <c r="CE71" s="1"/>
      <c r="CF71" s="1"/>
      <c r="CG71" s="1"/>
      <c r="CH71" s="1"/>
      <c r="CI71" s="1"/>
      <c r="CJ71" s="1"/>
      <c r="CK71" s="1"/>
      <c r="CL71" s="1"/>
    </row>
    <row r="72" spans="82:90" s="105" customFormat="1" ht="15" hidden="1" customHeight="1">
      <c r="CD72" s="103"/>
      <c r="CE72" s="1"/>
      <c r="CF72" s="1"/>
      <c r="CG72" s="1"/>
      <c r="CH72" s="1"/>
      <c r="CI72" s="1"/>
      <c r="CJ72" s="1"/>
      <c r="CK72" s="1"/>
      <c r="CL72" s="1"/>
    </row>
    <row r="73" spans="82:90" s="105" customFormat="1" ht="15" hidden="1" customHeight="1">
      <c r="CD73" s="103"/>
      <c r="CE73" s="1"/>
      <c r="CF73" s="1"/>
      <c r="CG73" s="1"/>
      <c r="CH73" s="1"/>
      <c r="CI73" s="1"/>
      <c r="CJ73" s="1"/>
      <c r="CK73" s="1"/>
      <c r="CL73" s="1"/>
    </row>
    <row r="74" spans="82:90" s="105" customFormat="1" ht="15" hidden="1" customHeight="1">
      <c r="CD74" s="103"/>
      <c r="CE74" s="1"/>
      <c r="CF74" s="1"/>
      <c r="CG74" s="1"/>
      <c r="CH74" s="1"/>
      <c r="CI74" s="1"/>
      <c r="CJ74" s="1"/>
      <c r="CK74" s="1"/>
      <c r="CL74" s="1"/>
    </row>
    <row r="75" spans="82:90" s="105" customFormat="1" ht="15" hidden="1" customHeight="1">
      <c r="CD75" s="103"/>
      <c r="CE75" s="1"/>
      <c r="CF75" s="1"/>
      <c r="CG75" s="1"/>
      <c r="CH75" s="1"/>
      <c r="CI75" s="1"/>
      <c r="CJ75" s="1"/>
      <c r="CK75" s="1"/>
      <c r="CL75" s="1"/>
    </row>
    <row r="76" spans="82:90" s="105" customFormat="1" ht="15" hidden="1" customHeight="1">
      <c r="CD76" s="103"/>
      <c r="CE76" s="1"/>
      <c r="CF76" s="1"/>
      <c r="CG76" s="1"/>
      <c r="CH76" s="1"/>
      <c r="CI76" s="1"/>
      <c r="CJ76" s="1"/>
      <c r="CK76" s="1"/>
      <c r="CL76" s="1"/>
    </row>
    <row r="77" spans="82:90" s="105" customFormat="1" ht="15" hidden="1" customHeight="1">
      <c r="CD77" s="103"/>
      <c r="CE77" s="1"/>
      <c r="CF77" s="1"/>
      <c r="CG77" s="1"/>
      <c r="CH77" s="1"/>
      <c r="CI77" s="1"/>
      <c r="CJ77" s="1"/>
      <c r="CK77" s="1"/>
      <c r="CL77" s="1"/>
    </row>
    <row r="78" spans="82:90" s="105" customFormat="1" ht="15" hidden="1" customHeight="1">
      <c r="CD78" s="103"/>
      <c r="CE78" s="1"/>
      <c r="CF78" s="1"/>
      <c r="CG78" s="1"/>
      <c r="CH78" s="1"/>
      <c r="CI78" s="1"/>
      <c r="CJ78" s="1"/>
      <c r="CK78" s="1"/>
      <c r="CL78" s="1"/>
    </row>
    <row r="79" spans="82:90" s="105" customFormat="1" ht="15" hidden="1" customHeight="1">
      <c r="CD79" s="103"/>
      <c r="CE79" s="1"/>
      <c r="CF79" s="1"/>
      <c r="CG79" s="1"/>
      <c r="CH79" s="1"/>
      <c r="CI79" s="1"/>
      <c r="CJ79" s="1"/>
      <c r="CK79" s="1"/>
      <c r="CL79" s="1"/>
    </row>
    <row r="80" spans="82:90" s="105" customFormat="1" ht="15" hidden="1" customHeight="1">
      <c r="CD80" s="103"/>
      <c r="CE80" s="1"/>
      <c r="CF80" s="1"/>
      <c r="CG80" s="1"/>
      <c r="CH80" s="1"/>
      <c r="CI80" s="1"/>
      <c r="CJ80" s="1"/>
      <c r="CK80" s="1"/>
      <c r="CL80" s="1"/>
    </row>
    <row r="81" spans="82:90" s="105" customFormat="1" ht="15" hidden="1" customHeight="1">
      <c r="CD81" s="103"/>
      <c r="CE81" s="1"/>
      <c r="CF81" s="1"/>
      <c r="CG81" s="1"/>
      <c r="CH81" s="1"/>
      <c r="CI81" s="1"/>
      <c r="CJ81" s="1"/>
      <c r="CK81" s="1"/>
      <c r="CL81" s="1"/>
    </row>
    <row r="82" spans="82:90" s="105" customFormat="1" ht="15" hidden="1" customHeight="1">
      <c r="CD82" s="103"/>
      <c r="CE82" s="1"/>
      <c r="CF82" s="1"/>
      <c r="CG82" s="1"/>
      <c r="CH82" s="1"/>
      <c r="CI82" s="1"/>
      <c r="CJ82" s="1"/>
      <c r="CK82" s="1"/>
      <c r="CL82" s="1"/>
    </row>
    <row r="83" spans="82:90" s="105" customFormat="1" ht="15" hidden="1" customHeight="1">
      <c r="CD83" s="103"/>
      <c r="CE83" s="1"/>
      <c r="CF83" s="1"/>
      <c r="CG83" s="1"/>
      <c r="CH83" s="1"/>
      <c r="CI83" s="1"/>
      <c r="CJ83" s="1"/>
      <c r="CK83" s="1"/>
      <c r="CL83" s="1"/>
    </row>
    <row r="84" spans="82:90" s="105" customFormat="1" ht="15" hidden="1" customHeight="1">
      <c r="CD84" s="103"/>
      <c r="CE84" s="1"/>
      <c r="CF84" s="1"/>
      <c r="CG84" s="1"/>
      <c r="CH84" s="1"/>
      <c r="CI84" s="1"/>
      <c r="CJ84" s="1"/>
      <c r="CK84" s="1"/>
      <c r="CL84" s="1"/>
    </row>
    <row r="85" spans="82:90" s="105" customFormat="1" ht="15" hidden="1" customHeight="1">
      <c r="CD85" s="103"/>
      <c r="CE85" s="1"/>
      <c r="CF85" s="1"/>
      <c r="CG85" s="1"/>
      <c r="CH85" s="1"/>
      <c r="CI85" s="1"/>
      <c r="CJ85" s="1"/>
      <c r="CK85" s="1"/>
      <c r="CL85" s="1"/>
    </row>
    <row r="86" spans="82:90" s="105" customFormat="1" ht="15" hidden="1" customHeight="1">
      <c r="CD86" s="103"/>
      <c r="CE86" s="1"/>
      <c r="CF86" s="1"/>
      <c r="CG86" s="1"/>
      <c r="CH86" s="1"/>
      <c r="CI86" s="1"/>
      <c r="CJ86" s="1"/>
      <c r="CK86" s="1"/>
      <c r="CL86" s="1"/>
    </row>
    <row r="87" spans="82:90" s="105" customFormat="1" ht="15" hidden="1" customHeight="1">
      <c r="CD87" s="103"/>
      <c r="CE87" s="1"/>
      <c r="CF87" s="1"/>
      <c r="CG87" s="1"/>
      <c r="CH87" s="1"/>
      <c r="CI87" s="1"/>
      <c r="CJ87" s="1"/>
      <c r="CK87" s="1"/>
      <c r="CL87" s="1"/>
    </row>
    <row r="88" spans="82:90" s="105" customFormat="1" ht="15" hidden="1" customHeight="1">
      <c r="CD88" s="103"/>
      <c r="CE88" s="1"/>
      <c r="CF88" s="1"/>
      <c r="CG88" s="1"/>
      <c r="CH88" s="1"/>
      <c r="CI88" s="1"/>
      <c r="CJ88" s="1"/>
      <c r="CK88" s="1"/>
      <c r="CL88" s="1"/>
    </row>
    <row r="89" spans="82:90" s="105" customFormat="1" ht="15" hidden="1" customHeight="1">
      <c r="CD89" s="103"/>
      <c r="CE89" s="1"/>
      <c r="CF89" s="1"/>
      <c r="CG89" s="1"/>
      <c r="CH89" s="1"/>
      <c r="CI89" s="1"/>
      <c r="CJ89" s="1"/>
      <c r="CK89" s="1"/>
      <c r="CL89" s="1"/>
    </row>
    <row r="90" spans="82:90" s="105" customFormat="1" ht="15" hidden="1" customHeight="1">
      <c r="CD90" s="103"/>
      <c r="CE90" s="1"/>
      <c r="CF90" s="1"/>
      <c r="CG90" s="1"/>
      <c r="CH90" s="1"/>
      <c r="CI90" s="1"/>
      <c r="CJ90" s="1"/>
      <c r="CK90" s="1"/>
      <c r="CL90" s="1"/>
    </row>
    <row r="91" spans="82:90" s="105" customFormat="1" ht="15" hidden="1" customHeight="1">
      <c r="CD91" s="103"/>
      <c r="CE91" s="1"/>
      <c r="CF91" s="1"/>
      <c r="CG91" s="1"/>
      <c r="CH91" s="1"/>
      <c r="CI91" s="1"/>
      <c r="CJ91" s="1"/>
      <c r="CK91" s="1"/>
      <c r="CL91" s="1"/>
    </row>
    <row r="92" spans="82:90" s="105" customFormat="1" ht="15" hidden="1" customHeight="1">
      <c r="CD92" s="103"/>
      <c r="CE92" s="1"/>
      <c r="CF92" s="1"/>
      <c r="CG92" s="1"/>
      <c r="CH92" s="1"/>
      <c r="CI92" s="1"/>
      <c r="CJ92" s="1"/>
      <c r="CK92" s="1"/>
      <c r="CL92" s="1"/>
    </row>
    <row r="93" spans="82:90" s="105" customFormat="1" ht="15" hidden="1" customHeight="1">
      <c r="CD93" s="103"/>
      <c r="CE93" s="1"/>
      <c r="CF93" s="1"/>
      <c r="CG93" s="1"/>
      <c r="CH93" s="1"/>
      <c r="CI93" s="1"/>
      <c r="CJ93" s="1"/>
      <c r="CK93" s="1"/>
      <c r="CL93" s="1"/>
    </row>
    <row r="94" spans="82:90" s="105" customFormat="1" ht="15" hidden="1" customHeight="1">
      <c r="CD94" s="103"/>
      <c r="CE94" s="1"/>
      <c r="CF94" s="1"/>
      <c r="CG94" s="1"/>
      <c r="CH94" s="1"/>
      <c r="CI94" s="1"/>
      <c r="CJ94" s="1"/>
      <c r="CK94" s="1"/>
      <c r="CL94" s="1"/>
    </row>
    <row r="95" spans="82:90" s="105" customFormat="1" ht="15" hidden="1" customHeight="1">
      <c r="CD95" s="103"/>
      <c r="CE95" s="1"/>
      <c r="CF95" s="1"/>
      <c r="CG95" s="1"/>
      <c r="CH95" s="1"/>
      <c r="CI95" s="1"/>
      <c r="CJ95" s="1"/>
      <c r="CK95" s="1"/>
      <c r="CL95" s="1"/>
    </row>
    <row r="96" spans="82:90" s="105" customFormat="1" ht="15" hidden="1" customHeight="1">
      <c r="CD96" s="103"/>
      <c r="CE96" s="1"/>
      <c r="CF96" s="1"/>
      <c r="CG96" s="1"/>
      <c r="CH96" s="1"/>
      <c r="CI96" s="1"/>
      <c r="CJ96" s="1"/>
      <c r="CK96" s="1"/>
      <c r="CL96" s="1"/>
    </row>
    <row r="97" spans="82:90" s="105" customFormat="1" ht="15" hidden="1" customHeight="1">
      <c r="CD97" s="103"/>
      <c r="CE97" s="1"/>
      <c r="CF97" s="1"/>
      <c r="CG97" s="1"/>
      <c r="CH97" s="1"/>
      <c r="CI97" s="1"/>
      <c r="CJ97" s="1"/>
      <c r="CK97" s="1"/>
      <c r="CL97" s="1"/>
    </row>
    <row r="98" spans="82:90" s="105" customFormat="1" ht="15" hidden="1" customHeight="1">
      <c r="CD98" s="103"/>
      <c r="CE98" s="1"/>
      <c r="CF98" s="1"/>
      <c r="CG98" s="1"/>
      <c r="CH98" s="1"/>
      <c r="CI98" s="1"/>
      <c r="CJ98" s="1"/>
      <c r="CK98" s="1"/>
      <c r="CL98" s="1"/>
    </row>
    <row r="99" spans="82:90" s="105" customFormat="1" ht="15" hidden="1" customHeight="1">
      <c r="CD99" s="103"/>
      <c r="CE99" s="1"/>
      <c r="CF99" s="1"/>
      <c r="CG99" s="1"/>
      <c r="CH99" s="1"/>
      <c r="CI99" s="1"/>
      <c r="CJ99" s="1"/>
      <c r="CK99" s="1"/>
      <c r="CL99" s="1"/>
    </row>
    <row r="100" spans="82:90" s="105" customFormat="1" ht="15" hidden="1" customHeight="1">
      <c r="CD100" s="103"/>
      <c r="CE100" s="1"/>
      <c r="CF100" s="1"/>
      <c r="CG100" s="1"/>
      <c r="CH100" s="1"/>
      <c r="CI100" s="1"/>
      <c r="CJ100" s="1"/>
      <c r="CK100" s="1"/>
      <c r="CL100" s="1"/>
    </row>
    <row r="101" spans="82:90" s="105" customFormat="1" ht="15" hidden="1" customHeight="1">
      <c r="CD101" s="103"/>
      <c r="CE101" s="1"/>
      <c r="CF101" s="1"/>
      <c r="CG101" s="1"/>
      <c r="CH101" s="1"/>
      <c r="CI101" s="1"/>
      <c r="CJ101" s="1"/>
      <c r="CK101" s="1"/>
      <c r="CL101" s="1"/>
    </row>
    <row r="102" spans="82:90" s="105" customFormat="1" ht="15" hidden="1" customHeight="1">
      <c r="CD102" s="103"/>
      <c r="CE102" s="1"/>
      <c r="CF102" s="1"/>
      <c r="CG102" s="1"/>
      <c r="CH102" s="1"/>
      <c r="CI102" s="1"/>
      <c r="CJ102" s="1"/>
      <c r="CK102" s="1"/>
      <c r="CL102" s="1"/>
    </row>
    <row r="103" spans="82:90" s="105" customFormat="1" ht="15" hidden="1" customHeight="1">
      <c r="CD103" s="103"/>
      <c r="CE103" s="1"/>
      <c r="CF103" s="1"/>
      <c r="CG103" s="1"/>
      <c r="CH103" s="1"/>
      <c r="CI103" s="1"/>
      <c r="CJ103" s="1"/>
      <c r="CK103" s="1"/>
      <c r="CL103" s="1"/>
    </row>
    <row r="104" spans="82:90" s="105" customFormat="1" ht="15" hidden="1" customHeight="1">
      <c r="CD104" s="103"/>
      <c r="CE104" s="1"/>
      <c r="CF104" s="1"/>
      <c r="CG104" s="1"/>
      <c r="CH104" s="1"/>
      <c r="CI104" s="1"/>
      <c r="CJ104" s="1"/>
      <c r="CK104" s="1"/>
      <c r="CL104" s="1"/>
    </row>
    <row r="105" spans="82:90" s="105" customFormat="1" ht="15" hidden="1" customHeight="1">
      <c r="CD105" s="103"/>
      <c r="CE105" s="1"/>
      <c r="CF105" s="1"/>
      <c r="CG105" s="1"/>
      <c r="CH105" s="1"/>
      <c r="CI105" s="1"/>
      <c r="CJ105" s="1"/>
      <c r="CK105" s="1"/>
      <c r="CL105" s="1"/>
    </row>
    <row r="106" spans="82:90" s="105" customFormat="1" ht="15" hidden="1" customHeight="1">
      <c r="CD106" s="103"/>
      <c r="CE106" s="1"/>
      <c r="CF106" s="1"/>
      <c r="CG106" s="1"/>
      <c r="CH106" s="1"/>
      <c r="CI106" s="1"/>
      <c r="CJ106" s="1"/>
      <c r="CK106" s="1"/>
      <c r="CL106" s="1"/>
    </row>
    <row r="107" spans="82:90" s="105" customFormat="1" ht="15" hidden="1" customHeight="1">
      <c r="CD107" s="103"/>
      <c r="CE107" s="1"/>
      <c r="CF107" s="1"/>
      <c r="CG107" s="1"/>
      <c r="CH107" s="1"/>
      <c r="CI107" s="1"/>
      <c r="CJ107" s="1"/>
      <c r="CK107" s="1"/>
      <c r="CL107" s="1"/>
    </row>
    <row r="108" spans="82:90" s="105" customFormat="1" ht="15" hidden="1" customHeight="1">
      <c r="CD108" s="103"/>
      <c r="CE108" s="1"/>
      <c r="CF108" s="1"/>
      <c r="CG108" s="1"/>
      <c r="CH108" s="1"/>
      <c r="CI108" s="1"/>
      <c r="CJ108" s="1"/>
      <c r="CK108" s="1"/>
      <c r="CL108" s="1"/>
    </row>
    <row r="109" spans="82:90" s="105" customFormat="1" ht="15" hidden="1" customHeight="1">
      <c r="CD109" s="103"/>
      <c r="CE109" s="1"/>
      <c r="CF109" s="1"/>
      <c r="CG109" s="1"/>
      <c r="CH109" s="1"/>
      <c r="CI109" s="1"/>
      <c r="CJ109" s="1"/>
      <c r="CK109" s="1"/>
      <c r="CL109" s="1"/>
    </row>
    <row r="110" spans="82:90" s="105" customFormat="1" ht="15" hidden="1" customHeight="1">
      <c r="CD110" s="103"/>
      <c r="CE110" s="1"/>
      <c r="CF110" s="1"/>
      <c r="CG110" s="1"/>
      <c r="CH110" s="1"/>
      <c r="CI110" s="1"/>
      <c r="CJ110" s="1"/>
      <c r="CK110" s="1"/>
      <c r="CL110" s="1"/>
    </row>
    <row r="111" spans="82:90" s="105" customFormat="1" ht="15" hidden="1" customHeight="1">
      <c r="CD111" s="103"/>
      <c r="CE111" s="1"/>
      <c r="CF111" s="1"/>
      <c r="CG111" s="1"/>
      <c r="CH111" s="1"/>
      <c r="CI111" s="1"/>
      <c r="CJ111" s="1"/>
      <c r="CK111" s="1"/>
      <c r="CL111" s="1"/>
    </row>
    <row r="112" spans="82:90" s="105" customFormat="1" ht="15" hidden="1" customHeight="1">
      <c r="CD112" s="103"/>
      <c r="CE112" s="1"/>
      <c r="CF112" s="1"/>
      <c r="CG112" s="1"/>
      <c r="CH112" s="1"/>
      <c r="CI112" s="1"/>
      <c r="CJ112" s="1"/>
      <c r="CK112" s="1"/>
      <c r="CL112" s="1"/>
    </row>
    <row r="113" spans="82:90" s="105" customFormat="1" ht="15" hidden="1" customHeight="1">
      <c r="CD113" s="103"/>
      <c r="CE113" s="1"/>
      <c r="CF113" s="1"/>
      <c r="CG113" s="1"/>
      <c r="CH113" s="1"/>
      <c r="CI113" s="1"/>
      <c r="CJ113" s="1"/>
      <c r="CK113" s="1"/>
      <c r="CL113" s="1"/>
    </row>
    <row r="114" spans="82:90" s="105" customFormat="1" ht="15" hidden="1" customHeight="1">
      <c r="CD114" s="103"/>
      <c r="CE114" s="1"/>
      <c r="CF114" s="1"/>
      <c r="CG114" s="1"/>
      <c r="CH114" s="1"/>
      <c r="CI114" s="1"/>
      <c r="CJ114" s="1"/>
      <c r="CK114" s="1"/>
      <c r="CL114" s="1"/>
    </row>
    <row r="115" spans="82:90" s="105" customFormat="1" ht="15" hidden="1" customHeight="1">
      <c r="CD115" s="103"/>
      <c r="CE115" s="1"/>
      <c r="CF115" s="1"/>
      <c r="CG115" s="1"/>
      <c r="CH115" s="1"/>
      <c r="CI115" s="1"/>
      <c r="CJ115" s="1"/>
      <c r="CK115" s="1"/>
      <c r="CL115" s="1"/>
    </row>
    <row r="116" spans="82:90" s="105" customFormat="1" ht="15" hidden="1" customHeight="1">
      <c r="CD116" s="103"/>
      <c r="CE116" s="1"/>
      <c r="CF116" s="1"/>
      <c r="CG116" s="1"/>
      <c r="CH116" s="1"/>
      <c r="CI116" s="1"/>
      <c r="CJ116" s="1"/>
      <c r="CK116" s="1"/>
      <c r="CL116" s="1"/>
    </row>
    <row r="117" spans="82:90" s="105" customFormat="1" ht="15" hidden="1" customHeight="1">
      <c r="CD117" s="103"/>
      <c r="CE117" s="1"/>
      <c r="CF117" s="1"/>
      <c r="CG117" s="1"/>
      <c r="CH117" s="1"/>
      <c r="CI117" s="1"/>
      <c r="CJ117" s="1"/>
      <c r="CK117" s="1"/>
      <c r="CL117" s="1"/>
    </row>
    <row r="118" spans="82:90" s="105" customFormat="1" ht="15" hidden="1" customHeight="1">
      <c r="CD118" s="103"/>
      <c r="CE118" s="1"/>
      <c r="CF118" s="1"/>
      <c r="CG118" s="1"/>
      <c r="CH118" s="1"/>
      <c r="CI118" s="1"/>
      <c r="CJ118" s="1"/>
      <c r="CK118" s="1"/>
      <c r="CL118" s="1"/>
    </row>
    <row r="119" spans="82:90" s="105" customFormat="1" ht="15" hidden="1" customHeight="1">
      <c r="CD119" s="103"/>
      <c r="CE119" s="1"/>
      <c r="CF119" s="1"/>
      <c r="CG119" s="1"/>
      <c r="CH119" s="1"/>
      <c r="CI119" s="1"/>
      <c r="CJ119" s="1"/>
      <c r="CK119" s="1"/>
      <c r="CL119" s="1"/>
    </row>
    <row r="120" spans="82:90" s="105" customFormat="1" ht="15" hidden="1" customHeight="1">
      <c r="CD120" s="103"/>
      <c r="CE120" s="1"/>
      <c r="CF120" s="1"/>
      <c r="CG120" s="1"/>
      <c r="CH120" s="1"/>
      <c r="CI120" s="1"/>
      <c r="CJ120" s="1"/>
      <c r="CK120" s="1"/>
      <c r="CL120" s="1"/>
    </row>
    <row r="121" spans="82:90" s="105" customFormat="1" ht="15" hidden="1" customHeight="1">
      <c r="CD121" s="103"/>
      <c r="CE121" s="1"/>
      <c r="CF121" s="1"/>
      <c r="CG121" s="1"/>
      <c r="CH121" s="1"/>
      <c r="CI121" s="1"/>
      <c r="CJ121" s="1"/>
      <c r="CK121" s="1"/>
      <c r="CL121" s="1"/>
    </row>
    <row r="122" spans="82:90" s="105" customFormat="1" ht="15" hidden="1" customHeight="1">
      <c r="CD122" s="103"/>
      <c r="CE122" s="1"/>
      <c r="CF122" s="1"/>
      <c r="CG122" s="1"/>
      <c r="CH122" s="1"/>
      <c r="CI122" s="1"/>
      <c r="CJ122" s="1"/>
      <c r="CK122" s="1"/>
      <c r="CL122" s="1"/>
    </row>
    <row r="123" spans="82:90" s="105" customFormat="1" ht="15" hidden="1" customHeight="1">
      <c r="CD123" s="103"/>
      <c r="CE123" s="1"/>
      <c r="CF123" s="1"/>
      <c r="CG123" s="1"/>
      <c r="CH123" s="1"/>
      <c r="CI123" s="1"/>
      <c r="CJ123" s="1"/>
      <c r="CK123" s="1"/>
      <c r="CL123" s="1"/>
    </row>
    <row r="124" spans="82:90" s="105" customFormat="1" ht="15" hidden="1" customHeight="1">
      <c r="CD124" s="103"/>
      <c r="CE124" s="1"/>
      <c r="CF124" s="1"/>
      <c r="CG124" s="1"/>
      <c r="CH124" s="1"/>
      <c r="CI124" s="1"/>
      <c r="CJ124" s="1"/>
      <c r="CK124" s="1"/>
      <c r="CL124" s="1"/>
    </row>
    <row r="125" spans="82:90" s="105" customFormat="1" ht="15" hidden="1" customHeight="1">
      <c r="CD125" s="103"/>
      <c r="CE125" s="1"/>
      <c r="CF125" s="1"/>
      <c r="CG125" s="1"/>
      <c r="CH125" s="1"/>
      <c r="CI125" s="1"/>
      <c r="CJ125" s="1"/>
      <c r="CK125" s="1"/>
      <c r="CL125" s="1"/>
    </row>
    <row r="126" spans="82:90" s="105" customFormat="1" ht="15" hidden="1" customHeight="1">
      <c r="CD126" s="103"/>
      <c r="CE126" s="1"/>
      <c r="CF126" s="1"/>
      <c r="CG126" s="1"/>
      <c r="CH126" s="1"/>
      <c r="CI126" s="1"/>
      <c r="CJ126" s="1"/>
      <c r="CK126" s="1"/>
      <c r="CL126" s="1"/>
    </row>
    <row r="127" spans="82:90" s="105" customFormat="1" ht="15" hidden="1" customHeight="1">
      <c r="CD127" s="103"/>
      <c r="CE127" s="1"/>
      <c r="CF127" s="1"/>
      <c r="CG127" s="1"/>
      <c r="CH127" s="1"/>
      <c r="CI127" s="1"/>
      <c r="CJ127" s="1"/>
      <c r="CK127" s="1"/>
      <c r="CL127" s="1"/>
    </row>
    <row r="128" spans="82:90" s="105" customFormat="1" ht="15" hidden="1" customHeight="1">
      <c r="CD128" s="103"/>
      <c r="CE128" s="1"/>
      <c r="CF128" s="1"/>
      <c r="CG128" s="1"/>
      <c r="CH128" s="1"/>
      <c r="CI128" s="1"/>
      <c r="CJ128" s="1"/>
      <c r="CK128" s="1"/>
      <c r="CL128" s="1"/>
    </row>
    <row r="129" spans="82:90" s="105" customFormat="1" ht="15" hidden="1" customHeight="1">
      <c r="CD129" s="103"/>
      <c r="CE129" s="1"/>
      <c r="CF129" s="1"/>
      <c r="CG129" s="1"/>
      <c r="CH129" s="1"/>
      <c r="CI129" s="1"/>
      <c r="CJ129" s="1"/>
      <c r="CK129" s="1"/>
      <c r="CL129" s="1"/>
    </row>
    <row r="130" spans="82:90" s="105" customFormat="1" ht="15" hidden="1" customHeight="1">
      <c r="CD130" s="103"/>
      <c r="CE130" s="1"/>
      <c r="CF130" s="1"/>
      <c r="CG130" s="1"/>
      <c r="CH130" s="1"/>
      <c r="CI130" s="1"/>
      <c r="CJ130" s="1"/>
      <c r="CK130" s="1"/>
      <c r="CL130" s="1"/>
    </row>
    <row r="131" spans="82:90" s="105" customFormat="1" ht="15" hidden="1" customHeight="1">
      <c r="CD131" s="103"/>
      <c r="CE131" s="1"/>
      <c r="CF131" s="1"/>
      <c r="CG131" s="1"/>
      <c r="CH131" s="1"/>
      <c r="CI131" s="1"/>
      <c r="CJ131" s="1"/>
      <c r="CK131" s="1"/>
      <c r="CL131" s="1"/>
    </row>
    <row r="132" spans="82:90" s="105" customFormat="1" ht="15" hidden="1" customHeight="1">
      <c r="CD132" s="103"/>
      <c r="CE132" s="1"/>
      <c r="CF132" s="1"/>
      <c r="CG132" s="1"/>
      <c r="CH132" s="1"/>
      <c r="CI132" s="1"/>
      <c r="CJ132" s="1"/>
      <c r="CK132" s="1"/>
      <c r="CL132" s="1"/>
    </row>
    <row r="133" spans="82:90" s="105" customFormat="1" ht="15" hidden="1" customHeight="1">
      <c r="CD133" s="103"/>
      <c r="CE133" s="1"/>
      <c r="CF133" s="1"/>
      <c r="CG133" s="1"/>
      <c r="CH133" s="1"/>
      <c r="CI133" s="1"/>
      <c r="CJ133" s="1"/>
      <c r="CK133" s="1"/>
      <c r="CL133" s="1"/>
    </row>
    <row r="134" spans="82:90" s="105" customFormat="1" ht="15" hidden="1" customHeight="1">
      <c r="CD134" s="103"/>
      <c r="CE134" s="1"/>
      <c r="CF134" s="1"/>
      <c r="CG134" s="1"/>
      <c r="CH134" s="1"/>
      <c r="CI134" s="1"/>
      <c r="CJ134" s="1"/>
      <c r="CK134" s="1"/>
      <c r="CL134" s="1"/>
    </row>
    <row r="135" spans="82:90" s="105" customFormat="1" ht="15" hidden="1" customHeight="1">
      <c r="CD135" s="103"/>
      <c r="CE135" s="1"/>
      <c r="CF135" s="1"/>
      <c r="CG135" s="1"/>
      <c r="CH135" s="1"/>
      <c r="CI135" s="1"/>
      <c r="CJ135" s="1"/>
      <c r="CK135" s="1"/>
      <c r="CL135" s="1"/>
    </row>
    <row r="136" spans="82:90" s="105" customFormat="1" ht="15" hidden="1" customHeight="1">
      <c r="CD136" s="103"/>
      <c r="CE136" s="1"/>
      <c r="CF136" s="1"/>
      <c r="CG136" s="1"/>
      <c r="CH136" s="1"/>
      <c r="CI136" s="1"/>
      <c r="CJ136" s="1"/>
      <c r="CK136" s="1"/>
      <c r="CL136" s="1"/>
    </row>
    <row r="137" spans="82:90" s="105" customFormat="1" ht="15" hidden="1" customHeight="1">
      <c r="CD137" s="103"/>
      <c r="CE137" s="1"/>
      <c r="CF137" s="1"/>
      <c r="CG137" s="1"/>
      <c r="CH137" s="1"/>
      <c r="CI137" s="1"/>
      <c r="CJ137" s="1"/>
      <c r="CK137" s="1"/>
      <c r="CL137" s="1"/>
    </row>
    <row r="138" spans="82:90" s="105" customFormat="1" ht="15" hidden="1" customHeight="1">
      <c r="CD138" s="103"/>
      <c r="CE138" s="1"/>
      <c r="CF138" s="1"/>
      <c r="CG138" s="1"/>
      <c r="CH138" s="1"/>
      <c r="CI138" s="1"/>
      <c r="CJ138" s="1"/>
      <c r="CK138" s="1"/>
      <c r="CL138" s="1"/>
    </row>
    <row r="139" spans="82:90" s="105" customFormat="1" ht="15" hidden="1" customHeight="1">
      <c r="CD139" s="103"/>
      <c r="CE139" s="1"/>
      <c r="CF139" s="1"/>
      <c r="CG139" s="1"/>
      <c r="CH139" s="1"/>
      <c r="CI139" s="1"/>
      <c r="CJ139" s="1"/>
      <c r="CK139" s="1"/>
      <c r="CL139" s="1"/>
    </row>
    <row r="140" spans="82:90" s="105" customFormat="1" ht="15" hidden="1" customHeight="1">
      <c r="CD140" s="103"/>
      <c r="CE140" s="1"/>
      <c r="CF140" s="1"/>
      <c r="CG140" s="1"/>
      <c r="CH140" s="1"/>
      <c r="CI140" s="1"/>
      <c r="CJ140" s="1"/>
      <c r="CK140" s="1"/>
      <c r="CL140" s="1"/>
    </row>
    <row r="141" spans="82:90" s="105" customFormat="1" ht="15" hidden="1" customHeight="1">
      <c r="CD141" s="103"/>
      <c r="CE141" s="1"/>
      <c r="CF141" s="1"/>
      <c r="CG141" s="1"/>
      <c r="CH141" s="1"/>
      <c r="CI141" s="1"/>
      <c r="CJ141" s="1"/>
      <c r="CK141" s="1"/>
      <c r="CL141" s="1"/>
    </row>
    <row r="142" spans="82:90" s="105" customFormat="1" ht="15" hidden="1" customHeight="1">
      <c r="CD142" s="103"/>
      <c r="CE142" s="1"/>
      <c r="CF142" s="1"/>
      <c r="CG142" s="1"/>
      <c r="CH142" s="1"/>
      <c r="CI142" s="1"/>
      <c r="CJ142" s="1"/>
      <c r="CK142" s="1"/>
      <c r="CL142" s="1"/>
    </row>
    <row r="143" spans="82:90" s="105" customFormat="1" ht="15" hidden="1" customHeight="1">
      <c r="CD143" s="103"/>
      <c r="CE143" s="1"/>
      <c r="CF143" s="1"/>
      <c r="CG143" s="1"/>
      <c r="CH143" s="1"/>
      <c r="CI143" s="1"/>
      <c r="CJ143" s="1"/>
      <c r="CK143" s="1"/>
      <c r="CL143" s="1"/>
    </row>
    <row r="144" spans="82:90" s="105" customFormat="1" ht="15" hidden="1" customHeight="1">
      <c r="CD144" s="103"/>
      <c r="CE144" s="1"/>
      <c r="CF144" s="1"/>
      <c r="CG144" s="1"/>
      <c r="CH144" s="1"/>
      <c r="CI144" s="1"/>
      <c r="CJ144" s="1"/>
      <c r="CK144" s="1"/>
      <c r="CL144" s="1"/>
    </row>
    <row r="145" spans="82:90" s="105" customFormat="1" ht="15" hidden="1" customHeight="1">
      <c r="CD145" s="103"/>
      <c r="CE145" s="1"/>
      <c r="CF145" s="1"/>
      <c r="CG145" s="1"/>
      <c r="CH145" s="1"/>
      <c r="CI145" s="1"/>
      <c r="CJ145" s="1"/>
      <c r="CK145" s="1"/>
      <c r="CL145" s="1"/>
    </row>
    <row r="146" spans="82:90" s="105" customFormat="1" ht="15" hidden="1" customHeight="1">
      <c r="CD146" s="103"/>
      <c r="CE146" s="1"/>
      <c r="CF146" s="1"/>
      <c r="CG146" s="1"/>
      <c r="CH146" s="1"/>
      <c r="CI146" s="1"/>
      <c r="CJ146" s="1"/>
      <c r="CK146" s="1"/>
      <c r="CL146" s="1"/>
    </row>
    <row r="147" spans="82:90" s="105" customFormat="1" ht="15" hidden="1" customHeight="1">
      <c r="CD147" s="103"/>
      <c r="CE147" s="1"/>
      <c r="CF147" s="1"/>
      <c r="CG147" s="1"/>
      <c r="CH147" s="1"/>
      <c r="CI147" s="1"/>
      <c r="CJ147" s="1"/>
      <c r="CK147" s="1"/>
      <c r="CL147" s="1"/>
    </row>
    <row r="148" spans="82:90" s="105" customFormat="1" ht="15" hidden="1" customHeight="1">
      <c r="CD148" s="103"/>
      <c r="CE148" s="1"/>
      <c r="CF148" s="1"/>
      <c r="CG148" s="1"/>
      <c r="CH148" s="1"/>
      <c r="CI148" s="1"/>
      <c r="CJ148" s="1"/>
      <c r="CK148" s="1"/>
      <c r="CL148" s="1"/>
    </row>
    <row r="149" spans="82:90" s="105" customFormat="1" ht="15" hidden="1" customHeight="1">
      <c r="CD149" s="103"/>
      <c r="CE149" s="1"/>
      <c r="CF149" s="1"/>
      <c r="CG149" s="1"/>
      <c r="CH149" s="1"/>
      <c r="CI149" s="1"/>
      <c r="CJ149" s="1"/>
      <c r="CK149" s="1"/>
      <c r="CL149" s="1"/>
    </row>
    <row r="150" spans="82:90" s="105" customFormat="1" ht="15" hidden="1" customHeight="1">
      <c r="CD150" s="103"/>
      <c r="CE150" s="1"/>
      <c r="CF150" s="1"/>
      <c r="CG150" s="1"/>
      <c r="CH150" s="1"/>
      <c r="CI150" s="1"/>
      <c r="CJ150" s="1"/>
      <c r="CK150" s="1"/>
      <c r="CL150" s="1"/>
    </row>
    <row r="151" spans="82:90" s="105" customFormat="1" ht="15" hidden="1" customHeight="1">
      <c r="CD151" s="103"/>
      <c r="CE151" s="1"/>
      <c r="CF151" s="1"/>
      <c r="CG151" s="1"/>
      <c r="CH151" s="1"/>
      <c r="CI151" s="1"/>
      <c r="CJ151" s="1"/>
      <c r="CK151" s="1"/>
      <c r="CL151" s="1"/>
    </row>
    <row r="152" spans="82:90" s="105" customFormat="1" ht="15" hidden="1" customHeight="1">
      <c r="CD152" s="103"/>
      <c r="CE152" s="1"/>
      <c r="CF152" s="1"/>
      <c r="CG152" s="1"/>
      <c r="CH152" s="1"/>
      <c r="CI152" s="1"/>
      <c r="CJ152" s="1"/>
      <c r="CK152" s="1"/>
      <c r="CL152" s="1"/>
    </row>
    <row r="153" spans="82:90" s="105" customFormat="1" ht="15" hidden="1" customHeight="1">
      <c r="CD153" s="103"/>
      <c r="CE153" s="1"/>
      <c r="CF153" s="1"/>
      <c r="CG153" s="1"/>
      <c r="CH153" s="1"/>
      <c r="CI153" s="1"/>
      <c r="CJ153" s="1"/>
      <c r="CK153" s="1"/>
      <c r="CL153" s="1"/>
    </row>
    <row r="154" spans="82:90" s="105" customFormat="1" ht="15" hidden="1" customHeight="1">
      <c r="CD154" s="103"/>
      <c r="CE154" s="1"/>
      <c r="CF154" s="1"/>
      <c r="CG154" s="1"/>
      <c r="CH154" s="1"/>
      <c r="CI154" s="1"/>
      <c r="CJ154" s="1"/>
      <c r="CK154" s="1"/>
      <c r="CL154" s="1"/>
    </row>
    <row r="155" spans="82:90" s="105" customFormat="1" ht="15" hidden="1" customHeight="1">
      <c r="CD155" s="103"/>
      <c r="CE155" s="1"/>
      <c r="CF155" s="1"/>
      <c r="CG155" s="1"/>
      <c r="CH155" s="1"/>
      <c r="CI155" s="1"/>
      <c r="CJ155" s="1"/>
      <c r="CK155" s="1"/>
      <c r="CL155" s="1"/>
    </row>
    <row r="156" spans="82:90" s="105" customFormat="1" ht="15" hidden="1" customHeight="1">
      <c r="CD156" s="103"/>
      <c r="CE156" s="1"/>
      <c r="CF156" s="1"/>
      <c r="CG156" s="1"/>
      <c r="CH156" s="1"/>
      <c r="CI156" s="1"/>
      <c r="CJ156" s="1"/>
      <c r="CK156" s="1"/>
      <c r="CL156" s="1"/>
    </row>
    <row r="157" spans="82:90" s="105" customFormat="1" ht="15" hidden="1" customHeight="1">
      <c r="CD157" s="103"/>
      <c r="CE157" s="1"/>
      <c r="CF157" s="1"/>
      <c r="CG157" s="1"/>
      <c r="CH157" s="1"/>
      <c r="CI157" s="1"/>
      <c r="CJ157" s="1"/>
      <c r="CK157" s="1"/>
      <c r="CL157" s="1"/>
    </row>
    <row r="158" spans="82:90" s="105" customFormat="1" ht="15" hidden="1" customHeight="1">
      <c r="CD158" s="103"/>
      <c r="CE158" s="1"/>
      <c r="CF158" s="1"/>
      <c r="CG158" s="1"/>
      <c r="CH158" s="1"/>
      <c r="CI158" s="1"/>
      <c r="CJ158" s="1"/>
      <c r="CK158" s="1"/>
      <c r="CL158" s="1"/>
    </row>
    <row r="159" spans="82:90" s="105" customFormat="1" ht="15" hidden="1" customHeight="1">
      <c r="CD159" s="103"/>
      <c r="CE159" s="1"/>
      <c r="CF159" s="1"/>
      <c r="CG159" s="1"/>
      <c r="CH159" s="1"/>
      <c r="CI159" s="1"/>
      <c r="CJ159" s="1"/>
      <c r="CK159" s="1"/>
      <c r="CL159" s="1"/>
    </row>
    <row r="160" spans="82:90" s="105" customFormat="1" ht="15" hidden="1" customHeight="1">
      <c r="CD160" s="103"/>
      <c r="CE160" s="1"/>
      <c r="CF160" s="1"/>
      <c r="CG160" s="1"/>
      <c r="CH160" s="1"/>
      <c r="CI160" s="1"/>
      <c r="CJ160" s="1"/>
      <c r="CK160" s="1"/>
      <c r="CL160" s="1"/>
    </row>
    <row r="161" spans="82:90" s="105" customFormat="1" ht="15" hidden="1" customHeight="1">
      <c r="CD161" s="103"/>
      <c r="CE161" s="1"/>
      <c r="CF161" s="1"/>
      <c r="CG161" s="1"/>
      <c r="CH161" s="1"/>
      <c r="CI161" s="1"/>
      <c r="CJ161" s="1"/>
      <c r="CK161" s="1"/>
      <c r="CL161" s="1"/>
    </row>
    <row r="162" spans="82:90" s="105" customFormat="1" ht="15" hidden="1" customHeight="1">
      <c r="CD162" s="103"/>
      <c r="CE162" s="1"/>
      <c r="CF162" s="1"/>
      <c r="CG162" s="1"/>
      <c r="CH162" s="1"/>
      <c r="CI162" s="1"/>
      <c r="CJ162" s="1"/>
      <c r="CK162" s="1"/>
      <c r="CL162" s="1"/>
    </row>
    <row r="163" spans="82:90" s="105" customFormat="1" ht="15" hidden="1" customHeight="1">
      <c r="CD163" s="103"/>
      <c r="CE163" s="1"/>
      <c r="CF163" s="1"/>
      <c r="CG163" s="1"/>
      <c r="CH163" s="1"/>
      <c r="CI163" s="1"/>
      <c r="CJ163" s="1"/>
      <c r="CK163" s="1"/>
      <c r="CL163" s="1"/>
    </row>
    <row r="164" spans="82:90" s="105" customFormat="1" ht="15" hidden="1" customHeight="1">
      <c r="CD164" s="103"/>
      <c r="CE164" s="1"/>
      <c r="CF164" s="1"/>
      <c r="CG164" s="1"/>
      <c r="CH164" s="1"/>
      <c r="CI164" s="1"/>
      <c r="CJ164" s="1"/>
      <c r="CK164" s="1"/>
      <c r="CL164" s="1"/>
    </row>
    <row r="165" spans="82:90" s="105" customFormat="1" ht="15" hidden="1" customHeight="1">
      <c r="CD165" s="103"/>
      <c r="CE165" s="1"/>
      <c r="CF165" s="1"/>
      <c r="CG165" s="1"/>
      <c r="CH165" s="1"/>
      <c r="CI165" s="1"/>
      <c r="CJ165" s="1"/>
      <c r="CK165" s="1"/>
      <c r="CL165" s="1"/>
    </row>
    <row r="166" spans="82:90" s="105" customFormat="1" ht="15" hidden="1" customHeight="1">
      <c r="CD166" s="103"/>
      <c r="CE166" s="1"/>
      <c r="CF166" s="1"/>
      <c r="CG166" s="1"/>
      <c r="CH166" s="1"/>
      <c r="CI166" s="1"/>
      <c r="CJ166" s="1"/>
      <c r="CK166" s="1"/>
      <c r="CL166" s="1"/>
    </row>
    <row r="167" spans="82:90" s="105" customFormat="1" ht="15" hidden="1" customHeight="1">
      <c r="CD167" s="103"/>
      <c r="CE167" s="1"/>
      <c r="CF167" s="1"/>
      <c r="CG167" s="1"/>
      <c r="CH167" s="1"/>
      <c r="CI167" s="1"/>
      <c r="CJ167" s="1"/>
      <c r="CK167" s="1"/>
      <c r="CL167" s="1"/>
    </row>
    <row r="168" spans="82:90" s="105" customFormat="1" ht="15" hidden="1" customHeight="1">
      <c r="CD168" s="103"/>
      <c r="CE168" s="1"/>
      <c r="CF168" s="1"/>
      <c r="CG168" s="1"/>
      <c r="CH168" s="1"/>
      <c r="CI168" s="1"/>
      <c r="CJ168" s="1"/>
      <c r="CK168" s="1"/>
      <c r="CL168" s="1"/>
    </row>
    <row r="169" spans="82:90" s="105" customFormat="1" ht="15" hidden="1" customHeight="1">
      <c r="CD169" s="103"/>
      <c r="CE169" s="1"/>
      <c r="CF169" s="1"/>
      <c r="CG169" s="1"/>
      <c r="CH169" s="1"/>
      <c r="CI169" s="1"/>
      <c r="CJ169" s="1"/>
      <c r="CK169" s="1"/>
      <c r="CL169" s="1"/>
    </row>
  </sheetData>
  <sheetProtection algorithmName="SHA-512" hashValue="rY4l8Zzn04M6bV6SRHcQZJd6pXMqqFrr8ueEi8+Tk2eSaNAEnCBVwVVKM5dueDBPD0eNWGJfCGky8U2FnF2IKw==" saltValue="Vym52mGmfmx9CP+wdnl1+g==" spinCount="100000" sheet="1" objects="1" scenarios="1" selectLockedCells="1" selectUnlockedCells="1"/>
  <mergeCells count="263">
    <mergeCell ref="BM49:BS49"/>
    <mergeCell ref="D50:BY52"/>
    <mergeCell ref="AT48:AY49"/>
    <mergeCell ref="AZ48:BF48"/>
    <mergeCell ref="BG48:BL49"/>
    <mergeCell ref="BM48:BS48"/>
    <mergeCell ref="BT48:BY49"/>
    <mergeCell ref="H49:L49"/>
    <mergeCell ref="M49:S49"/>
    <mergeCell ref="Z49:AF49"/>
    <mergeCell ref="AM49:AS49"/>
    <mergeCell ref="AZ49:BF49"/>
    <mergeCell ref="H48:L48"/>
    <mergeCell ref="M48:S48"/>
    <mergeCell ref="T48:Y49"/>
    <mergeCell ref="Z48:AF48"/>
    <mergeCell ref="AG48:AL49"/>
    <mergeCell ref="AM48:AS48"/>
    <mergeCell ref="E44:G49"/>
    <mergeCell ref="H44:L45"/>
    <mergeCell ref="D12:D49"/>
    <mergeCell ref="E12:CC12"/>
    <mergeCell ref="E13:Q13"/>
    <mergeCell ref="R13:BY13"/>
    <mergeCell ref="AT46:AY47"/>
    <mergeCell ref="AZ46:BF47"/>
    <mergeCell ref="BG46:BL47"/>
    <mergeCell ref="BM46:BS47"/>
    <mergeCell ref="BT46:BY47"/>
    <mergeCell ref="H47:L47"/>
    <mergeCell ref="H46:L46"/>
    <mergeCell ref="M46:S47"/>
    <mergeCell ref="T46:Y47"/>
    <mergeCell ref="Z46:AF47"/>
    <mergeCell ref="AG46:AL47"/>
    <mergeCell ref="AM46:AS47"/>
    <mergeCell ref="BG44:BL45"/>
    <mergeCell ref="BM44:BS44"/>
    <mergeCell ref="BT44:BY45"/>
    <mergeCell ref="M45:S45"/>
    <mergeCell ref="Z45:AF45"/>
    <mergeCell ref="AM45:AS45"/>
    <mergeCell ref="AZ45:BF45"/>
    <mergeCell ref="BM45:BS45"/>
    <mergeCell ref="BM43:BS43"/>
    <mergeCell ref="M44:S44"/>
    <mergeCell ref="T44:Y45"/>
    <mergeCell ref="Z44:AF44"/>
    <mergeCell ref="AG44:AL45"/>
    <mergeCell ref="AM44:AS44"/>
    <mergeCell ref="AT44:AY45"/>
    <mergeCell ref="AZ44:BF44"/>
    <mergeCell ref="AT42:AY43"/>
    <mergeCell ref="AZ42:BF42"/>
    <mergeCell ref="BG42:BL43"/>
    <mergeCell ref="BM42:BS42"/>
    <mergeCell ref="BT42:BY43"/>
    <mergeCell ref="BG40:BL41"/>
    <mergeCell ref="BM40:BS41"/>
    <mergeCell ref="BT40:BY41"/>
    <mergeCell ref="H41:L41"/>
    <mergeCell ref="H40:L40"/>
    <mergeCell ref="M40:S41"/>
    <mergeCell ref="T40:Y41"/>
    <mergeCell ref="Z40:AF41"/>
    <mergeCell ref="AG40:AL41"/>
    <mergeCell ref="AM40:AS41"/>
    <mergeCell ref="BG38:BL39"/>
    <mergeCell ref="BM38:BS38"/>
    <mergeCell ref="BT38:BY39"/>
    <mergeCell ref="M39:S39"/>
    <mergeCell ref="Z39:AF39"/>
    <mergeCell ref="AM39:AS39"/>
    <mergeCell ref="AZ39:BF39"/>
    <mergeCell ref="BM39:BS39"/>
    <mergeCell ref="BM37:BS37"/>
    <mergeCell ref="AT36:AY37"/>
    <mergeCell ref="AZ36:BF36"/>
    <mergeCell ref="BG36:BL37"/>
    <mergeCell ref="BM36:BS36"/>
    <mergeCell ref="BT36:BY37"/>
    <mergeCell ref="E38:G43"/>
    <mergeCell ref="H38:L39"/>
    <mergeCell ref="M38:S38"/>
    <mergeCell ref="T38:Y39"/>
    <mergeCell ref="Z38:AF38"/>
    <mergeCell ref="AG38:AL39"/>
    <mergeCell ref="AM38:AS38"/>
    <mergeCell ref="AT38:AY39"/>
    <mergeCell ref="AZ38:BF38"/>
    <mergeCell ref="AT40:AY41"/>
    <mergeCell ref="AZ40:BF41"/>
    <mergeCell ref="H43:L43"/>
    <mergeCell ref="M43:S43"/>
    <mergeCell ref="Z43:AF43"/>
    <mergeCell ref="AM43:AS43"/>
    <mergeCell ref="AZ43:BF43"/>
    <mergeCell ref="H42:L42"/>
    <mergeCell ref="M42:S42"/>
    <mergeCell ref="T42:Y43"/>
    <mergeCell ref="Z42:AF42"/>
    <mergeCell ref="AG42:AL43"/>
    <mergeCell ref="AM42:AS42"/>
    <mergeCell ref="BG34:BL35"/>
    <mergeCell ref="BM34:BS35"/>
    <mergeCell ref="BT34:BY35"/>
    <mergeCell ref="H35:L35"/>
    <mergeCell ref="H34:L34"/>
    <mergeCell ref="M34:S35"/>
    <mergeCell ref="T34:Y35"/>
    <mergeCell ref="Z34:AF35"/>
    <mergeCell ref="AG34:AL35"/>
    <mergeCell ref="AM34:AS35"/>
    <mergeCell ref="BG32:BL33"/>
    <mergeCell ref="BM32:BS32"/>
    <mergeCell ref="BT32:BY33"/>
    <mergeCell ref="M33:S33"/>
    <mergeCell ref="Z33:AF33"/>
    <mergeCell ref="AM33:AS33"/>
    <mergeCell ref="AZ33:BF33"/>
    <mergeCell ref="BM33:BS33"/>
    <mergeCell ref="BM31:BS31"/>
    <mergeCell ref="AT30:AY31"/>
    <mergeCell ref="AZ30:BF30"/>
    <mergeCell ref="BG30:BL31"/>
    <mergeCell ref="BM30:BS30"/>
    <mergeCell ref="BT30:BY31"/>
    <mergeCell ref="AM31:AS31"/>
    <mergeCell ref="AZ31:BF31"/>
    <mergeCell ref="E32:G37"/>
    <mergeCell ref="H32:L33"/>
    <mergeCell ref="M32:S32"/>
    <mergeCell ref="T32:Y33"/>
    <mergeCell ref="Z32:AF32"/>
    <mergeCell ref="AG32:AL33"/>
    <mergeCell ref="AM32:AS32"/>
    <mergeCell ref="AT32:AY33"/>
    <mergeCell ref="AZ32:BF32"/>
    <mergeCell ref="AT34:AY35"/>
    <mergeCell ref="AZ34:BF35"/>
    <mergeCell ref="H37:L37"/>
    <mergeCell ref="M37:S37"/>
    <mergeCell ref="Z37:AF37"/>
    <mergeCell ref="AM37:AS37"/>
    <mergeCell ref="AZ37:BF37"/>
    <mergeCell ref="H36:L36"/>
    <mergeCell ref="M36:S36"/>
    <mergeCell ref="T36:Y37"/>
    <mergeCell ref="Z36:AF36"/>
    <mergeCell ref="AG36:AL37"/>
    <mergeCell ref="AM36:AS36"/>
    <mergeCell ref="BG28:BL29"/>
    <mergeCell ref="BM28:BS29"/>
    <mergeCell ref="BT28:BY29"/>
    <mergeCell ref="H29:L29"/>
    <mergeCell ref="H30:L30"/>
    <mergeCell ref="M30:S30"/>
    <mergeCell ref="T30:Y31"/>
    <mergeCell ref="Z30:AF30"/>
    <mergeCell ref="AG30:AL31"/>
    <mergeCell ref="AM30:AS30"/>
    <mergeCell ref="T28:Y29"/>
    <mergeCell ref="Z28:AF29"/>
    <mergeCell ref="AG28:AL29"/>
    <mergeCell ref="AM28:AS29"/>
    <mergeCell ref="AT28:AY29"/>
    <mergeCell ref="AZ28:BF29"/>
    <mergeCell ref="AM26:AS26"/>
    <mergeCell ref="AT26:AY27"/>
    <mergeCell ref="AZ26:BF26"/>
    <mergeCell ref="BG26:BL27"/>
    <mergeCell ref="BM26:BS26"/>
    <mergeCell ref="BT26:BY27"/>
    <mergeCell ref="AM27:AS27"/>
    <mergeCell ref="AZ27:BF27"/>
    <mergeCell ref="BM27:BS27"/>
    <mergeCell ref="E26:G31"/>
    <mergeCell ref="H26:L27"/>
    <mergeCell ref="M26:S26"/>
    <mergeCell ref="T26:Y27"/>
    <mergeCell ref="Z26:AF26"/>
    <mergeCell ref="AG26:AL27"/>
    <mergeCell ref="M27:S27"/>
    <mergeCell ref="Z27:AF27"/>
    <mergeCell ref="H28:L28"/>
    <mergeCell ref="M28:S29"/>
    <mergeCell ref="H31:L31"/>
    <mergeCell ref="M31:S31"/>
    <mergeCell ref="Z31:AF31"/>
    <mergeCell ref="AT24:AY25"/>
    <mergeCell ref="AZ24:BF25"/>
    <mergeCell ref="BG24:BL25"/>
    <mergeCell ref="BM24:BS25"/>
    <mergeCell ref="BT24:BY25"/>
    <mergeCell ref="E25:L25"/>
    <mergeCell ref="E24:L24"/>
    <mergeCell ref="M24:S25"/>
    <mergeCell ref="T24:Y25"/>
    <mergeCell ref="Z24:AF25"/>
    <mergeCell ref="AG24:AL25"/>
    <mergeCell ref="AM24:AS25"/>
    <mergeCell ref="BJ22:BL22"/>
    <mergeCell ref="BM22:BV22"/>
    <mergeCell ref="BW22:BY22"/>
    <mergeCell ref="M23:Y23"/>
    <mergeCell ref="Z23:AL23"/>
    <mergeCell ref="AM23:AY23"/>
    <mergeCell ref="AZ23:BL23"/>
    <mergeCell ref="BM23:BY23"/>
    <mergeCell ref="M22:V22"/>
    <mergeCell ref="W22:Y22"/>
    <mergeCell ref="Z22:AI22"/>
    <mergeCell ref="AJ22:AL22"/>
    <mergeCell ref="AM22:AV22"/>
    <mergeCell ref="AW22:AY22"/>
    <mergeCell ref="E15:Q17"/>
    <mergeCell ref="R15:AA17"/>
    <mergeCell ref="AB15:AK17"/>
    <mergeCell ref="AL15:AU17"/>
    <mergeCell ref="AV15:BE17"/>
    <mergeCell ref="BF15:BO17"/>
    <mergeCell ref="BP15:BY17"/>
    <mergeCell ref="AM21:AV21"/>
    <mergeCell ref="AW21:AY21"/>
    <mergeCell ref="AZ21:BI21"/>
    <mergeCell ref="BJ21:BL21"/>
    <mergeCell ref="BM21:BV21"/>
    <mergeCell ref="BW21:BY21"/>
    <mergeCell ref="E18:CC18"/>
    <mergeCell ref="E19:CC19"/>
    <mergeCell ref="E20:Y20"/>
    <mergeCell ref="Z20:BY20"/>
    <mergeCell ref="BZ20:CC52"/>
    <mergeCell ref="E21:L23"/>
    <mergeCell ref="M21:V21"/>
    <mergeCell ref="W21:Y21"/>
    <mergeCell ref="Z21:AI21"/>
    <mergeCell ref="AJ21:AL21"/>
    <mergeCell ref="AZ22:BI22"/>
    <mergeCell ref="A1:C52"/>
    <mergeCell ref="D1:CC4"/>
    <mergeCell ref="E5:BP5"/>
    <mergeCell ref="BQ5:CC5"/>
    <mergeCell ref="D6:AD6"/>
    <mergeCell ref="AE6:AY6"/>
    <mergeCell ref="AZ6:CC6"/>
    <mergeCell ref="D7:CC7"/>
    <mergeCell ref="D8:AK8"/>
    <mergeCell ref="AL8:AR8"/>
    <mergeCell ref="BZ13:CC17"/>
    <mergeCell ref="E14:Q14"/>
    <mergeCell ref="R14:AA14"/>
    <mergeCell ref="AB14:AK14"/>
    <mergeCell ref="AL14:AU14"/>
    <mergeCell ref="AV14:BE14"/>
    <mergeCell ref="AS8:CC8"/>
    <mergeCell ref="D9:CC9"/>
    <mergeCell ref="D10:AB10"/>
    <mergeCell ref="AC10:BA10"/>
    <mergeCell ref="BB10:CC10"/>
    <mergeCell ref="D11:CC11"/>
    <mergeCell ref="BF14:BO14"/>
    <mergeCell ref="BP14:BY14"/>
  </mergeCells>
  <phoneticPr fontId="15"/>
  <dataValidations count="1">
    <dataValidation imeMode="hiragana" allowBlank="1" showInputMessage="1" sqref="A1:A4 R13:R15 AE6 BQ5 AV14:AV15 AZ6 D1 AG48 AL8 D6:D9 E5 BF14:BF15 D50 BP14:BP15 AB14:AB15 BZ13:CB13 BT24 AL14:AL15 T24 BM21:BM24 CN1:EU12 AG24 AT24 BG24 H26 E38 CD1:CD4 AZ21:AZ24 E32 Z21:Z24 A53:CD1048576 E24:E26 H40:H44 M21:M24 E44 AM21:AM24 CN18:EU1048576 EV1:XFD1048576 CM1:CM1048576 D11:D12 H28:H32 E18:E21 E12:E15 H34:H38 AT46 BG46 T36 T44 T26 BT26 AM46 AT26 BG26 M28 T28 BT28 AZ46 AM28 AZ28 BM28 BM46 AT28 BG28 BT44 T32 T30 BT30 AT30 BT32 BT34 AM34 AZ34 BM34 AT34 BG34 AT32 T38 BG30 BT36 AT36 BG36 BT38 M34 T34 BT40 AM40 AZ40 BM40 T42 AT40 BG40 BG32 AT38 M46 AT44 M40 BT42 T46 AT42 BG42 BG44 T40 BG38 BT46 AG36 AG26 Z28 AG28 AG44 AG30 Z34 AG34 AG42 AG32 Z46 Z40 AG46 AG40 AG38 T48 BT48 AT48 BG48 H46:H49" xr:uid="{00000000-0002-0000-0E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pageSetUpPr autoPageBreaks="0" fitToPage="1"/>
  </sheetPr>
  <dimension ref="A1:CG151"/>
  <sheetViews>
    <sheetView showGridLines="0" showRowColHeaders="0" workbookViewId="0">
      <selection activeCell="CF1" sqref="CF1"/>
    </sheetView>
  </sheetViews>
  <sheetFormatPr defaultColWidth="0" defaultRowHeight="0" customHeight="1" zeroHeight="1"/>
  <cols>
    <col min="1" max="11" width="1.25" style="110" customWidth="1"/>
    <col min="12" max="12" width="5" style="110" customWidth="1"/>
    <col min="13" max="16" width="1.25" style="110" customWidth="1"/>
    <col min="17" max="17" width="4.875" style="110" customWidth="1"/>
    <col min="18" max="74" width="1.25" style="110" customWidth="1"/>
    <col min="75" max="75" width="1.875" style="110" customWidth="1"/>
    <col min="76" max="76" width="2.5" style="103" customWidth="1"/>
    <col min="77" max="84" width="2.5" style="1" customWidth="1"/>
    <col min="85" max="85" width="0" style="110" hidden="1" customWidth="1"/>
    <col min="86" max="16384" width="2.5" style="110" hidden="1"/>
  </cols>
  <sheetData>
    <row r="1" spans="1:84" ht="38.25" customHeight="1">
      <c r="A1" s="2010"/>
      <c r="B1" s="2010"/>
      <c r="C1" s="2010"/>
      <c r="D1" s="2010"/>
      <c r="E1" s="2010"/>
      <c r="F1" s="2010"/>
      <c r="G1" s="2010"/>
      <c r="H1" s="2010"/>
      <c r="I1" s="2010"/>
      <c r="J1" s="2010"/>
      <c r="K1" s="2010"/>
      <c r="L1" s="2010"/>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0"/>
      <c r="AN1" s="2010"/>
      <c r="AO1" s="2010"/>
      <c r="AP1" s="2010"/>
      <c r="AQ1" s="2010"/>
      <c r="AR1" s="2010"/>
      <c r="AS1" s="2010"/>
      <c r="AT1" s="2010"/>
      <c r="AU1" s="2010"/>
      <c r="AV1" s="2010"/>
      <c r="AW1" s="2010"/>
      <c r="AX1" s="2010"/>
      <c r="AY1" s="2010"/>
      <c r="AZ1" s="2010"/>
      <c r="BA1" s="2010"/>
      <c r="BB1" s="2010"/>
      <c r="BC1" s="2010"/>
      <c r="BD1" s="2010"/>
      <c r="BE1" s="2010"/>
      <c r="BF1" s="2010"/>
      <c r="BG1" s="2010"/>
      <c r="BH1" s="2010"/>
      <c r="BI1" s="2010"/>
      <c r="BJ1" s="2010"/>
      <c r="BK1" s="2010"/>
      <c r="BL1" s="2010"/>
      <c r="BM1" s="2010"/>
      <c r="BN1" s="2010"/>
      <c r="BO1" s="2010"/>
      <c r="BP1" s="2010"/>
      <c r="BQ1" s="2010"/>
      <c r="BR1" s="2010"/>
      <c r="BS1" s="2010"/>
      <c r="BT1" s="2010"/>
      <c r="BU1" s="2010"/>
      <c r="BV1" s="2010"/>
      <c r="BW1" s="2010"/>
      <c r="BX1" s="102"/>
      <c r="BY1" s="102"/>
      <c r="BZ1" s="102"/>
      <c r="CA1" s="102"/>
      <c r="CB1" s="102"/>
      <c r="CC1" s="102"/>
      <c r="CD1" s="102"/>
      <c r="CE1" s="102"/>
      <c r="CF1" s="102"/>
    </row>
    <row r="2" spans="1:84" ht="15" customHeight="1">
      <c r="A2" s="2010"/>
      <c r="B2" s="2010"/>
      <c r="C2" s="2010"/>
      <c r="D2" s="2010"/>
      <c r="E2" s="2010"/>
      <c r="F2" s="2010"/>
      <c r="G2" s="2010"/>
      <c r="H2" s="2010"/>
      <c r="I2" s="2010"/>
      <c r="J2" s="2010"/>
      <c r="K2" s="2010"/>
      <c r="L2" s="2010"/>
      <c r="M2" s="2010"/>
      <c r="N2" s="2010"/>
      <c r="O2" s="2010"/>
      <c r="P2" s="2010"/>
      <c r="Q2" s="2010"/>
      <c r="R2" s="2010"/>
      <c r="S2" s="2010"/>
      <c r="T2" s="2010"/>
      <c r="U2" s="2010"/>
      <c r="V2" s="2010"/>
      <c r="W2" s="2010"/>
      <c r="X2" s="2010"/>
      <c r="Y2" s="2010"/>
      <c r="Z2" s="2010"/>
      <c r="AA2" s="2010"/>
      <c r="AB2" s="2010"/>
      <c r="AC2" s="2010"/>
      <c r="AD2" s="2010"/>
      <c r="AE2" s="2010"/>
      <c r="AF2" s="2272" t="s">
        <v>224</v>
      </c>
      <c r="AG2" s="2272"/>
      <c r="AH2" s="2272"/>
      <c r="AI2" s="2272"/>
      <c r="AJ2" s="2272"/>
      <c r="AK2" s="2272"/>
      <c r="AL2" s="2272"/>
      <c r="AM2" s="2010"/>
      <c r="AN2" s="2010"/>
      <c r="AO2" s="2010"/>
      <c r="AP2" s="2010"/>
      <c r="AQ2" s="2010"/>
      <c r="AR2" s="2010"/>
      <c r="AS2" s="2010"/>
      <c r="AT2" s="2010"/>
      <c r="AU2" s="2010"/>
      <c r="AV2" s="2010"/>
      <c r="AW2" s="2010"/>
      <c r="AX2" s="2010"/>
      <c r="AY2" s="2010"/>
      <c r="AZ2" s="2010"/>
      <c r="BA2" s="2010"/>
      <c r="BB2" s="2010"/>
      <c r="BC2" s="2010"/>
      <c r="BD2" s="2010"/>
      <c r="BE2" s="2010"/>
      <c r="BF2" s="2010"/>
      <c r="BG2" s="2010"/>
      <c r="BH2" s="2010"/>
      <c r="BI2" s="2010"/>
      <c r="BJ2" s="2010"/>
      <c r="BK2" s="2010"/>
      <c r="BL2" s="2010"/>
      <c r="BM2" s="2010"/>
      <c r="BN2" s="2010"/>
      <c r="BO2" s="2010"/>
      <c r="BP2" s="2010"/>
      <c r="BQ2" s="2010"/>
      <c r="BR2" s="2010"/>
      <c r="BS2" s="2010"/>
      <c r="BT2" s="2010"/>
      <c r="BU2" s="2010"/>
      <c r="BV2" s="2010"/>
      <c r="BW2" s="2010"/>
      <c r="BX2" s="102"/>
      <c r="BY2" s="102"/>
      <c r="BZ2" s="102"/>
      <c r="CA2" s="102"/>
      <c r="CB2" s="102"/>
      <c r="CC2" s="102"/>
      <c r="CD2" s="102"/>
      <c r="CE2" s="102"/>
      <c r="CF2" s="102"/>
    </row>
    <row r="3" spans="1:84" ht="11.25" customHeight="1">
      <c r="A3" s="2010"/>
      <c r="B3" s="2010"/>
      <c r="C3" s="2010"/>
      <c r="D3" s="2010"/>
      <c r="E3" s="2010"/>
      <c r="F3" s="2010"/>
      <c r="G3" s="2010"/>
      <c r="H3" s="2010"/>
      <c r="I3" s="2010"/>
      <c r="J3" s="2010"/>
      <c r="K3" s="2010"/>
      <c r="L3" s="2010"/>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2010"/>
      <c r="AK3" s="2010"/>
      <c r="AL3" s="2010"/>
      <c r="AM3" s="2010"/>
      <c r="AN3" s="2010"/>
      <c r="AO3" s="2010"/>
      <c r="AP3" s="2010"/>
      <c r="AQ3" s="2010"/>
      <c r="AR3" s="2010"/>
      <c r="AS3" s="2010"/>
      <c r="AT3" s="2010"/>
      <c r="AU3" s="2010"/>
      <c r="AV3" s="2010"/>
      <c r="AW3" s="2010"/>
      <c r="AX3" s="2010"/>
      <c r="AY3" s="2010"/>
      <c r="AZ3" s="2010"/>
      <c r="BA3" s="2010"/>
      <c r="BB3" s="2010"/>
      <c r="BC3" s="2010"/>
      <c r="BD3" s="2010"/>
      <c r="BE3" s="2010"/>
      <c r="BF3" s="2010"/>
      <c r="BG3" s="2010"/>
      <c r="BH3" s="2010"/>
      <c r="BI3" s="2010"/>
      <c r="BJ3" s="2010"/>
      <c r="BK3" s="2010"/>
      <c r="BL3" s="2010"/>
      <c r="BM3" s="2010"/>
      <c r="BN3" s="2010"/>
      <c r="BO3" s="2010"/>
      <c r="BP3" s="2010"/>
      <c r="BQ3" s="2010"/>
      <c r="BR3" s="2010"/>
      <c r="BS3" s="2010"/>
      <c r="BT3" s="2010"/>
      <c r="BU3" s="2010"/>
      <c r="BV3" s="2010"/>
      <c r="BW3" s="2010"/>
      <c r="BX3" s="102"/>
      <c r="BY3" s="102"/>
      <c r="BZ3" s="102"/>
      <c r="CA3" s="102"/>
      <c r="CB3" s="102"/>
      <c r="CC3" s="102"/>
      <c r="CD3" s="102"/>
      <c r="CE3" s="102"/>
      <c r="CF3" s="102"/>
    </row>
    <row r="4" spans="1:84" s="105" customFormat="1" ht="16.5" customHeight="1" thickBot="1">
      <c r="A4" s="2010"/>
      <c r="B4" s="2010"/>
      <c r="C4" s="2010"/>
      <c r="D4" s="1891"/>
      <c r="E4" s="1891" t="s">
        <v>225</v>
      </c>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1"/>
      <c r="AW4" s="1891"/>
      <c r="AX4" s="1891"/>
      <c r="AY4" s="1891"/>
      <c r="AZ4" s="1891"/>
      <c r="BA4" s="1891"/>
      <c r="BB4" s="1891"/>
      <c r="BC4" s="1891"/>
      <c r="BD4" s="1891"/>
      <c r="BE4" s="1891"/>
      <c r="BF4" s="1891"/>
      <c r="BG4" s="1891"/>
      <c r="BH4" s="1891"/>
      <c r="BI4" s="1891"/>
      <c r="BJ4" s="1891"/>
      <c r="BK4" s="1891"/>
      <c r="BL4" s="1891"/>
      <c r="BM4" s="1891"/>
      <c r="BN4" s="1891"/>
      <c r="BO4" s="1891"/>
      <c r="BP4" s="1891"/>
      <c r="BQ4" s="1891"/>
      <c r="BR4" s="1891"/>
      <c r="BS4" s="1891"/>
      <c r="BT4" s="1891"/>
      <c r="BU4" s="1891"/>
      <c r="BV4" s="1891"/>
      <c r="BW4" s="1891"/>
      <c r="BX4" s="102"/>
      <c r="BY4" s="102"/>
      <c r="BZ4" s="102"/>
      <c r="CA4" s="102"/>
      <c r="CB4" s="102"/>
      <c r="CC4" s="102"/>
      <c r="CD4" s="102"/>
      <c r="CE4" s="102"/>
      <c r="CF4" s="102"/>
    </row>
    <row r="5" spans="1:84" s="103" customFormat="1" ht="18.75" customHeight="1">
      <c r="A5" s="2010"/>
      <c r="B5" s="2010"/>
      <c r="C5" s="2010"/>
      <c r="D5" s="1891"/>
      <c r="E5" s="2448" t="s">
        <v>226</v>
      </c>
      <c r="F5" s="2449"/>
      <c r="G5" s="2449"/>
      <c r="H5" s="2449"/>
      <c r="I5" s="2449"/>
      <c r="J5" s="2449"/>
      <c r="K5" s="2449"/>
      <c r="L5" s="2449"/>
      <c r="M5" s="2449"/>
      <c r="N5" s="2449"/>
      <c r="O5" s="2449"/>
      <c r="P5" s="2449"/>
      <c r="Q5" s="2450"/>
      <c r="R5" s="2451" t="s">
        <v>946</v>
      </c>
      <c r="S5" s="2452"/>
      <c r="T5" s="2452"/>
      <c r="U5" s="2452"/>
      <c r="V5" s="2452"/>
      <c r="W5" s="2452"/>
      <c r="X5" s="2452"/>
      <c r="Y5" s="2452"/>
      <c r="Z5" s="2452"/>
      <c r="AA5" s="2452"/>
      <c r="AB5" s="2452"/>
      <c r="AC5" s="2452" t="s">
        <v>946</v>
      </c>
      <c r="AD5" s="2452"/>
      <c r="AE5" s="2452"/>
      <c r="AF5" s="2452"/>
      <c r="AG5" s="2452"/>
      <c r="AH5" s="2452"/>
      <c r="AI5" s="2452"/>
      <c r="AJ5" s="2452"/>
      <c r="AK5" s="2452"/>
      <c r="AL5" s="2452"/>
      <c r="AM5" s="2452"/>
      <c r="AN5" s="2452" t="s">
        <v>946</v>
      </c>
      <c r="AO5" s="2452"/>
      <c r="AP5" s="2452"/>
      <c r="AQ5" s="2452"/>
      <c r="AR5" s="2452"/>
      <c r="AS5" s="2452"/>
      <c r="AT5" s="2452"/>
      <c r="AU5" s="2452"/>
      <c r="AV5" s="2452"/>
      <c r="AW5" s="2452"/>
      <c r="AX5" s="2452"/>
      <c r="AY5" s="2452" t="s">
        <v>946</v>
      </c>
      <c r="AZ5" s="2452"/>
      <c r="BA5" s="2452"/>
      <c r="BB5" s="2452"/>
      <c r="BC5" s="2452"/>
      <c r="BD5" s="2452"/>
      <c r="BE5" s="2452"/>
      <c r="BF5" s="2452"/>
      <c r="BG5" s="2452"/>
      <c r="BH5" s="2452"/>
      <c r="BI5" s="2452"/>
      <c r="BJ5" s="2452" t="s">
        <v>946</v>
      </c>
      <c r="BK5" s="2452"/>
      <c r="BL5" s="2452"/>
      <c r="BM5" s="2452"/>
      <c r="BN5" s="2452"/>
      <c r="BO5" s="2452"/>
      <c r="BP5" s="2452"/>
      <c r="BQ5" s="2452"/>
      <c r="BR5" s="2452"/>
      <c r="BS5" s="2452"/>
      <c r="BT5" s="2453"/>
      <c r="BU5" s="2020"/>
      <c r="BV5" s="2020"/>
      <c r="BW5" s="2020"/>
      <c r="BX5" s="102"/>
      <c r="BY5" s="102"/>
      <c r="BZ5" s="102"/>
      <c r="CA5" s="102"/>
      <c r="CB5" s="102"/>
      <c r="CC5" s="102"/>
      <c r="CD5" s="102"/>
      <c r="CE5" s="102"/>
      <c r="CF5" s="102"/>
    </row>
    <row r="6" spans="1:84" s="103" customFormat="1" ht="18.75" customHeight="1">
      <c r="A6" s="2010"/>
      <c r="B6" s="2010"/>
      <c r="C6" s="2010"/>
      <c r="D6" s="1891"/>
      <c r="E6" s="2454"/>
      <c r="F6" s="2455"/>
      <c r="G6" s="2455"/>
      <c r="H6" s="2455"/>
      <c r="I6" s="2455"/>
      <c r="J6" s="2455"/>
      <c r="K6" s="2455"/>
      <c r="L6" s="2455"/>
      <c r="M6" s="2455"/>
      <c r="N6" s="2455"/>
      <c r="O6" s="2455"/>
      <c r="P6" s="2455"/>
      <c r="Q6" s="2456"/>
      <c r="R6" s="2457" t="s">
        <v>943</v>
      </c>
      <c r="S6" s="2458"/>
      <c r="T6" s="2458"/>
      <c r="U6" s="2458"/>
      <c r="V6" s="2458"/>
      <c r="W6" s="2458"/>
      <c r="X6" s="2458"/>
      <c r="Y6" s="2458"/>
      <c r="Z6" s="2458"/>
      <c r="AA6" s="2458"/>
      <c r="AB6" s="2458"/>
      <c r="AC6" s="2458" t="s">
        <v>943</v>
      </c>
      <c r="AD6" s="2458"/>
      <c r="AE6" s="2458"/>
      <c r="AF6" s="2458"/>
      <c r="AG6" s="2458"/>
      <c r="AH6" s="2458"/>
      <c r="AI6" s="2458"/>
      <c r="AJ6" s="2458"/>
      <c r="AK6" s="2458"/>
      <c r="AL6" s="2458"/>
      <c r="AM6" s="2458"/>
      <c r="AN6" s="2458" t="s">
        <v>943</v>
      </c>
      <c r="AO6" s="2458"/>
      <c r="AP6" s="2458"/>
      <c r="AQ6" s="2458"/>
      <c r="AR6" s="2458"/>
      <c r="AS6" s="2458"/>
      <c r="AT6" s="2458"/>
      <c r="AU6" s="2458"/>
      <c r="AV6" s="2458"/>
      <c r="AW6" s="2458"/>
      <c r="AX6" s="2458"/>
      <c r="AY6" s="2458" t="s">
        <v>943</v>
      </c>
      <c r="AZ6" s="2458"/>
      <c r="BA6" s="2458"/>
      <c r="BB6" s="2458"/>
      <c r="BC6" s="2458"/>
      <c r="BD6" s="2458"/>
      <c r="BE6" s="2458"/>
      <c r="BF6" s="2458"/>
      <c r="BG6" s="2458"/>
      <c r="BH6" s="2458"/>
      <c r="BI6" s="2458"/>
      <c r="BJ6" s="2458" t="s">
        <v>943</v>
      </c>
      <c r="BK6" s="2458"/>
      <c r="BL6" s="2458"/>
      <c r="BM6" s="2458"/>
      <c r="BN6" s="2458"/>
      <c r="BO6" s="2458"/>
      <c r="BP6" s="2458"/>
      <c r="BQ6" s="2458"/>
      <c r="BR6" s="2458"/>
      <c r="BS6" s="2458"/>
      <c r="BT6" s="2465"/>
      <c r="BU6" s="2020"/>
      <c r="BV6" s="2020"/>
      <c r="BW6" s="2020"/>
      <c r="BX6" s="102"/>
      <c r="BY6" s="102"/>
      <c r="BZ6" s="102"/>
      <c r="CA6" s="102"/>
      <c r="CB6" s="102"/>
      <c r="CC6" s="102"/>
      <c r="CD6" s="102"/>
      <c r="CE6" s="102"/>
      <c r="CF6" s="102"/>
    </row>
    <row r="7" spans="1:84" s="103" customFormat="1" ht="18.75" customHeight="1">
      <c r="A7" s="2010"/>
      <c r="B7" s="2010"/>
      <c r="C7" s="2010"/>
      <c r="D7" s="1891"/>
      <c r="E7" s="2454"/>
      <c r="F7" s="2455"/>
      <c r="G7" s="2455"/>
      <c r="H7" s="2455"/>
      <c r="I7" s="2455"/>
      <c r="J7" s="2455"/>
      <c r="K7" s="2455"/>
      <c r="L7" s="2455"/>
      <c r="M7" s="2455"/>
      <c r="N7" s="2455"/>
      <c r="O7" s="2455"/>
      <c r="P7" s="2455"/>
      <c r="Q7" s="2456"/>
      <c r="R7" s="2466" t="s">
        <v>946</v>
      </c>
      <c r="S7" s="2467"/>
      <c r="T7" s="2467"/>
      <c r="U7" s="2467"/>
      <c r="V7" s="2467"/>
      <c r="W7" s="2467"/>
      <c r="X7" s="2467"/>
      <c r="Y7" s="2467"/>
      <c r="Z7" s="2467"/>
      <c r="AA7" s="2467"/>
      <c r="AB7" s="2467"/>
      <c r="AC7" s="2467" t="s">
        <v>946</v>
      </c>
      <c r="AD7" s="2467"/>
      <c r="AE7" s="2467"/>
      <c r="AF7" s="2467"/>
      <c r="AG7" s="2467"/>
      <c r="AH7" s="2467"/>
      <c r="AI7" s="2467"/>
      <c r="AJ7" s="2467"/>
      <c r="AK7" s="2467"/>
      <c r="AL7" s="2467"/>
      <c r="AM7" s="2467"/>
      <c r="AN7" s="2467" t="s">
        <v>946</v>
      </c>
      <c r="AO7" s="2467"/>
      <c r="AP7" s="2467"/>
      <c r="AQ7" s="2467"/>
      <c r="AR7" s="2467"/>
      <c r="AS7" s="2467"/>
      <c r="AT7" s="2467"/>
      <c r="AU7" s="2467"/>
      <c r="AV7" s="2467"/>
      <c r="AW7" s="2467"/>
      <c r="AX7" s="2467"/>
      <c r="AY7" s="2467" t="s">
        <v>946</v>
      </c>
      <c r="AZ7" s="2467"/>
      <c r="BA7" s="2467"/>
      <c r="BB7" s="2467"/>
      <c r="BC7" s="2467"/>
      <c r="BD7" s="2467"/>
      <c r="BE7" s="2467"/>
      <c r="BF7" s="2467"/>
      <c r="BG7" s="2467"/>
      <c r="BH7" s="2467"/>
      <c r="BI7" s="2467"/>
      <c r="BJ7" s="2467" t="s">
        <v>946</v>
      </c>
      <c r="BK7" s="2467"/>
      <c r="BL7" s="2467"/>
      <c r="BM7" s="2467"/>
      <c r="BN7" s="2467"/>
      <c r="BO7" s="2467"/>
      <c r="BP7" s="2467"/>
      <c r="BQ7" s="2467"/>
      <c r="BR7" s="2467"/>
      <c r="BS7" s="2467"/>
      <c r="BT7" s="2468"/>
      <c r="BU7" s="2020"/>
      <c r="BV7" s="2020"/>
      <c r="BW7" s="2020"/>
      <c r="BX7" s="102"/>
      <c r="BY7" s="102"/>
      <c r="BZ7" s="102"/>
      <c r="CA7" s="102"/>
      <c r="CB7" s="102"/>
      <c r="CC7" s="102"/>
      <c r="CD7" s="102"/>
      <c r="CE7" s="102"/>
      <c r="CF7" s="102"/>
    </row>
    <row r="8" spans="1:84" s="103" customFormat="1" ht="18.75" customHeight="1" thickBot="1">
      <c r="A8" s="2010"/>
      <c r="B8" s="2010"/>
      <c r="C8" s="2010"/>
      <c r="D8" s="1891"/>
      <c r="E8" s="2459" t="s">
        <v>227</v>
      </c>
      <c r="F8" s="2460"/>
      <c r="G8" s="2460"/>
      <c r="H8" s="2460"/>
      <c r="I8" s="2460"/>
      <c r="J8" s="2460"/>
      <c r="K8" s="2460"/>
      <c r="L8" s="2460"/>
      <c r="M8" s="2460"/>
      <c r="N8" s="2460"/>
      <c r="O8" s="2460"/>
      <c r="P8" s="2460"/>
      <c r="Q8" s="2461"/>
      <c r="R8" s="2462" t="s">
        <v>947</v>
      </c>
      <c r="S8" s="2463"/>
      <c r="T8" s="2463"/>
      <c r="U8" s="2463"/>
      <c r="V8" s="2463"/>
      <c r="W8" s="2463"/>
      <c r="X8" s="2463"/>
      <c r="Y8" s="2463"/>
      <c r="Z8" s="2463"/>
      <c r="AA8" s="2463"/>
      <c r="AB8" s="2463"/>
      <c r="AC8" s="2463" t="s">
        <v>947</v>
      </c>
      <c r="AD8" s="2463"/>
      <c r="AE8" s="2463"/>
      <c r="AF8" s="2463"/>
      <c r="AG8" s="2463"/>
      <c r="AH8" s="2463"/>
      <c r="AI8" s="2463"/>
      <c r="AJ8" s="2463"/>
      <c r="AK8" s="2463"/>
      <c r="AL8" s="2463"/>
      <c r="AM8" s="2463"/>
      <c r="AN8" s="2463" t="s">
        <v>947</v>
      </c>
      <c r="AO8" s="2463"/>
      <c r="AP8" s="2463"/>
      <c r="AQ8" s="2463"/>
      <c r="AR8" s="2463"/>
      <c r="AS8" s="2463"/>
      <c r="AT8" s="2463"/>
      <c r="AU8" s="2463"/>
      <c r="AV8" s="2463"/>
      <c r="AW8" s="2463"/>
      <c r="AX8" s="2463"/>
      <c r="AY8" s="2463" t="s">
        <v>947</v>
      </c>
      <c r="AZ8" s="2463"/>
      <c r="BA8" s="2463"/>
      <c r="BB8" s="2463"/>
      <c r="BC8" s="2463"/>
      <c r="BD8" s="2463"/>
      <c r="BE8" s="2463"/>
      <c r="BF8" s="2463"/>
      <c r="BG8" s="2463"/>
      <c r="BH8" s="2463"/>
      <c r="BI8" s="2463"/>
      <c r="BJ8" s="2463" t="s">
        <v>947</v>
      </c>
      <c r="BK8" s="2463"/>
      <c r="BL8" s="2463"/>
      <c r="BM8" s="2463"/>
      <c r="BN8" s="2463"/>
      <c r="BO8" s="2463"/>
      <c r="BP8" s="2463"/>
      <c r="BQ8" s="2463"/>
      <c r="BR8" s="2463"/>
      <c r="BS8" s="2463"/>
      <c r="BT8" s="2464"/>
      <c r="BU8" s="2020"/>
      <c r="BV8" s="2020"/>
      <c r="BW8" s="2020"/>
      <c r="BX8" s="102"/>
      <c r="BY8" s="102"/>
      <c r="BZ8" s="102"/>
      <c r="CA8" s="102"/>
      <c r="CB8" s="102"/>
      <c r="CC8" s="102"/>
      <c r="CD8" s="102"/>
      <c r="CE8" s="102"/>
      <c r="CF8" s="102"/>
    </row>
    <row r="9" spans="1:84" s="103" customFormat="1" ht="26.25" customHeight="1">
      <c r="A9" s="2010"/>
      <c r="B9" s="2010"/>
      <c r="C9" s="2010"/>
      <c r="D9" s="1891"/>
      <c r="E9" s="2476" t="s">
        <v>228</v>
      </c>
      <c r="F9" s="2477"/>
      <c r="G9" s="2477"/>
      <c r="H9" s="2477"/>
      <c r="I9" s="2482" t="s">
        <v>229</v>
      </c>
      <c r="J9" s="2482"/>
      <c r="K9" s="2482"/>
      <c r="L9" s="2482"/>
      <c r="M9" s="2482" t="s">
        <v>948</v>
      </c>
      <c r="N9" s="2482"/>
      <c r="O9" s="2482"/>
      <c r="P9" s="2482"/>
      <c r="Q9" s="2483"/>
      <c r="R9" s="2484"/>
      <c r="S9" s="2469"/>
      <c r="T9" s="2469"/>
      <c r="U9" s="2469"/>
      <c r="V9" s="2469"/>
      <c r="W9" s="2469"/>
      <c r="X9" s="2469"/>
      <c r="Y9" s="2469"/>
      <c r="Z9" s="2469"/>
      <c r="AA9" s="2469"/>
      <c r="AB9" s="2469"/>
      <c r="AC9" s="2469"/>
      <c r="AD9" s="2469"/>
      <c r="AE9" s="2469"/>
      <c r="AF9" s="2469"/>
      <c r="AG9" s="2469"/>
      <c r="AH9" s="2469"/>
      <c r="AI9" s="2469"/>
      <c r="AJ9" s="2469"/>
      <c r="AK9" s="2469"/>
      <c r="AL9" s="2469"/>
      <c r="AM9" s="2469"/>
      <c r="AN9" s="2469"/>
      <c r="AO9" s="2469"/>
      <c r="AP9" s="2469"/>
      <c r="AQ9" s="2469"/>
      <c r="AR9" s="2469"/>
      <c r="AS9" s="2469"/>
      <c r="AT9" s="2469"/>
      <c r="AU9" s="2469"/>
      <c r="AV9" s="2469"/>
      <c r="AW9" s="2469"/>
      <c r="AX9" s="2469"/>
      <c r="AY9" s="2469"/>
      <c r="AZ9" s="2469"/>
      <c r="BA9" s="2469"/>
      <c r="BB9" s="2469"/>
      <c r="BC9" s="2469"/>
      <c r="BD9" s="2469"/>
      <c r="BE9" s="2469"/>
      <c r="BF9" s="2469"/>
      <c r="BG9" s="2469"/>
      <c r="BH9" s="2469"/>
      <c r="BI9" s="2469"/>
      <c r="BJ9" s="2469"/>
      <c r="BK9" s="2469"/>
      <c r="BL9" s="2469"/>
      <c r="BM9" s="2469"/>
      <c r="BN9" s="2469"/>
      <c r="BO9" s="2469"/>
      <c r="BP9" s="2469"/>
      <c r="BQ9" s="2469"/>
      <c r="BR9" s="2469"/>
      <c r="BS9" s="2469"/>
      <c r="BT9" s="2470"/>
      <c r="BU9" s="2020"/>
      <c r="BV9" s="2020"/>
      <c r="BW9" s="2020"/>
      <c r="BX9" s="102"/>
      <c r="BY9" s="102"/>
      <c r="BZ9" s="102"/>
      <c r="CA9" s="102"/>
      <c r="CB9" s="102"/>
      <c r="CC9" s="102"/>
      <c r="CD9" s="102"/>
      <c r="CE9" s="102"/>
      <c r="CF9" s="102"/>
    </row>
    <row r="10" spans="1:84" s="103" customFormat="1" ht="26.25" customHeight="1">
      <c r="A10" s="2010"/>
      <c r="B10" s="2010"/>
      <c r="C10" s="2010"/>
      <c r="D10" s="1891"/>
      <c r="E10" s="2478"/>
      <c r="F10" s="2479"/>
      <c r="G10" s="2479"/>
      <c r="H10" s="2479"/>
      <c r="I10" s="2471"/>
      <c r="J10" s="2471"/>
      <c r="K10" s="2471"/>
      <c r="L10" s="2471"/>
      <c r="M10" s="2471" t="s">
        <v>949</v>
      </c>
      <c r="N10" s="2471"/>
      <c r="O10" s="2471"/>
      <c r="P10" s="2471"/>
      <c r="Q10" s="2472"/>
      <c r="R10" s="2473"/>
      <c r="S10" s="2474"/>
      <c r="T10" s="2474"/>
      <c r="U10" s="2474"/>
      <c r="V10" s="2474"/>
      <c r="W10" s="2474"/>
      <c r="X10" s="2474"/>
      <c r="Y10" s="2474"/>
      <c r="Z10" s="2474"/>
      <c r="AA10" s="2474"/>
      <c r="AB10" s="2474"/>
      <c r="AC10" s="2474"/>
      <c r="AD10" s="2474"/>
      <c r="AE10" s="2474"/>
      <c r="AF10" s="2474"/>
      <c r="AG10" s="2474"/>
      <c r="AH10" s="2474"/>
      <c r="AI10" s="2474"/>
      <c r="AJ10" s="2474"/>
      <c r="AK10" s="2474"/>
      <c r="AL10" s="2474"/>
      <c r="AM10" s="2474"/>
      <c r="AN10" s="2474"/>
      <c r="AO10" s="2474"/>
      <c r="AP10" s="2474"/>
      <c r="AQ10" s="2474"/>
      <c r="AR10" s="2474"/>
      <c r="AS10" s="2474"/>
      <c r="AT10" s="2474"/>
      <c r="AU10" s="2474"/>
      <c r="AV10" s="2474"/>
      <c r="AW10" s="2474"/>
      <c r="AX10" s="2474"/>
      <c r="AY10" s="2474"/>
      <c r="AZ10" s="2474"/>
      <c r="BA10" s="2474"/>
      <c r="BB10" s="2474"/>
      <c r="BC10" s="2474"/>
      <c r="BD10" s="2474"/>
      <c r="BE10" s="2474"/>
      <c r="BF10" s="2474"/>
      <c r="BG10" s="2474"/>
      <c r="BH10" s="2474"/>
      <c r="BI10" s="2474"/>
      <c r="BJ10" s="2474"/>
      <c r="BK10" s="2474"/>
      <c r="BL10" s="2474"/>
      <c r="BM10" s="2474"/>
      <c r="BN10" s="2474"/>
      <c r="BO10" s="2474"/>
      <c r="BP10" s="2474"/>
      <c r="BQ10" s="2474"/>
      <c r="BR10" s="2474"/>
      <c r="BS10" s="2474"/>
      <c r="BT10" s="2475"/>
      <c r="BU10" s="2020"/>
      <c r="BV10" s="2020"/>
      <c r="BW10" s="2020"/>
      <c r="BX10" s="102"/>
      <c r="BY10" s="102"/>
      <c r="BZ10" s="102"/>
      <c r="CA10" s="102"/>
      <c r="CB10" s="102"/>
      <c r="CC10" s="102"/>
      <c r="CD10" s="102"/>
      <c r="CE10" s="102"/>
      <c r="CF10" s="102"/>
    </row>
    <row r="11" spans="1:84" s="103" customFormat="1" ht="26.25" customHeight="1">
      <c r="A11" s="2010"/>
      <c r="B11" s="2010"/>
      <c r="C11" s="2010"/>
      <c r="D11" s="1891"/>
      <c r="E11" s="2478"/>
      <c r="F11" s="2479"/>
      <c r="G11" s="2479"/>
      <c r="H11" s="2479"/>
      <c r="I11" s="2471" t="s">
        <v>230</v>
      </c>
      <c r="J11" s="2471"/>
      <c r="K11" s="2471"/>
      <c r="L11" s="2471"/>
      <c r="M11" s="2471" t="s">
        <v>948</v>
      </c>
      <c r="N11" s="2471"/>
      <c r="O11" s="2471"/>
      <c r="P11" s="2471"/>
      <c r="Q11" s="2472"/>
      <c r="R11" s="2473"/>
      <c r="S11" s="2474"/>
      <c r="T11" s="2474"/>
      <c r="U11" s="2474"/>
      <c r="V11" s="2474"/>
      <c r="W11" s="2474"/>
      <c r="X11" s="2474"/>
      <c r="Y11" s="2474"/>
      <c r="Z11" s="2474"/>
      <c r="AA11" s="2474"/>
      <c r="AB11" s="2474"/>
      <c r="AC11" s="2474"/>
      <c r="AD11" s="2474"/>
      <c r="AE11" s="2474"/>
      <c r="AF11" s="2474"/>
      <c r="AG11" s="2474"/>
      <c r="AH11" s="2474"/>
      <c r="AI11" s="2474"/>
      <c r="AJ11" s="2474"/>
      <c r="AK11" s="2474"/>
      <c r="AL11" s="2474"/>
      <c r="AM11" s="2474"/>
      <c r="AN11" s="2474"/>
      <c r="AO11" s="2474"/>
      <c r="AP11" s="2474"/>
      <c r="AQ11" s="2474"/>
      <c r="AR11" s="2474"/>
      <c r="AS11" s="2474"/>
      <c r="AT11" s="2474"/>
      <c r="AU11" s="2474"/>
      <c r="AV11" s="2474"/>
      <c r="AW11" s="2474"/>
      <c r="AX11" s="2474"/>
      <c r="AY11" s="2474"/>
      <c r="AZ11" s="2474"/>
      <c r="BA11" s="2474"/>
      <c r="BB11" s="2474"/>
      <c r="BC11" s="2474"/>
      <c r="BD11" s="2474"/>
      <c r="BE11" s="2474"/>
      <c r="BF11" s="2474"/>
      <c r="BG11" s="2474"/>
      <c r="BH11" s="2474"/>
      <c r="BI11" s="2474"/>
      <c r="BJ11" s="2474"/>
      <c r="BK11" s="2474"/>
      <c r="BL11" s="2474"/>
      <c r="BM11" s="2474"/>
      <c r="BN11" s="2474"/>
      <c r="BO11" s="2474"/>
      <c r="BP11" s="2474"/>
      <c r="BQ11" s="2474"/>
      <c r="BR11" s="2474"/>
      <c r="BS11" s="2474"/>
      <c r="BT11" s="2475"/>
      <c r="BU11" s="2020"/>
      <c r="BV11" s="2020"/>
      <c r="BW11" s="2020"/>
      <c r="BX11" s="102"/>
      <c r="BY11" s="102"/>
      <c r="BZ11" s="102"/>
      <c r="CA11" s="102"/>
      <c r="CB11" s="102"/>
      <c r="CC11" s="102"/>
      <c r="CD11" s="102"/>
      <c r="CE11" s="102"/>
      <c r="CF11" s="102"/>
    </row>
    <row r="12" spans="1:84" s="103" customFormat="1" ht="26.25" customHeight="1">
      <c r="A12" s="2010"/>
      <c r="B12" s="2010"/>
      <c r="C12" s="2010"/>
      <c r="D12" s="1891"/>
      <c r="E12" s="2478"/>
      <c r="F12" s="2479"/>
      <c r="G12" s="2479"/>
      <c r="H12" s="2479"/>
      <c r="I12" s="2471"/>
      <c r="J12" s="2471"/>
      <c r="K12" s="2471"/>
      <c r="L12" s="2471"/>
      <c r="M12" s="2471" t="s">
        <v>949</v>
      </c>
      <c r="N12" s="2471"/>
      <c r="O12" s="2471"/>
      <c r="P12" s="2471"/>
      <c r="Q12" s="2472"/>
      <c r="R12" s="2473"/>
      <c r="S12" s="2474"/>
      <c r="T12" s="2474"/>
      <c r="U12" s="2474"/>
      <c r="V12" s="2474"/>
      <c r="W12" s="2474"/>
      <c r="X12" s="2474"/>
      <c r="Y12" s="2474"/>
      <c r="Z12" s="2474"/>
      <c r="AA12" s="2474"/>
      <c r="AB12" s="2474"/>
      <c r="AC12" s="2474"/>
      <c r="AD12" s="2474"/>
      <c r="AE12" s="2474"/>
      <c r="AF12" s="2474"/>
      <c r="AG12" s="2474"/>
      <c r="AH12" s="2474"/>
      <c r="AI12" s="2474"/>
      <c r="AJ12" s="2474"/>
      <c r="AK12" s="2474"/>
      <c r="AL12" s="2474"/>
      <c r="AM12" s="2474"/>
      <c r="AN12" s="2474"/>
      <c r="AO12" s="2474"/>
      <c r="AP12" s="2474"/>
      <c r="AQ12" s="2474"/>
      <c r="AR12" s="2474"/>
      <c r="AS12" s="2474"/>
      <c r="AT12" s="2474"/>
      <c r="AU12" s="2474"/>
      <c r="AV12" s="2474"/>
      <c r="AW12" s="2474"/>
      <c r="AX12" s="2474"/>
      <c r="AY12" s="2474"/>
      <c r="AZ12" s="2474"/>
      <c r="BA12" s="2474"/>
      <c r="BB12" s="2474"/>
      <c r="BC12" s="2474"/>
      <c r="BD12" s="2474"/>
      <c r="BE12" s="2474"/>
      <c r="BF12" s="2474"/>
      <c r="BG12" s="2474"/>
      <c r="BH12" s="2474"/>
      <c r="BI12" s="2474"/>
      <c r="BJ12" s="2474"/>
      <c r="BK12" s="2474"/>
      <c r="BL12" s="2474"/>
      <c r="BM12" s="2474"/>
      <c r="BN12" s="2474"/>
      <c r="BO12" s="2474"/>
      <c r="BP12" s="2474"/>
      <c r="BQ12" s="2474"/>
      <c r="BR12" s="2474"/>
      <c r="BS12" s="2474"/>
      <c r="BT12" s="2475"/>
      <c r="BU12" s="2020"/>
      <c r="BV12" s="2020"/>
      <c r="BW12" s="2020"/>
      <c r="BX12" s="102"/>
      <c r="BY12" s="102"/>
      <c r="BZ12" s="102"/>
      <c r="CA12" s="102"/>
      <c r="CB12" s="102"/>
      <c r="CC12" s="102"/>
      <c r="CD12" s="102"/>
      <c r="CE12" s="102"/>
      <c r="CF12" s="102"/>
    </row>
    <row r="13" spans="1:84" s="103" customFormat="1" ht="26.25" customHeight="1">
      <c r="A13" s="2010"/>
      <c r="B13" s="2010"/>
      <c r="C13" s="2010"/>
      <c r="D13" s="1891"/>
      <c r="E13" s="2478"/>
      <c r="F13" s="2479"/>
      <c r="G13" s="2479"/>
      <c r="H13" s="2479"/>
      <c r="I13" s="2490" t="s">
        <v>950</v>
      </c>
      <c r="J13" s="2471"/>
      <c r="K13" s="2471"/>
      <c r="L13" s="2471"/>
      <c r="M13" s="2471" t="s">
        <v>948</v>
      </c>
      <c r="N13" s="2471"/>
      <c r="O13" s="2471"/>
      <c r="P13" s="2471"/>
      <c r="Q13" s="2472"/>
      <c r="R13" s="2473"/>
      <c r="S13" s="2474"/>
      <c r="T13" s="2474"/>
      <c r="U13" s="2474"/>
      <c r="V13" s="2474"/>
      <c r="W13" s="2474"/>
      <c r="X13" s="2474"/>
      <c r="Y13" s="2474"/>
      <c r="Z13" s="2474"/>
      <c r="AA13" s="2474"/>
      <c r="AB13" s="2474"/>
      <c r="AC13" s="2474"/>
      <c r="AD13" s="2474"/>
      <c r="AE13" s="2474"/>
      <c r="AF13" s="2474"/>
      <c r="AG13" s="2474"/>
      <c r="AH13" s="2474"/>
      <c r="AI13" s="2474"/>
      <c r="AJ13" s="2474"/>
      <c r="AK13" s="2474"/>
      <c r="AL13" s="2474"/>
      <c r="AM13" s="2474"/>
      <c r="AN13" s="2474"/>
      <c r="AO13" s="2474"/>
      <c r="AP13" s="2474"/>
      <c r="AQ13" s="2474"/>
      <c r="AR13" s="2474"/>
      <c r="AS13" s="2474"/>
      <c r="AT13" s="2474"/>
      <c r="AU13" s="2474"/>
      <c r="AV13" s="2474"/>
      <c r="AW13" s="2474"/>
      <c r="AX13" s="2474"/>
      <c r="AY13" s="2474"/>
      <c r="AZ13" s="2474"/>
      <c r="BA13" s="2474"/>
      <c r="BB13" s="2474"/>
      <c r="BC13" s="2474"/>
      <c r="BD13" s="2474"/>
      <c r="BE13" s="2474"/>
      <c r="BF13" s="2474"/>
      <c r="BG13" s="2474"/>
      <c r="BH13" s="2474"/>
      <c r="BI13" s="2474"/>
      <c r="BJ13" s="2474"/>
      <c r="BK13" s="2474"/>
      <c r="BL13" s="2474"/>
      <c r="BM13" s="2474"/>
      <c r="BN13" s="2474"/>
      <c r="BO13" s="2474"/>
      <c r="BP13" s="2474"/>
      <c r="BQ13" s="2474"/>
      <c r="BR13" s="2474"/>
      <c r="BS13" s="2474"/>
      <c r="BT13" s="2475"/>
      <c r="BU13" s="2020"/>
      <c r="BV13" s="2020"/>
      <c r="BW13" s="2020"/>
      <c r="BX13" s="102"/>
      <c r="BY13" s="102"/>
      <c r="BZ13" s="102"/>
      <c r="CA13" s="102"/>
      <c r="CB13" s="102"/>
      <c r="CC13" s="102"/>
      <c r="CD13" s="102"/>
      <c r="CE13" s="102"/>
      <c r="CF13" s="102"/>
    </row>
    <row r="14" spans="1:84" s="103" customFormat="1" ht="26.25" customHeight="1" thickBot="1">
      <c r="A14" s="2010"/>
      <c r="B14" s="2010"/>
      <c r="C14" s="2010"/>
      <c r="D14" s="1891"/>
      <c r="E14" s="2478"/>
      <c r="F14" s="2479"/>
      <c r="G14" s="2479"/>
      <c r="H14" s="2479"/>
      <c r="I14" s="2485"/>
      <c r="J14" s="2485"/>
      <c r="K14" s="2485"/>
      <c r="L14" s="2485"/>
      <c r="M14" s="2485" t="s">
        <v>949</v>
      </c>
      <c r="N14" s="2485"/>
      <c r="O14" s="2485"/>
      <c r="P14" s="2485"/>
      <c r="Q14" s="2486"/>
      <c r="R14" s="2487"/>
      <c r="S14" s="2488"/>
      <c r="T14" s="2488"/>
      <c r="U14" s="2488"/>
      <c r="V14" s="2488"/>
      <c r="W14" s="2488"/>
      <c r="X14" s="2488"/>
      <c r="Y14" s="2488"/>
      <c r="Z14" s="2488"/>
      <c r="AA14" s="2488"/>
      <c r="AB14" s="2488"/>
      <c r="AC14" s="2488"/>
      <c r="AD14" s="2488"/>
      <c r="AE14" s="2488"/>
      <c r="AF14" s="2488"/>
      <c r="AG14" s="2488"/>
      <c r="AH14" s="2488"/>
      <c r="AI14" s="2488"/>
      <c r="AJ14" s="2488"/>
      <c r="AK14" s="2488"/>
      <c r="AL14" s="2488"/>
      <c r="AM14" s="2488"/>
      <c r="AN14" s="2488"/>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c r="BP14" s="2488"/>
      <c r="BQ14" s="2488"/>
      <c r="BR14" s="2488"/>
      <c r="BS14" s="2488"/>
      <c r="BT14" s="2489"/>
      <c r="BU14" s="2020"/>
      <c r="BV14" s="2020"/>
      <c r="BW14" s="2020"/>
      <c r="BX14" s="102"/>
      <c r="BY14" s="102"/>
      <c r="BZ14" s="102"/>
      <c r="CA14" s="102"/>
      <c r="CB14" s="102"/>
      <c r="CC14" s="102"/>
      <c r="CD14" s="102"/>
      <c r="CE14" s="102"/>
      <c r="CF14" s="102"/>
    </row>
    <row r="15" spans="1:84" s="103" customFormat="1" ht="26.25" customHeight="1" thickTop="1">
      <c r="A15" s="2010"/>
      <c r="B15" s="2010"/>
      <c r="C15" s="2010"/>
      <c r="D15" s="1891"/>
      <c r="E15" s="2478"/>
      <c r="F15" s="2479"/>
      <c r="G15" s="2479"/>
      <c r="H15" s="2479"/>
      <c r="I15" s="2498" t="s">
        <v>231</v>
      </c>
      <c r="J15" s="2498"/>
      <c r="K15" s="2498"/>
      <c r="L15" s="2498"/>
      <c r="M15" s="2498" t="s">
        <v>948</v>
      </c>
      <c r="N15" s="2498"/>
      <c r="O15" s="2498"/>
      <c r="P15" s="2498"/>
      <c r="Q15" s="2499"/>
      <c r="R15" s="2500"/>
      <c r="S15" s="2491"/>
      <c r="T15" s="2491"/>
      <c r="U15" s="2491"/>
      <c r="V15" s="2491"/>
      <c r="W15" s="2491"/>
      <c r="X15" s="2491"/>
      <c r="Y15" s="2491"/>
      <c r="Z15" s="2491"/>
      <c r="AA15" s="2491"/>
      <c r="AB15" s="2491"/>
      <c r="AC15" s="2491"/>
      <c r="AD15" s="2491"/>
      <c r="AE15" s="2491"/>
      <c r="AF15" s="2491"/>
      <c r="AG15" s="2491"/>
      <c r="AH15" s="2491"/>
      <c r="AI15" s="2491"/>
      <c r="AJ15" s="2491"/>
      <c r="AK15" s="2491"/>
      <c r="AL15" s="2491"/>
      <c r="AM15" s="2491"/>
      <c r="AN15" s="2491"/>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c r="BP15" s="2491"/>
      <c r="BQ15" s="2491"/>
      <c r="BR15" s="2491"/>
      <c r="BS15" s="2491"/>
      <c r="BT15" s="2492"/>
      <c r="BU15" s="2020"/>
      <c r="BV15" s="2020"/>
      <c r="BW15" s="2020"/>
      <c r="BX15" s="102"/>
      <c r="BY15" s="102"/>
      <c r="BZ15" s="102"/>
      <c r="CA15" s="102"/>
      <c r="CB15" s="102"/>
      <c r="CC15" s="102"/>
      <c r="CD15" s="102"/>
      <c r="CE15" s="102"/>
      <c r="CF15" s="102"/>
    </row>
    <row r="16" spans="1:84" s="103" customFormat="1" ht="26.25" customHeight="1" thickBot="1">
      <c r="A16" s="2010"/>
      <c r="B16" s="2010"/>
      <c r="C16" s="2010"/>
      <c r="D16" s="1891"/>
      <c r="E16" s="2480"/>
      <c r="F16" s="2481"/>
      <c r="G16" s="2481"/>
      <c r="H16" s="2481"/>
      <c r="I16" s="2493"/>
      <c r="J16" s="2493"/>
      <c r="K16" s="2493"/>
      <c r="L16" s="2493"/>
      <c r="M16" s="2493" t="s">
        <v>949</v>
      </c>
      <c r="N16" s="2493"/>
      <c r="O16" s="2493"/>
      <c r="P16" s="2493"/>
      <c r="Q16" s="2494"/>
      <c r="R16" s="2495"/>
      <c r="S16" s="2496"/>
      <c r="T16" s="2496"/>
      <c r="U16" s="2496"/>
      <c r="V16" s="2496"/>
      <c r="W16" s="2496"/>
      <c r="X16" s="2496"/>
      <c r="Y16" s="2496"/>
      <c r="Z16" s="2496"/>
      <c r="AA16" s="2496"/>
      <c r="AB16" s="2496"/>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6"/>
      <c r="BT16" s="2497"/>
      <c r="BU16" s="2020"/>
      <c r="BV16" s="2020"/>
      <c r="BW16" s="2020"/>
      <c r="BX16" s="102"/>
      <c r="BY16" s="102"/>
      <c r="BZ16" s="102"/>
      <c r="CA16" s="102"/>
      <c r="CB16" s="102"/>
      <c r="CC16" s="102"/>
      <c r="CD16" s="102"/>
      <c r="CE16" s="102"/>
      <c r="CF16" s="102"/>
    </row>
    <row r="17" spans="1:84" s="103" customFormat="1" ht="26.25" customHeight="1">
      <c r="A17" s="2010"/>
      <c r="B17" s="2010"/>
      <c r="C17" s="2010"/>
      <c r="D17" s="1891"/>
      <c r="E17" s="2503" t="s">
        <v>232</v>
      </c>
      <c r="F17" s="2504"/>
      <c r="G17" s="2504"/>
      <c r="H17" s="2505"/>
      <c r="I17" s="2482" t="s">
        <v>229</v>
      </c>
      <c r="J17" s="2482"/>
      <c r="K17" s="2482"/>
      <c r="L17" s="2482"/>
      <c r="M17" s="2482" t="s">
        <v>948</v>
      </c>
      <c r="N17" s="2482"/>
      <c r="O17" s="2482"/>
      <c r="P17" s="2482"/>
      <c r="Q17" s="2483"/>
      <c r="R17" s="2484"/>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2469"/>
      <c r="AS17" s="2469"/>
      <c r="AT17" s="2469"/>
      <c r="AU17" s="2469"/>
      <c r="AV17" s="2469"/>
      <c r="AW17" s="2469"/>
      <c r="AX17" s="2469"/>
      <c r="AY17" s="2469"/>
      <c r="AZ17" s="2469"/>
      <c r="BA17" s="2469"/>
      <c r="BB17" s="2469"/>
      <c r="BC17" s="2469"/>
      <c r="BD17" s="2469"/>
      <c r="BE17" s="2469"/>
      <c r="BF17" s="2469"/>
      <c r="BG17" s="2469"/>
      <c r="BH17" s="2469"/>
      <c r="BI17" s="2469"/>
      <c r="BJ17" s="2469"/>
      <c r="BK17" s="2469"/>
      <c r="BL17" s="2469"/>
      <c r="BM17" s="2469"/>
      <c r="BN17" s="2469"/>
      <c r="BO17" s="2469"/>
      <c r="BP17" s="2469"/>
      <c r="BQ17" s="2469"/>
      <c r="BR17" s="2469"/>
      <c r="BS17" s="2469"/>
      <c r="BT17" s="2470"/>
      <c r="BU17" s="2020"/>
      <c r="BV17" s="2020"/>
      <c r="BW17" s="2020"/>
      <c r="BX17" s="102"/>
      <c r="BY17" s="102"/>
      <c r="BZ17" s="102"/>
      <c r="CA17" s="102"/>
      <c r="CB17" s="102"/>
      <c r="CC17" s="102"/>
      <c r="CD17" s="102"/>
      <c r="CE17" s="102"/>
      <c r="CF17" s="102"/>
    </row>
    <row r="18" spans="1:84" s="103" customFormat="1" ht="26.25" customHeight="1">
      <c r="A18" s="2010"/>
      <c r="B18" s="2010"/>
      <c r="C18" s="2010"/>
      <c r="D18" s="1891"/>
      <c r="E18" s="2506"/>
      <c r="F18" s="2507"/>
      <c r="G18" s="2507"/>
      <c r="H18" s="2508"/>
      <c r="I18" s="2471"/>
      <c r="J18" s="2471"/>
      <c r="K18" s="2471"/>
      <c r="L18" s="2471"/>
      <c r="M18" s="2471" t="s">
        <v>949</v>
      </c>
      <c r="N18" s="2471"/>
      <c r="O18" s="2471"/>
      <c r="P18" s="2471"/>
      <c r="Q18" s="2472"/>
      <c r="R18" s="2501"/>
      <c r="S18" s="2502"/>
      <c r="T18" s="2502"/>
      <c r="U18" s="2502"/>
      <c r="V18" s="2502"/>
      <c r="W18" s="2502"/>
      <c r="X18" s="2502"/>
      <c r="Y18" s="2502"/>
      <c r="Z18" s="2502"/>
      <c r="AA18" s="2502"/>
      <c r="AB18" s="2502"/>
      <c r="AC18" s="2474"/>
      <c r="AD18" s="2474"/>
      <c r="AE18" s="2474"/>
      <c r="AF18" s="2474"/>
      <c r="AG18" s="2474"/>
      <c r="AH18" s="2474"/>
      <c r="AI18" s="2474"/>
      <c r="AJ18" s="2474"/>
      <c r="AK18" s="2474"/>
      <c r="AL18" s="2474"/>
      <c r="AM18" s="2474"/>
      <c r="AN18" s="2474"/>
      <c r="AO18" s="2474"/>
      <c r="AP18" s="2474"/>
      <c r="AQ18" s="2474"/>
      <c r="AR18" s="2474"/>
      <c r="AS18" s="2474"/>
      <c r="AT18" s="2474"/>
      <c r="AU18" s="2474"/>
      <c r="AV18" s="2474"/>
      <c r="AW18" s="2474"/>
      <c r="AX18" s="2474"/>
      <c r="AY18" s="2474"/>
      <c r="AZ18" s="2474"/>
      <c r="BA18" s="2474"/>
      <c r="BB18" s="2474"/>
      <c r="BC18" s="2474"/>
      <c r="BD18" s="2474"/>
      <c r="BE18" s="2474"/>
      <c r="BF18" s="2474"/>
      <c r="BG18" s="2474"/>
      <c r="BH18" s="2474"/>
      <c r="BI18" s="2474"/>
      <c r="BJ18" s="2474"/>
      <c r="BK18" s="2474"/>
      <c r="BL18" s="2474"/>
      <c r="BM18" s="2474"/>
      <c r="BN18" s="2474"/>
      <c r="BO18" s="2474"/>
      <c r="BP18" s="2474"/>
      <c r="BQ18" s="2474"/>
      <c r="BR18" s="2474"/>
      <c r="BS18" s="2474"/>
      <c r="BT18" s="2475"/>
      <c r="BU18" s="2020"/>
      <c r="BV18" s="2020"/>
      <c r="BW18" s="2020"/>
      <c r="BX18" s="102"/>
      <c r="BY18" s="102"/>
      <c r="BZ18" s="102"/>
      <c r="CA18" s="102"/>
      <c r="CB18" s="102"/>
      <c r="CC18" s="102"/>
      <c r="CD18" s="102"/>
      <c r="CE18" s="102"/>
      <c r="CF18" s="102"/>
    </row>
    <row r="19" spans="1:84" s="103" customFormat="1" ht="26.25" customHeight="1">
      <c r="A19" s="2010"/>
      <c r="B19" s="2010"/>
      <c r="C19" s="2010"/>
      <c r="D19" s="1891"/>
      <c r="E19" s="2506"/>
      <c r="F19" s="2507"/>
      <c r="G19" s="2507"/>
      <c r="H19" s="2508"/>
      <c r="I19" s="2471" t="s">
        <v>230</v>
      </c>
      <c r="J19" s="2471"/>
      <c r="K19" s="2471"/>
      <c r="L19" s="2471"/>
      <c r="M19" s="2471" t="s">
        <v>948</v>
      </c>
      <c r="N19" s="2471"/>
      <c r="O19" s="2471"/>
      <c r="P19" s="2471"/>
      <c r="Q19" s="2472"/>
      <c r="R19" s="2473"/>
      <c r="S19" s="2474"/>
      <c r="T19" s="2474"/>
      <c r="U19" s="2474"/>
      <c r="V19" s="2474"/>
      <c r="W19" s="2474"/>
      <c r="X19" s="2474"/>
      <c r="Y19" s="2474"/>
      <c r="Z19" s="2474"/>
      <c r="AA19" s="2474"/>
      <c r="AB19" s="2474"/>
      <c r="AC19" s="2474"/>
      <c r="AD19" s="2474"/>
      <c r="AE19" s="2474"/>
      <c r="AF19" s="2474"/>
      <c r="AG19" s="2474"/>
      <c r="AH19" s="2474"/>
      <c r="AI19" s="2474"/>
      <c r="AJ19" s="2474"/>
      <c r="AK19" s="2474"/>
      <c r="AL19" s="2474"/>
      <c r="AM19" s="2474"/>
      <c r="AN19" s="2474"/>
      <c r="AO19" s="2474"/>
      <c r="AP19" s="2474"/>
      <c r="AQ19" s="2474"/>
      <c r="AR19" s="2474"/>
      <c r="AS19" s="2474"/>
      <c r="AT19" s="2474"/>
      <c r="AU19" s="2474"/>
      <c r="AV19" s="2474"/>
      <c r="AW19" s="2474"/>
      <c r="AX19" s="2474"/>
      <c r="AY19" s="2474"/>
      <c r="AZ19" s="2474"/>
      <c r="BA19" s="2474"/>
      <c r="BB19" s="2474"/>
      <c r="BC19" s="2474"/>
      <c r="BD19" s="2474"/>
      <c r="BE19" s="2474"/>
      <c r="BF19" s="2474"/>
      <c r="BG19" s="2474"/>
      <c r="BH19" s="2474"/>
      <c r="BI19" s="2474"/>
      <c r="BJ19" s="2474"/>
      <c r="BK19" s="2474"/>
      <c r="BL19" s="2474"/>
      <c r="BM19" s="2474"/>
      <c r="BN19" s="2474"/>
      <c r="BO19" s="2474"/>
      <c r="BP19" s="2474"/>
      <c r="BQ19" s="2474"/>
      <c r="BR19" s="2474"/>
      <c r="BS19" s="2474"/>
      <c r="BT19" s="2475"/>
      <c r="BU19" s="2020"/>
      <c r="BV19" s="2020"/>
      <c r="BW19" s="2020"/>
      <c r="BX19" s="102"/>
      <c r="BY19" s="102"/>
      <c r="BZ19" s="102"/>
      <c r="CA19" s="102"/>
      <c r="CB19" s="102"/>
      <c r="CC19" s="102"/>
      <c r="CD19" s="102"/>
      <c r="CE19" s="102"/>
      <c r="CF19" s="102"/>
    </row>
    <row r="20" spans="1:84" s="103" customFormat="1" ht="26.25" customHeight="1">
      <c r="A20" s="2010"/>
      <c r="B20" s="2010"/>
      <c r="C20" s="2010"/>
      <c r="D20" s="1891"/>
      <c r="E20" s="2506"/>
      <c r="F20" s="2507"/>
      <c r="G20" s="2507"/>
      <c r="H20" s="2508"/>
      <c r="I20" s="2471"/>
      <c r="J20" s="2471"/>
      <c r="K20" s="2471"/>
      <c r="L20" s="2471"/>
      <c r="M20" s="2471" t="s">
        <v>949</v>
      </c>
      <c r="N20" s="2471"/>
      <c r="O20" s="2471"/>
      <c r="P20" s="2471"/>
      <c r="Q20" s="2472"/>
      <c r="R20" s="2473"/>
      <c r="S20" s="2474"/>
      <c r="T20" s="2474"/>
      <c r="U20" s="2474"/>
      <c r="V20" s="2474"/>
      <c r="W20" s="2474"/>
      <c r="X20" s="2474"/>
      <c r="Y20" s="2474"/>
      <c r="Z20" s="2474"/>
      <c r="AA20" s="2474"/>
      <c r="AB20" s="2474"/>
      <c r="AC20" s="2502"/>
      <c r="AD20" s="2502"/>
      <c r="AE20" s="2502"/>
      <c r="AF20" s="2502"/>
      <c r="AG20" s="2502"/>
      <c r="AH20" s="2502"/>
      <c r="AI20" s="2502"/>
      <c r="AJ20" s="2502"/>
      <c r="AK20" s="2502"/>
      <c r="AL20" s="2502"/>
      <c r="AM20" s="2502"/>
      <c r="AN20" s="2474"/>
      <c r="AO20" s="2474"/>
      <c r="AP20" s="2474"/>
      <c r="AQ20" s="2474"/>
      <c r="AR20" s="2474"/>
      <c r="AS20" s="2474"/>
      <c r="AT20" s="2474"/>
      <c r="AU20" s="2474"/>
      <c r="AV20" s="2474"/>
      <c r="AW20" s="2474"/>
      <c r="AX20" s="2474"/>
      <c r="AY20" s="2474"/>
      <c r="AZ20" s="2474"/>
      <c r="BA20" s="2474"/>
      <c r="BB20" s="2474"/>
      <c r="BC20" s="2474"/>
      <c r="BD20" s="2474"/>
      <c r="BE20" s="2474"/>
      <c r="BF20" s="2474"/>
      <c r="BG20" s="2474"/>
      <c r="BH20" s="2474"/>
      <c r="BI20" s="2474"/>
      <c r="BJ20" s="2474"/>
      <c r="BK20" s="2474"/>
      <c r="BL20" s="2474"/>
      <c r="BM20" s="2474"/>
      <c r="BN20" s="2474"/>
      <c r="BO20" s="2474"/>
      <c r="BP20" s="2474"/>
      <c r="BQ20" s="2474"/>
      <c r="BR20" s="2474"/>
      <c r="BS20" s="2474"/>
      <c r="BT20" s="2475"/>
      <c r="BU20" s="2020"/>
      <c r="BV20" s="2020"/>
      <c r="BW20" s="2020"/>
      <c r="BX20" s="102"/>
      <c r="BY20" s="102"/>
      <c r="BZ20" s="102"/>
      <c r="CA20" s="102"/>
      <c r="CB20" s="102"/>
      <c r="CC20" s="102"/>
      <c r="CD20" s="102"/>
      <c r="CE20" s="102"/>
      <c r="CF20" s="102"/>
    </row>
    <row r="21" spans="1:84" s="103" customFormat="1" ht="26.25" customHeight="1">
      <c r="A21" s="2010"/>
      <c r="B21" s="2010"/>
      <c r="C21" s="2010"/>
      <c r="D21" s="1891"/>
      <c r="E21" s="2506"/>
      <c r="F21" s="2507"/>
      <c r="G21" s="2507"/>
      <c r="H21" s="2508"/>
      <c r="I21" s="2490" t="s">
        <v>950</v>
      </c>
      <c r="J21" s="2471"/>
      <c r="K21" s="2471"/>
      <c r="L21" s="2471"/>
      <c r="M21" s="2471" t="s">
        <v>948</v>
      </c>
      <c r="N21" s="2471"/>
      <c r="O21" s="2471"/>
      <c r="P21" s="2471"/>
      <c r="Q21" s="2472"/>
      <c r="R21" s="2473"/>
      <c r="S21" s="2474"/>
      <c r="T21" s="2474"/>
      <c r="U21" s="2474"/>
      <c r="V21" s="2474"/>
      <c r="W21" s="2474"/>
      <c r="X21" s="2474"/>
      <c r="Y21" s="2474"/>
      <c r="Z21" s="2474"/>
      <c r="AA21" s="2474"/>
      <c r="AB21" s="2474"/>
      <c r="AC21" s="2474"/>
      <c r="AD21" s="2474"/>
      <c r="AE21" s="2474"/>
      <c r="AF21" s="2474"/>
      <c r="AG21" s="2474"/>
      <c r="AH21" s="2474"/>
      <c r="AI21" s="2474"/>
      <c r="AJ21" s="2474"/>
      <c r="AK21" s="2474"/>
      <c r="AL21" s="2474"/>
      <c r="AM21" s="2474"/>
      <c r="AN21" s="2474"/>
      <c r="AO21" s="2474"/>
      <c r="AP21" s="2474"/>
      <c r="AQ21" s="2474"/>
      <c r="AR21" s="2474"/>
      <c r="AS21" s="2474"/>
      <c r="AT21" s="2474"/>
      <c r="AU21" s="2474"/>
      <c r="AV21" s="2474"/>
      <c r="AW21" s="2474"/>
      <c r="AX21" s="2474"/>
      <c r="AY21" s="2474"/>
      <c r="AZ21" s="2474"/>
      <c r="BA21" s="2474"/>
      <c r="BB21" s="2474"/>
      <c r="BC21" s="2474"/>
      <c r="BD21" s="2474"/>
      <c r="BE21" s="2474"/>
      <c r="BF21" s="2474"/>
      <c r="BG21" s="2474"/>
      <c r="BH21" s="2474"/>
      <c r="BI21" s="2474"/>
      <c r="BJ21" s="2474"/>
      <c r="BK21" s="2474"/>
      <c r="BL21" s="2474"/>
      <c r="BM21" s="2474"/>
      <c r="BN21" s="2474"/>
      <c r="BO21" s="2474"/>
      <c r="BP21" s="2474"/>
      <c r="BQ21" s="2474"/>
      <c r="BR21" s="2474"/>
      <c r="BS21" s="2474"/>
      <c r="BT21" s="2475"/>
      <c r="BU21" s="2020"/>
      <c r="BV21" s="2020"/>
      <c r="BW21" s="2020"/>
      <c r="BX21" s="102"/>
      <c r="BY21" s="102"/>
      <c r="BZ21" s="102"/>
      <c r="CA21" s="102"/>
      <c r="CB21" s="102"/>
      <c r="CC21" s="102"/>
      <c r="CD21" s="102"/>
      <c r="CE21" s="102"/>
      <c r="CF21" s="102"/>
    </row>
    <row r="22" spans="1:84" s="103" customFormat="1" ht="26.25" customHeight="1" thickBot="1">
      <c r="A22" s="2010"/>
      <c r="B22" s="2010"/>
      <c r="C22" s="2010"/>
      <c r="D22" s="1891"/>
      <c r="E22" s="2506"/>
      <c r="F22" s="2507"/>
      <c r="G22" s="2507"/>
      <c r="H22" s="2508"/>
      <c r="I22" s="2485"/>
      <c r="J22" s="2485"/>
      <c r="K22" s="2485"/>
      <c r="L22" s="2485"/>
      <c r="M22" s="2485" t="s">
        <v>949</v>
      </c>
      <c r="N22" s="2485"/>
      <c r="O22" s="2485"/>
      <c r="P22" s="2485"/>
      <c r="Q22" s="2486"/>
      <c r="R22" s="2487"/>
      <c r="S22" s="2488"/>
      <c r="T22" s="2488"/>
      <c r="U22" s="2488"/>
      <c r="V22" s="2488"/>
      <c r="W22" s="2488"/>
      <c r="X22" s="2488"/>
      <c r="Y22" s="2488"/>
      <c r="Z22" s="2488"/>
      <c r="AA22" s="2488"/>
      <c r="AB22" s="2488"/>
      <c r="AC22" s="2512"/>
      <c r="AD22" s="2512"/>
      <c r="AE22" s="2512"/>
      <c r="AF22" s="2512"/>
      <c r="AG22" s="2512"/>
      <c r="AH22" s="2512"/>
      <c r="AI22" s="2512"/>
      <c r="AJ22" s="2512"/>
      <c r="AK22" s="2512"/>
      <c r="AL22" s="2512"/>
      <c r="AM22" s="2512"/>
      <c r="AN22" s="2488"/>
      <c r="AO22" s="2488"/>
      <c r="AP22" s="2488"/>
      <c r="AQ22" s="2488"/>
      <c r="AR22" s="2488"/>
      <c r="AS22" s="2488"/>
      <c r="AT22" s="2488"/>
      <c r="AU22" s="2488"/>
      <c r="AV22" s="2488"/>
      <c r="AW22" s="2488"/>
      <c r="AX22" s="2488"/>
      <c r="AY22" s="2488"/>
      <c r="AZ22" s="2488"/>
      <c r="BA22" s="2488"/>
      <c r="BB22" s="2488"/>
      <c r="BC22" s="2488"/>
      <c r="BD22" s="2488"/>
      <c r="BE22" s="2488"/>
      <c r="BF22" s="2488"/>
      <c r="BG22" s="2488"/>
      <c r="BH22" s="2488"/>
      <c r="BI22" s="2488"/>
      <c r="BJ22" s="2488"/>
      <c r="BK22" s="2488"/>
      <c r="BL22" s="2488"/>
      <c r="BM22" s="2488"/>
      <c r="BN22" s="2488"/>
      <c r="BO22" s="2488"/>
      <c r="BP22" s="2488"/>
      <c r="BQ22" s="2488"/>
      <c r="BR22" s="2488"/>
      <c r="BS22" s="2488"/>
      <c r="BT22" s="2489"/>
      <c r="BU22" s="2020"/>
      <c r="BV22" s="2020"/>
      <c r="BW22" s="2020"/>
      <c r="BX22" s="102"/>
      <c r="BY22" s="102"/>
      <c r="BZ22" s="102"/>
      <c r="CA22" s="102"/>
      <c r="CB22" s="102"/>
      <c r="CC22" s="102"/>
      <c r="CD22" s="102"/>
      <c r="CE22" s="102"/>
      <c r="CF22" s="102"/>
    </row>
    <row r="23" spans="1:84" s="103" customFormat="1" ht="26.25" customHeight="1" thickTop="1">
      <c r="A23" s="2010"/>
      <c r="B23" s="2010"/>
      <c r="C23" s="2010"/>
      <c r="D23" s="1891"/>
      <c r="E23" s="2506"/>
      <c r="F23" s="2507"/>
      <c r="G23" s="2507"/>
      <c r="H23" s="2508"/>
      <c r="I23" s="2498" t="s">
        <v>231</v>
      </c>
      <c r="J23" s="2498"/>
      <c r="K23" s="2498"/>
      <c r="L23" s="2498"/>
      <c r="M23" s="2498" t="s">
        <v>948</v>
      </c>
      <c r="N23" s="2498"/>
      <c r="O23" s="2498"/>
      <c r="P23" s="2498"/>
      <c r="Q23" s="2499"/>
      <c r="R23" s="2500"/>
      <c r="S23" s="2491"/>
      <c r="T23" s="2491"/>
      <c r="U23" s="2491"/>
      <c r="V23" s="2491"/>
      <c r="W23" s="2491"/>
      <c r="X23" s="2491"/>
      <c r="Y23" s="2491"/>
      <c r="Z23" s="2491"/>
      <c r="AA23" s="2491"/>
      <c r="AB23" s="2491"/>
      <c r="AC23" s="2491"/>
      <c r="AD23" s="2491"/>
      <c r="AE23" s="2491"/>
      <c r="AF23" s="2491"/>
      <c r="AG23" s="2491"/>
      <c r="AH23" s="2491"/>
      <c r="AI23" s="2491"/>
      <c r="AJ23" s="2491"/>
      <c r="AK23" s="2491"/>
      <c r="AL23" s="2491"/>
      <c r="AM23" s="2491"/>
      <c r="AN23" s="2491"/>
      <c r="AO23" s="2491"/>
      <c r="AP23" s="2491"/>
      <c r="AQ23" s="2491"/>
      <c r="AR23" s="2491"/>
      <c r="AS23" s="2491"/>
      <c r="AT23" s="2491"/>
      <c r="AU23" s="2491"/>
      <c r="AV23" s="2491"/>
      <c r="AW23" s="2491"/>
      <c r="AX23" s="2491"/>
      <c r="AY23" s="2491"/>
      <c r="AZ23" s="2491"/>
      <c r="BA23" s="2491"/>
      <c r="BB23" s="2491"/>
      <c r="BC23" s="2491"/>
      <c r="BD23" s="2491"/>
      <c r="BE23" s="2491"/>
      <c r="BF23" s="2491"/>
      <c r="BG23" s="2491"/>
      <c r="BH23" s="2491"/>
      <c r="BI23" s="2491"/>
      <c r="BJ23" s="2491"/>
      <c r="BK23" s="2491"/>
      <c r="BL23" s="2491"/>
      <c r="BM23" s="2491"/>
      <c r="BN23" s="2491"/>
      <c r="BO23" s="2491"/>
      <c r="BP23" s="2491"/>
      <c r="BQ23" s="2491"/>
      <c r="BR23" s="2491"/>
      <c r="BS23" s="2491"/>
      <c r="BT23" s="2492"/>
      <c r="BU23" s="2020"/>
      <c r="BV23" s="2020"/>
      <c r="BW23" s="2020"/>
      <c r="BX23" s="102"/>
      <c r="BY23" s="102"/>
      <c r="BZ23" s="102"/>
      <c r="CA23" s="102"/>
      <c r="CB23" s="102"/>
      <c r="CC23" s="102"/>
      <c r="CD23" s="102"/>
      <c r="CE23" s="102"/>
      <c r="CF23" s="102"/>
    </row>
    <row r="24" spans="1:84" s="103" customFormat="1" ht="26.25" customHeight="1" thickBot="1">
      <c r="A24" s="2010"/>
      <c r="B24" s="2010"/>
      <c r="C24" s="2010"/>
      <c r="D24" s="1891"/>
      <c r="E24" s="2509"/>
      <c r="F24" s="2510"/>
      <c r="G24" s="2510"/>
      <c r="H24" s="2511"/>
      <c r="I24" s="2493"/>
      <c r="J24" s="2493"/>
      <c r="K24" s="2493"/>
      <c r="L24" s="2493"/>
      <c r="M24" s="2493" t="s">
        <v>949</v>
      </c>
      <c r="N24" s="2493"/>
      <c r="O24" s="2493"/>
      <c r="P24" s="2493"/>
      <c r="Q24" s="2494"/>
      <c r="R24" s="2513"/>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496"/>
      <c r="AO24" s="2496"/>
      <c r="AP24" s="2496"/>
      <c r="AQ24" s="2496"/>
      <c r="AR24" s="2496"/>
      <c r="AS24" s="2496"/>
      <c r="AT24" s="2496"/>
      <c r="AU24" s="2496"/>
      <c r="AV24" s="2496"/>
      <c r="AW24" s="2496"/>
      <c r="AX24" s="2496"/>
      <c r="AY24" s="2496"/>
      <c r="AZ24" s="2496"/>
      <c r="BA24" s="2496"/>
      <c r="BB24" s="2496"/>
      <c r="BC24" s="2496"/>
      <c r="BD24" s="2496"/>
      <c r="BE24" s="2496"/>
      <c r="BF24" s="2496"/>
      <c r="BG24" s="2496"/>
      <c r="BH24" s="2496"/>
      <c r="BI24" s="2496"/>
      <c r="BJ24" s="2496"/>
      <c r="BK24" s="2496"/>
      <c r="BL24" s="2496"/>
      <c r="BM24" s="2496"/>
      <c r="BN24" s="2496"/>
      <c r="BO24" s="2496"/>
      <c r="BP24" s="2496"/>
      <c r="BQ24" s="2496"/>
      <c r="BR24" s="2496"/>
      <c r="BS24" s="2496"/>
      <c r="BT24" s="2497"/>
      <c r="BU24" s="2020"/>
      <c r="BV24" s="2020"/>
      <c r="BW24" s="2020"/>
      <c r="BX24" s="102"/>
      <c r="BY24" s="102"/>
      <c r="BZ24" s="102"/>
      <c r="CA24" s="102"/>
      <c r="CB24" s="102"/>
      <c r="CC24" s="102"/>
      <c r="CD24" s="102"/>
      <c r="CE24" s="102"/>
      <c r="CF24" s="102"/>
    </row>
    <row r="25" spans="1:84" s="103" customFormat="1" ht="26.25" customHeight="1">
      <c r="A25" s="2010"/>
      <c r="B25" s="2010"/>
      <c r="C25" s="2010"/>
      <c r="D25" s="1891"/>
      <c r="E25" s="2476" t="s">
        <v>233</v>
      </c>
      <c r="F25" s="2477"/>
      <c r="G25" s="2477"/>
      <c r="H25" s="2477"/>
      <c r="I25" s="2482" t="s">
        <v>229</v>
      </c>
      <c r="J25" s="2482"/>
      <c r="K25" s="2482"/>
      <c r="L25" s="2482"/>
      <c r="M25" s="2482" t="s">
        <v>948</v>
      </c>
      <c r="N25" s="2482"/>
      <c r="O25" s="2482"/>
      <c r="P25" s="2482"/>
      <c r="Q25" s="2483"/>
      <c r="R25" s="2484"/>
      <c r="S25" s="2469"/>
      <c r="T25" s="2469"/>
      <c r="U25" s="2469"/>
      <c r="V25" s="2469"/>
      <c r="W25" s="2469"/>
      <c r="X25" s="2469"/>
      <c r="Y25" s="2469"/>
      <c r="Z25" s="2469"/>
      <c r="AA25" s="2469"/>
      <c r="AB25" s="2469"/>
      <c r="AC25" s="2469"/>
      <c r="AD25" s="2469"/>
      <c r="AE25" s="2469"/>
      <c r="AF25" s="2469"/>
      <c r="AG25" s="2469"/>
      <c r="AH25" s="2469"/>
      <c r="AI25" s="2469"/>
      <c r="AJ25" s="2469"/>
      <c r="AK25" s="2469"/>
      <c r="AL25" s="2469"/>
      <c r="AM25" s="2469"/>
      <c r="AN25" s="2469"/>
      <c r="AO25" s="2469"/>
      <c r="AP25" s="2469"/>
      <c r="AQ25" s="2469"/>
      <c r="AR25" s="2469"/>
      <c r="AS25" s="2469"/>
      <c r="AT25" s="2469"/>
      <c r="AU25" s="2469"/>
      <c r="AV25" s="2469"/>
      <c r="AW25" s="2469"/>
      <c r="AX25" s="2469"/>
      <c r="AY25" s="2469"/>
      <c r="AZ25" s="2469"/>
      <c r="BA25" s="2469"/>
      <c r="BB25" s="2469"/>
      <c r="BC25" s="2469"/>
      <c r="BD25" s="2469"/>
      <c r="BE25" s="2469"/>
      <c r="BF25" s="2469"/>
      <c r="BG25" s="2469"/>
      <c r="BH25" s="2469"/>
      <c r="BI25" s="2469"/>
      <c r="BJ25" s="2469"/>
      <c r="BK25" s="2469"/>
      <c r="BL25" s="2469"/>
      <c r="BM25" s="2469"/>
      <c r="BN25" s="2469"/>
      <c r="BO25" s="2469"/>
      <c r="BP25" s="2469"/>
      <c r="BQ25" s="2469"/>
      <c r="BR25" s="2469"/>
      <c r="BS25" s="2469"/>
      <c r="BT25" s="2470"/>
      <c r="BU25" s="2020"/>
      <c r="BV25" s="2020"/>
      <c r="BW25" s="2020"/>
      <c r="BX25" s="102"/>
      <c r="BY25" s="102"/>
      <c r="BZ25" s="102"/>
      <c r="CA25" s="102"/>
      <c r="CB25" s="102"/>
      <c r="CC25" s="102"/>
      <c r="CD25" s="102"/>
      <c r="CE25" s="102"/>
      <c r="CF25" s="102"/>
    </row>
    <row r="26" spans="1:84" s="103" customFormat="1" ht="26.25" customHeight="1">
      <c r="A26" s="2010"/>
      <c r="B26" s="2010"/>
      <c r="C26" s="2010"/>
      <c r="D26" s="1891"/>
      <c r="E26" s="2478"/>
      <c r="F26" s="2479"/>
      <c r="G26" s="2479"/>
      <c r="H26" s="2479"/>
      <c r="I26" s="2471"/>
      <c r="J26" s="2471"/>
      <c r="K26" s="2471"/>
      <c r="L26" s="2471"/>
      <c r="M26" s="2471" t="s">
        <v>949</v>
      </c>
      <c r="N26" s="2471"/>
      <c r="O26" s="2471"/>
      <c r="P26" s="2471"/>
      <c r="Q26" s="2472"/>
      <c r="R26" s="2473"/>
      <c r="S26" s="2474"/>
      <c r="T26" s="2474"/>
      <c r="U26" s="2474"/>
      <c r="V26" s="2474"/>
      <c r="W26" s="2474"/>
      <c r="X26" s="2474"/>
      <c r="Y26" s="2474"/>
      <c r="Z26" s="2474"/>
      <c r="AA26" s="2474"/>
      <c r="AB26" s="2474"/>
      <c r="AC26" s="2474"/>
      <c r="AD26" s="2474"/>
      <c r="AE26" s="2474"/>
      <c r="AF26" s="2474"/>
      <c r="AG26" s="2474"/>
      <c r="AH26" s="2474"/>
      <c r="AI26" s="2474"/>
      <c r="AJ26" s="2474"/>
      <c r="AK26" s="2474"/>
      <c r="AL26" s="2474"/>
      <c r="AM26" s="2474"/>
      <c r="AN26" s="2474"/>
      <c r="AO26" s="2474"/>
      <c r="AP26" s="2474"/>
      <c r="AQ26" s="2474"/>
      <c r="AR26" s="2474"/>
      <c r="AS26" s="2474"/>
      <c r="AT26" s="2474"/>
      <c r="AU26" s="2474"/>
      <c r="AV26" s="2474"/>
      <c r="AW26" s="2474"/>
      <c r="AX26" s="2474"/>
      <c r="AY26" s="2474"/>
      <c r="AZ26" s="2474"/>
      <c r="BA26" s="2474"/>
      <c r="BB26" s="2474"/>
      <c r="BC26" s="2474"/>
      <c r="BD26" s="2474"/>
      <c r="BE26" s="2474"/>
      <c r="BF26" s="2474"/>
      <c r="BG26" s="2474"/>
      <c r="BH26" s="2474"/>
      <c r="BI26" s="2474"/>
      <c r="BJ26" s="2474"/>
      <c r="BK26" s="2474"/>
      <c r="BL26" s="2474"/>
      <c r="BM26" s="2474"/>
      <c r="BN26" s="2474"/>
      <c r="BO26" s="2474"/>
      <c r="BP26" s="2474"/>
      <c r="BQ26" s="2474"/>
      <c r="BR26" s="2474"/>
      <c r="BS26" s="2474"/>
      <c r="BT26" s="2475"/>
      <c r="BU26" s="2020"/>
      <c r="BV26" s="2020"/>
      <c r="BW26" s="2020"/>
      <c r="BX26" s="102"/>
      <c r="BY26" s="102"/>
      <c r="BZ26" s="102"/>
      <c r="CA26" s="102"/>
      <c r="CB26" s="102"/>
      <c r="CC26" s="102"/>
      <c r="CD26" s="102"/>
      <c r="CE26" s="102"/>
      <c r="CF26" s="102"/>
    </row>
    <row r="27" spans="1:84" s="103" customFormat="1" ht="26.25" customHeight="1">
      <c r="A27" s="2010"/>
      <c r="B27" s="2010"/>
      <c r="C27" s="2010"/>
      <c r="D27" s="1891"/>
      <c r="E27" s="2478"/>
      <c r="F27" s="2479"/>
      <c r="G27" s="2479"/>
      <c r="H27" s="2479"/>
      <c r="I27" s="2471" t="s">
        <v>230</v>
      </c>
      <c r="J27" s="2471"/>
      <c r="K27" s="2471"/>
      <c r="L27" s="2471"/>
      <c r="M27" s="2471" t="s">
        <v>948</v>
      </c>
      <c r="N27" s="2471"/>
      <c r="O27" s="2471"/>
      <c r="P27" s="2471"/>
      <c r="Q27" s="2472"/>
      <c r="R27" s="2473"/>
      <c r="S27" s="2474"/>
      <c r="T27" s="2474"/>
      <c r="U27" s="2474"/>
      <c r="V27" s="2474"/>
      <c r="W27" s="2474"/>
      <c r="X27" s="2474"/>
      <c r="Y27" s="2474"/>
      <c r="Z27" s="2474"/>
      <c r="AA27" s="2474"/>
      <c r="AB27" s="2474"/>
      <c r="AC27" s="2474"/>
      <c r="AD27" s="2474"/>
      <c r="AE27" s="2474"/>
      <c r="AF27" s="2474"/>
      <c r="AG27" s="2474"/>
      <c r="AH27" s="2474"/>
      <c r="AI27" s="2474"/>
      <c r="AJ27" s="2474"/>
      <c r="AK27" s="2474"/>
      <c r="AL27" s="2474"/>
      <c r="AM27" s="2474"/>
      <c r="AN27" s="2474"/>
      <c r="AO27" s="2474"/>
      <c r="AP27" s="2474"/>
      <c r="AQ27" s="2474"/>
      <c r="AR27" s="2474"/>
      <c r="AS27" s="2474"/>
      <c r="AT27" s="2474"/>
      <c r="AU27" s="2474"/>
      <c r="AV27" s="2474"/>
      <c r="AW27" s="2474"/>
      <c r="AX27" s="2474"/>
      <c r="AY27" s="2474"/>
      <c r="AZ27" s="2474"/>
      <c r="BA27" s="2474"/>
      <c r="BB27" s="2474"/>
      <c r="BC27" s="2474"/>
      <c r="BD27" s="2474"/>
      <c r="BE27" s="2474"/>
      <c r="BF27" s="2474"/>
      <c r="BG27" s="2474"/>
      <c r="BH27" s="2474"/>
      <c r="BI27" s="2474"/>
      <c r="BJ27" s="2474"/>
      <c r="BK27" s="2474"/>
      <c r="BL27" s="2474"/>
      <c r="BM27" s="2474"/>
      <c r="BN27" s="2474"/>
      <c r="BO27" s="2474"/>
      <c r="BP27" s="2474"/>
      <c r="BQ27" s="2474"/>
      <c r="BR27" s="2474"/>
      <c r="BS27" s="2474"/>
      <c r="BT27" s="2475"/>
      <c r="BU27" s="2020"/>
      <c r="BV27" s="2020"/>
      <c r="BW27" s="2020"/>
      <c r="BX27" s="102"/>
      <c r="BY27" s="102"/>
      <c r="BZ27" s="102"/>
      <c r="CA27" s="102"/>
      <c r="CB27" s="102"/>
      <c r="CC27" s="102"/>
      <c r="CD27" s="102"/>
      <c r="CE27" s="102"/>
      <c r="CF27" s="102"/>
    </row>
    <row r="28" spans="1:84" s="103" customFormat="1" ht="26.25" customHeight="1">
      <c r="A28" s="2010"/>
      <c r="B28" s="2010"/>
      <c r="C28" s="2010"/>
      <c r="D28" s="1891"/>
      <c r="E28" s="2478"/>
      <c r="F28" s="2479"/>
      <c r="G28" s="2479"/>
      <c r="H28" s="2479"/>
      <c r="I28" s="2471"/>
      <c r="J28" s="2471"/>
      <c r="K28" s="2471"/>
      <c r="L28" s="2471"/>
      <c r="M28" s="2471" t="s">
        <v>949</v>
      </c>
      <c r="N28" s="2471"/>
      <c r="O28" s="2471"/>
      <c r="P28" s="2471"/>
      <c r="Q28" s="2472"/>
      <c r="R28" s="2473"/>
      <c r="S28" s="2474"/>
      <c r="T28" s="2474"/>
      <c r="U28" s="2474"/>
      <c r="V28" s="2474"/>
      <c r="W28" s="2474"/>
      <c r="X28" s="2474"/>
      <c r="Y28" s="2474"/>
      <c r="Z28" s="2474"/>
      <c r="AA28" s="2474"/>
      <c r="AB28" s="2474"/>
      <c r="AC28" s="2474"/>
      <c r="AD28" s="2474"/>
      <c r="AE28" s="2474"/>
      <c r="AF28" s="2474"/>
      <c r="AG28" s="2474"/>
      <c r="AH28" s="2474"/>
      <c r="AI28" s="2474"/>
      <c r="AJ28" s="2474"/>
      <c r="AK28" s="2474"/>
      <c r="AL28" s="2474"/>
      <c r="AM28" s="2474"/>
      <c r="AN28" s="2474"/>
      <c r="AO28" s="2474"/>
      <c r="AP28" s="2474"/>
      <c r="AQ28" s="2474"/>
      <c r="AR28" s="2474"/>
      <c r="AS28" s="2474"/>
      <c r="AT28" s="2474"/>
      <c r="AU28" s="2474"/>
      <c r="AV28" s="2474"/>
      <c r="AW28" s="2474"/>
      <c r="AX28" s="2474"/>
      <c r="AY28" s="2474"/>
      <c r="AZ28" s="2474"/>
      <c r="BA28" s="2474"/>
      <c r="BB28" s="2474"/>
      <c r="BC28" s="2474"/>
      <c r="BD28" s="2474"/>
      <c r="BE28" s="2474"/>
      <c r="BF28" s="2474"/>
      <c r="BG28" s="2474"/>
      <c r="BH28" s="2474"/>
      <c r="BI28" s="2474"/>
      <c r="BJ28" s="2474"/>
      <c r="BK28" s="2474"/>
      <c r="BL28" s="2474"/>
      <c r="BM28" s="2474"/>
      <c r="BN28" s="2474"/>
      <c r="BO28" s="2474"/>
      <c r="BP28" s="2474"/>
      <c r="BQ28" s="2474"/>
      <c r="BR28" s="2474"/>
      <c r="BS28" s="2474"/>
      <c r="BT28" s="2475"/>
      <c r="BU28" s="2020"/>
      <c r="BV28" s="2020"/>
      <c r="BW28" s="2020"/>
      <c r="BX28" s="102"/>
      <c r="BY28" s="102"/>
      <c r="BZ28" s="102"/>
      <c r="CA28" s="102"/>
      <c r="CB28" s="102"/>
      <c r="CC28" s="102"/>
      <c r="CD28" s="102"/>
      <c r="CE28" s="102"/>
      <c r="CF28" s="102"/>
    </row>
    <row r="29" spans="1:84" s="103" customFormat="1" ht="26.25" customHeight="1">
      <c r="A29" s="2010"/>
      <c r="B29" s="2010"/>
      <c r="C29" s="2010"/>
      <c r="D29" s="1891"/>
      <c r="E29" s="2478"/>
      <c r="F29" s="2479"/>
      <c r="G29" s="2479"/>
      <c r="H29" s="2479"/>
      <c r="I29" s="2490" t="s">
        <v>950</v>
      </c>
      <c r="J29" s="2471"/>
      <c r="K29" s="2471"/>
      <c r="L29" s="2471"/>
      <c r="M29" s="2471" t="s">
        <v>948</v>
      </c>
      <c r="N29" s="2471"/>
      <c r="O29" s="2471"/>
      <c r="P29" s="2471"/>
      <c r="Q29" s="2472"/>
      <c r="R29" s="2473"/>
      <c r="S29" s="2474"/>
      <c r="T29" s="2474"/>
      <c r="U29" s="2474"/>
      <c r="V29" s="2474"/>
      <c r="W29" s="2474"/>
      <c r="X29" s="2474"/>
      <c r="Y29" s="2474"/>
      <c r="Z29" s="2474"/>
      <c r="AA29" s="2474"/>
      <c r="AB29" s="2474"/>
      <c r="AC29" s="2474"/>
      <c r="AD29" s="2474"/>
      <c r="AE29" s="2474"/>
      <c r="AF29" s="2474"/>
      <c r="AG29" s="2474"/>
      <c r="AH29" s="2474"/>
      <c r="AI29" s="2474"/>
      <c r="AJ29" s="2474"/>
      <c r="AK29" s="2474"/>
      <c r="AL29" s="2474"/>
      <c r="AM29" s="2474"/>
      <c r="AN29" s="2474"/>
      <c r="AO29" s="2474"/>
      <c r="AP29" s="2474"/>
      <c r="AQ29" s="2474"/>
      <c r="AR29" s="2474"/>
      <c r="AS29" s="2474"/>
      <c r="AT29" s="2474"/>
      <c r="AU29" s="2474"/>
      <c r="AV29" s="2474"/>
      <c r="AW29" s="2474"/>
      <c r="AX29" s="2474"/>
      <c r="AY29" s="2474"/>
      <c r="AZ29" s="2474"/>
      <c r="BA29" s="2474"/>
      <c r="BB29" s="2474"/>
      <c r="BC29" s="2474"/>
      <c r="BD29" s="2474"/>
      <c r="BE29" s="2474"/>
      <c r="BF29" s="2474"/>
      <c r="BG29" s="2474"/>
      <c r="BH29" s="2474"/>
      <c r="BI29" s="2474"/>
      <c r="BJ29" s="2474"/>
      <c r="BK29" s="2474"/>
      <c r="BL29" s="2474"/>
      <c r="BM29" s="2474"/>
      <c r="BN29" s="2474"/>
      <c r="BO29" s="2474"/>
      <c r="BP29" s="2474"/>
      <c r="BQ29" s="2474"/>
      <c r="BR29" s="2474"/>
      <c r="BS29" s="2474"/>
      <c r="BT29" s="2475"/>
      <c r="BU29" s="2020"/>
      <c r="BV29" s="2020"/>
      <c r="BW29" s="2020"/>
      <c r="BX29" s="102"/>
      <c r="BY29" s="102"/>
      <c r="BZ29" s="102"/>
      <c r="CA29" s="102"/>
      <c r="CB29" s="102"/>
      <c r="CC29" s="102"/>
      <c r="CD29" s="102"/>
      <c r="CE29" s="102"/>
      <c r="CF29" s="102"/>
    </row>
    <row r="30" spans="1:84" s="103" customFormat="1" ht="26.25" customHeight="1" thickBot="1">
      <c r="A30" s="2010"/>
      <c r="B30" s="2010"/>
      <c r="C30" s="2010"/>
      <c r="D30" s="1891"/>
      <c r="E30" s="2478"/>
      <c r="F30" s="2479"/>
      <c r="G30" s="2479"/>
      <c r="H30" s="2479"/>
      <c r="I30" s="2485"/>
      <c r="J30" s="2485"/>
      <c r="K30" s="2485"/>
      <c r="L30" s="2485"/>
      <c r="M30" s="2485" t="s">
        <v>949</v>
      </c>
      <c r="N30" s="2485"/>
      <c r="O30" s="2485"/>
      <c r="P30" s="2485"/>
      <c r="Q30" s="2486"/>
      <c r="R30" s="2487"/>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c r="AN30" s="2488"/>
      <c r="AO30" s="2488"/>
      <c r="AP30" s="2488"/>
      <c r="AQ30" s="2488"/>
      <c r="AR30" s="2488"/>
      <c r="AS30" s="2488"/>
      <c r="AT30" s="2488"/>
      <c r="AU30" s="2488"/>
      <c r="AV30" s="2488"/>
      <c r="AW30" s="2488"/>
      <c r="AX30" s="2488"/>
      <c r="AY30" s="2488"/>
      <c r="AZ30" s="2488"/>
      <c r="BA30" s="2488"/>
      <c r="BB30" s="2488"/>
      <c r="BC30" s="2488"/>
      <c r="BD30" s="2488"/>
      <c r="BE30" s="2488"/>
      <c r="BF30" s="2488"/>
      <c r="BG30" s="2488"/>
      <c r="BH30" s="2488"/>
      <c r="BI30" s="2488"/>
      <c r="BJ30" s="2488"/>
      <c r="BK30" s="2488"/>
      <c r="BL30" s="2488"/>
      <c r="BM30" s="2488"/>
      <c r="BN30" s="2488"/>
      <c r="BO30" s="2488"/>
      <c r="BP30" s="2488"/>
      <c r="BQ30" s="2488"/>
      <c r="BR30" s="2488"/>
      <c r="BS30" s="2488"/>
      <c r="BT30" s="2489"/>
      <c r="BU30" s="2020"/>
      <c r="BV30" s="2020"/>
      <c r="BW30" s="2020"/>
      <c r="BX30" s="102"/>
      <c r="BY30" s="102"/>
      <c r="BZ30" s="102"/>
      <c r="CA30" s="102"/>
      <c r="CB30" s="102"/>
      <c r="CC30" s="102"/>
      <c r="CD30" s="102"/>
      <c r="CE30" s="102"/>
      <c r="CF30" s="102"/>
    </row>
    <row r="31" spans="1:84" s="103" customFormat="1" ht="26.25" customHeight="1" thickTop="1">
      <c r="A31" s="2010"/>
      <c r="B31" s="2010"/>
      <c r="C31" s="2010"/>
      <c r="D31" s="1891"/>
      <c r="E31" s="2478"/>
      <c r="F31" s="2479"/>
      <c r="G31" s="2479"/>
      <c r="H31" s="2479"/>
      <c r="I31" s="2498" t="s">
        <v>231</v>
      </c>
      <c r="J31" s="2498"/>
      <c r="K31" s="2498"/>
      <c r="L31" s="2498"/>
      <c r="M31" s="2498" t="s">
        <v>948</v>
      </c>
      <c r="N31" s="2498"/>
      <c r="O31" s="2498"/>
      <c r="P31" s="2498"/>
      <c r="Q31" s="2499"/>
      <c r="R31" s="2500"/>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1"/>
      <c r="BE31" s="2491"/>
      <c r="BF31" s="2491"/>
      <c r="BG31" s="2491"/>
      <c r="BH31" s="2491"/>
      <c r="BI31" s="2491"/>
      <c r="BJ31" s="2491"/>
      <c r="BK31" s="2491"/>
      <c r="BL31" s="2491"/>
      <c r="BM31" s="2491"/>
      <c r="BN31" s="2491"/>
      <c r="BO31" s="2491"/>
      <c r="BP31" s="2491"/>
      <c r="BQ31" s="2491"/>
      <c r="BR31" s="2491"/>
      <c r="BS31" s="2491"/>
      <c r="BT31" s="2492"/>
      <c r="BU31" s="2020"/>
      <c r="BV31" s="2020"/>
      <c r="BW31" s="2020"/>
      <c r="BX31" s="102"/>
      <c r="BY31" s="102"/>
      <c r="BZ31" s="102"/>
      <c r="CA31" s="102"/>
      <c r="CB31" s="102"/>
      <c r="CC31" s="102"/>
      <c r="CD31" s="102"/>
      <c r="CE31" s="102"/>
      <c r="CF31" s="102"/>
    </row>
    <row r="32" spans="1:84" s="103" customFormat="1" ht="26.25" customHeight="1" thickBot="1">
      <c r="A32" s="2010"/>
      <c r="B32" s="2010"/>
      <c r="C32" s="2010"/>
      <c r="D32" s="1891"/>
      <c r="E32" s="2480"/>
      <c r="F32" s="2481"/>
      <c r="G32" s="2481"/>
      <c r="H32" s="2481"/>
      <c r="I32" s="2493"/>
      <c r="J32" s="2493"/>
      <c r="K32" s="2493"/>
      <c r="L32" s="2493"/>
      <c r="M32" s="2493" t="s">
        <v>949</v>
      </c>
      <c r="N32" s="2493"/>
      <c r="O32" s="2493"/>
      <c r="P32" s="2493"/>
      <c r="Q32" s="2494"/>
      <c r="R32" s="2515"/>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c r="AS32" s="2516"/>
      <c r="AT32" s="2516"/>
      <c r="AU32" s="2516"/>
      <c r="AV32" s="2516"/>
      <c r="AW32" s="2516"/>
      <c r="AX32" s="2516"/>
      <c r="AY32" s="2516"/>
      <c r="AZ32" s="2516"/>
      <c r="BA32" s="2516"/>
      <c r="BB32" s="2516"/>
      <c r="BC32" s="2516"/>
      <c r="BD32" s="2516"/>
      <c r="BE32" s="2516"/>
      <c r="BF32" s="2516"/>
      <c r="BG32" s="2516"/>
      <c r="BH32" s="2516"/>
      <c r="BI32" s="2516"/>
      <c r="BJ32" s="2516"/>
      <c r="BK32" s="2516"/>
      <c r="BL32" s="2516"/>
      <c r="BM32" s="2516"/>
      <c r="BN32" s="2516"/>
      <c r="BO32" s="2516"/>
      <c r="BP32" s="2516"/>
      <c r="BQ32" s="2516"/>
      <c r="BR32" s="2516"/>
      <c r="BS32" s="2516"/>
      <c r="BT32" s="2517"/>
      <c r="BU32" s="2020"/>
      <c r="BV32" s="2020"/>
      <c r="BW32" s="2020"/>
      <c r="BX32" s="102"/>
      <c r="BY32" s="102"/>
      <c r="BZ32" s="102"/>
      <c r="CA32" s="102"/>
      <c r="CB32" s="102"/>
      <c r="CC32" s="102"/>
      <c r="CD32" s="102"/>
      <c r="CE32" s="102"/>
      <c r="CF32" s="102"/>
    </row>
    <row r="33" spans="1:84" s="103" customFormat="1" ht="15" customHeight="1">
      <c r="A33" s="2010"/>
      <c r="B33" s="2010"/>
      <c r="C33" s="2010"/>
      <c r="D33" s="2020"/>
      <c r="E33" s="2020"/>
      <c r="F33" s="2020"/>
      <c r="G33" s="1891" t="s">
        <v>234</v>
      </c>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91"/>
      <c r="AO33" s="1891"/>
      <c r="AP33" s="1891"/>
      <c r="AQ33" s="1891"/>
      <c r="AR33" s="1891"/>
      <c r="AS33" s="1891"/>
      <c r="AT33" s="1891"/>
      <c r="AU33" s="1891"/>
      <c r="AV33" s="1891"/>
      <c r="AW33" s="1891"/>
      <c r="AX33" s="1891"/>
      <c r="AY33" s="1891"/>
      <c r="AZ33" s="1891"/>
      <c r="BA33" s="1891"/>
      <c r="BB33" s="1891"/>
      <c r="BC33" s="1891"/>
      <c r="BD33" s="1891"/>
      <c r="BE33" s="1891"/>
      <c r="BF33" s="1891"/>
      <c r="BG33" s="1891"/>
      <c r="BH33" s="1891"/>
      <c r="BI33" s="1891"/>
      <c r="BJ33" s="1891"/>
      <c r="BK33" s="1891"/>
      <c r="BL33" s="1891"/>
      <c r="BM33" s="1891"/>
      <c r="BN33" s="1891"/>
      <c r="BO33" s="1891"/>
      <c r="BP33" s="1891"/>
      <c r="BQ33" s="1891"/>
      <c r="BR33" s="1891"/>
      <c r="BS33" s="1891"/>
      <c r="BT33" s="1891"/>
      <c r="BU33" s="1891"/>
      <c r="BV33" s="1891"/>
      <c r="BW33" s="1891"/>
      <c r="BX33" s="102"/>
      <c r="BY33" s="102"/>
      <c r="BZ33" s="102"/>
      <c r="CA33" s="102"/>
      <c r="CB33" s="102"/>
      <c r="CC33" s="102"/>
      <c r="CD33" s="102"/>
      <c r="CE33" s="102"/>
      <c r="CF33" s="102"/>
    </row>
    <row r="34" spans="1:84" s="103" customFormat="1" ht="15" customHeight="1">
      <c r="A34" s="2010"/>
      <c r="B34" s="2010"/>
      <c r="C34" s="2010"/>
      <c r="D34" s="2020"/>
      <c r="E34" s="2020"/>
      <c r="F34" s="2020"/>
      <c r="G34" s="2518" t="s">
        <v>951</v>
      </c>
      <c r="H34" s="2518"/>
      <c r="I34" s="2518"/>
      <c r="J34" s="2518"/>
      <c r="K34" s="2302" t="s">
        <v>235</v>
      </c>
      <c r="L34" s="2302"/>
      <c r="M34" s="2302"/>
      <c r="N34" s="2302"/>
      <c r="O34" s="2302"/>
      <c r="P34" s="2302"/>
      <c r="Q34" s="2302"/>
      <c r="R34" s="2302"/>
      <c r="S34" s="2302"/>
      <c r="T34" s="2302"/>
      <c r="U34" s="2302"/>
      <c r="V34" s="2302"/>
      <c r="W34" s="2302"/>
      <c r="X34" s="2302"/>
      <c r="Y34" s="2302"/>
      <c r="Z34" s="2302"/>
      <c r="AA34" s="2302"/>
      <c r="AB34" s="2302"/>
      <c r="AC34" s="2302"/>
      <c r="AD34" s="2302"/>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302"/>
      <c r="BB34" s="2302"/>
      <c r="BC34" s="2302"/>
      <c r="BD34" s="2302"/>
      <c r="BE34" s="2302"/>
      <c r="BF34" s="2302"/>
      <c r="BG34" s="2302"/>
      <c r="BH34" s="2302"/>
      <c r="BI34" s="2302"/>
      <c r="BJ34" s="2302"/>
      <c r="BK34" s="2302"/>
      <c r="BL34" s="2302"/>
      <c r="BM34" s="2302"/>
      <c r="BN34" s="2302"/>
      <c r="BO34" s="2302"/>
      <c r="BP34" s="2302"/>
      <c r="BQ34" s="2302"/>
      <c r="BR34" s="2302"/>
      <c r="BS34" s="2302"/>
      <c r="BT34" s="2302"/>
      <c r="BU34" s="2302"/>
      <c r="BV34" s="2302"/>
      <c r="BW34" s="2302"/>
      <c r="BX34" s="102"/>
      <c r="BY34" s="102"/>
      <c r="BZ34" s="102"/>
      <c r="CA34" s="102"/>
      <c r="CB34" s="102"/>
      <c r="CC34" s="102"/>
      <c r="CD34" s="102"/>
      <c r="CE34" s="102"/>
      <c r="CF34" s="102"/>
    </row>
    <row r="35" spans="1:84" s="103" customFormat="1" ht="15" customHeight="1">
      <c r="A35" s="2010"/>
      <c r="B35" s="2010"/>
      <c r="C35" s="2010"/>
      <c r="D35" s="2020"/>
      <c r="E35" s="2020"/>
      <c r="F35" s="2020"/>
      <c r="G35" s="2518" t="s">
        <v>952</v>
      </c>
      <c r="H35" s="2518"/>
      <c r="I35" s="2518"/>
      <c r="J35" s="2518"/>
      <c r="K35" s="2302" t="s">
        <v>1840</v>
      </c>
      <c r="L35" s="2302"/>
      <c r="M35" s="2302"/>
      <c r="N35" s="2302"/>
      <c r="O35" s="2302"/>
      <c r="P35" s="2302"/>
      <c r="Q35" s="2302"/>
      <c r="R35" s="2302"/>
      <c r="S35" s="2302"/>
      <c r="T35" s="2302"/>
      <c r="U35" s="2302"/>
      <c r="V35" s="2302"/>
      <c r="W35" s="2302"/>
      <c r="X35" s="2302"/>
      <c r="Y35" s="2302"/>
      <c r="Z35" s="2302"/>
      <c r="AA35" s="2302"/>
      <c r="AB35" s="2302"/>
      <c r="AC35" s="2302"/>
      <c r="AD35" s="2302"/>
      <c r="AE35" s="2302"/>
      <c r="AF35" s="2302"/>
      <c r="AG35" s="2302"/>
      <c r="AH35" s="2302"/>
      <c r="AI35" s="2302"/>
      <c r="AJ35" s="2302"/>
      <c r="AK35" s="2302"/>
      <c r="AL35" s="2302"/>
      <c r="AM35" s="2302"/>
      <c r="AN35" s="2302"/>
      <c r="AO35" s="2302"/>
      <c r="AP35" s="2302"/>
      <c r="AQ35" s="2302"/>
      <c r="AR35" s="2302"/>
      <c r="AS35" s="2302"/>
      <c r="AT35" s="2302"/>
      <c r="AU35" s="2302"/>
      <c r="AV35" s="2302"/>
      <c r="AW35" s="2302"/>
      <c r="AX35" s="2302"/>
      <c r="AY35" s="2302"/>
      <c r="AZ35" s="2302"/>
      <c r="BA35" s="2302"/>
      <c r="BB35" s="2302"/>
      <c r="BC35" s="2302"/>
      <c r="BD35" s="2302"/>
      <c r="BE35" s="2302"/>
      <c r="BF35" s="2302"/>
      <c r="BG35" s="2302"/>
      <c r="BH35" s="2302"/>
      <c r="BI35" s="2302"/>
      <c r="BJ35" s="2302"/>
      <c r="BK35" s="2302"/>
      <c r="BL35" s="2302"/>
      <c r="BM35" s="2302"/>
      <c r="BN35" s="2302"/>
      <c r="BO35" s="2302"/>
      <c r="BP35" s="2302"/>
      <c r="BQ35" s="2302"/>
      <c r="BR35" s="2302"/>
      <c r="BS35" s="2302"/>
      <c r="BT35" s="2302"/>
      <c r="BU35" s="2302"/>
      <c r="BV35" s="2302"/>
      <c r="BW35" s="2302"/>
      <c r="BX35" s="102"/>
      <c r="BY35" s="102"/>
      <c r="BZ35" s="102"/>
      <c r="CA35" s="102"/>
      <c r="CB35" s="102"/>
      <c r="CC35" s="102"/>
      <c r="CD35" s="102"/>
      <c r="CE35" s="102"/>
      <c r="CF35" s="102"/>
    </row>
    <row r="36" spans="1:84" s="103" customFormat="1" ht="15" customHeight="1">
      <c r="A36" s="2010"/>
      <c r="B36" s="2010"/>
      <c r="C36" s="2010"/>
      <c r="D36" s="2020"/>
      <c r="E36" s="2020"/>
      <c r="F36" s="2020"/>
      <c r="G36" s="2518" t="s">
        <v>953</v>
      </c>
      <c r="H36" s="2518"/>
      <c r="I36" s="2518"/>
      <c r="J36" s="2518"/>
      <c r="K36" s="2302" t="s">
        <v>237</v>
      </c>
      <c r="L36" s="2302"/>
      <c r="M36" s="2302"/>
      <c r="N36" s="2302"/>
      <c r="O36" s="2302"/>
      <c r="P36" s="2302"/>
      <c r="Q36" s="2302"/>
      <c r="R36" s="2302"/>
      <c r="S36" s="2302"/>
      <c r="T36" s="2302"/>
      <c r="U36" s="2302"/>
      <c r="V36" s="2302"/>
      <c r="W36" s="2302"/>
      <c r="X36" s="2302"/>
      <c r="Y36" s="2302"/>
      <c r="Z36" s="2302"/>
      <c r="AA36" s="2302"/>
      <c r="AB36" s="2302"/>
      <c r="AC36" s="2302"/>
      <c r="AD36" s="2302"/>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302"/>
      <c r="BB36" s="2302"/>
      <c r="BC36" s="2302"/>
      <c r="BD36" s="2302"/>
      <c r="BE36" s="2302"/>
      <c r="BF36" s="2302"/>
      <c r="BG36" s="2302"/>
      <c r="BH36" s="2302"/>
      <c r="BI36" s="2302"/>
      <c r="BJ36" s="2302"/>
      <c r="BK36" s="2302"/>
      <c r="BL36" s="2302"/>
      <c r="BM36" s="2302"/>
      <c r="BN36" s="2302"/>
      <c r="BO36" s="2302"/>
      <c r="BP36" s="2302"/>
      <c r="BQ36" s="2302"/>
      <c r="BR36" s="2302"/>
      <c r="BS36" s="2302"/>
      <c r="BT36" s="2302"/>
      <c r="BU36" s="2302"/>
      <c r="BV36" s="2302"/>
      <c r="BW36" s="2302"/>
      <c r="BX36" s="102"/>
      <c r="BY36" s="102"/>
      <c r="BZ36" s="102"/>
      <c r="CA36" s="102"/>
      <c r="CB36" s="102"/>
      <c r="CC36" s="102"/>
      <c r="CD36" s="102"/>
      <c r="CE36" s="102"/>
      <c r="CF36" s="102"/>
    </row>
    <row r="37" spans="1:84" s="103" customFormat="1" ht="15" customHeight="1">
      <c r="A37" s="2010"/>
      <c r="B37" s="2010"/>
      <c r="C37" s="2010"/>
      <c r="D37" s="2020"/>
      <c r="E37" s="2020"/>
      <c r="F37" s="2020"/>
      <c r="G37" s="2518" t="s">
        <v>954</v>
      </c>
      <c r="H37" s="2518"/>
      <c r="I37" s="2518"/>
      <c r="J37" s="2518"/>
      <c r="K37" s="2302" t="s">
        <v>238</v>
      </c>
      <c r="L37" s="2302"/>
      <c r="M37" s="2302"/>
      <c r="N37" s="2302"/>
      <c r="O37" s="2302"/>
      <c r="P37" s="2302"/>
      <c r="Q37" s="2302"/>
      <c r="R37" s="2302"/>
      <c r="S37" s="2302"/>
      <c r="T37" s="2302"/>
      <c r="U37" s="2302"/>
      <c r="V37" s="2302"/>
      <c r="W37" s="2302"/>
      <c r="X37" s="2302"/>
      <c r="Y37" s="2302"/>
      <c r="Z37" s="2302"/>
      <c r="AA37" s="2302"/>
      <c r="AB37" s="2302"/>
      <c r="AC37" s="2302"/>
      <c r="AD37" s="2302"/>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302"/>
      <c r="BB37" s="2302"/>
      <c r="BC37" s="2302"/>
      <c r="BD37" s="2302"/>
      <c r="BE37" s="2302"/>
      <c r="BF37" s="2302"/>
      <c r="BG37" s="2302"/>
      <c r="BH37" s="2302"/>
      <c r="BI37" s="2302"/>
      <c r="BJ37" s="2302"/>
      <c r="BK37" s="2302"/>
      <c r="BL37" s="2302"/>
      <c r="BM37" s="2302"/>
      <c r="BN37" s="2302"/>
      <c r="BO37" s="2302"/>
      <c r="BP37" s="2302"/>
      <c r="BQ37" s="2302"/>
      <c r="BR37" s="2302"/>
      <c r="BS37" s="2302"/>
      <c r="BT37" s="2302"/>
      <c r="BU37" s="2302"/>
      <c r="BV37" s="2302"/>
      <c r="BW37" s="2302"/>
      <c r="BX37" s="102"/>
      <c r="BY37" s="102"/>
      <c r="BZ37" s="102"/>
      <c r="CA37" s="102"/>
      <c r="CB37" s="102"/>
      <c r="CC37" s="102"/>
      <c r="CD37" s="102"/>
      <c r="CE37" s="102"/>
      <c r="CF37" s="102"/>
    </row>
    <row r="38" spans="1:84" s="105" customFormat="1" ht="28.5" customHeight="1">
      <c r="A38" s="2010"/>
      <c r="B38" s="2010"/>
      <c r="C38" s="2010"/>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c r="AN38" s="1891"/>
      <c r="AO38" s="1891"/>
      <c r="AP38" s="1891"/>
      <c r="AQ38" s="1891"/>
      <c r="AR38" s="1891"/>
      <c r="AS38" s="1891"/>
      <c r="AT38" s="1891"/>
      <c r="AU38" s="1891"/>
      <c r="AV38" s="1891"/>
      <c r="AW38" s="1891"/>
      <c r="AX38" s="1891"/>
      <c r="AY38" s="1891"/>
      <c r="AZ38" s="1891"/>
      <c r="BA38" s="1891"/>
      <c r="BB38" s="1891"/>
      <c r="BC38" s="1891"/>
      <c r="BD38" s="1891"/>
      <c r="BE38" s="1891"/>
      <c r="BF38" s="1891"/>
      <c r="BG38" s="1891"/>
      <c r="BH38" s="1891"/>
      <c r="BI38" s="1891"/>
      <c r="BJ38" s="1891"/>
      <c r="BK38" s="1891"/>
      <c r="BL38" s="1891"/>
      <c r="BM38" s="1891"/>
      <c r="BN38" s="1891"/>
      <c r="BO38" s="1891"/>
      <c r="BP38" s="1891"/>
      <c r="BQ38" s="1891"/>
      <c r="BR38" s="1891"/>
      <c r="BS38" s="1891"/>
      <c r="BT38" s="1891"/>
      <c r="BU38" s="1891"/>
      <c r="BV38" s="1891"/>
      <c r="BW38" s="1891"/>
      <c r="BX38" s="102"/>
      <c r="BY38" s="102"/>
      <c r="BZ38" s="102"/>
      <c r="CA38" s="102"/>
      <c r="CB38" s="102"/>
      <c r="CC38" s="102"/>
      <c r="CD38" s="102"/>
      <c r="CE38" s="102"/>
      <c r="CF38" s="102"/>
    </row>
    <row r="39" spans="1:84" s="111" customFormat="1" ht="15" customHeight="1">
      <c r="BX39" s="106"/>
      <c r="BY39" s="106"/>
      <c r="BZ39" s="106"/>
      <c r="CA39" s="106"/>
      <c r="CB39" s="106"/>
      <c r="CC39" s="106"/>
      <c r="CD39" s="106"/>
      <c r="CE39" s="106"/>
      <c r="CF39" s="106"/>
    </row>
    <row r="40" spans="1:84" s="105" customFormat="1" ht="15" hidden="1" customHeight="1">
      <c r="BX40" s="103"/>
      <c r="BY40" s="103"/>
      <c r="BZ40" s="103"/>
      <c r="CA40" s="103"/>
      <c r="CB40" s="103"/>
      <c r="CC40" s="103"/>
      <c r="CD40" s="103"/>
      <c r="CE40" s="103"/>
      <c r="CF40" s="103"/>
    </row>
    <row r="41" spans="1:84" s="105" customFormat="1" ht="15" hidden="1" customHeight="1">
      <c r="BX41" s="103"/>
      <c r="BY41" s="103"/>
      <c r="BZ41" s="103"/>
      <c r="CA41" s="103"/>
      <c r="CB41" s="103"/>
      <c r="CC41" s="103"/>
      <c r="CD41" s="103"/>
      <c r="CE41" s="103"/>
      <c r="CF41" s="103"/>
    </row>
    <row r="42" spans="1:84" s="105" customFormat="1" ht="15" hidden="1" customHeight="1">
      <c r="BX42" s="103"/>
      <c r="BY42" s="103"/>
      <c r="BZ42" s="103"/>
      <c r="CA42" s="103"/>
      <c r="CB42" s="103"/>
      <c r="CC42" s="103"/>
      <c r="CD42" s="103"/>
      <c r="CE42" s="103"/>
      <c r="CF42" s="103"/>
    </row>
    <row r="43" spans="1:84" s="105" customFormat="1" ht="15" hidden="1" customHeight="1">
      <c r="BX43" s="103"/>
      <c r="BY43" s="103"/>
      <c r="BZ43" s="103"/>
      <c r="CA43" s="103"/>
      <c r="CB43" s="103"/>
      <c r="CC43" s="103"/>
      <c r="CD43" s="103"/>
      <c r="CE43" s="103"/>
      <c r="CF43" s="103"/>
    </row>
    <row r="44" spans="1:84" s="105" customFormat="1" ht="15" hidden="1" customHeight="1">
      <c r="BX44" s="103"/>
      <c r="BY44" s="103"/>
      <c r="BZ44" s="103"/>
      <c r="CA44" s="103"/>
      <c r="CB44" s="103"/>
      <c r="CC44" s="103"/>
      <c r="CD44" s="103"/>
      <c r="CE44" s="103"/>
      <c r="CF44" s="103"/>
    </row>
    <row r="45" spans="1:84" s="105" customFormat="1" ht="15" hidden="1" customHeight="1">
      <c r="BX45" s="103"/>
      <c r="BY45" s="103"/>
      <c r="BZ45" s="103"/>
      <c r="CA45" s="103"/>
      <c r="CB45" s="103"/>
      <c r="CC45" s="103"/>
      <c r="CD45" s="103"/>
      <c r="CE45" s="103"/>
      <c r="CF45" s="103"/>
    </row>
    <row r="46" spans="1:84" s="105" customFormat="1" ht="15" hidden="1" customHeight="1">
      <c r="BX46" s="103"/>
      <c r="BY46" s="103"/>
      <c r="BZ46" s="103"/>
      <c r="CA46" s="103"/>
      <c r="CB46" s="103"/>
      <c r="CC46" s="103"/>
      <c r="CD46" s="103"/>
      <c r="CE46" s="103"/>
      <c r="CF46" s="103"/>
    </row>
    <row r="47" spans="1:84" s="105" customFormat="1" ht="15" hidden="1" customHeight="1">
      <c r="BX47" s="103"/>
      <c r="BY47" s="103"/>
      <c r="BZ47" s="103"/>
      <c r="CA47" s="103"/>
      <c r="CB47" s="103"/>
      <c r="CC47" s="103"/>
      <c r="CD47" s="103"/>
      <c r="CE47" s="103"/>
      <c r="CF47" s="103"/>
    </row>
    <row r="48" spans="1:84" s="105" customFormat="1" ht="15" hidden="1" customHeight="1">
      <c r="BX48" s="103"/>
      <c r="BY48" s="103"/>
      <c r="BZ48" s="103"/>
      <c r="CA48" s="103"/>
      <c r="CB48" s="103"/>
      <c r="CC48" s="103"/>
      <c r="CD48" s="103"/>
      <c r="CE48" s="103"/>
      <c r="CF48" s="103"/>
    </row>
    <row r="49" spans="76:84" s="105" customFormat="1" ht="15" hidden="1" customHeight="1">
      <c r="BX49" s="103"/>
      <c r="BY49" s="103"/>
      <c r="BZ49" s="103"/>
      <c r="CA49" s="103"/>
      <c r="CB49" s="103"/>
      <c r="CC49" s="103"/>
      <c r="CD49" s="103"/>
      <c r="CE49" s="103"/>
      <c r="CF49" s="103"/>
    </row>
    <row r="50" spans="76:84" s="105" customFormat="1" ht="15" hidden="1" customHeight="1">
      <c r="BX50" s="103"/>
      <c r="BY50" s="103"/>
      <c r="BZ50" s="103"/>
      <c r="CA50" s="103"/>
      <c r="CB50" s="103"/>
      <c r="CC50" s="103"/>
      <c r="CD50" s="103"/>
      <c r="CE50" s="103"/>
      <c r="CF50" s="103"/>
    </row>
    <row r="51" spans="76:84" s="105" customFormat="1" ht="15" hidden="1" customHeight="1">
      <c r="BX51" s="103"/>
      <c r="BY51" s="103"/>
      <c r="BZ51" s="103"/>
      <c r="CA51" s="103"/>
      <c r="CB51" s="103"/>
      <c r="CC51" s="103"/>
      <c r="CD51" s="103"/>
      <c r="CE51" s="103"/>
      <c r="CF51" s="103"/>
    </row>
    <row r="52" spans="76:84" s="105" customFormat="1" ht="15" hidden="1" customHeight="1">
      <c r="BX52" s="103"/>
      <c r="BY52" s="103"/>
      <c r="BZ52" s="103"/>
      <c r="CA52" s="103"/>
      <c r="CB52" s="103"/>
      <c r="CC52" s="103"/>
      <c r="CD52" s="103"/>
      <c r="CE52" s="103"/>
      <c r="CF52" s="103"/>
    </row>
    <row r="53" spans="76:84" s="105" customFormat="1" ht="15" hidden="1" customHeight="1">
      <c r="BX53" s="103"/>
      <c r="BY53" s="103"/>
      <c r="BZ53" s="103"/>
      <c r="CA53" s="103"/>
      <c r="CB53" s="103"/>
      <c r="CC53" s="103"/>
      <c r="CD53" s="103"/>
      <c r="CE53" s="103"/>
      <c r="CF53" s="103"/>
    </row>
    <row r="54" spans="76:84" s="105" customFormat="1" ht="15" hidden="1" customHeight="1">
      <c r="BX54" s="103"/>
      <c r="BY54" s="103"/>
      <c r="BZ54" s="103"/>
      <c r="CA54" s="103"/>
      <c r="CB54" s="103"/>
      <c r="CC54" s="103"/>
      <c r="CD54" s="103"/>
      <c r="CE54" s="103"/>
      <c r="CF54" s="103"/>
    </row>
    <row r="55" spans="76:84" s="105" customFormat="1" ht="15" hidden="1" customHeight="1">
      <c r="BX55" s="103"/>
      <c r="BY55" s="103"/>
      <c r="BZ55" s="103"/>
      <c r="CA55" s="103"/>
      <c r="CB55" s="103"/>
      <c r="CC55" s="103"/>
      <c r="CD55" s="103"/>
      <c r="CE55" s="103"/>
      <c r="CF55" s="103"/>
    </row>
    <row r="56" spans="76:84" s="105" customFormat="1" ht="15" hidden="1" customHeight="1">
      <c r="BX56" s="103"/>
      <c r="BY56" s="103"/>
      <c r="BZ56" s="103"/>
      <c r="CA56" s="103"/>
      <c r="CB56" s="103"/>
      <c r="CC56" s="103"/>
      <c r="CD56" s="103"/>
      <c r="CE56" s="103"/>
      <c r="CF56" s="103"/>
    </row>
    <row r="57" spans="76:84" s="105" customFormat="1" ht="15" hidden="1" customHeight="1">
      <c r="BX57" s="103"/>
      <c r="BY57" s="103"/>
      <c r="BZ57" s="103"/>
      <c r="CA57" s="103"/>
      <c r="CB57" s="103"/>
      <c r="CC57" s="103"/>
      <c r="CD57" s="103"/>
      <c r="CE57" s="103"/>
      <c r="CF57" s="103"/>
    </row>
    <row r="58" spans="76:84" s="105" customFormat="1" ht="15" hidden="1" customHeight="1">
      <c r="BX58" s="103"/>
      <c r="BY58" s="1"/>
      <c r="BZ58" s="1"/>
      <c r="CA58" s="1"/>
      <c r="CB58" s="1"/>
      <c r="CC58" s="1"/>
      <c r="CD58" s="1"/>
      <c r="CE58" s="1"/>
      <c r="CF58" s="1"/>
    </row>
    <row r="59" spans="76:84" s="105" customFormat="1" ht="15" hidden="1" customHeight="1">
      <c r="BX59" s="103"/>
      <c r="BY59" s="1"/>
      <c r="BZ59" s="1"/>
      <c r="CA59" s="1"/>
      <c r="CB59" s="1"/>
      <c r="CC59" s="1"/>
      <c r="CD59" s="1"/>
      <c r="CE59" s="1"/>
      <c r="CF59" s="1"/>
    </row>
    <row r="60" spans="76:84" s="105" customFormat="1" ht="15" hidden="1" customHeight="1">
      <c r="BX60" s="103"/>
      <c r="BY60" s="1"/>
      <c r="BZ60" s="1"/>
      <c r="CA60" s="1"/>
      <c r="CB60" s="1"/>
      <c r="CC60" s="1"/>
      <c r="CD60" s="1"/>
      <c r="CE60" s="1"/>
      <c r="CF60" s="1"/>
    </row>
    <row r="61" spans="76:84" s="105" customFormat="1" ht="15" hidden="1" customHeight="1">
      <c r="BX61" s="103"/>
      <c r="BY61" s="1"/>
      <c r="BZ61" s="1"/>
      <c r="CA61" s="1"/>
      <c r="CB61" s="1"/>
      <c r="CC61" s="1"/>
      <c r="CD61" s="1"/>
      <c r="CE61" s="1"/>
      <c r="CF61" s="1"/>
    </row>
    <row r="62" spans="76:84" s="105" customFormat="1" ht="15" hidden="1" customHeight="1">
      <c r="BX62" s="103"/>
      <c r="BY62" s="1"/>
      <c r="BZ62" s="1"/>
      <c r="CA62" s="1"/>
      <c r="CB62" s="1"/>
      <c r="CC62" s="1"/>
      <c r="CD62" s="1"/>
      <c r="CE62" s="1"/>
      <c r="CF62" s="1"/>
    </row>
    <row r="63" spans="76:84" s="105" customFormat="1" ht="15" hidden="1" customHeight="1">
      <c r="BX63" s="103"/>
      <c r="BY63" s="1"/>
      <c r="BZ63" s="1"/>
      <c r="CA63" s="1"/>
      <c r="CB63" s="1"/>
      <c r="CC63" s="1"/>
      <c r="CD63" s="1"/>
      <c r="CE63" s="1"/>
      <c r="CF63" s="1"/>
    </row>
    <row r="64" spans="76:84" s="105" customFormat="1" ht="15" hidden="1" customHeight="1">
      <c r="BX64" s="103"/>
      <c r="BY64" s="1"/>
      <c r="BZ64" s="1"/>
      <c r="CA64" s="1"/>
      <c r="CB64" s="1"/>
      <c r="CC64" s="1"/>
      <c r="CD64" s="1"/>
      <c r="CE64" s="1"/>
      <c r="CF64" s="1"/>
    </row>
    <row r="65" spans="76:84" s="105" customFormat="1" ht="15" hidden="1" customHeight="1">
      <c r="BX65" s="103"/>
      <c r="BY65" s="1"/>
      <c r="BZ65" s="1"/>
      <c r="CA65" s="1"/>
      <c r="CB65" s="1"/>
      <c r="CC65" s="1"/>
      <c r="CD65" s="1"/>
      <c r="CE65" s="1"/>
      <c r="CF65" s="1"/>
    </row>
    <row r="66" spans="76:84" s="105" customFormat="1" ht="15" hidden="1" customHeight="1">
      <c r="BX66" s="103"/>
      <c r="BY66" s="1"/>
      <c r="BZ66" s="1"/>
      <c r="CA66" s="1"/>
      <c r="CB66" s="1"/>
      <c r="CC66" s="1"/>
      <c r="CD66" s="1"/>
      <c r="CE66" s="1"/>
      <c r="CF66" s="1"/>
    </row>
    <row r="67" spans="76:84" s="105" customFormat="1" ht="15" hidden="1" customHeight="1">
      <c r="BX67" s="103"/>
      <c r="BY67" s="1"/>
      <c r="BZ67" s="1"/>
      <c r="CA67" s="1"/>
      <c r="CB67" s="1"/>
      <c r="CC67" s="1"/>
      <c r="CD67" s="1"/>
      <c r="CE67" s="1"/>
      <c r="CF67" s="1"/>
    </row>
    <row r="68" spans="76:84" s="105" customFormat="1" ht="15" hidden="1" customHeight="1">
      <c r="BX68" s="103"/>
      <c r="BY68" s="1"/>
      <c r="BZ68" s="1"/>
      <c r="CA68" s="1"/>
      <c r="CB68" s="1"/>
      <c r="CC68" s="1"/>
      <c r="CD68" s="1"/>
      <c r="CE68" s="1"/>
      <c r="CF68" s="1"/>
    </row>
    <row r="69" spans="76:84" s="105" customFormat="1" ht="15" hidden="1" customHeight="1">
      <c r="BX69" s="103"/>
      <c r="BY69" s="1"/>
      <c r="BZ69" s="1"/>
      <c r="CA69" s="1"/>
      <c r="CB69" s="1"/>
      <c r="CC69" s="1"/>
      <c r="CD69" s="1"/>
      <c r="CE69" s="1"/>
      <c r="CF69" s="1"/>
    </row>
    <row r="70" spans="76:84" s="105" customFormat="1" ht="15" hidden="1" customHeight="1">
      <c r="BX70" s="103"/>
      <c r="BY70" s="1"/>
      <c r="BZ70" s="1"/>
      <c r="CA70" s="1"/>
      <c r="CB70" s="1"/>
      <c r="CC70" s="1"/>
      <c r="CD70" s="1"/>
      <c r="CE70" s="1"/>
      <c r="CF70" s="1"/>
    </row>
    <row r="71" spans="76:84" s="105" customFormat="1" ht="15" hidden="1" customHeight="1">
      <c r="BX71" s="103"/>
      <c r="BY71" s="1"/>
      <c r="BZ71" s="1"/>
      <c r="CA71" s="1"/>
      <c r="CB71" s="1"/>
      <c r="CC71" s="1"/>
      <c r="CD71" s="1"/>
      <c r="CE71" s="1"/>
      <c r="CF71" s="1"/>
    </row>
    <row r="72" spans="76:84" s="105" customFormat="1" ht="15" hidden="1" customHeight="1">
      <c r="BX72" s="103"/>
      <c r="BY72" s="1"/>
      <c r="BZ72" s="1"/>
      <c r="CA72" s="1"/>
      <c r="CB72" s="1"/>
      <c r="CC72" s="1"/>
      <c r="CD72" s="1"/>
      <c r="CE72" s="1"/>
      <c r="CF72" s="1"/>
    </row>
    <row r="73" spans="76:84" s="105" customFormat="1" ht="15" hidden="1" customHeight="1">
      <c r="BX73" s="103"/>
      <c r="BY73" s="1"/>
      <c r="BZ73" s="1"/>
      <c r="CA73" s="1"/>
      <c r="CB73" s="1"/>
      <c r="CC73" s="1"/>
      <c r="CD73" s="1"/>
      <c r="CE73" s="1"/>
      <c r="CF73" s="1"/>
    </row>
    <row r="74" spans="76:84" s="105" customFormat="1" ht="15" hidden="1" customHeight="1">
      <c r="BX74" s="103"/>
      <c r="BY74" s="1"/>
      <c r="BZ74" s="1"/>
      <c r="CA74" s="1"/>
      <c r="CB74" s="1"/>
      <c r="CC74" s="1"/>
      <c r="CD74" s="1"/>
      <c r="CE74" s="1"/>
      <c r="CF74" s="1"/>
    </row>
    <row r="75" spans="76:84" s="105" customFormat="1" ht="15" hidden="1" customHeight="1">
      <c r="BX75" s="103"/>
      <c r="BY75" s="1"/>
      <c r="BZ75" s="1"/>
      <c r="CA75" s="1"/>
      <c r="CB75" s="1"/>
      <c r="CC75" s="1"/>
      <c r="CD75" s="1"/>
      <c r="CE75" s="1"/>
      <c r="CF75" s="1"/>
    </row>
    <row r="76" spans="76:84" s="105" customFormat="1" ht="15" hidden="1" customHeight="1">
      <c r="BX76" s="103"/>
      <c r="BY76" s="1"/>
      <c r="BZ76" s="1"/>
      <c r="CA76" s="1"/>
      <c r="CB76" s="1"/>
      <c r="CC76" s="1"/>
      <c r="CD76" s="1"/>
      <c r="CE76" s="1"/>
      <c r="CF76" s="1"/>
    </row>
    <row r="77" spans="76:84" s="105" customFormat="1" ht="15" hidden="1" customHeight="1">
      <c r="BX77" s="103"/>
      <c r="BY77" s="1"/>
      <c r="BZ77" s="1"/>
      <c r="CA77" s="1"/>
      <c r="CB77" s="1"/>
      <c r="CC77" s="1"/>
      <c r="CD77" s="1"/>
      <c r="CE77" s="1"/>
      <c r="CF77" s="1"/>
    </row>
    <row r="78" spans="76:84" s="105" customFormat="1" ht="15" hidden="1" customHeight="1">
      <c r="BX78" s="103"/>
      <c r="BY78" s="1"/>
      <c r="BZ78" s="1"/>
      <c r="CA78" s="1"/>
      <c r="CB78" s="1"/>
      <c r="CC78" s="1"/>
      <c r="CD78" s="1"/>
      <c r="CE78" s="1"/>
      <c r="CF78" s="1"/>
    </row>
    <row r="79" spans="76:84" s="105" customFormat="1" ht="15" hidden="1" customHeight="1">
      <c r="BX79" s="103"/>
      <c r="BY79" s="1"/>
      <c r="BZ79" s="1"/>
      <c r="CA79" s="1"/>
      <c r="CB79" s="1"/>
      <c r="CC79" s="1"/>
      <c r="CD79" s="1"/>
      <c r="CE79" s="1"/>
      <c r="CF79" s="1"/>
    </row>
    <row r="80" spans="76:84" s="105" customFormat="1" ht="15" hidden="1" customHeight="1">
      <c r="BX80" s="103"/>
      <c r="BY80" s="1"/>
      <c r="BZ80" s="1"/>
      <c r="CA80" s="1"/>
      <c r="CB80" s="1"/>
      <c r="CC80" s="1"/>
      <c r="CD80" s="1"/>
      <c r="CE80" s="1"/>
      <c r="CF80" s="1"/>
    </row>
    <row r="81" spans="76:84" s="105" customFormat="1" ht="15" hidden="1" customHeight="1">
      <c r="BX81" s="103"/>
      <c r="BY81" s="1"/>
      <c r="BZ81" s="1"/>
      <c r="CA81" s="1"/>
      <c r="CB81" s="1"/>
      <c r="CC81" s="1"/>
      <c r="CD81" s="1"/>
      <c r="CE81" s="1"/>
      <c r="CF81" s="1"/>
    </row>
    <row r="82" spans="76:84" s="105" customFormat="1" ht="15" hidden="1" customHeight="1">
      <c r="BX82" s="103"/>
      <c r="BY82" s="1"/>
      <c r="BZ82" s="1"/>
      <c r="CA82" s="1"/>
      <c r="CB82" s="1"/>
      <c r="CC82" s="1"/>
      <c r="CD82" s="1"/>
      <c r="CE82" s="1"/>
      <c r="CF82" s="1"/>
    </row>
    <row r="83" spans="76:84" s="105" customFormat="1" ht="15" hidden="1" customHeight="1">
      <c r="BX83" s="103"/>
      <c r="BY83" s="1"/>
      <c r="BZ83" s="1"/>
      <c r="CA83" s="1"/>
      <c r="CB83" s="1"/>
      <c r="CC83" s="1"/>
      <c r="CD83" s="1"/>
      <c r="CE83" s="1"/>
      <c r="CF83" s="1"/>
    </row>
    <row r="84" spans="76:84" s="105" customFormat="1" ht="15" hidden="1" customHeight="1">
      <c r="BX84" s="103"/>
      <c r="BY84" s="1"/>
      <c r="BZ84" s="1"/>
      <c r="CA84" s="1"/>
      <c r="CB84" s="1"/>
      <c r="CC84" s="1"/>
      <c r="CD84" s="1"/>
      <c r="CE84" s="1"/>
      <c r="CF84" s="1"/>
    </row>
    <row r="85" spans="76:84" s="105" customFormat="1" ht="15" hidden="1" customHeight="1">
      <c r="BX85" s="103"/>
      <c r="BY85" s="1"/>
      <c r="BZ85" s="1"/>
      <c r="CA85" s="1"/>
      <c r="CB85" s="1"/>
      <c r="CC85" s="1"/>
      <c r="CD85" s="1"/>
      <c r="CE85" s="1"/>
      <c r="CF85" s="1"/>
    </row>
    <row r="86" spans="76:84" s="105" customFormat="1" ht="15" hidden="1" customHeight="1">
      <c r="BX86" s="103"/>
      <c r="BY86" s="1"/>
      <c r="BZ86" s="1"/>
      <c r="CA86" s="1"/>
      <c r="CB86" s="1"/>
      <c r="CC86" s="1"/>
      <c r="CD86" s="1"/>
      <c r="CE86" s="1"/>
      <c r="CF86" s="1"/>
    </row>
    <row r="87" spans="76:84" s="105" customFormat="1" ht="15" hidden="1" customHeight="1">
      <c r="BX87" s="103"/>
      <c r="BY87" s="1"/>
      <c r="BZ87" s="1"/>
      <c r="CA87" s="1"/>
      <c r="CB87" s="1"/>
      <c r="CC87" s="1"/>
      <c r="CD87" s="1"/>
      <c r="CE87" s="1"/>
      <c r="CF87" s="1"/>
    </row>
    <row r="88" spans="76:84" s="105" customFormat="1" ht="15" hidden="1" customHeight="1">
      <c r="BX88" s="103"/>
      <c r="BY88" s="1"/>
      <c r="BZ88" s="1"/>
      <c r="CA88" s="1"/>
      <c r="CB88" s="1"/>
      <c r="CC88" s="1"/>
      <c r="CD88" s="1"/>
      <c r="CE88" s="1"/>
      <c r="CF88" s="1"/>
    </row>
    <row r="89" spans="76:84" s="105" customFormat="1" ht="15" hidden="1" customHeight="1">
      <c r="BX89" s="103"/>
      <c r="BY89" s="1"/>
      <c r="BZ89" s="1"/>
      <c r="CA89" s="1"/>
      <c r="CB89" s="1"/>
      <c r="CC89" s="1"/>
      <c r="CD89" s="1"/>
      <c r="CE89" s="1"/>
      <c r="CF89" s="1"/>
    </row>
    <row r="90" spans="76:84" s="105" customFormat="1" ht="15" hidden="1" customHeight="1">
      <c r="BX90" s="103"/>
      <c r="BY90" s="1"/>
      <c r="BZ90" s="1"/>
      <c r="CA90" s="1"/>
      <c r="CB90" s="1"/>
      <c r="CC90" s="1"/>
      <c r="CD90" s="1"/>
      <c r="CE90" s="1"/>
      <c r="CF90" s="1"/>
    </row>
    <row r="91" spans="76:84" s="105" customFormat="1" ht="15" hidden="1" customHeight="1">
      <c r="BX91" s="103"/>
      <c r="BY91" s="1"/>
      <c r="BZ91" s="1"/>
      <c r="CA91" s="1"/>
      <c r="CB91" s="1"/>
      <c r="CC91" s="1"/>
      <c r="CD91" s="1"/>
      <c r="CE91" s="1"/>
      <c r="CF91" s="1"/>
    </row>
    <row r="92" spans="76:84" s="105" customFormat="1" ht="15" hidden="1" customHeight="1">
      <c r="BX92" s="103"/>
      <c r="BY92" s="1"/>
      <c r="BZ92" s="1"/>
      <c r="CA92" s="1"/>
      <c r="CB92" s="1"/>
      <c r="CC92" s="1"/>
      <c r="CD92" s="1"/>
      <c r="CE92" s="1"/>
      <c r="CF92" s="1"/>
    </row>
    <row r="93" spans="76:84" s="105" customFormat="1" ht="15" hidden="1" customHeight="1">
      <c r="BX93" s="103"/>
      <c r="BY93" s="1"/>
      <c r="BZ93" s="1"/>
      <c r="CA93" s="1"/>
      <c r="CB93" s="1"/>
      <c r="CC93" s="1"/>
      <c r="CD93" s="1"/>
      <c r="CE93" s="1"/>
      <c r="CF93" s="1"/>
    </row>
    <row r="94" spans="76:84" s="105" customFormat="1" ht="15" hidden="1" customHeight="1">
      <c r="BX94" s="103"/>
      <c r="BY94" s="1"/>
      <c r="BZ94" s="1"/>
      <c r="CA94" s="1"/>
      <c r="CB94" s="1"/>
      <c r="CC94" s="1"/>
      <c r="CD94" s="1"/>
      <c r="CE94" s="1"/>
      <c r="CF94" s="1"/>
    </row>
    <row r="95" spans="76:84" s="105" customFormat="1" ht="15" hidden="1" customHeight="1">
      <c r="BX95" s="103"/>
      <c r="BY95" s="1"/>
      <c r="BZ95" s="1"/>
      <c r="CA95" s="1"/>
      <c r="CB95" s="1"/>
      <c r="CC95" s="1"/>
      <c r="CD95" s="1"/>
      <c r="CE95" s="1"/>
      <c r="CF95" s="1"/>
    </row>
    <row r="96" spans="76:84" s="105" customFormat="1" ht="15" hidden="1" customHeight="1">
      <c r="BX96" s="103"/>
      <c r="BY96" s="1"/>
      <c r="BZ96" s="1"/>
      <c r="CA96" s="1"/>
      <c r="CB96" s="1"/>
      <c r="CC96" s="1"/>
      <c r="CD96" s="1"/>
      <c r="CE96" s="1"/>
      <c r="CF96" s="1"/>
    </row>
    <row r="97" spans="76:84" s="105" customFormat="1" ht="15" hidden="1" customHeight="1">
      <c r="BX97" s="103"/>
      <c r="BY97" s="1"/>
      <c r="BZ97" s="1"/>
      <c r="CA97" s="1"/>
      <c r="CB97" s="1"/>
      <c r="CC97" s="1"/>
      <c r="CD97" s="1"/>
      <c r="CE97" s="1"/>
      <c r="CF97" s="1"/>
    </row>
    <row r="98" spans="76:84" s="105" customFormat="1" ht="15" hidden="1" customHeight="1">
      <c r="BX98" s="103"/>
      <c r="BY98" s="1"/>
      <c r="BZ98" s="1"/>
      <c r="CA98" s="1"/>
      <c r="CB98" s="1"/>
      <c r="CC98" s="1"/>
      <c r="CD98" s="1"/>
      <c r="CE98" s="1"/>
      <c r="CF98" s="1"/>
    </row>
    <row r="99" spans="76:84" s="105" customFormat="1" ht="15" hidden="1" customHeight="1">
      <c r="BX99" s="103"/>
      <c r="BY99" s="1"/>
      <c r="BZ99" s="1"/>
      <c r="CA99" s="1"/>
      <c r="CB99" s="1"/>
      <c r="CC99" s="1"/>
      <c r="CD99" s="1"/>
      <c r="CE99" s="1"/>
      <c r="CF99" s="1"/>
    </row>
    <row r="100" spans="76:84" s="105" customFormat="1" ht="15" hidden="1" customHeight="1">
      <c r="BX100" s="103"/>
      <c r="BY100" s="1"/>
      <c r="BZ100" s="1"/>
      <c r="CA100" s="1"/>
      <c r="CB100" s="1"/>
      <c r="CC100" s="1"/>
      <c r="CD100" s="1"/>
      <c r="CE100" s="1"/>
      <c r="CF100" s="1"/>
    </row>
    <row r="101" spans="76:84" s="105" customFormat="1" ht="15" hidden="1" customHeight="1">
      <c r="BX101" s="103"/>
      <c r="BY101" s="1"/>
      <c r="BZ101" s="1"/>
      <c r="CA101" s="1"/>
      <c r="CB101" s="1"/>
      <c r="CC101" s="1"/>
      <c r="CD101" s="1"/>
      <c r="CE101" s="1"/>
      <c r="CF101" s="1"/>
    </row>
    <row r="102" spans="76:84" s="105" customFormat="1" ht="15" hidden="1" customHeight="1">
      <c r="BX102" s="103"/>
      <c r="BY102" s="1"/>
      <c r="BZ102" s="1"/>
      <c r="CA102" s="1"/>
      <c r="CB102" s="1"/>
      <c r="CC102" s="1"/>
      <c r="CD102" s="1"/>
      <c r="CE102" s="1"/>
      <c r="CF102" s="1"/>
    </row>
    <row r="103" spans="76:84" s="105" customFormat="1" ht="15" hidden="1" customHeight="1">
      <c r="BX103" s="103"/>
      <c r="BY103" s="1"/>
      <c r="BZ103" s="1"/>
      <c r="CA103" s="1"/>
      <c r="CB103" s="1"/>
      <c r="CC103" s="1"/>
      <c r="CD103" s="1"/>
      <c r="CE103" s="1"/>
      <c r="CF103" s="1"/>
    </row>
    <row r="104" spans="76:84" s="105" customFormat="1" ht="15" hidden="1" customHeight="1">
      <c r="BX104" s="103"/>
      <c r="BY104" s="1"/>
      <c r="BZ104" s="1"/>
      <c r="CA104" s="1"/>
      <c r="CB104" s="1"/>
      <c r="CC104" s="1"/>
      <c r="CD104" s="1"/>
      <c r="CE104" s="1"/>
      <c r="CF104" s="1"/>
    </row>
    <row r="105" spans="76:84" s="105" customFormat="1" ht="15" hidden="1" customHeight="1">
      <c r="BX105" s="103"/>
      <c r="BY105" s="1"/>
      <c r="BZ105" s="1"/>
      <c r="CA105" s="1"/>
      <c r="CB105" s="1"/>
      <c r="CC105" s="1"/>
      <c r="CD105" s="1"/>
      <c r="CE105" s="1"/>
      <c r="CF105" s="1"/>
    </row>
    <row r="106" spans="76:84" s="105" customFormat="1" ht="15" hidden="1" customHeight="1">
      <c r="BX106" s="103"/>
      <c r="BY106" s="1"/>
      <c r="BZ106" s="1"/>
      <c r="CA106" s="1"/>
      <c r="CB106" s="1"/>
      <c r="CC106" s="1"/>
      <c r="CD106" s="1"/>
      <c r="CE106" s="1"/>
      <c r="CF106" s="1"/>
    </row>
    <row r="107" spans="76:84" s="105" customFormat="1" ht="15" hidden="1" customHeight="1">
      <c r="BX107" s="103"/>
      <c r="BY107" s="1"/>
      <c r="BZ107" s="1"/>
      <c r="CA107" s="1"/>
      <c r="CB107" s="1"/>
      <c r="CC107" s="1"/>
      <c r="CD107" s="1"/>
      <c r="CE107" s="1"/>
      <c r="CF107" s="1"/>
    </row>
    <row r="108" spans="76:84" s="105" customFormat="1" ht="15" hidden="1" customHeight="1">
      <c r="BX108" s="103"/>
      <c r="BY108" s="1"/>
      <c r="BZ108" s="1"/>
      <c r="CA108" s="1"/>
      <c r="CB108" s="1"/>
      <c r="CC108" s="1"/>
      <c r="CD108" s="1"/>
      <c r="CE108" s="1"/>
      <c r="CF108" s="1"/>
    </row>
    <row r="109" spans="76:84" s="105" customFormat="1" ht="15" hidden="1" customHeight="1">
      <c r="BX109" s="103"/>
      <c r="BY109" s="1"/>
      <c r="BZ109" s="1"/>
      <c r="CA109" s="1"/>
      <c r="CB109" s="1"/>
      <c r="CC109" s="1"/>
      <c r="CD109" s="1"/>
      <c r="CE109" s="1"/>
      <c r="CF109" s="1"/>
    </row>
    <row r="110" spans="76:84" s="105" customFormat="1" ht="15" hidden="1" customHeight="1">
      <c r="BX110" s="103"/>
      <c r="BY110" s="1"/>
      <c r="BZ110" s="1"/>
      <c r="CA110" s="1"/>
      <c r="CB110" s="1"/>
      <c r="CC110" s="1"/>
      <c r="CD110" s="1"/>
      <c r="CE110" s="1"/>
      <c r="CF110" s="1"/>
    </row>
    <row r="111" spans="76:84" s="105" customFormat="1" ht="15" hidden="1" customHeight="1">
      <c r="BX111" s="103"/>
      <c r="BY111" s="1"/>
      <c r="BZ111" s="1"/>
      <c r="CA111" s="1"/>
      <c r="CB111" s="1"/>
      <c r="CC111" s="1"/>
      <c r="CD111" s="1"/>
      <c r="CE111" s="1"/>
      <c r="CF111" s="1"/>
    </row>
    <row r="112" spans="76:84" s="105" customFormat="1" ht="15" hidden="1" customHeight="1">
      <c r="BX112" s="103"/>
      <c r="BY112" s="1"/>
      <c r="BZ112" s="1"/>
      <c r="CA112" s="1"/>
      <c r="CB112" s="1"/>
      <c r="CC112" s="1"/>
      <c r="CD112" s="1"/>
      <c r="CE112" s="1"/>
      <c r="CF112" s="1"/>
    </row>
    <row r="113" spans="76:84" s="105" customFormat="1" ht="15" hidden="1" customHeight="1">
      <c r="BX113" s="103"/>
      <c r="BY113" s="1"/>
      <c r="BZ113" s="1"/>
      <c r="CA113" s="1"/>
      <c r="CB113" s="1"/>
      <c r="CC113" s="1"/>
      <c r="CD113" s="1"/>
      <c r="CE113" s="1"/>
      <c r="CF113" s="1"/>
    </row>
    <row r="114" spans="76:84" s="105" customFormat="1" ht="15" hidden="1" customHeight="1">
      <c r="BX114" s="103"/>
      <c r="BY114" s="1"/>
      <c r="BZ114" s="1"/>
      <c r="CA114" s="1"/>
      <c r="CB114" s="1"/>
      <c r="CC114" s="1"/>
      <c r="CD114" s="1"/>
      <c r="CE114" s="1"/>
      <c r="CF114" s="1"/>
    </row>
    <row r="115" spans="76:84" s="105" customFormat="1" ht="15" hidden="1" customHeight="1">
      <c r="BX115" s="103"/>
      <c r="BY115" s="1"/>
      <c r="BZ115" s="1"/>
      <c r="CA115" s="1"/>
      <c r="CB115" s="1"/>
      <c r="CC115" s="1"/>
      <c r="CD115" s="1"/>
      <c r="CE115" s="1"/>
      <c r="CF115" s="1"/>
    </row>
    <row r="116" spans="76:84" s="105" customFormat="1" ht="15" hidden="1" customHeight="1">
      <c r="BX116" s="103"/>
      <c r="BY116" s="1"/>
      <c r="BZ116" s="1"/>
      <c r="CA116" s="1"/>
      <c r="CB116" s="1"/>
      <c r="CC116" s="1"/>
      <c r="CD116" s="1"/>
      <c r="CE116" s="1"/>
      <c r="CF116" s="1"/>
    </row>
    <row r="117" spans="76:84" s="105" customFormat="1" ht="15" hidden="1" customHeight="1">
      <c r="BX117" s="103"/>
      <c r="BY117" s="1"/>
      <c r="BZ117" s="1"/>
      <c r="CA117" s="1"/>
      <c r="CB117" s="1"/>
      <c r="CC117" s="1"/>
      <c r="CD117" s="1"/>
      <c r="CE117" s="1"/>
      <c r="CF117" s="1"/>
    </row>
    <row r="118" spans="76:84" s="105" customFormat="1" ht="15" hidden="1" customHeight="1">
      <c r="BX118" s="103"/>
      <c r="BY118" s="1"/>
      <c r="BZ118" s="1"/>
      <c r="CA118" s="1"/>
      <c r="CB118" s="1"/>
      <c r="CC118" s="1"/>
      <c r="CD118" s="1"/>
      <c r="CE118" s="1"/>
      <c r="CF118" s="1"/>
    </row>
    <row r="119" spans="76:84" s="105" customFormat="1" ht="15" hidden="1" customHeight="1">
      <c r="BX119" s="103"/>
      <c r="BY119" s="1"/>
      <c r="BZ119" s="1"/>
      <c r="CA119" s="1"/>
      <c r="CB119" s="1"/>
      <c r="CC119" s="1"/>
      <c r="CD119" s="1"/>
      <c r="CE119" s="1"/>
      <c r="CF119" s="1"/>
    </row>
    <row r="120" spans="76:84" s="105" customFormat="1" ht="15" hidden="1" customHeight="1">
      <c r="BX120" s="103"/>
      <c r="BY120" s="1"/>
      <c r="BZ120" s="1"/>
      <c r="CA120" s="1"/>
      <c r="CB120" s="1"/>
      <c r="CC120" s="1"/>
      <c r="CD120" s="1"/>
      <c r="CE120" s="1"/>
      <c r="CF120" s="1"/>
    </row>
    <row r="121" spans="76:84" s="105" customFormat="1" ht="15" hidden="1" customHeight="1">
      <c r="BX121" s="103"/>
      <c r="BY121" s="1"/>
      <c r="BZ121" s="1"/>
      <c r="CA121" s="1"/>
      <c r="CB121" s="1"/>
      <c r="CC121" s="1"/>
      <c r="CD121" s="1"/>
      <c r="CE121" s="1"/>
      <c r="CF121" s="1"/>
    </row>
    <row r="122" spans="76:84" s="105" customFormat="1" ht="15" hidden="1" customHeight="1">
      <c r="BX122" s="103"/>
      <c r="BY122" s="1"/>
      <c r="BZ122" s="1"/>
      <c r="CA122" s="1"/>
      <c r="CB122" s="1"/>
      <c r="CC122" s="1"/>
      <c r="CD122" s="1"/>
      <c r="CE122" s="1"/>
      <c r="CF122" s="1"/>
    </row>
    <row r="123" spans="76:84" s="105" customFormat="1" ht="15" hidden="1" customHeight="1">
      <c r="BX123" s="103"/>
      <c r="BY123" s="1"/>
      <c r="BZ123" s="1"/>
      <c r="CA123" s="1"/>
      <c r="CB123" s="1"/>
      <c r="CC123" s="1"/>
      <c r="CD123" s="1"/>
      <c r="CE123" s="1"/>
      <c r="CF123" s="1"/>
    </row>
    <row r="124" spans="76:84" s="105" customFormat="1" ht="15" hidden="1" customHeight="1">
      <c r="BX124" s="103"/>
      <c r="BY124" s="1"/>
      <c r="BZ124" s="1"/>
      <c r="CA124" s="1"/>
      <c r="CB124" s="1"/>
      <c r="CC124" s="1"/>
      <c r="CD124" s="1"/>
      <c r="CE124" s="1"/>
      <c r="CF124" s="1"/>
    </row>
    <row r="125" spans="76:84" s="105" customFormat="1" ht="15" hidden="1" customHeight="1">
      <c r="BX125" s="103"/>
      <c r="BY125" s="1"/>
      <c r="BZ125" s="1"/>
      <c r="CA125" s="1"/>
      <c r="CB125" s="1"/>
      <c r="CC125" s="1"/>
      <c r="CD125" s="1"/>
      <c r="CE125" s="1"/>
      <c r="CF125" s="1"/>
    </row>
    <row r="126" spans="76:84" s="105" customFormat="1" ht="15" hidden="1" customHeight="1">
      <c r="BX126" s="103"/>
      <c r="BY126" s="1"/>
      <c r="BZ126" s="1"/>
      <c r="CA126" s="1"/>
      <c r="CB126" s="1"/>
      <c r="CC126" s="1"/>
      <c r="CD126" s="1"/>
      <c r="CE126" s="1"/>
      <c r="CF126" s="1"/>
    </row>
    <row r="127" spans="76:84" s="105" customFormat="1" ht="15" hidden="1" customHeight="1">
      <c r="BX127" s="103"/>
      <c r="BY127" s="1"/>
      <c r="BZ127" s="1"/>
      <c r="CA127" s="1"/>
      <c r="CB127" s="1"/>
      <c r="CC127" s="1"/>
      <c r="CD127" s="1"/>
      <c r="CE127" s="1"/>
      <c r="CF127" s="1"/>
    </row>
    <row r="128" spans="76:84" s="105" customFormat="1" ht="15" hidden="1" customHeight="1">
      <c r="BX128" s="103"/>
      <c r="BY128" s="1"/>
      <c r="BZ128" s="1"/>
      <c r="CA128" s="1"/>
      <c r="CB128" s="1"/>
      <c r="CC128" s="1"/>
      <c r="CD128" s="1"/>
      <c r="CE128" s="1"/>
      <c r="CF128" s="1"/>
    </row>
    <row r="129" spans="76:84" s="105" customFormat="1" ht="15" hidden="1" customHeight="1">
      <c r="BX129" s="103"/>
      <c r="BY129" s="1"/>
      <c r="BZ129" s="1"/>
      <c r="CA129" s="1"/>
      <c r="CB129" s="1"/>
      <c r="CC129" s="1"/>
      <c r="CD129" s="1"/>
      <c r="CE129" s="1"/>
      <c r="CF129" s="1"/>
    </row>
    <row r="130" spans="76:84" s="105" customFormat="1" ht="15" hidden="1" customHeight="1">
      <c r="BX130" s="103"/>
      <c r="BY130" s="1"/>
      <c r="BZ130" s="1"/>
      <c r="CA130" s="1"/>
      <c r="CB130" s="1"/>
      <c r="CC130" s="1"/>
      <c r="CD130" s="1"/>
      <c r="CE130" s="1"/>
      <c r="CF130" s="1"/>
    </row>
    <row r="131" spans="76:84" s="105" customFormat="1" ht="15" hidden="1" customHeight="1">
      <c r="BX131" s="103"/>
      <c r="BY131" s="1"/>
      <c r="BZ131" s="1"/>
      <c r="CA131" s="1"/>
      <c r="CB131" s="1"/>
      <c r="CC131" s="1"/>
      <c r="CD131" s="1"/>
      <c r="CE131" s="1"/>
      <c r="CF131" s="1"/>
    </row>
    <row r="132" spans="76:84" s="105" customFormat="1" ht="15" hidden="1" customHeight="1">
      <c r="BX132" s="103"/>
      <c r="BY132" s="1"/>
      <c r="BZ132" s="1"/>
      <c r="CA132" s="1"/>
      <c r="CB132" s="1"/>
      <c r="CC132" s="1"/>
      <c r="CD132" s="1"/>
      <c r="CE132" s="1"/>
      <c r="CF132" s="1"/>
    </row>
    <row r="133" spans="76:84" s="105" customFormat="1" ht="15" hidden="1" customHeight="1">
      <c r="BX133" s="103"/>
      <c r="BY133" s="1"/>
      <c r="BZ133" s="1"/>
      <c r="CA133" s="1"/>
      <c r="CB133" s="1"/>
      <c r="CC133" s="1"/>
      <c r="CD133" s="1"/>
      <c r="CE133" s="1"/>
      <c r="CF133" s="1"/>
    </row>
    <row r="134" spans="76:84" s="105" customFormat="1" ht="15" hidden="1" customHeight="1">
      <c r="BX134" s="103"/>
      <c r="BY134" s="1"/>
      <c r="BZ134" s="1"/>
      <c r="CA134" s="1"/>
      <c r="CB134" s="1"/>
      <c r="CC134" s="1"/>
      <c r="CD134" s="1"/>
      <c r="CE134" s="1"/>
      <c r="CF134" s="1"/>
    </row>
    <row r="135" spans="76:84" s="105" customFormat="1" ht="15" hidden="1" customHeight="1">
      <c r="BX135" s="103"/>
      <c r="BY135" s="1"/>
      <c r="BZ135" s="1"/>
      <c r="CA135" s="1"/>
      <c r="CB135" s="1"/>
      <c r="CC135" s="1"/>
      <c r="CD135" s="1"/>
      <c r="CE135" s="1"/>
      <c r="CF135" s="1"/>
    </row>
    <row r="136" spans="76:84" s="105" customFormat="1" ht="15" hidden="1" customHeight="1">
      <c r="BX136" s="103"/>
      <c r="BY136" s="1"/>
      <c r="BZ136" s="1"/>
      <c r="CA136" s="1"/>
      <c r="CB136" s="1"/>
      <c r="CC136" s="1"/>
      <c r="CD136" s="1"/>
      <c r="CE136" s="1"/>
      <c r="CF136" s="1"/>
    </row>
    <row r="137" spans="76:84" s="105" customFormat="1" ht="15" hidden="1" customHeight="1">
      <c r="BX137" s="103"/>
      <c r="BY137" s="1"/>
      <c r="BZ137" s="1"/>
      <c r="CA137" s="1"/>
      <c r="CB137" s="1"/>
      <c r="CC137" s="1"/>
      <c r="CD137" s="1"/>
      <c r="CE137" s="1"/>
      <c r="CF137" s="1"/>
    </row>
    <row r="138" spans="76:84" s="105" customFormat="1" ht="15" hidden="1" customHeight="1">
      <c r="BX138" s="103"/>
      <c r="BY138" s="1"/>
      <c r="BZ138" s="1"/>
      <c r="CA138" s="1"/>
      <c r="CB138" s="1"/>
      <c r="CC138" s="1"/>
      <c r="CD138" s="1"/>
      <c r="CE138" s="1"/>
      <c r="CF138" s="1"/>
    </row>
    <row r="139" spans="76:84" s="105" customFormat="1" ht="15" hidden="1" customHeight="1">
      <c r="BX139" s="103"/>
      <c r="BY139" s="1"/>
      <c r="BZ139" s="1"/>
      <c r="CA139" s="1"/>
      <c r="CB139" s="1"/>
      <c r="CC139" s="1"/>
      <c r="CD139" s="1"/>
      <c r="CE139" s="1"/>
      <c r="CF139" s="1"/>
    </row>
    <row r="140" spans="76:84" s="105" customFormat="1" ht="15" hidden="1" customHeight="1">
      <c r="BX140" s="103"/>
      <c r="BY140" s="1"/>
      <c r="BZ140" s="1"/>
      <c r="CA140" s="1"/>
      <c r="CB140" s="1"/>
      <c r="CC140" s="1"/>
      <c r="CD140" s="1"/>
      <c r="CE140" s="1"/>
      <c r="CF140" s="1"/>
    </row>
    <row r="141" spans="76:84" s="105" customFormat="1" ht="15" hidden="1" customHeight="1">
      <c r="BX141" s="103"/>
      <c r="BY141" s="1"/>
      <c r="BZ141" s="1"/>
      <c r="CA141" s="1"/>
      <c r="CB141" s="1"/>
      <c r="CC141" s="1"/>
      <c r="CD141" s="1"/>
      <c r="CE141" s="1"/>
      <c r="CF141" s="1"/>
    </row>
    <row r="142" spans="76:84" s="105" customFormat="1" ht="15" hidden="1" customHeight="1">
      <c r="BX142" s="103"/>
      <c r="BY142" s="1"/>
      <c r="BZ142" s="1"/>
      <c r="CA142" s="1"/>
      <c r="CB142" s="1"/>
      <c r="CC142" s="1"/>
      <c r="CD142" s="1"/>
      <c r="CE142" s="1"/>
      <c r="CF142" s="1"/>
    </row>
    <row r="143" spans="76:84" s="105" customFormat="1" ht="15" hidden="1" customHeight="1">
      <c r="BX143" s="103"/>
      <c r="BY143" s="1"/>
      <c r="BZ143" s="1"/>
      <c r="CA143" s="1"/>
      <c r="CB143" s="1"/>
      <c r="CC143" s="1"/>
      <c r="CD143" s="1"/>
      <c r="CE143" s="1"/>
      <c r="CF143" s="1"/>
    </row>
    <row r="144" spans="76:84" s="105" customFormat="1" ht="15" hidden="1" customHeight="1">
      <c r="BX144" s="103"/>
      <c r="BY144" s="1"/>
      <c r="BZ144" s="1"/>
      <c r="CA144" s="1"/>
      <c r="CB144" s="1"/>
      <c r="CC144" s="1"/>
      <c r="CD144" s="1"/>
      <c r="CE144" s="1"/>
      <c r="CF144" s="1"/>
    </row>
    <row r="145" spans="76:84" s="105" customFormat="1" ht="15" hidden="1" customHeight="1">
      <c r="BX145" s="103"/>
      <c r="BY145" s="1"/>
      <c r="BZ145" s="1"/>
      <c r="CA145" s="1"/>
      <c r="CB145" s="1"/>
      <c r="CC145" s="1"/>
      <c r="CD145" s="1"/>
      <c r="CE145" s="1"/>
      <c r="CF145" s="1"/>
    </row>
    <row r="146" spans="76:84" s="105" customFormat="1" ht="15" hidden="1" customHeight="1">
      <c r="BX146" s="103"/>
      <c r="BY146" s="1"/>
      <c r="BZ146" s="1"/>
      <c r="CA146" s="1"/>
      <c r="CB146" s="1"/>
      <c r="CC146" s="1"/>
      <c r="CD146" s="1"/>
      <c r="CE146" s="1"/>
      <c r="CF146" s="1"/>
    </row>
    <row r="147" spans="76:84" s="105" customFormat="1" ht="15" hidden="1" customHeight="1">
      <c r="BX147" s="103"/>
      <c r="BY147" s="1"/>
      <c r="BZ147" s="1"/>
      <c r="CA147" s="1"/>
      <c r="CB147" s="1"/>
      <c r="CC147" s="1"/>
      <c r="CD147" s="1"/>
      <c r="CE147" s="1"/>
      <c r="CF147" s="1"/>
    </row>
    <row r="148" spans="76:84" s="105" customFormat="1" ht="15" hidden="1" customHeight="1">
      <c r="BX148" s="103"/>
      <c r="BY148" s="1"/>
      <c r="BZ148" s="1"/>
      <c r="CA148" s="1"/>
      <c r="CB148" s="1"/>
      <c r="CC148" s="1"/>
      <c r="CD148" s="1"/>
      <c r="CE148" s="1"/>
      <c r="CF148" s="1"/>
    </row>
    <row r="149" spans="76:84" s="105" customFormat="1" ht="15" hidden="1" customHeight="1">
      <c r="BX149" s="103"/>
      <c r="BY149" s="1"/>
      <c r="BZ149" s="1"/>
      <c r="CA149" s="1"/>
      <c r="CB149" s="1"/>
      <c r="CC149" s="1"/>
      <c r="CD149" s="1"/>
      <c r="CE149" s="1"/>
      <c r="CF149" s="1"/>
    </row>
    <row r="150" spans="76:84" s="105" customFormat="1" ht="15" hidden="1" customHeight="1">
      <c r="BX150" s="103"/>
      <c r="BY150" s="1"/>
      <c r="BZ150" s="1"/>
      <c r="CA150" s="1"/>
      <c r="CB150" s="1"/>
      <c r="CC150" s="1"/>
      <c r="CD150" s="1"/>
      <c r="CE150" s="1"/>
      <c r="CF150" s="1"/>
    </row>
    <row r="151" spans="76:84" s="105" customFormat="1" ht="15" hidden="1" customHeight="1">
      <c r="BX151" s="103"/>
      <c r="BY151" s="1"/>
      <c r="BZ151" s="1"/>
      <c r="CA151" s="1"/>
      <c r="CB151" s="1"/>
      <c r="CC151" s="1"/>
      <c r="CD151" s="1"/>
      <c r="CE151" s="1"/>
      <c r="CF151" s="1"/>
    </row>
  </sheetData>
  <sheetProtection algorithmName="SHA-512" hashValue="mG5RPUGDBH3XY5SPlCXtwVzGM91rH9HfsSVpBkAssmsd7/lmqQrgvYHVClcRIarKTMsnxTIZpXg+ZVuFKKO6tw==" saltValue="S9+q25fn5GVdcje8CdmHlA==" spinCount="100000" sheet="1" objects="1" scenarios="1" selectLockedCells="1" selectUnlockedCells="1"/>
  <mergeCells count="208">
    <mergeCell ref="D38:F38"/>
    <mergeCell ref="G38:BW38"/>
    <mergeCell ref="D36:F36"/>
    <mergeCell ref="G36:J36"/>
    <mergeCell ref="K36:BW36"/>
    <mergeCell ref="D37:F37"/>
    <mergeCell ref="G37:J37"/>
    <mergeCell ref="K37:BW37"/>
    <mergeCell ref="D33:F33"/>
    <mergeCell ref="G33:BW33"/>
    <mergeCell ref="D34:F34"/>
    <mergeCell ref="G34:J34"/>
    <mergeCell ref="K34:BW34"/>
    <mergeCell ref="D35:F35"/>
    <mergeCell ref="G35:J35"/>
    <mergeCell ref="K35:BW35"/>
    <mergeCell ref="I29:L30"/>
    <mergeCell ref="M29:Q29"/>
    <mergeCell ref="R29:AB29"/>
    <mergeCell ref="AC29:AM29"/>
    <mergeCell ref="AN29:AX29"/>
    <mergeCell ref="AY29:BI29"/>
    <mergeCell ref="BJ31:BT31"/>
    <mergeCell ref="M32:Q32"/>
    <mergeCell ref="R32:AB32"/>
    <mergeCell ref="AC32:AM32"/>
    <mergeCell ref="AN32:AX32"/>
    <mergeCell ref="AY32:BI32"/>
    <mergeCell ref="BJ32:BT32"/>
    <mergeCell ref="I31:L32"/>
    <mergeCell ref="M31:Q31"/>
    <mergeCell ref="R31:AB31"/>
    <mergeCell ref="AC31:AM31"/>
    <mergeCell ref="AN31:AX31"/>
    <mergeCell ref="AY31:BI31"/>
    <mergeCell ref="AN28:AX28"/>
    <mergeCell ref="AY28:BI28"/>
    <mergeCell ref="BJ28:BT28"/>
    <mergeCell ref="BJ29:BT29"/>
    <mergeCell ref="M30:Q30"/>
    <mergeCell ref="R30:AB30"/>
    <mergeCell ref="AC30:AM30"/>
    <mergeCell ref="AN30:AX30"/>
    <mergeCell ref="AY30:BI30"/>
    <mergeCell ref="BJ30:BT30"/>
    <mergeCell ref="AY25:BI25"/>
    <mergeCell ref="BJ25:BT25"/>
    <mergeCell ref="M26:Q26"/>
    <mergeCell ref="R26:AB26"/>
    <mergeCell ref="AC26:AM26"/>
    <mergeCell ref="AN26:AX26"/>
    <mergeCell ref="AY26:BI26"/>
    <mergeCell ref="BJ26:BT26"/>
    <mergeCell ref="E25:H32"/>
    <mergeCell ref="I25:L26"/>
    <mergeCell ref="M25:Q25"/>
    <mergeCell ref="R25:AB25"/>
    <mergeCell ref="AC25:AM25"/>
    <mergeCell ref="AN25:AX25"/>
    <mergeCell ref="I27:L28"/>
    <mergeCell ref="M27:Q27"/>
    <mergeCell ref="R27:AB27"/>
    <mergeCell ref="AC27:AM27"/>
    <mergeCell ref="AN27:AX27"/>
    <mergeCell ref="AY27:BI27"/>
    <mergeCell ref="BJ27:BT27"/>
    <mergeCell ref="M28:Q28"/>
    <mergeCell ref="R28:AB28"/>
    <mergeCell ref="AC28:AM28"/>
    <mergeCell ref="I21:L22"/>
    <mergeCell ref="M21:Q21"/>
    <mergeCell ref="R21:AB21"/>
    <mergeCell ref="AC21:AM21"/>
    <mergeCell ref="AN21:AX21"/>
    <mergeCell ref="AY21:BI21"/>
    <mergeCell ref="BJ23:BT23"/>
    <mergeCell ref="M24:Q24"/>
    <mergeCell ref="R24:AB24"/>
    <mergeCell ref="AC24:AM24"/>
    <mergeCell ref="AN24:AX24"/>
    <mergeCell ref="AY24:BI24"/>
    <mergeCell ref="BJ24:BT24"/>
    <mergeCell ref="I23:L24"/>
    <mergeCell ref="M23:Q23"/>
    <mergeCell ref="R23:AB23"/>
    <mergeCell ref="AC23:AM23"/>
    <mergeCell ref="AN23:AX23"/>
    <mergeCell ref="AY23:BI23"/>
    <mergeCell ref="AN20:AX20"/>
    <mergeCell ref="AY20:BI20"/>
    <mergeCell ref="BJ20:BT20"/>
    <mergeCell ref="BJ21:BT21"/>
    <mergeCell ref="M22:Q22"/>
    <mergeCell ref="R22:AB22"/>
    <mergeCell ref="AC22:AM22"/>
    <mergeCell ref="AN22:AX22"/>
    <mergeCell ref="AY22:BI22"/>
    <mergeCell ref="BJ22:BT22"/>
    <mergeCell ref="AY17:BI17"/>
    <mergeCell ref="BJ17:BT17"/>
    <mergeCell ref="M18:Q18"/>
    <mergeCell ref="R18:AB18"/>
    <mergeCell ref="AC18:AM18"/>
    <mergeCell ref="AN18:AX18"/>
    <mergeCell ref="AY18:BI18"/>
    <mergeCell ref="BJ18:BT18"/>
    <mergeCell ref="E17:H24"/>
    <mergeCell ref="I17:L18"/>
    <mergeCell ref="M17:Q17"/>
    <mergeCell ref="R17:AB17"/>
    <mergeCell ref="AC17:AM17"/>
    <mergeCell ref="AN17:AX17"/>
    <mergeCell ref="I19:L20"/>
    <mergeCell ref="M19:Q19"/>
    <mergeCell ref="R19:AB19"/>
    <mergeCell ref="AC19:AM19"/>
    <mergeCell ref="AN19:AX19"/>
    <mergeCell ref="AY19:BI19"/>
    <mergeCell ref="BJ19:BT19"/>
    <mergeCell ref="M20:Q20"/>
    <mergeCell ref="R20:AB20"/>
    <mergeCell ref="AC20:AM20"/>
    <mergeCell ref="I13:L14"/>
    <mergeCell ref="M13:Q13"/>
    <mergeCell ref="R13:AB13"/>
    <mergeCell ref="AC13:AM13"/>
    <mergeCell ref="AN13:AX13"/>
    <mergeCell ref="AY13:BI13"/>
    <mergeCell ref="BJ15:BT15"/>
    <mergeCell ref="M16:Q16"/>
    <mergeCell ref="R16:AB16"/>
    <mergeCell ref="AC16:AM16"/>
    <mergeCell ref="AN16:AX16"/>
    <mergeCell ref="AY16:BI16"/>
    <mergeCell ref="BJ16:BT16"/>
    <mergeCell ref="I15:L16"/>
    <mergeCell ref="M15:Q15"/>
    <mergeCell ref="R15:AB15"/>
    <mergeCell ref="AC15:AM15"/>
    <mergeCell ref="AN15:AX15"/>
    <mergeCell ref="AY15:BI15"/>
    <mergeCell ref="AN12:AX12"/>
    <mergeCell ref="AY12:BI12"/>
    <mergeCell ref="BJ12:BT12"/>
    <mergeCell ref="BJ13:BT13"/>
    <mergeCell ref="M14:Q14"/>
    <mergeCell ref="R14:AB14"/>
    <mergeCell ref="AC14:AM14"/>
    <mergeCell ref="AN14:AX14"/>
    <mergeCell ref="AY14:BI14"/>
    <mergeCell ref="BJ14:BT14"/>
    <mergeCell ref="AY9:BI9"/>
    <mergeCell ref="BJ9:BT9"/>
    <mergeCell ref="M10:Q10"/>
    <mergeCell ref="R10:AB10"/>
    <mergeCell ref="AC10:AM10"/>
    <mergeCell ref="AN10:AX10"/>
    <mergeCell ref="AY10:BI10"/>
    <mergeCell ref="BJ10:BT10"/>
    <mergeCell ref="E9:H16"/>
    <mergeCell ref="I9:L10"/>
    <mergeCell ref="M9:Q9"/>
    <mergeCell ref="R9:AB9"/>
    <mergeCell ref="AC9:AM9"/>
    <mergeCell ref="AN9:AX9"/>
    <mergeCell ref="I11:L12"/>
    <mergeCell ref="M11:Q11"/>
    <mergeCell ref="R11:AB11"/>
    <mergeCell ref="AC11:AM11"/>
    <mergeCell ref="AN11:AX11"/>
    <mergeCell ref="AY11:BI11"/>
    <mergeCell ref="BJ11:BT11"/>
    <mergeCell ref="M12:Q12"/>
    <mergeCell ref="R12:AB12"/>
    <mergeCell ref="AC12:AM12"/>
    <mergeCell ref="AY8:BI8"/>
    <mergeCell ref="BJ8:BT8"/>
    <mergeCell ref="BJ6:BT6"/>
    <mergeCell ref="E7:Q7"/>
    <mergeCell ref="R7:AB7"/>
    <mergeCell ref="AC7:AM7"/>
    <mergeCell ref="AN7:AX7"/>
    <mergeCell ref="AY7:BI7"/>
    <mergeCell ref="BJ7:BT7"/>
    <mergeCell ref="A1:C38"/>
    <mergeCell ref="D1:BW1"/>
    <mergeCell ref="D2:AE2"/>
    <mergeCell ref="AF2:AL2"/>
    <mergeCell ref="AM2:BW2"/>
    <mergeCell ref="D3:BW3"/>
    <mergeCell ref="D4:D32"/>
    <mergeCell ref="E4:BW4"/>
    <mergeCell ref="E5:Q5"/>
    <mergeCell ref="R5:AB5"/>
    <mergeCell ref="AC5:AM5"/>
    <mergeCell ref="AN5:AX5"/>
    <mergeCell ref="AY5:BI5"/>
    <mergeCell ref="BJ5:BT5"/>
    <mergeCell ref="BU5:BW32"/>
    <mergeCell ref="E6:Q6"/>
    <mergeCell ref="R6:AB6"/>
    <mergeCell ref="AC6:AM6"/>
    <mergeCell ref="AN6:AX6"/>
    <mergeCell ref="AY6:BI6"/>
    <mergeCell ref="E8:Q8"/>
    <mergeCell ref="R8:AB8"/>
    <mergeCell ref="AC8:AM8"/>
    <mergeCell ref="AN8:AX8"/>
  </mergeCells>
  <phoneticPr fontId="15"/>
  <dataValidations count="2">
    <dataValidation imeMode="hiragana" allowBlank="1" showInputMessage="1" sqref="A1 AF2 H39:BW1048576 D1:D3 BJ5 CG1:XFD1048576 I15 I9 E8:E9 BX53:BX1048576 E25 I27 BU5:BV6 AY5 I11 E17 K34:K37 G33:G1048576 AN5 D33:D1048576 E4:E5 E39:F1048576 AN7:AN8 AY7:AY8 BJ7:BJ8 AC7:AC8 R5 AC5 BX1 I23 I17 I19 M9:M32 I31 I25 R7:R8 A39:C1048576" xr:uid="{00000000-0002-0000-0F00-000000000000}"/>
    <dataValidation imeMode="off" allowBlank="1" showInputMessage="1" sqref="R9:BT32" xr:uid="{00000000-0002-0000-0F00-000001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FF00"/>
    <pageSetUpPr autoPageBreaks="0" fitToPage="1"/>
  </sheetPr>
  <dimension ref="A1:CO45"/>
  <sheetViews>
    <sheetView showGridLines="0" showRowColHeaders="0" workbookViewId="0">
      <selection activeCell="AX1" sqref="AX1"/>
    </sheetView>
  </sheetViews>
  <sheetFormatPr defaultColWidth="0" defaultRowHeight="15" customHeight="1" zeroHeight="1"/>
  <cols>
    <col min="1" max="42" width="2.5" style="90" customWidth="1"/>
    <col min="43" max="50" width="2.5" style="1" customWidth="1"/>
    <col min="51" max="93" width="0" style="90" hidden="1" customWidth="1"/>
    <col min="94" max="16384" width="2.5" style="90" hidden="1"/>
  </cols>
  <sheetData>
    <row r="1" spans="1:50" ht="45" customHeight="1">
      <c r="A1" s="2535"/>
      <c r="B1" s="2535"/>
      <c r="C1" s="2535"/>
      <c r="D1" s="2522"/>
      <c r="E1" s="2522"/>
      <c r="F1" s="2522"/>
      <c r="G1" s="2522"/>
      <c r="H1" s="2522"/>
      <c r="I1" s="2522"/>
      <c r="J1" s="2522"/>
      <c r="K1" s="2522"/>
      <c r="L1" s="2522"/>
      <c r="M1" s="2522"/>
      <c r="N1" s="2522"/>
      <c r="O1" s="2522"/>
      <c r="P1" s="2522"/>
      <c r="Q1" s="2522"/>
      <c r="R1" s="2522"/>
      <c r="S1" s="2522"/>
      <c r="T1" s="2522"/>
      <c r="U1" s="2522"/>
      <c r="V1" s="2522"/>
      <c r="W1" s="2522"/>
      <c r="X1" s="2522"/>
      <c r="Y1" s="2522"/>
      <c r="Z1" s="2522"/>
      <c r="AA1" s="2522"/>
      <c r="AB1" s="2522"/>
      <c r="AC1" s="2522"/>
      <c r="AD1" s="2522"/>
      <c r="AE1" s="2522"/>
      <c r="AF1" s="2522"/>
      <c r="AG1" s="2522"/>
      <c r="AH1" s="2522"/>
      <c r="AI1" s="2522"/>
      <c r="AJ1" s="2522"/>
      <c r="AK1" s="2522"/>
      <c r="AL1" s="2522"/>
      <c r="AM1" s="2522"/>
      <c r="AN1" s="2522"/>
      <c r="AO1" s="2522"/>
      <c r="AP1" s="89"/>
      <c r="AQ1" s="89"/>
      <c r="AR1" s="89"/>
      <c r="AS1" s="89"/>
      <c r="AT1" s="89"/>
      <c r="AU1" s="89"/>
      <c r="AV1" s="89"/>
      <c r="AW1" s="89"/>
      <c r="AX1" s="89"/>
    </row>
    <row r="2" spans="1:50" ht="15" customHeight="1">
      <c r="A2" s="2535"/>
      <c r="B2" s="2535"/>
      <c r="C2" s="2535"/>
      <c r="D2" s="2570" t="s">
        <v>1862</v>
      </c>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1"/>
      <c r="AM2" s="2571"/>
      <c r="AN2" s="2571"/>
      <c r="AO2" s="2571"/>
      <c r="AP2" s="89"/>
      <c r="AQ2" s="89"/>
      <c r="AR2" s="89"/>
      <c r="AS2" s="89"/>
      <c r="AT2" s="89"/>
      <c r="AU2" s="89"/>
      <c r="AV2" s="89"/>
      <c r="AW2" s="89"/>
      <c r="AX2" s="89"/>
    </row>
    <row r="3" spans="1:50" s="91" customFormat="1" ht="15" customHeight="1">
      <c r="A3" s="2535"/>
      <c r="B3" s="2535"/>
      <c r="C3" s="2535"/>
      <c r="D3" s="2522"/>
      <c r="E3" s="2522"/>
      <c r="F3" s="2522"/>
      <c r="G3" s="2522"/>
      <c r="H3" s="2522"/>
      <c r="I3" s="2522"/>
      <c r="J3" s="2522"/>
      <c r="K3" s="2522"/>
      <c r="L3" s="2522"/>
      <c r="M3" s="2522"/>
      <c r="N3" s="2522"/>
      <c r="O3" s="2522"/>
      <c r="P3" s="2526" t="s">
        <v>295</v>
      </c>
      <c r="Q3" s="2526"/>
      <c r="R3" s="2526"/>
      <c r="S3" s="2526"/>
      <c r="T3" s="2526"/>
      <c r="U3" s="2526"/>
      <c r="V3" s="2526"/>
      <c r="W3" s="2526"/>
      <c r="X3" s="2526"/>
      <c r="Y3" s="2526"/>
      <c r="Z3" s="2522"/>
      <c r="AA3" s="2522"/>
      <c r="AB3" s="2522"/>
      <c r="AC3" s="2522"/>
      <c r="AD3" s="2522"/>
      <c r="AE3" s="2522"/>
      <c r="AF3" s="2522"/>
      <c r="AG3" s="2522"/>
      <c r="AH3" s="2522"/>
      <c r="AI3" s="2522"/>
      <c r="AJ3" s="2522"/>
      <c r="AK3" s="2522"/>
      <c r="AL3" s="2522"/>
      <c r="AM3" s="2522"/>
      <c r="AN3" s="2522"/>
      <c r="AO3" s="2522"/>
      <c r="AP3" s="89"/>
      <c r="AQ3" s="89"/>
      <c r="AR3" s="89"/>
      <c r="AS3" s="89"/>
      <c r="AT3" s="89"/>
      <c r="AU3" s="89"/>
      <c r="AV3" s="89"/>
      <c r="AW3" s="89"/>
      <c r="AX3" s="89"/>
    </row>
    <row r="4" spans="1:50" ht="15" customHeight="1">
      <c r="A4" s="2535"/>
      <c r="B4" s="2535"/>
      <c r="C4" s="2535"/>
      <c r="D4" s="2522"/>
      <c r="E4" s="2522"/>
      <c r="F4" s="2522"/>
      <c r="G4" s="2522"/>
      <c r="H4" s="2522"/>
      <c r="I4" s="2522"/>
      <c r="J4" s="2522"/>
      <c r="K4" s="2522"/>
      <c r="L4" s="2522"/>
      <c r="M4" s="2522"/>
      <c r="N4" s="2522"/>
      <c r="O4" s="2522"/>
      <c r="P4" s="2526"/>
      <c r="Q4" s="2526"/>
      <c r="R4" s="2526"/>
      <c r="S4" s="2526"/>
      <c r="T4" s="2526"/>
      <c r="U4" s="2526"/>
      <c r="V4" s="2526"/>
      <c r="W4" s="2526"/>
      <c r="X4" s="2526"/>
      <c r="Y4" s="2526"/>
      <c r="Z4" s="2522"/>
      <c r="AA4" s="2522"/>
      <c r="AB4" s="2522"/>
      <c r="AC4" s="2522"/>
      <c r="AD4" s="2522"/>
      <c r="AE4" s="2522"/>
      <c r="AF4" s="2522"/>
      <c r="AG4" s="2522"/>
      <c r="AH4" s="2522"/>
      <c r="AI4" s="2522"/>
      <c r="AJ4" s="2522"/>
      <c r="AK4" s="2522"/>
      <c r="AL4" s="2522"/>
      <c r="AM4" s="2522"/>
      <c r="AN4" s="2522"/>
      <c r="AO4" s="2522"/>
      <c r="AP4" s="89"/>
      <c r="AQ4" s="89"/>
      <c r="AR4" s="89"/>
      <c r="AS4" s="89"/>
      <c r="AT4" s="89"/>
      <c r="AU4" s="89"/>
      <c r="AV4" s="89"/>
      <c r="AW4" s="89"/>
      <c r="AX4" s="89"/>
    </row>
    <row r="5" spans="1:50" ht="15" customHeight="1">
      <c r="A5" s="2535"/>
      <c r="B5" s="2535"/>
      <c r="C5" s="2535"/>
      <c r="D5" s="2522"/>
      <c r="E5" s="2522"/>
      <c r="F5" s="2522"/>
      <c r="G5" s="2522"/>
      <c r="H5" s="2522"/>
      <c r="I5" s="2522"/>
      <c r="J5" s="2522"/>
      <c r="K5" s="2522"/>
      <c r="L5" s="2522"/>
      <c r="M5" s="2522"/>
      <c r="N5" s="2522"/>
      <c r="O5" s="2525" t="s">
        <v>296</v>
      </c>
      <c r="P5" s="2525"/>
      <c r="Q5" s="2525"/>
      <c r="R5" s="2525"/>
      <c r="S5" s="2525"/>
      <c r="T5" s="2525"/>
      <c r="U5" s="2525"/>
      <c r="V5" s="2525"/>
      <c r="W5" s="2525"/>
      <c r="X5" s="2525"/>
      <c r="Y5" s="2525"/>
      <c r="Z5" s="2525"/>
      <c r="AA5" s="2522"/>
      <c r="AB5" s="2522"/>
      <c r="AC5" s="2522"/>
      <c r="AD5" s="2522"/>
      <c r="AE5" s="2522"/>
      <c r="AF5" s="2522"/>
      <c r="AG5" s="2522"/>
      <c r="AH5" s="2522"/>
      <c r="AI5" s="2522"/>
      <c r="AJ5" s="2522"/>
      <c r="AK5" s="2522"/>
      <c r="AL5" s="2522"/>
      <c r="AM5" s="2522"/>
      <c r="AN5" s="2522"/>
      <c r="AO5" s="2522"/>
      <c r="AP5" s="89"/>
      <c r="AQ5" s="89"/>
      <c r="AR5" s="89"/>
      <c r="AS5" s="89"/>
      <c r="AT5" s="89"/>
      <c r="AU5" s="89"/>
      <c r="AV5" s="89"/>
      <c r="AW5" s="89"/>
      <c r="AX5" s="89"/>
    </row>
    <row r="6" spans="1:50" ht="15" customHeight="1">
      <c r="A6" s="2535"/>
      <c r="B6" s="2535"/>
      <c r="C6" s="2535"/>
      <c r="D6" s="2522"/>
      <c r="E6" s="2522"/>
      <c r="F6" s="2522"/>
      <c r="G6" s="2522"/>
      <c r="H6" s="2522"/>
      <c r="I6" s="2522"/>
      <c r="J6" s="2522"/>
      <c r="K6" s="2522"/>
      <c r="L6" s="2522"/>
      <c r="M6" s="2522"/>
      <c r="N6" s="2522"/>
      <c r="O6" s="2525"/>
      <c r="P6" s="2525"/>
      <c r="Q6" s="2525"/>
      <c r="R6" s="2525"/>
      <c r="S6" s="2525"/>
      <c r="T6" s="2525"/>
      <c r="U6" s="2525"/>
      <c r="V6" s="2525"/>
      <c r="W6" s="2525"/>
      <c r="X6" s="2525"/>
      <c r="Y6" s="2525"/>
      <c r="Z6" s="2525"/>
      <c r="AA6" s="2522"/>
      <c r="AB6" s="2522"/>
      <c r="AC6" s="2522"/>
      <c r="AD6" s="2522"/>
      <c r="AE6" s="2522"/>
      <c r="AF6" s="2522"/>
      <c r="AG6" s="2522"/>
      <c r="AH6" s="2522"/>
      <c r="AI6" s="2522"/>
      <c r="AJ6" s="2522"/>
      <c r="AK6" s="2522"/>
      <c r="AL6" s="2522"/>
      <c r="AM6" s="2522"/>
      <c r="AN6" s="2522"/>
      <c r="AO6" s="2522"/>
      <c r="AP6" s="89"/>
      <c r="AQ6" s="89"/>
      <c r="AR6" s="89"/>
      <c r="AS6" s="89"/>
      <c r="AT6" s="89"/>
      <c r="AU6" s="89"/>
      <c r="AV6" s="89"/>
      <c r="AW6" s="89"/>
      <c r="AX6" s="89"/>
    </row>
    <row r="7" spans="1:50" s="91" customFormat="1" ht="15" customHeight="1">
      <c r="A7" s="2535"/>
      <c r="B7" s="2535"/>
      <c r="C7" s="2535"/>
      <c r="D7" s="2519"/>
      <c r="E7" s="2519"/>
      <c r="F7" s="2519"/>
      <c r="G7" s="2519"/>
      <c r="H7" s="2519"/>
      <c r="I7" s="2519"/>
      <c r="J7" s="2519"/>
      <c r="K7" s="2519"/>
      <c r="L7" s="2519"/>
      <c r="M7" s="2519"/>
      <c r="N7" s="2519"/>
      <c r="O7" s="2519"/>
      <c r="P7" s="2519"/>
      <c r="Q7" s="2519"/>
      <c r="R7" s="2519"/>
      <c r="S7" s="2519"/>
      <c r="T7" s="2519"/>
      <c r="U7" s="2519"/>
      <c r="V7" s="2519"/>
      <c r="W7" s="2519"/>
      <c r="X7" s="2519"/>
      <c r="Y7" s="2524" t="str">
        <f>IF(★入力画面!$U$184="","　　　年　　　月　　　日",★入力画面!$BL$184)</f>
        <v>　　　年　　　月　　　日</v>
      </c>
      <c r="Z7" s="2524"/>
      <c r="AA7" s="2524"/>
      <c r="AB7" s="2524"/>
      <c r="AC7" s="2524"/>
      <c r="AD7" s="2524"/>
      <c r="AE7" s="2524"/>
      <c r="AF7" s="2524"/>
      <c r="AG7" s="2524"/>
      <c r="AH7" s="2524"/>
      <c r="AI7" s="2524"/>
      <c r="AJ7" s="2523" t="s">
        <v>297</v>
      </c>
      <c r="AK7" s="2523"/>
      <c r="AL7" s="2519"/>
      <c r="AM7" s="2519"/>
      <c r="AN7" s="2519"/>
      <c r="AO7" s="2519"/>
      <c r="AP7" s="89"/>
      <c r="AQ7" s="89"/>
      <c r="AR7" s="89"/>
      <c r="AS7" s="89"/>
      <c r="AT7" s="89"/>
      <c r="AU7" s="89"/>
      <c r="AV7" s="89"/>
      <c r="AW7" s="89"/>
      <c r="AX7" s="89"/>
    </row>
    <row r="8" spans="1:50" s="91" customFormat="1" ht="15" customHeight="1">
      <c r="A8" s="2535"/>
      <c r="B8" s="2535"/>
      <c r="C8" s="2535"/>
      <c r="D8" s="2519"/>
      <c r="E8" s="2519"/>
      <c r="F8" s="2519"/>
      <c r="G8" s="2519"/>
      <c r="H8" s="2519"/>
      <c r="I8" s="2519"/>
      <c r="J8" s="2519"/>
      <c r="K8" s="2519"/>
      <c r="L8" s="2519"/>
      <c r="M8" s="2519"/>
      <c r="N8" s="2519"/>
      <c r="O8" s="2519"/>
      <c r="P8" s="2519"/>
      <c r="Q8" s="2519"/>
      <c r="R8" s="2519"/>
      <c r="S8" s="2519"/>
      <c r="T8" s="2519"/>
      <c r="U8" s="2519"/>
      <c r="V8" s="2519"/>
      <c r="W8" s="2519"/>
      <c r="X8" s="2519"/>
      <c r="Y8" s="2524"/>
      <c r="Z8" s="2524"/>
      <c r="AA8" s="2524"/>
      <c r="AB8" s="2524"/>
      <c r="AC8" s="2524"/>
      <c r="AD8" s="2524"/>
      <c r="AE8" s="2524"/>
      <c r="AF8" s="2524"/>
      <c r="AG8" s="2524"/>
      <c r="AH8" s="2524"/>
      <c r="AI8" s="2524"/>
      <c r="AJ8" s="2523"/>
      <c r="AK8" s="2523"/>
      <c r="AL8" s="2519"/>
      <c r="AM8" s="2519"/>
      <c r="AN8" s="2519"/>
      <c r="AO8" s="2519"/>
      <c r="AP8" s="89"/>
      <c r="AQ8" s="89"/>
      <c r="AR8" s="89"/>
      <c r="AS8" s="89"/>
      <c r="AT8" s="89"/>
      <c r="AU8" s="89"/>
      <c r="AV8" s="89"/>
      <c r="AW8" s="89"/>
      <c r="AX8" s="89"/>
    </row>
    <row r="9" spans="1:50" s="91" customFormat="1" ht="7.5" customHeight="1" thickBot="1">
      <c r="A9" s="2535"/>
      <c r="B9" s="2535"/>
      <c r="C9" s="2535"/>
      <c r="D9" s="2519"/>
      <c r="E9" s="2519"/>
      <c r="F9" s="2519"/>
      <c r="G9" s="2519"/>
      <c r="H9" s="2519"/>
      <c r="I9" s="2519"/>
      <c r="J9" s="2519"/>
      <c r="K9" s="2519"/>
      <c r="L9" s="2519"/>
      <c r="M9" s="2519"/>
      <c r="N9" s="2519"/>
      <c r="O9" s="2519"/>
      <c r="P9" s="2519"/>
      <c r="Q9" s="2519"/>
      <c r="R9" s="2519"/>
      <c r="S9" s="2519"/>
      <c r="T9" s="2519"/>
      <c r="U9" s="2519"/>
      <c r="V9" s="2519"/>
      <c r="W9" s="2519"/>
      <c r="X9" s="2519"/>
      <c r="Y9" s="2519"/>
      <c r="Z9" s="2519"/>
      <c r="AA9" s="2519"/>
      <c r="AB9" s="2519"/>
      <c r="AC9" s="2519"/>
      <c r="AD9" s="2519"/>
      <c r="AE9" s="2519"/>
      <c r="AF9" s="2519"/>
      <c r="AG9" s="2519"/>
      <c r="AH9" s="2519"/>
      <c r="AI9" s="2519"/>
      <c r="AJ9" s="2519"/>
      <c r="AK9" s="2519"/>
      <c r="AL9" s="2519"/>
      <c r="AM9" s="2519"/>
      <c r="AN9" s="2519"/>
      <c r="AO9" s="2519"/>
      <c r="AP9" s="89"/>
      <c r="AQ9" s="89"/>
      <c r="AR9" s="89"/>
      <c r="AS9" s="89"/>
      <c r="AT9" s="89"/>
      <c r="AU9" s="89"/>
      <c r="AV9" s="89"/>
      <c r="AW9" s="89"/>
      <c r="AX9" s="89"/>
    </row>
    <row r="10" spans="1:50" s="91" customFormat="1" ht="15" customHeight="1">
      <c r="A10" s="2535"/>
      <c r="B10" s="2535"/>
      <c r="C10" s="2535"/>
      <c r="D10" s="2551"/>
      <c r="E10" s="2546"/>
      <c r="F10" s="2553" t="s">
        <v>1011</v>
      </c>
      <c r="G10" s="2553"/>
      <c r="H10" s="2553"/>
      <c r="I10" s="2553"/>
      <c r="J10" s="2546"/>
      <c r="K10" s="2549"/>
      <c r="L10" s="2545" t="s">
        <v>1010</v>
      </c>
      <c r="M10" s="2546"/>
      <c r="N10" s="2546"/>
      <c r="O10" s="2546"/>
      <c r="P10" s="2546"/>
      <c r="Q10" s="2546"/>
      <c r="R10" s="2546"/>
      <c r="S10" s="2546"/>
      <c r="T10" s="2546"/>
      <c r="U10" s="2546"/>
      <c r="V10" s="2546"/>
      <c r="W10" s="2546"/>
      <c r="X10" s="2546"/>
      <c r="Y10" s="2545" t="s">
        <v>1009</v>
      </c>
      <c r="Z10" s="2546"/>
      <c r="AA10" s="2546"/>
      <c r="AB10" s="2546"/>
      <c r="AC10" s="2546"/>
      <c r="AD10" s="2546"/>
      <c r="AE10" s="2546"/>
      <c r="AF10" s="2546"/>
      <c r="AG10" s="2546"/>
      <c r="AH10" s="2546"/>
      <c r="AI10" s="2546"/>
      <c r="AJ10" s="2546"/>
      <c r="AK10" s="2558"/>
      <c r="AL10" s="2519"/>
      <c r="AM10" s="2519"/>
      <c r="AN10" s="2519"/>
      <c r="AO10" s="2519"/>
      <c r="AP10" s="89"/>
      <c r="AQ10" s="89"/>
      <c r="AR10" s="89"/>
      <c r="AS10" s="89"/>
      <c r="AT10" s="89"/>
      <c r="AU10" s="89"/>
      <c r="AV10" s="89"/>
      <c r="AW10" s="89"/>
      <c r="AX10" s="89"/>
    </row>
    <row r="11" spans="1:50" s="91" customFormat="1" ht="22.5" customHeight="1" thickBot="1">
      <c r="A11" s="2535"/>
      <c r="B11" s="2535"/>
      <c r="C11" s="2535"/>
      <c r="D11" s="2552"/>
      <c r="E11" s="2548"/>
      <c r="F11" s="2554"/>
      <c r="G11" s="2554"/>
      <c r="H11" s="2554"/>
      <c r="I11" s="2554"/>
      <c r="J11" s="2548"/>
      <c r="K11" s="2550"/>
      <c r="L11" s="2547"/>
      <c r="M11" s="2548"/>
      <c r="N11" s="2548"/>
      <c r="O11" s="2548"/>
      <c r="P11" s="2548"/>
      <c r="Q11" s="2548"/>
      <c r="R11" s="2548"/>
      <c r="S11" s="2548"/>
      <c r="T11" s="2548"/>
      <c r="U11" s="2548"/>
      <c r="V11" s="2548"/>
      <c r="W11" s="2548"/>
      <c r="X11" s="2548"/>
      <c r="Y11" s="2547"/>
      <c r="Z11" s="2548"/>
      <c r="AA11" s="2548"/>
      <c r="AB11" s="2548"/>
      <c r="AC11" s="2548"/>
      <c r="AD11" s="2548"/>
      <c r="AE11" s="2548"/>
      <c r="AF11" s="2548"/>
      <c r="AG11" s="2548"/>
      <c r="AH11" s="2548"/>
      <c r="AI11" s="2548"/>
      <c r="AJ11" s="2548"/>
      <c r="AK11" s="2559"/>
      <c r="AL11" s="2519"/>
      <c r="AM11" s="2519"/>
      <c r="AN11" s="2519"/>
      <c r="AO11" s="2519"/>
      <c r="AP11" s="89"/>
      <c r="AQ11" s="89"/>
      <c r="AR11" s="89"/>
      <c r="AS11" s="89"/>
      <c r="AT11" s="89"/>
      <c r="AU11" s="89"/>
      <c r="AV11" s="89"/>
      <c r="AW11" s="89"/>
      <c r="AX11" s="89"/>
    </row>
    <row r="12" spans="1:50" s="91" customFormat="1" ht="15" customHeight="1">
      <c r="A12" s="2535"/>
      <c r="B12" s="2535"/>
      <c r="C12" s="2535"/>
      <c r="D12" s="2539"/>
      <c r="E12" s="2540"/>
      <c r="F12" s="2540"/>
      <c r="G12" s="2540"/>
      <c r="H12" s="2540"/>
      <c r="I12" s="2540"/>
      <c r="J12" s="2540"/>
      <c r="K12" s="2540"/>
      <c r="L12" s="2541"/>
      <c r="M12" s="2540"/>
      <c r="N12" s="2540"/>
      <c r="O12" s="2540"/>
      <c r="P12" s="2540"/>
      <c r="Q12" s="2540"/>
      <c r="R12" s="2540"/>
      <c r="S12" s="2540"/>
      <c r="T12" s="2540"/>
      <c r="U12" s="2540"/>
      <c r="V12" s="2540"/>
      <c r="W12" s="2540"/>
      <c r="X12" s="2540"/>
      <c r="Y12" s="2542"/>
      <c r="Z12" s="2543"/>
      <c r="AA12" s="2543"/>
      <c r="AB12" s="2543"/>
      <c r="AC12" s="2543"/>
      <c r="AD12" s="2543"/>
      <c r="AE12" s="2543"/>
      <c r="AF12" s="2543"/>
      <c r="AG12" s="2543"/>
      <c r="AH12" s="2543"/>
      <c r="AI12" s="2543"/>
      <c r="AJ12" s="2543"/>
      <c r="AK12" s="2544"/>
      <c r="AL12" s="2519"/>
      <c r="AM12" s="2519"/>
      <c r="AN12" s="2519"/>
      <c r="AO12" s="2519"/>
      <c r="AP12" s="89"/>
      <c r="AQ12" s="89"/>
      <c r="AR12" s="89"/>
      <c r="AS12" s="89"/>
      <c r="AT12" s="89"/>
      <c r="AU12" s="89"/>
      <c r="AV12" s="89"/>
      <c r="AW12" s="89"/>
      <c r="AX12" s="89"/>
    </row>
    <row r="13" spans="1:50" s="91" customFormat="1" ht="15" customHeight="1">
      <c r="A13" s="2535"/>
      <c r="B13" s="2535"/>
      <c r="C13" s="2535"/>
      <c r="D13" s="358"/>
      <c r="E13" s="2519" t="s">
        <v>1012</v>
      </c>
      <c r="F13" s="2519"/>
      <c r="G13" s="2519"/>
      <c r="H13" s="2519"/>
      <c r="I13" s="2519"/>
      <c r="J13" s="2519"/>
      <c r="K13" s="2529"/>
      <c r="L13" s="2537"/>
      <c r="M13" s="2538"/>
      <c r="N13" s="2538"/>
      <c r="O13" s="2538"/>
      <c r="P13" s="2538"/>
      <c r="Q13" s="2538"/>
      <c r="R13" s="2538"/>
      <c r="S13" s="2538"/>
      <c r="T13" s="2538"/>
      <c r="U13" s="2538"/>
      <c r="V13" s="2538"/>
      <c r="W13" s="2538"/>
      <c r="X13" s="2538"/>
      <c r="Y13" s="2527"/>
      <c r="Z13" s="2528"/>
      <c r="AA13" s="2528"/>
      <c r="AB13" s="2528"/>
      <c r="AC13" s="2528"/>
      <c r="AD13" s="2528"/>
      <c r="AE13" s="2528"/>
      <c r="AF13" s="2528"/>
      <c r="AG13" s="2528"/>
      <c r="AH13" s="2528"/>
      <c r="AI13" s="2528"/>
      <c r="AJ13" s="2528"/>
      <c r="AK13" s="2536"/>
      <c r="AL13" s="2519"/>
      <c r="AM13" s="2519"/>
      <c r="AN13" s="2519"/>
      <c r="AO13" s="2519"/>
      <c r="AP13" s="89"/>
      <c r="AQ13" s="89"/>
      <c r="AR13" s="89"/>
      <c r="AS13" s="89"/>
      <c r="AT13" s="89"/>
      <c r="AU13" s="89"/>
      <c r="AV13" s="89"/>
      <c r="AW13" s="89"/>
      <c r="AX13" s="89"/>
    </row>
    <row r="14" spans="1:50" s="91" customFormat="1" ht="15" customHeight="1">
      <c r="A14" s="2535"/>
      <c r="B14" s="2535"/>
      <c r="C14" s="2535"/>
      <c r="D14" s="2530"/>
      <c r="E14" s="2519"/>
      <c r="F14" s="2519"/>
      <c r="G14" s="2519"/>
      <c r="H14" s="2519"/>
      <c r="I14" s="2519"/>
      <c r="J14" s="2519"/>
      <c r="K14" s="2529"/>
      <c r="L14" s="2537"/>
      <c r="M14" s="2538"/>
      <c r="N14" s="2538"/>
      <c r="O14" s="2538"/>
      <c r="P14" s="2538"/>
      <c r="Q14" s="2538"/>
      <c r="R14" s="2538"/>
      <c r="S14" s="2538"/>
      <c r="T14" s="2538"/>
      <c r="U14" s="2538"/>
      <c r="V14" s="2538"/>
      <c r="W14" s="2538"/>
      <c r="X14" s="2538"/>
      <c r="Y14" s="2527"/>
      <c r="Z14" s="2528"/>
      <c r="AA14" s="2528"/>
      <c r="AB14" s="2528"/>
      <c r="AC14" s="2528"/>
      <c r="AD14" s="2528"/>
      <c r="AE14" s="2528"/>
      <c r="AF14" s="2528"/>
      <c r="AG14" s="2528"/>
      <c r="AH14" s="2528"/>
      <c r="AI14" s="2528"/>
      <c r="AJ14" s="2528"/>
      <c r="AK14" s="2536"/>
      <c r="AL14" s="2519"/>
      <c r="AM14" s="2519"/>
      <c r="AN14" s="2519"/>
      <c r="AO14" s="2519"/>
      <c r="AP14" s="89"/>
      <c r="AQ14" s="89"/>
      <c r="AR14" s="89"/>
      <c r="AS14" s="89"/>
      <c r="AT14" s="89"/>
      <c r="AU14" s="89"/>
      <c r="AV14" s="89"/>
      <c r="AW14" s="89"/>
      <c r="AX14" s="89"/>
    </row>
    <row r="15" spans="1:50" s="91" customFormat="1" ht="31.5" customHeight="1">
      <c r="A15" s="2535"/>
      <c r="B15" s="2535"/>
      <c r="C15" s="2535"/>
      <c r="D15" s="2530"/>
      <c r="E15" s="2519"/>
      <c r="F15" s="2521" t="s">
        <v>298</v>
      </c>
      <c r="G15" s="2521"/>
      <c r="H15" s="2521"/>
      <c r="I15" s="2521"/>
      <c r="J15" s="2521"/>
      <c r="K15" s="2521"/>
      <c r="L15" s="2560">
        <f>★入力画面!$M$187</f>
        <v>0</v>
      </c>
      <c r="M15" s="2561"/>
      <c r="N15" s="2561"/>
      <c r="O15" s="2561"/>
      <c r="P15" s="2561"/>
      <c r="Q15" s="2561"/>
      <c r="R15" s="2561"/>
      <c r="S15" s="2561"/>
      <c r="T15" s="2561"/>
      <c r="U15" s="2561"/>
      <c r="V15" s="2561"/>
      <c r="W15" s="2561"/>
      <c r="X15" s="2561"/>
      <c r="Y15" s="2555"/>
      <c r="Z15" s="2556"/>
      <c r="AA15" s="2556"/>
      <c r="AB15" s="2556"/>
      <c r="AC15" s="2556"/>
      <c r="AD15" s="2556"/>
      <c r="AE15" s="2556"/>
      <c r="AF15" s="2556"/>
      <c r="AG15" s="2556"/>
      <c r="AH15" s="2556"/>
      <c r="AI15" s="2556"/>
      <c r="AJ15" s="2556"/>
      <c r="AK15" s="2557"/>
      <c r="AL15" s="2519"/>
      <c r="AM15" s="2519"/>
      <c r="AN15" s="2519"/>
      <c r="AO15" s="2519"/>
      <c r="AP15" s="89"/>
      <c r="AQ15" s="89"/>
      <c r="AR15" s="89"/>
      <c r="AS15" s="89"/>
      <c r="AT15" s="89"/>
      <c r="AU15" s="89"/>
      <c r="AV15" s="89"/>
      <c r="AW15" s="89"/>
      <c r="AX15" s="89"/>
    </row>
    <row r="16" spans="1:50" s="91" customFormat="1" ht="31.5" customHeight="1">
      <c r="A16" s="2535"/>
      <c r="B16" s="2535"/>
      <c r="C16" s="2535"/>
      <c r="D16" s="2530"/>
      <c r="E16" s="2519"/>
      <c r="F16" s="2521" t="s">
        <v>299</v>
      </c>
      <c r="G16" s="2521"/>
      <c r="H16" s="2521"/>
      <c r="I16" s="2521"/>
      <c r="J16" s="2521"/>
      <c r="K16" s="2521"/>
      <c r="L16" s="2560">
        <f>★入力画面!$M$188</f>
        <v>0</v>
      </c>
      <c r="M16" s="2561"/>
      <c r="N16" s="2561"/>
      <c r="O16" s="2561"/>
      <c r="P16" s="2561"/>
      <c r="Q16" s="2561"/>
      <c r="R16" s="2561"/>
      <c r="S16" s="2561"/>
      <c r="T16" s="2561"/>
      <c r="U16" s="2561"/>
      <c r="V16" s="2561"/>
      <c r="W16" s="2561"/>
      <c r="X16" s="2561"/>
      <c r="Y16" s="2555"/>
      <c r="Z16" s="2556"/>
      <c r="AA16" s="2556"/>
      <c r="AB16" s="2556"/>
      <c r="AC16" s="2556"/>
      <c r="AD16" s="2556"/>
      <c r="AE16" s="2556"/>
      <c r="AF16" s="2556"/>
      <c r="AG16" s="2556"/>
      <c r="AH16" s="2556"/>
      <c r="AI16" s="2556"/>
      <c r="AJ16" s="2556"/>
      <c r="AK16" s="2557"/>
      <c r="AL16" s="2519"/>
      <c r="AM16" s="2519"/>
      <c r="AN16" s="2519"/>
      <c r="AO16" s="2519"/>
      <c r="AP16" s="89"/>
      <c r="AQ16" s="89"/>
      <c r="AR16" s="89"/>
      <c r="AS16" s="89"/>
      <c r="AT16" s="89"/>
      <c r="AU16" s="89"/>
      <c r="AV16" s="89"/>
      <c r="AW16" s="89"/>
      <c r="AX16" s="89"/>
    </row>
    <row r="17" spans="1:50" s="91" customFormat="1" ht="31.5" customHeight="1">
      <c r="A17" s="2535"/>
      <c r="B17" s="2535"/>
      <c r="C17" s="2535"/>
      <c r="D17" s="2530"/>
      <c r="E17" s="2519"/>
      <c r="F17" s="2521" t="s">
        <v>300</v>
      </c>
      <c r="G17" s="2521"/>
      <c r="H17" s="2521"/>
      <c r="I17" s="2521"/>
      <c r="J17" s="2521"/>
      <c r="K17" s="2521"/>
      <c r="L17" s="2560">
        <f>★入力画面!$M$189</f>
        <v>0</v>
      </c>
      <c r="M17" s="2561"/>
      <c r="N17" s="2561"/>
      <c r="O17" s="2561"/>
      <c r="P17" s="2561"/>
      <c r="Q17" s="2561"/>
      <c r="R17" s="2561"/>
      <c r="S17" s="2561"/>
      <c r="T17" s="2561"/>
      <c r="U17" s="2561"/>
      <c r="V17" s="2561"/>
      <c r="W17" s="2561"/>
      <c r="X17" s="2561"/>
      <c r="Y17" s="2555"/>
      <c r="Z17" s="2556"/>
      <c r="AA17" s="2556"/>
      <c r="AB17" s="2556"/>
      <c r="AC17" s="2556"/>
      <c r="AD17" s="2556"/>
      <c r="AE17" s="2556"/>
      <c r="AF17" s="2556"/>
      <c r="AG17" s="2556"/>
      <c r="AH17" s="2556"/>
      <c r="AI17" s="2556"/>
      <c r="AJ17" s="2556"/>
      <c r="AK17" s="2557"/>
      <c r="AL17" s="2519"/>
      <c r="AM17" s="2519"/>
      <c r="AN17" s="2519"/>
      <c r="AO17" s="2519"/>
      <c r="AP17" s="89"/>
      <c r="AQ17" s="89"/>
      <c r="AR17" s="89"/>
      <c r="AS17" s="89"/>
      <c r="AT17" s="89"/>
      <c r="AU17" s="89"/>
      <c r="AV17" s="89"/>
      <c r="AW17" s="89"/>
      <c r="AX17" s="89"/>
    </row>
    <row r="18" spans="1:50" s="91" customFormat="1" ht="31.5" customHeight="1">
      <c r="A18" s="2535"/>
      <c r="B18" s="2535"/>
      <c r="C18" s="2535"/>
      <c r="D18" s="2530"/>
      <c r="E18" s="2519"/>
      <c r="F18" s="2521" t="s">
        <v>301</v>
      </c>
      <c r="G18" s="2521"/>
      <c r="H18" s="2521"/>
      <c r="I18" s="2521"/>
      <c r="J18" s="2521"/>
      <c r="K18" s="2521"/>
      <c r="L18" s="2560">
        <f>★入力画面!$M$190</f>
        <v>0</v>
      </c>
      <c r="M18" s="2561"/>
      <c r="N18" s="2561"/>
      <c r="O18" s="2561"/>
      <c r="P18" s="2561"/>
      <c r="Q18" s="2561"/>
      <c r="R18" s="2561"/>
      <c r="S18" s="2561"/>
      <c r="T18" s="2561"/>
      <c r="U18" s="2561"/>
      <c r="V18" s="2561"/>
      <c r="W18" s="2561"/>
      <c r="X18" s="2561"/>
      <c r="Y18" s="2555"/>
      <c r="Z18" s="2556"/>
      <c r="AA18" s="2556"/>
      <c r="AB18" s="2556"/>
      <c r="AC18" s="2556"/>
      <c r="AD18" s="2556"/>
      <c r="AE18" s="2556"/>
      <c r="AF18" s="2556"/>
      <c r="AG18" s="2556"/>
      <c r="AH18" s="2556"/>
      <c r="AI18" s="2556"/>
      <c r="AJ18" s="2556"/>
      <c r="AK18" s="2557"/>
      <c r="AL18" s="2519"/>
      <c r="AM18" s="2519"/>
      <c r="AN18" s="2519"/>
      <c r="AO18" s="2519"/>
      <c r="AP18" s="89"/>
      <c r="AQ18" s="89"/>
      <c r="AR18" s="89"/>
      <c r="AS18" s="89"/>
      <c r="AT18" s="89"/>
      <c r="AU18" s="89"/>
      <c r="AV18" s="89"/>
      <c r="AW18" s="89"/>
      <c r="AX18" s="89"/>
    </row>
    <row r="19" spans="1:50" s="91" customFormat="1" ht="31.5" customHeight="1">
      <c r="A19" s="2535"/>
      <c r="B19" s="2535"/>
      <c r="C19" s="2535"/>
      <c r="D19" s="2530"/>
      <c r="E19" s="2519"/>
      <c r="F19" s="2521" t="s">
        <v>302</v>
      </c>
      <c r="G19" s="2521"/>
      <c r="H19" s="2521"/>
      <c r="I19" s="2521"/>
      <c r="J19" s="2521"/>
      <c r="K19" s="2521"/>
      <c r="L19" s="2560">
        <f>★入力画面!$M$191</f>
        <v>0</v>
      </c>
      <c r="M19" s="2561"/>
      <c r="N19" s="2561"/>
      <c r="O19" s="2561"/>
      <c r="P19" s="2561"/>
      <c r="Q19" s="2561"/>
      <c r="R19" s="2561"/>
      <c r="S19" s="2561"/>
      <c r="T19" s="2561"/>
      <c r="U19" s="2561"/>
      <c r="V19" s="2561"/>
      <c r="W19" s="2561"/>
      <c r="X19" s="2561"/>
      <c r="Y19" s="2555"/>
      <c r="Z19" s="2556"/>
      <c r="AA19" s="2556"/>
      <c r="AB19" s="2556"/>
      <c r="AC19" s="2556"/>
      <c r="AD19" s="2556"/>
      <c r="AE19" s="2556"/>
      <c r="AF19" s="2556"/>
      <c r="AG19" s="2556"/>
      <c r="AH19" s="2556"/>
      <c r="AI19" s="2556"/>
      <c r="AJ19" s="2556"/>
      <c r="AK19" s="2557"/>
      <c r="AL19" s="2519"/>
      <c r="AM19" s="2519"/>
      <c r="AN19" s="2519"/>
      <c r="AO19" s="2519"/>
      <c r="AP19" s="89"/>
      <c r="AQ19" s="89"/>
      <c r="AR19" s="89"/>
      <c r="AS19" s="89"/>
      <c r="AT19" s="89"/>
      <c r="AU19" s="89"/>
      <c r="AV19" s="89"/>
      <c r="AW19" s="89"/>
      <c r="AX19" s="89"/>
    </row>
    <row r="20" spans="1:50" s="91" customFormat="1" ht="31.5" customHeight="1">
      <c r="A20" s="2535"/>
      <c r="B20" s="2535"/>
      <c r="C20" s="2535"/>
      <c r="D20" s="2530"/>
      <c r="E20" s="2519"/>
      <c r="F20" s="2521" t="s">
        <v>303</v>
      </c>
      <c r="G20" s="2521"/>
      <c r="H20" s="2521"/>
      <c r="I20" s="2521"/>
      <c r="J20" s="2521"/>
      <c r="K20" s="2521"/>
      <c r="L20" s="2560">
        <f>★入力画面!$M$192</f>
        <v>0</v>
      </c>
      <c r="M20" s="2561"/>
      <c r="N20" s="2561"/>
      <c r="O20" s="2561"/>
      <c r="P20" s="2561"/>
      <c r="Q20" s="2561"/>
      <c r="R20" s="2561"/>
      <c r="S20" s="2561"/>
      <c r="T20" s="2561"/>
      <c r="U20" s="2561"/>
      <c r="V20" s="2561"/>
      <c r="W20" s="2561"/>
      <c r="X20" s="2561"/>
      <c r="Y20" s="2555"/>
      <c r="Z20" s="2556"/>
      <c r="AA20" s="2556"/>
      <c r="AB20" s="2556"/>
      <c r="AC20" s="2556"/>
      <c r="AD20" s="2556"/>
      <c r="AE20" s="2556"/>
      <c r="AF20" s="2556"/>
      <c r="AG20" s="2556"/>
      <c r="AH20" s="2556"/>
      <c r="AI20" s="2556"/>
      <c r="AJ20" s="2556"/>
      <c r="AK20" s="2557"/>
      <c r="AL20" s="2519"/>
      <c r="AM20" s="2519"/>
      <c r="AN20" s="2519"/>
      <c r="AO20" s="2519"/>
      <c r="AP20" s="89"/>
      <c r="AQ20" s="89"/>
      <c r="AR20" s="89"/>
      <c r="AS20" s="89"/>
      <c r="AT20" s="89"/>
      <c r="AU20" s="89"/>
      <c r="AV20" s="89"/>
      <c r="AW20" s="89"/>
      <c r="AX20" s="89"/>
    </row>
    <row r="21" spans="1:50" s="91" customFormat="1" ht="31.5" customHeight="1">
      <c r="A21" s="2535"/>
      <c r="B21" s="2535"/>
      <c r="C21" s="2535"/>
      <c r="D21" s="2530"/>
      <c r="E21" s="2519"/>
      <c r="F21" s="2521" t="s">
        <v>304</v>
      </c>
      <c r="G21" s="2521"/>
      <c r="H21" s="2521"/>
      <c r="I21" s="2521"/>
      <c r="J21" s="2521"/>
      <c r="K21" s="2521"/>
      <c r="L21" s="2560">
        <f>★入力画面!$M$193</f>
        <v>0</v>
      </c>
      <c r="M21" s="2561"/>
      <c r="N21" s="2561"/>
      <c r="O21" s="2561"/>
      <c r="P21" s="2561"/>
      <c r="Q21" s="2561"/>
      <c r="R21" s="2561"/>
      <c r="S21" s="2561"/>
      <c r="T21" s="2561"/>
      <c r="U21" s="2561"/>
      <c r="V21" s="2561"/>
      <c r="W21" s="2561"/>
      <c r="X21" s="2561"/>
      <c r="Y21" s="2555"/>
      <c r="Z21" s="2556"/>
      <c r="AA21" s="2556"/>
      <c r="AB21" s="2556"/>
      <c r="AC21" s="2556"/>
      <c r="AD21" s="2556"/>
      <c r="AE21" s="2556"/>
      <c r="AF21" s="2556"/>
      <c r="AG21" s="2556"/>
      <c r="AH21" s="2556"/>
      <c r="AI21" s="2556"/>
      <c r="AJ21" s="2556"/>
      <c r="AK21" s="2557"/>
      <c r="AL21" s="2519"/>
      <c r="AM21" s="2519"/>
      <c r="AN21" s="2519"/>
      <c r="AO21" s="2519"/>
      <c r="AP21" s="89"/>
      <c r="AQ21" s="89"/>
      <c r="AR21" s="89"/>
      <c r="AS21" s="89"/>
      <c r="AT21" s="89"/>
      <c r="AU21" s="89"/>
      <c r="AV21" s="89"/>
      <c r="AW21" s="89"/>
      <c r="AX21" s="89"/>
    </row>
    <row r="22" spans="1:50" s="91" customFormat="1" ht="31.5" customHeight="1">
      <c r="A22" s="2535"/>
      <c r="B22" s="2535"/>
      <c r="C22" s="2535"/>
      <c r="D22" s="2530"/>
      <c r="E22" s="2519"/>
      <c r="F22" s="2521" t="s">
        <v>305</v>
      </c>
      <c r="G22" s="2521"/>
      <c r="H22" s="2521"/>
      <c r="I22" s="2521"/>
      <c r="J22" s="2521"/>
      <c r="K22" s="2521"/>
      <c r="L22" s="2560">
        <f>★入力画面!$M$194</f>
        <v>0</v>
      </c>
      <c r="M22" s="2561"/>
      <c r="N22" s="2561"/>
      <c r="O22" s="2561"/>
      <c r="P22" s="2561"/>
      <c r="Q22" s="2561"/>
      <c r="R22" s="2561"/>
      <c r="S22" s="2561"/>
      <c r="T22" s="2561"/>
      <c r="U22" s="2561"/>
      <c r="V22" s="2561"/>
      <c r="W22" s="2561"/>
      <c r="X22" s="2561"/>
      <c r="Y22" s="2555"/>
      <c r="Z22" s="2556"/>
      <c r="AA22" s="2556"/>
      <c r="AB22" s="2556"/>
      <c r="AC22" s="2556"/>
      <c r="AD22" s="2556"/>
      <c r="AE22" s="2556"/>
      <c r="AF22" s="2556"/>
      <c r="AG22" s="2556"/>
      <c r="AH22" s="2556"/>
      <c r="AI22" s="2556"/>
      <c r="AJ22" s="2556"/>
      <c r="AK22" s="2557"/>
      <c r="AL22" s="2519"/>
      <c r="AM22" s="2519"/>
      <c r="AN22" s="2519"/>
      <c r="AO22" s="2519"/>
      <c r="AP22" s="89"/>
      <c r="AQ22" s="89"/>
      <c r="AR22" s="89"/>
      <c r="AS22" s="89"/>
      <c r="AT22" s="89"/>
      <c r="AU22" s="89"/>
      <c r="AV22" s="89"/>
      <c r="AW22" s="89"/>
      <c r="AX22" s="89"/>
    </row>
    <row r="23" spans="1:50" s="91" customFormat="1" ht="31.5" customHeight="1">
      <c r="A23" s="2535"/>
      <c r="B23" s="2535"/>
      <c r="C23" s="2535"/>
      <c r="D23" s="2530"/>
      <c r="E23" s="2519"/>
      <c r="F23" s="2521" t="s">
        <v>306</v>
      </c>
      <c r="G23" s="2521"/>
      <c r="H23" s="2521"/>
      <c r="I23" s="2521"/>
      <c r="J23" s="2521"/>
      <c r="K23" s="2521"/>
      <c r="L23" s="2531">
        <f>★入力画面!$M$195</f>
        <v>0</v>
      </c>
      <c r="M23" s="2532"/>
      <c r="N23" s="2532"/>
      <c r="O23" s="2532"/>
      <c r="P23" s="2532"/>
      <c r="Q23" s="2532"/>
      <c r="R23" s="2532"/>
      <c r="S23" s="2532"/>
      <c r="T23" s="2532"/>
      <c r="U23" s="2532"/>
      <c r="V23" s="2532"/>
      <c r="W23" s="2532"/>
      <c r="X23" s="2532"/>
      <c r="Y23" s="2555"/>
      <c r="Z23" s="2556"/>
      <c r="AA23" s="2556"/>
      <c r="AB23" s="2556"/>
      <c r="AC23" s="2556"/>
      <c r="AD23" s="2556"/>
      <c r="AE23" s="2556"/>
      <c r="AF23" s="2556"/>
      <c r="AG23" s="2556"/>
      <c r="AH23" s="2556"/>
      <c r="AI23" s="2556"/>
      <c r="AJ23" s="2556"/>
      <c r="AK23" s="2557"/>
      <c r="AL23" s="2519"/>
      <c r="AM23" s="2519"/>
      <c r="AN23" s="2519"/>
      <c r="AO23" s="2519"/>
      <c r="AP23" s="89"/>
      <c r="AQ23" s="89"/>
      <c r="AR23" s="89"/>
      <c r="AS23" s="89"/>
      <c r="AT23" s="89"/>
      <c r="AU23" s="89"/>
      <c r="AV23" s="89"/>
      <c r="AW23" s="89"/>
      <c r="AX23" s="89"/>
    </row>
    <row r="24" spans="1:50" s="91" customFormat="1" ht="14.25" customHeight="1" thickBot="1">
      <c r="A24" s="2535"/>
      <c r="B24" s="2535"/>
      <c r="C24" s="2535"/>
      <c r="D24" s="2572"/>
      <c r="E24" s="2573"/>
      <c r="F24" s="2573"/>
      <c r="G24" s="2573"/>
      <c r="H24" s="2573"/>
      <c r="I24" s="2573"/>
      <c r="J24" s="2573"/>
      <c r="K24" s="2573"/>
      <c r="L24" s="2574"/>
      <c r="M24" s="2575"/>
      <c r="N24" s="2575"/>
      <c r="O24" s="2575"/>
      <c r="P24" s="2575"/>
      <c r="Q24" s="2575"/>
      <c r="R24" s="2575"/>
      <c r="S24" s="2575"/>
      <c r="T24" s="2575"/>
      <c r="U24" s="2575"/>
      <c r="V24" s="2575"/>
      <c r="W24" s="2575"/>
      <c r="X24" s="2575"/>
      <c r="Y24" s="2576"/>
      <c r="Z24" s="2577"/>
      <c r="AA24" s="2577"/>
      <c r="AB24" s="2577"/>
      <c r="AC24" s="2577"/>
      <c r="AD24" s="2577"/>
      <c r="AE24" s="2577"/>
      <c r="AF24" s="2577"/>
      <c r="AG24" s="2577"/>
      <c r="AH24" s="2577"/>
      <c r="AI24" s="2577"/>
      <c r="AJ24" s="2577"/>
      <c r="AK24" s="2578"/>
      <c r="AL24" s="2519"/>
      <c r="AM24" s="2519"/>
      <c r="AN24" s="2519"/>
      <c r="AO24" s="2519"/>
      <c r="AP24" s="89"/>
      <c r="AQ24" s="89"/>
      <c r="AR24" s="89"/>
      <c r="AS24" s="89"/>
      <c r="AT24" s="89"/>
      <c r="AU24" s="89"/>
      <c r="AV24" s="89"/>
      <c r="AW24" s="89"/>
      <c r="AX24" s="89"/>
    </row>
    <row r="25" spans="1:50" s="91" customFormat="1" ht="15" customHeight="1" thickTop="1">
      <c r="A25" s="2535"/>
      <c r="B25" s="2535"/>
      <c r="C25" s="2535"/>
      <c r="D25" s="2530"/>
      <c r="E25" s="2519"/>
      <c r="F25" s="2519"/>
      <c r="G25" s="2519"/>
      <c r="H25" s="2519"/>
      <c r="I25" s="2519"/>
      <c r="J25" s="2519"/>
      <c r="K25" s="2519"/>
      <c r="L25" s="2537"/>
      <c r="M25" s="2538"/>
      <c r="N25" s="2538"/>
      <c r="O25" s="2538"/>
      <c r="P25" s="2538"/>
      <c r="Q25" s="2538"/>
      <c r="R25" s="2538"/>
      <c r="S25" s="2538"/>
      <c r="T25" s="2538"/>
      <c r="U25" s="2538"/>
      <c r="V25" s="2538"/>
      <c r="W25" s="2538"/>
      <c r="X25" s="2538"/>
      <c r="Y25" s="2527"/>
      <c r="Z25" s="2528"/>
      <c r="AA25" s="2528"/>
      <c r="AB25" s="2528"/>
      <c r="AC25" s="2528"/>
      <c r="AD25" s="2528"/>
      <c r="AE25" s="2528"/>
      <c r="AF25" s="2528"/>
      <c r="AG25" s="2528"/>
      <c r="AH25" s="2528"/>
      <c r="AI25" s="2528"/>
      <c r="AJ25" s="2528"/>
      <c r="AK25" s="2536"/>
      <c r="AL25" s="2519"/>
      <c r="AM25" s="2519"/>
      <c r="AN25" s="2519"/>
      <c r="AO25" s="2519"/>
      <c r="AP25" s="89"/>
      <c r="AQ25" s="89"/>
      <c r="AR25" s="89"/>
      <c r="AS25" s="89"/>
      <c r="AT25" s="89"/>
      <c r="AU25" s="89"/>
      <c r="AV25" s="89"/>
      <c r="AW25" s="89"/>
      <c r="AX25" s="89"/>
    </row>
    <row r="26" spans="1:50" s="91" customFormat="1" ht="15" customHeight="1">
      <c r="A26" s="2535"/>
      <c r="B26" s="2535"/>
      <c r="C26" s="2535"/>
      <c r="D26" s="358"/>
      <c r="E26" s="2519" t="s">
        <v>1013</v>
      </c>
      <c r="F26" s="2519"/>
      <c r="G26" s="2519"/>
      <c r="H26" s="2519"/>
      <c r="I26" s="2519"/>
      <c r="J26" s="2519"/>
      <c r="K26" s="2529"/>
      <c r="L26" s="2527"/>
      <c r="M26" s="2528"/>
      <c r="N26" s="2528"/>
      <c r="O26" s="2528"/>
      <c r="P26" s="2528"/>
      <c r="Q26" s="2528"/>
      <c r="R26" s="2528"/>
      <c r="S26" s="2528"/>
      <c r="T26" s="2528"/>
      <c r="U26" s="2528"/>
      <c r="V26" s="2528"/>
      <c r="W26" s="2528"/>
      <c r="X26" s="2528"/>
      <c r="Y26" s="2527"/>
      <c r="Z26" s="2528"/>
      <c r="AA26" s="2528"/>
      <c r="AB26" s="2528"/>
      <c r="AC26" s="2528"/>
      <c r="AD26" s="2528"/>
      <c r="AE26" s="2528"/>
      <c r="AF26" s="2528"/>
      <c r="AG26" s="2528"/>
      <c r="AH26" s="2528"/>
      <c r="AI26" s="2528"/>
      <c r="AJ26" s="2528"/>
      <c r="AK26" s="2536"/>
      <c r="AL26" s="2519"/>
      <c r="AM26" s="2519"/>
      <c r="AN26" s="2519"/>
      <c r="AO26" s="2519"/>
      <c r="AP26" s="89"/>
      <c r="AQ26" s="89"/>
      <c r="AR26" s="89"/>
      <c r="AS26" s="89"/>
      <c r="AT26" s="89"/>
      <c r="AU26" s="89"/>
      <c r="AV26" s="89"/>
      <c r="AW26" s="89"/>
      <c r="AX26" s="89"/>
    </row>
    <row r="27" spans="1:50" s="91" customFormat="1" ht="15" customHeight="1">
      <c r="A27" s="2535"/>
      <c r="B27" s="2535"/>
      <c r="C27" s="2535"/>
      <c r="D27" s="2530"/>
      <c r="E27" s="2519"/>
      <c r="F27" s="2519"/>
      <c r="G27" s="2519"/>
      <c r="H27" s="2519"/>
      <c r="I27" s="2519"/>
      <c r="J27" s="2519"/>
      <c r="K27" s="2529"/>
      <c r="L27" s="2527"/>
      <c r="M27" s="2528"/>
      <c r="N27" s="2528"/>
      <c r="O27" s="2528"/>
      <c r="P27" s="2528"/>
      <c r="Q27" s="2528"/>
      <c r="R27" s="2528"/>
      <c r="S27" s="2528"/>
      <c r="T27" s="2528"/>
      <c r="U27" s="2528"/>
      <c r="V27" s="2528"/>
      <c r="W27" s="2528"/>
      <c r="X27" s="2528"/>
      <c r="Y27" s="2527"/>
      <c r="Z27" s="2528"/>
      <c r="AA27" s="2528"/>
      <c r="AB27" s="2528"/>
      <c r="AC27" s="2528"/>
      <c r="AD27" s="2528"/>
      <c r="AE27" s="2528"/>
      <c r="AF27" s="2528"/>
      <c r="AG27" s="2528"/>
      <c r="AH27" s="2528"/>
      <c r="AI27" s="2528"/>
      <c r="AJ27" s="2528"/>
      <c r="AK27" s="2536"/>
      <c r="AL27" s="2519"/>
      <c r="AM27" s="2519"/>
      <c r="AN27" s="2519"/>
      <c r="AO27" s="2519"/>
      <c r="AP27" s="89"/>
      <c r="AQ27" s="89"/>
      <c r="AR27" s="89"/>
      <c r="AS27" s="89"/>
      <c r="AT27" s="89"/>
      <c r="AU27" s="89"/>
      <c r="AV27" s="89"/>
      <c r="AW27" s="89"/>
      <c r="AX27" s="89"/>
    </row>
    <row r="28" spans="1:50" s="91" customFormat="1" ht="31.5" customHeight="1">
      <c r="A28" s="2535"/>
      <c r="B28" s="2535"/>
      <c r="C28" s="2535"/>
      <c r="D28" s="2530"/>
      <c r="E28" s="2519"/>
      <c r="F28" s="2521" t="s">
        <v>307</v>
      </c>
      <c r="G28" s="2521"/>
      <c r="H28" s="2521"/>
      <c r="I28" s="2521"/>
      <c r="J28" s="2519"/>
      <c r="K28" s="2529"/>
      <c r="L28" s="2533">
        <f>★入力画面!$M$197</f>
        <v>0</v>
      </c>
      <c r="M28" s="2534"/>
      <c r="N28" s="2534"/>
      <c r="O28" s="2534"/>
      <c r="P28" s="2534"/>
      <c r="Q28" s="2534"/>
      <c r="R28" s="2534"/>
      <c r="S28" s="2534"/>
      <c r="T28" s="2534"/>
      <c r="U28" s="2534"/>
      <c r="V28" s="2534"/>
      <c r="W28" s="2534"/>
      <c r="X28" s="2534"/>
      <c r="Y28" s="2555"/>
      <c r="Z28" s="2556"/>
      <c r="AA28" s="2556"/>
      <c r="AB28" s="2556"/>
      <c r="AC28" s="2556"/>
      <c r="AD28" s="2556"/>
      <c r="AE28" s="2556"/>
      <c r="AF28" s="2556"/>
      <c r="AG28" s="2556"/>
      <c r="AH28" s="2556"/>
      <c r="AI28" s="2556"/>
      <c r="AJ28" s="2556"/>
      <c r="AK28" s="2557"/>
      <c r="AL28" s="2519"/>
      <c r="AM28" s="2519"/>
      <c r="AN28" s="2519"/>
      <c r="AO28" s="2519"/>
      <c r="AP28" s="89"/>
      <c r="AQ28" s="89"/>
      <c r="AR28" s="89"/>
      <c r="AS28" s="89"/>
      <c r="AT28" s="89"/>
      <c r="AU28" s="89"/>
      <c r="AV28" s="89"/>
      <c r="AW28" s="89"/>
      <c r="AX28" s="89"/>
    </row>
    <row r="29" spans="1:50" s="91" customFormat="1" ht="31.5" customHeight="1">
      <c r="A29" s="2535"/>
      <c r="B29" s="2535"/>
      <c r="C29" s="2535"/>
      <c r="D29" s="2530"/>
      <c r="E29" s="2519"/>
      <c r="F29" s="2521" t="s">
        <v>308</v>
      </c>
      <c r="G29" s="2521"/>
      <c r="H29" s="2521"/>
      <c r="I29" s="2521"/>
      <c r="J29" s="2519"/>
      <c r="K29" s="2529"/>
      <c r="L29" s="2533">
        <f>★入力画面!$M$198</f>
        <v>0</v>
      </c>
      <c r="M29" s="2534"/>
      <c r="N29" s="2534"/>
      <c r="O29" s="2534"/>
      <c r="P29" s="2534"/>
      <c r="Q29" s="2534"/>
      <c r="R29" s="2534"/>
      <c r="S29" s="2534"/>
      <c r="T29" s="2534"/>
      <c r="U29" s="2534"/>
      <c r="V29" s="2534"/>
      <c r="W29" s="2534"/>
      <c r="X29" s="2534"/>
      <c r="Y29" s="2555"/>
      <c r="Z29" s="2556"/>
      <c r="AA29" s="2556"/>
      <c r="AB29" s="2556"/>
      <c r="AC29" s="2556"/>
      <c r="AD29" s="2556"/>
      <c r="AE29" s="2556"/>
      <c r="AF29" s="2556"/>
      <c r="AG29" s="2556"/>
      <c r="AH29" s="2556"/>
      <c r="AI29" s="2556"/>
      <c r="AJ29" s="2556"/>
      <c r="AK29" s="2557"/>
      <c r="AL29" s="2519"/>
      <c r="AM29" s="2519"/>
      <c r="AN29" s="2519"/>
      <c r="AO29" s="2519"/>
      <c r="AP29" s="89"/>
      <c r="AQ29" s="89"/>
      <c r="AR29" s="89"/>
      <c r="AS29" s="89"/>
      <c r="AT29" s="89"/>
      <c r="AU29" s="89"/>
      <c r="AV29" s="89"/>
      <c r="AW29" s="89"/>
      <c r="AX29" s="89"/>
    </row>
    <row r="30" spans="1:50" s="91" customFormat="1" ht="31.5" customHeight="1">
      <c r="A30" s="2535"/>
      <c r="B30" s="2535"/>
      <c r="C30" s="2535"/>
      <c r="D30" s="2530"/>
      <c r="E30" s="2519"/>
      <c r="F30" s="2521" t="s">
        <v>309</v>
      </c>
      <c r="G30" s="2521"/>
      <c r="H30" s="2521"/>
      <c r="I30" s="2521"/>
      <c r="J30" s="2519"/>
      <c r="K30" s="2529"/>
      <c r="L30" s="2533">
        <f>★入力画面!$M$199</f>
        <v>0</v>
      </c>
      <c r="M30" s="2534"/>
      <c r="N30" s="2534"/>
      <c r="O30" s="2534"/>
      <c r="P30" s="2534"/>
      <c r="Q30" s="2534"/>
      <c r="R30" s="2534"/>
      <c r="S30" s="2534"/>
      <c r="T30" s="2534"/>
      <c r="U30" s="2534"/>
      <c r="V30" s="2534"/>
      <c r="W30" s="2534"/>
      <c r="X30" s="2534"/>
      <c r="Y30" s="2555"/>
      <c r="Z30" s="2556"/>
      <c r="AA30" s="2556"/>
      <c r="AB30" s="2556"/>
      <c r="AC30" s="2556"/>
      <c r="AD30" s="2556"/>
      <c r="AE30" s="2556"/>
      <c r="AF30" s="2556"/>
      <c r="AG30" s="2556"/>
      <c r="AH30" s="2556"/>
      <c r="AI30" s="2556"/>
      <c r="AJ30" s="2556"/>
      <c r="AK30" s="2557"/>
      <c r="AL30" s="2519"/>
      <c r="AM30" s="2519"/>
      <c r="AN30" s="2519"/>
      <c r="AO30" s="2519"/>
      <c r="AP30" s="89"/>
      <c r="AQ30" s="89"/>
      <c r="AR30" s="89"/>
      <c r="AS30" s="89"/>
      <c r="AT30" s="89"/>
      <c r="AU30" s="89"/>
      <c r="AV30" s="89"/>
      <c r="AW30" s="89"/>
      <c r="AX30" s="89"/>
    </row>
    <row r="31" spans="1:50" s="91" customFormat="1" ht="31.5" customHeight="1">
      <c r="A31" s="2535"/>
      <c r="B31" s="2535"/>
      <c r="C31" s="2535"/>
      <c r="D31" s="2530"/>
      <c r="E31" s="2519"/>
      <c r="F31" s="2521" t="s">
        <v>310</v>
      </c>
      <c r="G31" s="2521"/>
      <c r="H31" s="2521"/>
      <c r="I31" s="2521"/>
      <c r="J31" s="2519"/>
      <c r="K31" s="2529"/>
      <c r="L31" s="2533">
        <f>★入力画面!$M$200</f>
        <v>0</v>
      </c>
      <c r="M31" s="2534"/>
      <c r="N31" s="2534"/>
      <c r="O31" s="2534"/>
      <c r="P31" s="2534"/>
      <c r="Q31" s="2534"/>
      <c r="R31" s="2534"/>
      <c r="S31" s="2534"/>
      <c r="T31" s="2534"/>
      <c r="U31" s="2534"/>
      <c r="V31" s="2534"/>
      <c r="W31" s="2534"/>
      <c r="X31" s="2534"/>
      <c r="Y31" s="2555"/>
      <c r="Z31" s="2556"/>
      <c r="AA31" s="2556"/>
      <c r="AB31" s="2556"/>
      <c r="AC31" s="2556"/>
      <c r="AD31" s="2556"/>
      <c r="AE31" s="2556"/>
      <c r="AF31" s="2556"/>
      <c r="AG31" s="2556"/>
      <c r="AH31" s="2556"/>
      <c r="AI31" s="2556"/>
      <c r="AJ31" s="2556"/>
      <c r="AK31" s="2557"/>
      <c r="AL31" s="2519"/>
      <c r="AM31" s="2519"/>
      <c r="AN31" s="2519"/>
      <c r="AO31" s="2519"/>
      <c r="AP31" s="89"/>
      <c r="AQ31" s="89"/>
      <c r="AR31" s="89"/>
      <c r="AS31" s="89"/>
      <c r="AT31" s="89"/>
      <c r="AU31" s="89"/>
      <c r="AV31" s="89"/>
      <c r="AW31" s="89"/>
      <c r="AX31" s="89"/>
    </row>
    <row r="32" spans="1:50" s="91" customFormat="1" ht="31.5" customHeight="1">
      <c r="A32" s="2535"/>
      <c r="B32" s="2535"/>
      <c r="C32" s="2535"/>
      <c r="D32" s="2530"/>
      <c r="E32" s="2519"/>
      <c r="F32" s="2521" t="s">
        <v>305</v>
      </c>
      <c r="G32" s="2521"/>
      <c r="H32" s="2521"/>
      <c r="I32" s="2521"/>
      <c r="J32" s="2519"/>
      <c r="K32" s="2529"/>
      <c r="L32" s="2533">
        <f>★入力画面!$M$201</f>
        <v>0</v>
      </c>
      <c r="M32" s="2534"/>
      <c r="N32" s="2534"/>
      <c r="O32" s="2534"/>
      <c r="P32" s="2534"/>
      <c r="Q32" s="2534"/>
      <c r="R32" s="2534"/>
      <c r="S32" s="2534"/>
      <c r="T32" s="2534"/>
      <c r="U32" s="2534"/>
      <c r="V32" s="2534"/>
      <c r="W32" s="2534"/>
      <c r="X32" s="2534"/>
      <c r="Y32" s="2555"/>
      <c r="Z32" s="2556"/>
      <c r="AA32" s="2556"/>
      <c r="AB32" s="2556"/>
      <c r="AC32" s="2556"/>
      <c r="AD32" s="2556"/>
      <c r="AE32" s="2556"/>
      <c r="AF32" s="2556"/>
      <c r="AG32" s="2556"/>
      <c r="AH32" s="2556"/>
      <c r="AI32" s="2556"/>
      <c r="AJ32" s="2556"/>
      <c r="AK32" s="2557"/>
      <c r="AL32" s="2519"/>
      <c r="AM32" s="2519"/>
      <c r="AN32" s="2519"/>
      <c r="AO32" s="2519"/>
      <c r="AP32" s="89"/>
      <c r="AQ32" s="89"/>
      <c r="AR32" s="89"/>
      <c r="AS32" s="89"/>
      <c r="AT32" s="89"/>
      <c r="AU32" s="89"/>
      <c r="AV32" s="89"/>
      <c r="AW32" s="89"/>
      <c r="AX32" s="89"/>
    </row>
    <row r="33" spans="1:50" s="91" customFormat="1" ht="31.5" customHeight="1">
      <c r="A33" s="2535"/>
      <c r="B33" s="2535"/>
      <c r="C33" s="2535"/>
      <c r="D33" s="2530"/>
      <c r="E33" s="2519"/>
      <c r="F33" s="2521" t="s">
        <v>306</v>
      </c>
      <c r="G33" s="2521"/>
      <c r="H33" s="2521"/>
      <c r="I33" s="2521"/>
      <c r="J33" s="2519"/>
      <c r="K33" s="2529"/>
      <c r="L33" s="2568">
        <f>★入力画面!$M$202</f>
        <v>0</v>
      </c>
      <c r="M33" s="2569"/>
      <c r="N33" s="2569"/>
      <c r="O33" s="2569"/>
      <c r="P33" s="2569"/>
      <c r="Q33" s="2569"/>
      <c r="R33" s="2569"/>
      <c r="S33" s="2569"/>
      <c r="T33" s="2569"/>
      <c r="U33" s="2569"/>
      <c r="V33" s="2569"/>
      <c r="W33" s="2569"/>
      <c r="X33" s="2569"/>
      <c r="Y33" s="2555"/>
      <c r="Z33" s="2556"/>
      <c r="AA33" s="2556"/>
      <c r="AB33" s="2556"/>
      <c r="AC33" s="2556"/>
      <c r="AD33" s="2556"/>
      <c r="AE33" s="2556"/>
      <c r="AF33" s="2556"/>
      <c r="AG33" s="2556"/>
      <c r="AH33" s="2556"/>
      <c r="AI33" s="2556"/>
      <c r="AJ33" s="2556"/>
      <c r="AK33" s="2557"/>
      <c r="AL33" s="2519"/>
      <c r="AM33" s="2519"/>
      <c r="AN33" s="2519"/>
      <c r="AO33" s="2519"/>
      <c r="AP33" s="89"/>
      <c r="AQ33" s="89"/>
      <c r="AR33" s="89"/>
      <c r="AS33" s="89"/>
      <c r="AT33" s="89"/>
      <c r="AU33" s="89"/>
      <c r="AV33" s="89"/>
      <c r="AW33" s="89"/>
      <c r="AX33" s="89"/>
    </row>
    <row r="34" spans="1:50" s="91" customFormat="1" ht="15" customHeight="1" thickBot="1">
      <c r="A34" s="2535"/>
      <c r="B34" s="2535"/>
      <c r="C34" s="2535"/>
      <c r="D34" s="2562"/>
      <c r="E34" s="2563"/>
      <c r="F34" s="2563"/>
      <c r="G34" s="2563"/>
      <c r="H34" s="2563"/>
      <c r="I34" s="2563"/>
      <c r="J34" s="2563"/>
      <c r="K34" s="2563"/>
      <c r="L34" s="2564"/>
      <c r="M34" s="2563"/>
      <c r="N34" s="2563"/>
      <c r="O34" s="2563"/>
      <c r="P34" s="2563"/>
      <c r="Q34" s="2563"/>
      <c r="R34" s="2563"/>
      <c r="S34" s="2563"/>
      <c r="T34" s="2563"/>
      <c r="U34" s="2563"/>
      <c r="V34" s="2563"/>
      <c r="W34" s="2563"/>
      <c r="X34" s="2563"/>
      <c r="Y34" s="2565"/>
      <c r="Z34" s="2566"/>
      <c r="AA34" s="2566"/>
      <c r="AB34" s="2566"/>
      <c r="AC34" s="2566"/>
      <c r="AD34" s="2566"/>
      <c r="AE34" s="2566"/>
      <c r="AF34" s="2566"/>
      <c r="AG34" s="2566"/>
      <c r="AH34" s="2566"/>
      <c r="AI34" s="2566"/>
      <c r="AJ34" s="2566"/>
      <c r="AK34" s="2567"/>
      <c r="AL34" s="2519"/>
      <c r="AM34" s="2519"/>
      <c r="AN34" s="2519"/>
      <c r="AO34" s="2519"/>
      <c r="AP34" s="89"/>
      <c r="AQ34" s="89"/>
      <c r="AR34" s="89"/>
      <c r="AS34" s="89"/>
      <c r="AT34" s="89"/>
      <c r="AU34" s="89"/>
      <c r="AV34" s="89"/>
      <c r="AW34" s="89"/>
      <c r="AX34" s="89"/>
    </row>
    <row r="35" spans="1:50" s="91" customFormat="1" ht="15" customHeight="1">
      <c r="A35" s="2535"/>
      <c r="B35" s="2535"/>
      <c r="C35" s="2535"/>
      <c r="D35" s="2519"/>
      <c r="E35" s="2519"/>
      <c r="F35" s="2519"/>
      <c r="G35" s="2519"/>
      <c r="H35" s="2519"/>
      <c r="I35" s="2519"/>
      <c r="J35" s="2519"/>
      <c r="K35" s="2519"/>
      <c r="L35" s="2519"/>
      <c r="M35" s="2519"/>
      <c r="N35" s="2519"/>
      <c r="O35" s="2519"/>
      <c r="P35" s="2519"/>
      <c r="Q35" s="2519"/>
      <c r="R35" s="2519"/>
      <c r="S35" s="2519"/>
      <c r="T35" s="2519"/>
      <c r="U35" s="2519"/>
      <c r="V35" s="2519"/>
      <c r="W35" s="2519"/>
      <c r="X35" s="2519"/>
      <c r="Y35" s="2519"/>
      <c r="Z35" s="2519"/>
      <c r="AA35" s="2519"/>
      <c r="AB35" s="2519"/>
      <c r="AC35" s="2519"/>
      <c r="AD35" s="2519"/>
      <c r="AE35" s="2519"/>
      <c r="AF35" s="2519"/>
      <c r="AG35" s="2519"/>
      <c r="AH35" s="2519"/>
      <c r="AI35" s="2519"/>
      <c r="AJ35" s="2519"/>
      <c r="AK35" s="2519"/>
      <c r="AL35" s="2519"/>
      <c r="AM35" s="2519"/>
      <c r="AN35" s="2519"/>
      <c r="AO35" s="2519"/>
      <c r="AP35" s="89"/>
      <c r="AQ35" s="89"/>
      <c r="AR35" s="89"/>
      <c r="AS35" s="89"/>
      <c r="AT35" s="89"/>
      <c r="AU35" s="89"/>
      <c r="AV35" s="89"/>
      <c r="AW35" s="89"/>
      <c r="AX35" s="89"/>
    </row>
    <row r="36" spans="1:50" s="91" customFormat="1" ht="15" customHeight="1">
      <c r="A36" s="2535"/>
      <c r="B36" s="2535"/>
      <c r="C36" s="2535"/>
      <c r="D36" s="2519" t="s">
        <v>1198</v>
      </c>
      <c r="E36" s="2519"/>
      <c r="F36" s="2519"/>
      <c r="G36" s="2519"/>
      <c r="H36" s="2519"/>
      <c r="I36" s="2519"/>
      <c r="J36" s="2519"/>
      <c r="K36" s="2519"/>
      <c r="L36" s="2519"/>
      <c r="M36" s="2519"/>
      <c r="N36" s="2519"/>
      <c r="O36" s="2519"/>
      <c r="P36" s="2519"/>
      <c r="Q36" s="2519"/>
      <c r="R36" s="2519"/>
      <c r="S36" s="2519"/>
      <c r="T36" s="2519"/>
      <c r="U36" s="2519"/>
      <c r="V36" s="2519"/>
      <c r="W36" s="2519"/>
      <c r="X36" s="2519"/>
      <c r="Y36" s="2519"/>
      <c r="Z36" s="2519"/>
      <c r="AA36" s="2519"/>
      <c r="AB36" s="2519"/>
      <c r="AC36" s="2519"/>
      <c r="AD36" s="2519"/>
      <c r="AE36" s="2519"/>
      <c r="AF36" s="2519"/>
      <c r="AG36" s="2519"/>
      <c r="AH36" s="2519"/>
      <c r="AI36" s="2519"/>
      <c r="AJ36" s="2519"/>
      <c r="AK36" s="2519"/>
      <c r="AL36" s="2519"/>
      <c r="AM36" s="2519"/>
      <c r="AN36" s="2519"/>
      <c r="AO36" s="2519"/>
      <c r="AP36" s="89"/>
      <c r="AQ36" s="89"/>
      <c r="AR36" s="89"/>
      <c r="AS36" s="89"/>
      <c r="AT36" s="89"/>
      <c r="AU36" s="89"/>
      <c r="AV36" s="89"/>
      <c r="AW36" s="89"/>
      <c r="AX36" s="89"/>
    </row>
    <row r="37" spans="1:50" s="91" customFormat="1" ht="18.75" customHeight="1">
      <c r="A37" s="2535"/>
      <c r="B37" s="2535"/>
      <c r="C37" s="2535"/>
      <c r="D37" s="2520" t="s">
        <v>1014</v>
      </c>
      <c r="E37" s="2520"/>
      <c r="F37" s="2520"/>
      <c r="G37" s="2520"/>
      <c r="H37" s="2520"/>
      <c r="I37" s="2520"/>
      <c r="J37" s="2520"/>
      <c r="K37" s="2520"/>
      <c r="L37" s="2520"/>
      <c r="M37" s="2520"/>
      <c r="N37" s="2520"/>
      <c r="O37" s="2520"/>
      <c r="P37" s="2520"/>
      <c r="Q37" s="2520"/>
      <c r="R37" s="2520"/>
      <c r="S37" s="2520"/>
      <c r="T37" s="2520"/>
      <c r="U37" s="2520"/>
      <c r="V37" s="2520"/>
      <c r="W37" s="2520"/>
      <c r="X37" s="2520"/>
      <c r="Y37" s="2520"/>
      <c r="Z37" s="2520"/>
      <c r="AA37" s="2520"/>
      <c r="AB37" s="2520"/>
      <c r="AC37" s="2520"/>
      <c r="AD37" s="2520"/>
      <c r="AE37" s="2520"/>
      <c r="AF37" s="2520"/>
      <c r="AG37" s="2520"/>
      <c r="AH37" s="2520"/>
      <c r="AI37" s="2520"/>
      <c r="AJ37" s="2520"/>
      <c r="AK37" s="2520"/>
      <c r="AL37" s="2519"/>
      <c r="AM37" s="2519"/>
      <c r="AN37" s="2519"/>
      <c r="AO37" s="2519"/>
      <c r="AP37" s="89"/>
      <c r="AQ37" s="89"/>
      <c r="AR37" s="89"/>
      <c r="AS37" s="89"/>
      <c r="AT37" s="89"/>
      <c r="AU37" s="89"/>
      <c r="AV37" s="89"/>
      <c r="AW37" s="89"/>
      <c r="AX37" s="89"/>
    </row>
    <row r="38" spans="1:50" s="91" customFormat="1" ht="18.75" customHeight="1">
      <c r="A38" s="2535"/>
      <c r="B38" s="2535"/>
      <c r="C38" s="2535"/>
      <c r="D38" s="2520" t="s">
        <v>1015</v>
      </c>
      <c r="E38" s="2520"/>
      <c r="F38" s="2520"/>
      <c r="G38" s="2520"/>
      <c r="H38" s="2520"/>
      <c r="I38" s="2520"/>
      <c r="J38" s="2520"/>
      <c r="K38" s="2520"/>
      <c r="L38" s="2520"/>
      <c r="M38" s="2520"/>
      <c r="N38" s="2520"/>
      <c r="O38" s="2520"/>
      <c r="P38" s="2520"/>
      <c r="Q38" s="2520"/>
      <c r="R38" s="2520"/>
      <c r="S38" s="2520"/>
      <c r="T38" s="2520"/>
      <c r="U38" s="2520"/>
      <c r="V38" s="2520"/>
      <c r="W38" s="2520"/>
      <c r="X38" s="2520"/>
      <c r="Y38" s="2520"/>
      <c r="Z38" s="2520"/>
      <c r="AA38" s="2520"/>
      <c r="AB38" s="2520"/>
      <c r="AC38" s="2520"/>
      <c r="AD38" s="2520"/>
      <c r="AE38" s="2520"/>
      <c r="AF38" s="2520"/>
      <c r="AG38" s="2520"/>
      <c r="AH38" s="2520"/>
      <c r="AI38" s="2520"/>
      <c r="AJ38" s="2520"/>
      <c r="AK38" s="2520"/>
      <c r="AL38" s="2519"/>
      <c r="AM38" s="2519"/>
      <c r="AN38" s="2519"/>
      <c r="AO38" s="2519"/>
      <c r="AP38" s="89"/>
      <c r="AQ38" s="89"/>
      <c r="AR38" s="89"/>
      <c r="AS38" s="89"/>
      <c r="AT38" s="89"/>
      <c r="AU38" s="89"/>
      <c r="AV38" s="89"/>
      <c r="AW38" s="89"/>
      <c r="AX38" s="89"/>
    </row>
    <row r="39" spans="1:50" s="91" customFormat="1" ht="15" customHeight="1">
      <c r="A39" s="2535"/>
      <c r="B39" s="2535"/>
      <c r="C39" s="2535"/>
      <c r="D39" s="2519"/>
      <c r="E39" s="2519"/>
      <c r="F39" s="2519"/>
      <c r="G39" s="2519"/>
      <c r="H39" s="2519"/>
      <c r="I39" s="2519"/>
      <c r="J39" s="2519"/>
      <c r="K39" s="2519"/>
      <c r="L39" s="251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89"/>
      <c r="AQ39" s="89"/>
      <c r="AR39" s="89"/>
      <c r="AS39" s="89"/>
      <c r="AT39" s="89"/>
      <c r="AU39" s="89"/>
      <c r="AV39" s="89"/>
      <c r="AW39" s="89"/>
      <c r="AX39" s="89"/>
    </row>
    <row r="40" spans="1:50" s="91" customFormat="1" ht="15" customHeight="1">
      <c r="A40" s="2535"/>
      <c r="B40" s="2535"/>
      <c r="C40" s="2535"/>
      <c r="D40" s="2519"/>
      <c r="E40" s="2519"/>
      <c r="F40" s="2519"/>
      <c r="G40" s="2519"/>
      <c r="H40" s="2519"/>
      <c r="I40" s="2519"/>
      <c r="J40" s="2519"/>
      <c r="K40" s="2519"/>
      <c r="L40" s="2519"/>
      <c r="M40" s="2519"/>
      <c r="N40" s="2519"/>
      <c r="O40" s="2519"/>
      <c r="P40" s="2519"/>
      <c r="Q40" s="2519"/>
      <c r="R40" s="2519"/>
      <c r="S40" s="2519"/>
      <c r="T40" s="2519"/>
      <c r="U40" s="2519"/>
      <c r="V40" s="2519"/>
      <c r="W40" s="2519"/>
      <c r="X40" s="2519"/>
      <c r="Y40" s="2519"/>
      <c r="Z40" s="2519"/>
      <c r="AA40" s="2519"/>
      <c r="AB40" s="2519"/>
      <c r="AC40" s="2519"/>
      <c r="AD40" s="2519"/>
      <c r="AE40" s="2519"/>
      <c r="AF40" s="2519"/>
      <c r="AG40" s="2519"/>
      <c r="AH40" s="2519"/>
      <c r="AI40" s="2519"/>
      <c r="AJ40" s="2519"/>
      <c r="AK40" s="2519"/>
      <c r="AL40" s="2519"/>
      <c r="AM40" s="2519"/>
      <c r="AN40" s="2519"/>
      <c r="AO40" s="2519"/>
      <c r="AP40" s="89"/>
      <c r="AQ40" s="89"/>
      <c r="AR40" s="89"/>
      <c r="AS40" s="89"/>
      <c r="AT40" s="89"/>
      <c r="AU40" s="89"/>
      <c r="AV40" s="89"/>
      <c r="AW40" s="89"/>
      <c r="AX40" s="89"/>
    </row>
    <row r="41" spans="1:50" s="91" customFormat="1" ht="15" customHeight="1">
      <c r="A41" s="2535"/>
      <c r="B41" s="2535"/>
      <c r="C41" s="2535"/>
      <c r="D41" s="2519"/>
      <c r="E41" s="2519"/>
      <c r="F41" s="2519"/>
      <c r="G41" s="2519"/>
      <c r="H41" s="2519"/>
      <c r="I41" s="2519"/>
      <c r="J41" s="2519"/>
      <c r="K41" s="2519"/>
      <c r="L41" s="2519"/>
      <c r="M41" s="2519"/>
      <c r="N41" s="2519"/>
      <c r="O41" s="2519"/>
      <c r="P41" s="2519"/>
      <c r="Q41" s="2519"/>
      <c r="R41" s="2519"/>
      <c r="S41" s="2519"/>
      <c r="T41" s="2519"/>
      <c r="U41" s="2519"/>
      <c r="V41" s="2519"/>
      <c r="W41" s="2519"/>
      <c r="X41" s="2519"/>
      <c r="Y41" s="2519"/>
      <c r="Z41" s="2519"/>
      <c r="AA41" s="2519"/>
      <c r="AB41" s="2519"/>
      <c r="AC41" s="2519"/>
      <c r="AD41" s="2519"/>
      <c r="AE41" s="2519"/>
      <c r="AF41" s="2519"/>
      <c r="AG41" s="2519"/>
      <c r="AH41" s="2519"/>
      <c r="AI41" s="2519"/>
      <c r="AJ41" s="2519"/>
      <c r="AK41" s="2519"/>
      <c r="AL41" s="2519"/>
      <c r="AM41" s="2519"/>
      <c r="AN41" s="2519"/>
      <c r="AO41" s="2519"/>
      <c r="AP41" s="89"/>
      <c r="AQ41" s="89"/>
      <c r="AR41" s="89"/>
      <c r="AS41" s="89"/>
      <c r="AT41" s="89"/>
      <c r="AU41" s="89"/>
      <c r="AV41" s="89"/>
      <c r="AW41" s="89"/>
      <c r="AX41" s="89"/>
    </row>
    <row r="42" spans="1:50" ht="15" customHeight="1">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row>
    <row r="43" spans="1:50" ht="15" hidden="1" customHeight="1">
      <c r="AQ43" s="90"/>
      <c r="AR43" s="90"/>
      <c r="AS43" s="90"/>
      <c r="AT43" s="90"/>
      <c r="AU43" s="90"/>
      <c r="AV43" s="90"/>
      <c r="AW43" s="90"/>
      <c r="AX43" s="90"/>
    </row>
    <row r="44" spans="1:50" ht="15" hidden="1" customHeight="1">
      <c r="AQ44" s="90"/>
      <c r="AR44" s="90"/>
      <c r="AS44" s="90"/>
      <c r="AT44" s="90"/>
      <c r="AU44" s="90"/>
      <c r="AV44" s="90"/>
      <c r="AW44" s="90"/>
      <c r="AX44" s="90"/>
    </row>
    <row r="45" spans="1:50" ht="15" hidden="1" customHeight="1">
      <c r="AQ45" s="90"/>
      <c r="AR45" s="90"/>
      <c r="AS45" s="90"/>
      <c r="AT45" s="90"/>
      <c r="AU45" s="90"/>
      <c r="AV45" s="90"/>
      <c r="AW45" s="90"/>
      <c r="AX45" s="90"/>
    </row>
  </sheetData>
  <sheetProtection algorithmName="SHA-512" hashValue="9j2uCS2T8oHCDwt3sMbl8W8KSP/HVzkgEcjSr2horQAKNF/VjsDyozGRmxCNsajDU4wgGiJrzkaq1KNR4PcLiw==" saltValue="49JhD/ioILy9VW2XWF+jCw==" spinCount="100000" sheet="1" objects="1" scenarios="1" selectLockedCells="1" selectUnlockedCells="1"/>
  <mergeCells count="104">
    <mergeCell ref="D2:AK2"/>
    <mergeCell ref="AL2:AO2"/>
    <mergeCell ref="Y29:AK29"/>
    <mergeCell ref="F28:I28"/>
    <mergeCell ref="F29:I29"/>
    <mergeCell ref="Y30:AK30"/>
    <mergeCell ref="Y31:AK31"/>
    <mergeCell ref="F30:I30"/>
    <mergeCell ref="F31:I31"/>
    <mergeCell ref="Y26:AK27"/>
    <mergeCell ref="Y23:AK23"/>
    <mergeCell ref="D24:K24"/>
    <mergeCell ref="L24:X24"/>
    <mergeCell ref="Y24:AK24"/>
    <mergeCell ref="D15:E23"/>
    <mergeCell ref="F23:I23"/>
    <mergeCell ref="J23:K23"/>
    <mergeCell ref="Y28:AK28"/>
    <mergeCell ref="Y22:AK22"/>
    <mergeCell ref="F21:I21"/>
    <mergeCell ref="F22:I22"/>
    <mergeCell ref="J21:K21"/>
    <mergeCell ref="J22:K22"/>
    <mergeCell ref="L21:X21"/>
    <mergeCell ref="D34:K34"/>
    <mergeCell ref="L34:X34"/>
    <mergeCell ref="Y34:AK34"/>
    <mergeCell ref="Y32:AK32"/>
    <mergeCell ref="Y33:AK33"/>
    <mergeCell ref="F32:I32"/>
    <mergeCell ref="F33:I33"/>
    <mergeCell ref="L30:X30"/>
    <mergeCell ref="L31:X31"/>
    <mergeCell ref="L32:X32"/>
    <mergeCell ref="L33:X33"/>
    <mergeCell ref="L22:X22"/>
    <mergeCell ref="D25:K25"/>
    <mergeCell ref="L25:X25"/>
    <mergeCell ref="Y25:AK25"/>
    <mergeCell ref="Y19:AK19"/>
    <mergeCell ref="Y20:AK20"/>
    <mergeCell ref="F19:I19"/>
    <mergeCell ref="F20:I20"/>
    <mergeCell ref="J19:K19"/>
    <mergeCell ref="J15:K15"/>
    <mergeCell ref="J16:K16"/>
    <mergeCell ref="L15:X15"/>
    <mergeCell ref="L16:X16"/>
    <mergeCell ref="Y17:AK17"/>
    <mergeCell ref="Y18:AK18"/>
    <mergeCell ref="F17:I17"/>
    <mergeCell ref="F18:I18"/>
    <mergeCell ref="J17:K17"/>
    <mergeCell ref="J18:K18"/>
    <mergeCell ref="L17:X17"/>
    <mergeCell ref="L18:X18"/>
    <mergeCell ref="A1:C41"/>
    <mergeCell ref="D3:O4"/>
    <mergeCell ref="Y14:AK14"/>
    <mergeCell ref="L14:X14"/>
    <mergeCell ref="D14:K14"/>
    <mergeCell ref="D12:K12"/>
    <mergeCell ref="L12:X12"/>
    <mergeCell ref="Y12:AK12"/>
    <mergeCell ref="L13:X13"/>
    <mergeCell ref="Y13:AK13"/>
    <mergeCell ref="D7:X8"/>
    <mergeCell ref="L10:X11"/>
    <mergeCell ref="J10:K11"/>
    <mergeCell ref="D10:E11"/>
    <mergeCell ref="F10:I11"/>
    <mergeCell ref="Y15:AK15"/>
    <mergeCell ref="Y16:AK16"/>
    <mergeCell ref="F15:I15"/>
    <mergeCell ref="L29:X29"/>
    <mergeCell ref="Y10:AK11"/>
    <mergeCell ref="L19:X19"/>
    <mergeCell ref="L20:X20"/>
    <mergeCell ref="Y21:AK21"/>
    <mergeCell ref="F16:I16"/>
    <mergeCell ref="AL7:AO41"/>
    <mergeCell ref="D37:AK37"/>
    <mergeCell ref="D38:AK38"/>
    <mergeCell ref="D35:AK35"/>
    <mergeCell ref="J20:K20"/>
    <mergeCell ref="D36:AK36"/>
    <mergeCell ref="D9:AK9"/>
    <mergeCell ref="D39:AK41"/>
    <mergeCell ref="D1:AO1"/>
    <mergeCell ref="AJ7:AK8"/>
    <mergeCell ref="Y7:AI8"/>
    <mergeCell ref="D5:N6"/>
    <mergeCell ref="O5:Z6"/>
    <mergeCell ref="P3:Y4"/>
    <mergeCell ref="AA5:AO6"/>
    <mergeCell ref="Z3:AO4"/>
    <mergeCell ref="L26:X27"/>
    <mergeCell ref="E13:K13"/>
    <mergeCell ref="E26:K26"/>
    <mergeCell ref="J28:K33"/>
    <mergeCell ref="D28:E33"/>
    <mergeCell ref="D27:K27"/>
    <mergeCell ref="L23:X23"/>
    <mergeCell ref="L28:X28"/>
  </mergeCells>
  <phoneticPr fontId="15"/>
  <dataValidations count="2">
    <dataValidation imeMode="hiragana" allowBlank="1" showInputMessage="1" sqref="P3 AA5 O5 L10 Y10 D10 Y34 L34 D34 AL7:AN7 D15 D24 F10 AP1 D28 A42:AP1048576 AY1:XFD1048576" xr:uid="{00000000-0002-0000-1000-000000000000}"/>
    <dataValidation imeMode="off" allowBlank="1" showInputMessage="1" sqref="M24:X25 Y15:AK33 L15:L25 L28:L33 L26:X27" xr:uid="{00000000-0002-0000-1000-000001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pageSetUpPr autoPageBreaks="0" fitToPage="1"/>
  </sheetPr>
  <dimension ref="A1:CM75"/>
  <sheetViews>
    <sheetView showGridLines="0" showRowColHeaders="0" workbookViewId="0">
      <selection sqref="A1:F56"/>
    </sheetView>
  </sheetViews>
  <sheetFormatPr defaultColWidth="0" defaultRowHeight="0" customHeight="1" zeroHeight="1"/>
  <cols>
    <col min="1" max="66" width="1.25" style="103" customWidth="1"/>
    <col min="67" max="74" width="1.25" style="10" customWidth="1"/>
    <col min="75" max="80" width="1.25" style="103" customWidth="1"/>
    <col min="81" max="81" width="1.75" style="103" customWidth="1"/>
    <col min="82" max="82" width="2.5" style="103" customWidth="1"/>
    <col min="83" max="90" width="2.5" style="1" customWidth="1"/>
    <col min="91" max="91" width="0" style="103" hidden="1" customWidth="1"/>
    <col min="92" max="16384" width="2.5" style="103" hidden="1"/>
  </cols>
  <sheetData>
    <row r="1" spans="1:90" ht="45" customHeight="1">
      <c r="A1" s="2009"/>
      <c r="B1" s="2009"/>
      <c r="C1" s="2009"/>
      <c r="D1" s="2009"/>
      <c r="E1" s="2009"/>
      <c r="F1" s="2009"/>
      <c r="G1" s="2272"/>
      <c r="H1" s="2272"/>
      <c r="I1" s="2272"/>
      <c r="J1" s="2272"/>
      <c r="K1" s="2272"/>
      <c r="L1" s="2272"/>
      <c r="M1" s="2272"/>
      <c r="N1" s="2272"/>
      <c r="O1" s="2272"/>
      <c r="P1" s="2272"/>
      <c r="Q1" s="2272"/>
      <c r="R1" s="2272"/>
      <c r="S1" s="2272"/>
      <c r="T1" s="2272"/>
      <c r="U1" s="2272"/>
      <c r="V1" s="2272"/>
      <c r="W1" s="2272"/>
      <c r="X1" s="2272"/>
      <c r="Y1" s="2272"/>
      <c r="Z1" s="2272"/>
      <c r="AA1" s="2272"/>
      <c r="AB1" s="2272"/>
      <c r="AC1" s="2272"/>
      <c r="AD1" s="2272"/>
      <c r="AE1" s="2272"/>
      <c r="AF1" s="2272"/>
      <c r="AG1" s="2272"/>
      <c r="AH1" s="2272"/>
      <c r="AI1" s="2272"/>
      <c r="AJ1" s="2272"/>
      <c r="AK1" s="2272"/>
      <c r="AL1" s="2272"/>
      <c r="AM1" s="2272"/>
      <c r="AN1" s="2272"/>
      <c r="AO1" s="2272"/>
      <c r="AP1" s="2272"/>
      <c r="AQ1" s="2272"/>
      <c r="AR1" s="2272"/>
      <c r="AS1" s="2272"/>
      <c r="AT1" s="2272"/>
      <c r="AU1" s="2272"/>
      <c r="AV1" s="2272"/>
      <c r="AW1" s="2272"/>
      <c r="AX1" s="2272"/>
      <c r="AY1" s="2272"/>
      <c r="AZ1" s="2272"/>
      <c r="BA1" s="2272"/>
      <c r="BB1" s="2272"/>
      <c r="BC1" s="2272"/>
      <c r="BD1" s="2272"/>
      <c r="BE1" s="2272"/>
      <c r="BF1" s="2272"/>
      <c r="BG1" s="2272"/>
      <c r="BH1" s="2272"/>
      <c r="BI1" s="2272"/>
      <c r="BJ1" s="2272"/>
      <c r="BK1" s="2272"/>
      <c r="BL1" s="2272"/>
      <c r="BM1" s="2272"/>
      <c r="BN1" s="2272"/>
      <c r="BO1" s="2272"/>
      <c r="BP1" s="2272"/>
      <c r="BQ1" s="2272"/>
      <c r="BR1" s="2272"/>
      <c r="BS1" s="2272"/>
      <c r="BT1" s="2272"/>
      <c r="BU1" s="2272"/>
      <c r="BV1" s="2272"/>
      <c r="BW1" s="2272"/>
      <c r="BX1" s="2272"/>
      <c r="BY1" s="2272"/>
      <c r="BZ1" s="2272"/>
      <c r="CA1" s="2272"/>
      <c r="CB1" s="2272"/>
      <c r="CC1" s="2272"/>
      <c r="CD1" s="102"/>
      <c r="CE1" s="102"/>
      <c r="CF1" s="102"/>
      <c r="CG1" s="102"/>
      <c r="CH1" s="102"/>
      <c r="CI1" s="102"/>
      <c r="CJ1" s="102"/>
      <c r="CK1" s="102"/>
      <c r="CL1" s="102"/>
    </row>
    <row r="2" spans="1:90" ht="15" customHeight="1">
      <c r="A2" s="2009"/>
      <c r="B2" s="2009"/>
      <c r="C2" s="2009"/>
      <c r="D2" s="2009"/>
      <c r="E2" s="2009"/>
      <c r="F2" s="2009"/>
      <c r="G2" s="2271" t="s">
        <v>203</v>
      </c>
      <c r="H2" s="2271"/>
      <c r="I2" s="2271"/>
      <c r="J2" s="2271"/>
      <c r="K2" s="2271"/>
      <c r="L2" s="227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c r="BP2" s="2271"/>
      <c r="BQ2" s="2271"/>
      <c r="BR2" s="2271"/>
      <c r="BS2" s="2271"/>
      <c r="BT2" s="2271"/>
      <c r="BU2" s="2271"/>
      <c r="BV2" s="2271"/>
      <c r="BW2" s="2271"/>
      <c r="BX2" s="2272"/>
      <c r="BY2" s="2272"/>
      <c r="BZ2" s="2272"/>
      <c r="CA2" s="2272"/>
      <c r="CB2" s="2272"/>
      <c r="CC2" s="2272"/>
      <c r="CD2" s="102"/>
      <c r="CE2" s="102"/>
      <c r="CF2" s="102"/>
      <c r="CG2" s="102"/>
      <c r="CH2" s="102"/>
      <c r="CI2" s="102"/>
      <c r="CJ2" s="102"/>
      <c r="CK2" s="102"/>
      <c r="CL2" s="102"/>
    </row>
    <row r="3" spans="1:90" s="105" customFormat="1" ht="15" customHeight="1">
      <c r="A3" s="2009"/>
      <c r="B3" s="2009"/>
      <c r="C3" s="2009"/>
      <c r="D3" s="2009"/>
      <c r="E3" s="2009"/>
      <c r="F3" s="2009"/>
      <c r="G3" s="2579" t="s">
        <v>239</v>
      </c>
      <c r="H3" s="2579"/>
      <c r="I3" s="2579"/>
      <c r="J3" s="2579"/>
      <c r="K3" s="2579"/>
      <c r="L3" s="2579"/>
      <c r="M3" s="2579"/>
      <c r="N3" s="2579"/>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272"/>
      <c r="BY3" s="2272"/>
      <c r="BZ3" s="2272"/>
      <c r="CA3" s="2272"/>
      <c r="CB3" s="2272"/>
      <c r="CC3" s="2272"/>
      <c r="CD3" s="102"/>
      <c r="CE3" s="102"/>
      <c r="CF3" s="102"/>
      <c r="CG3" s="102"/>
      <c r="CH3" s="102"/>
      <c r="CI3" s="102"/>
      <c r="CJ3" s="102"/>
      <c r="CK3" s="102"/>
      <c r="CL3" s="102"/>
    </row>
    <row r="4" spans="1:90" ht="15" customHeight="1">
      <c r="A4" s="2009"/>
      <c r="B4" s="2009"/>
      <c r="C4" s="2009"/>
      <c r="D4" s="2009"/>
      <c r="E4" s="2009"/>
      <c r="F4" s="2009"/>
      <c r="G4" s="2010"/>
      <c r="H4" s="2010"/>
      <c r="I4" s="2010"/>
      <c r="J4" s="2010"/>
      <c r="K4" s="2010"/>
      <c r="L4" s="2010"/>
      <c r="M4" s="2010"/>
      <c r="N4" s="2010"/>
      <c r="O4" s="2010"/>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2010"/>
      <c r="AO4" s="2010"/>
      <c r="AP4" s="2010"/>
      <c r="AQ4" s="2010"/>
      <c r="AR4" s="2010"/>
      <c r="AS4" s="2010"/>
      <c r="AT4" s="2010"/>
      <c r="AU4" s="2010"/>
      <c r="AV4" s="2010"/>
      <c r="AW4" s="2010"/>
      <c r="AX4" s="2010"/>
      <c r="AY4" s="2010"/>
      <c r="AZ4" s="2010"/>
      <c r="BA4" s="2010"/>
      <c r="BB4" s="2010"/>
      <c r="BC4" s="2010"/>
      <c r="BD4" s="2010"/>
      <c r="BE4" s="2010"/>
      <c r="BF4" s="2010"/>
      <c r="BG4" s="2010"/>
      <c r="BH4" s="2010"/>
      <c r="BI4" s="2010"/>
      <c r="BJ4" s="2010"/>
      <c r="BK4" s="2010"/>
      <c r="BL4" s="2010"/>
      <c r="BM4" s="2010"/>
      <c r="BN4" s="2010"/>
      <c r="BO4" s="2010"/>
      <c r="BP4" s="2010"/>
      <c r="BQ4" s="2010"/>
      <c r="BR4" s="2010"/>
      <c r="BS4" s="2010"/>
      <c r="BT4" s="2010"/>
      <c r="BU4" s="2010"/>
      <c r="BV4" s="2010"/>
      <c r="BW4" s="2010"/>
      <c r="BX4" s="2272"/>
      <c r="BY4" s="2272"/>
      <c r="BZ4" s="2272"/>
      <c r="CA4" s="2272"/>
      <c r="CB4" s="2272"/>
      <c r="CC4" s="2272"/>
      <c r="CD4" s="102"/>
      <c r="CE4" s="102"/>
      <c r="CF4" s="102"/>
      <c r="CG4" s="102"/>
      <c r="CH4" s="102"/>
      <c r="CI4" s="102"/>
      <c r="CJ4" s="102"/>
      <c r="CK4" s="102"/>
      <c r="CL4" s="102"/>
    </row>
    <row r="5" spans="1:90" ht="7.5" customHeight="1">
      <c r="A5" s="2009"/>
      <c r="B5" s="2009"/>
      <c r="C5" s="2009"/>
      <c r="D5" s="2009"/>
      <c r="E5" s="2009"/>
      <c r="F5" s="2009"/>
      <c r="G5" s="2010"/>
      <c r="H5" s="2010"/>
      <c r="I5" s="2010"/>
      <c r="J5" s="2010"/>
      <c r="K5" s="2010"/>
      <c r="L5" s="2010"/>
      <c r="M5" s="2010"/>
      <c r="N5" s="2010"/>
      <c r="O5" s="2010"/>
      <c r="P5" s="2010"/>
      <c r="Q5" s="2010"/>
      <c r="R5" s="2010"/>
      <c r="S5" s="2010"/>
      <c r="T5" s="2010"/>
      <c r="U5" s="2010"/>
      <c r="V5" s="2010"/>
      <c r="W5" s="2010"/>
      <c r="X5" s="2010"/>
      <c r="Y5" s="2010"/>
      <c r="Z5" s="2010"/>
      <c r="AA5" s="2010"/>
      <c r="AB5" s="2010"/>
      <c r="AC5" s="2010"/>
      <c r="AD5" s="2010"/>
      <c r="AE5" s="2010"/>
      <c r="AF5" s="2010"/>
      <c r="AG5" s="2010"/>
      <c r="AH5" s="2010"/>
      <c r="AI5" s="2010"/>
      <c r="AJ5" s="2010"/>
      <c r="AK5" s="2010"/>
      <c r="AL5" s="2010"/>
      <c r="AM5" s="2010"/>
      <c r="AN5" s="2010"/>
      <c r="AO5" s="2010"/>
      <c r="AP5" s="2010"/>
      <c r="AQ5" s="2010"/>
      <c r="AR5" s="2010"/>
      <c r="AS5" s="2010"/>
      <c r="AT5" s="2010"/>
      <c r="AU5" s="2010"/>
      <c r="AV5" s="2010"/>
      <c r="AW5" s="2010"/>
      <c r="AX5" s="2010"/>
      <c r="AY5" s="2010"/>
      <c r="AZ5" s="2010"/>
      <c r="BA5" s="2010"/>
      <c r="BB5" s="2010"/>
      <c r="BC5" s="2010"/>
      <c r="BD5" s="2010"/>
      <c r="BE5" s="2010"/>
      <c r="BF5" s="2010"/>
      <c r="BG5" s="2010"/>
      <c r="BH5" s="2010"/>
      <c r="BI5" s="2010"/>
      <c r="BJ5" s="2010"/>
      <c r="BK5" s="2010"/>
      <c r="BL5" s="2010"/>
      <c r="BM5" s="2010"/>
      <c r="BN5" s="2010"/>
      <c r="BO5" s="2010"/>
      <c r="BP5" s="2010"/>
      <c r="BQ5" s="2010"/>
      <c r="BR5" s="2010"/>
      <c r="BS5" s="2010"/>
      <c r="BT5" s="2010"/>
      <c r="BU5" s="2010"/>
      <c r="BV5" s="2010"/>
      <c r="BW5" s="2010"/>
      <c r="BX5" s="2272"/>
      <c r="BY5" s="2272"/>
      <c r="BZ5" s="2272"/>
      <c r="CA5" s="2272"/>
      <c r="CB5" s="2272"/>
      <c r="CC5" s="2272"/>
      <c r="CD5" s="102"/>
      <c r="CE5" s="102"/>
      <c r="CF5" s="102"/>
      <c r="CG5" s="102"/>
      <c r="CH5" s="102"/>
      <c r="CI5" s="102"/>
      <c r="CJ5" s="102"/>
      <c r="CK5" s="102"/>
      <c r="CL5" s="102"/>
    </row>
    <row r="6" spans="1:90" ht="15" customHeight="1">
      <c r="A6" s="2009"/>
      <c r="B6" s="2009"/>
      <c r="C6" s="2009"/>
      <c r="D6" s="2009"/>
      <c r="E6" s="2009"/>
      <c r="F6" s="2009"/>
      <c r="G6" s="2593" t="s">
        <v>240</v>
      </c>
      <c r="H6" s="2593"/>
      <c r="I6" s="2593"/>
      <c r="J6" s="2593"/>
      <c r="K6" s="2593"/>
      <c r="L6" s="2593"/>
      <c r="M6" s="2593"/>
      <c r="N6" s="2593"/>
      <c r="O6" s="2593"/>
      <c r="P6" s="2593"/>
      <c r="Q6" s="2593"/>
      <c r="R6" s="2593"/>
      <c r="S6" s="2593"/>
      <c r="T6" s="2593"/>
      <c r="U6" s="2593"/>
      <c r="V6" s="2593"/>
      <c r="W6" s="2593"/>
      <c r="X6" s="2593"/>
      <c r="Y6" s="2593"/>
      <c r="Z6" s="2593"/>
      <c r="AA6" s="2593"/>
      <c r="AB6" s="2593"/>
      <c r="AC6" s="2593"/>
      <c r="AD6" s="2593"/>
      <c r="AE6" s="2593"/>
      <c r="AF6" s="2593"/>
      <c r="AG6" s="2593"/>
      <c r="AH6" s="2593"/>
      <c r="AI6" s="2593"/>
      <c r="AJ6" s="2593"/>
      <c r="AK6" s="2593"/>
      <c r="AL6" s="2593"/>
      <c r="AM6" s="2593"/>
      <c r="AN6" s="2593"/>
      <c r="AO6" s="2593"/>
      <c r="AP6" s="2593"/>
      <c r="AQ6" s="2593"/>
      <c r="AR6" s="2593"/>
      <c r="AS6" s="2593"/>
      <c r="AT6" s="2593"/>
      <c r="AU6" s="2593"/>
      <c r="AV6" s="2593"/>
      <c r="AW6" s="2593"/>
      <c r="AX6" s="2593"/>
      <c r="AY6" s="2593"/>
      <c r="AZ6" s="2593"/>
      <c r="BA6" s="2593"/>
      <c r="BB6" s="2593"/>
      <c r="BC6" s="2593"/>
      <c r="BD6" s="2593"/>
      <c r="BE6" s="2593"/>
      <c r="BF6" s="2593"/>
      <c r="BG6" s="2593"/>
      <c r="BH6" s="2593"/>
      <c r="BI6" s="2593"/>
      <c r="BJ6" s="2593"/>
      <c r="BK6" s="2593"/>
      <c r="BL6" s="2593"/>
      <c r="BM6" s="2593"/>
      <c r="BN6" s="2593"/>
      <c r="BO6" s="2593"/>
      <c r="BP6" s="2593"/>
      <c r="BQ6" s="2593"/>
      <c r="BR6" s="2593"/>
      <c r="BS6" s="2593"/>
      <c r="BT6" s="2593"/>
      <c r="BU6" s="2593"/>
      <c r="BV6" s="2593"/>
      <c r="BW6" s="2593"/>
      <c r="BX6" s="2272"/>
      <c r="BY6" s="2272"/>
      <c r="BZ6" s="2272"/>
      <c r="CA6" s="2272"/>
      <c r="CB6" s="2272"/>
      <c r="CC6" s="2272"/>
      <c r="CD6" s="102"/>
      <c r="CE6" s="102"/>
      <c r="CF6" s="102"/>
      <c r="CG6" s="102"/>
      <c r="CH6" s="102"/>
      <c r="CI6" s="102"/>
      <c r="CJ6" s="102"/>
      <c r="CK6" s="102"/>
      <c r="CL6" s="102"/>
    </row>
    <row r="7" spans="1:90" ht="15" customHeight="1">
      <c r="A7" s="2009"/>
      <c r="B7" s="2009"/>
      <c r="C7" s="2009"/>
      <c r="D7" s="2009"/>
      <c r="E7" s="2009"/>
      <c r="F7" s="2009"/>
      <c r="G7" s="2593"/>
      <c r="H7" s="2593"/>
      <c r="I7" s="2593"/>
      <c r="J7" s="2593"/>
      <c r="K7" s="2593"/>
      <c r="L7" s="2593"/>
      <c r="M7" s="2593"/>
      <c r="N7" s="2593"/>
      <c r="O7" s="2593"/>
      <c r="P7" s="2593"/>
      <c r="Q7" s="2593"/>
      <c r="R7" s="2593"/>
      <c r="S7" s="2593"/>
      <c r="T7" s="2593"/>
      <c r="U7" s="2593"/>
      <c r="V7" s="2593"/>
      <c r="W7" s="2593"/>
      <c r="X7" s="2593"/>
      <c r="Y7" s="2593"/>
      <c r="Z7" s="2593"/>
      <c r="AA7" s="2593"/>
      <c r="AB7" s="2593"/>
      <c r="AC7" s="2593"/>
      <c r="AD7" s="2593"/>
      <c r="AE7" s="2593"/>
      <c r="AF7" s="2593"/>
      <c r="AG7" s="2593"/>
      <c r="AH7" s="2593"/>
      <c r="AI7" s="2593"/>
      <c r="AJ7" s="2593"/>
      <c r="AK7" s="2593"/>
      <c r="AL7" s="2593"/>
      <c r="AM7" s="2593"/>
      <c r="AN7" s="2593"/>
      <c r="AO7" s="2593"/>
      <c r="AP7" s="2593"/>
      <c r="AQ7" s="2593"/>
      <c r="AR7" s="2593"/>
      <c r="AS7" s="2593"/>
      <c r="AT7" s="2593"/>
      <c r="AU7" s="2593"/>
      <c r="AV7" s="2593"/>
      <c r="AW7" s="2593"/>
      <c r="AX7" s="2593"/>
      <c r="AY7" s="2593"/>
      <c r="AZ7" s="2593"/>
      <c r="BA7" s="2593"/>
      <c r="BB7" s="2593"/>
      <c r="BC7" s="2593"/>
      <c r="BD7" s="2593"/>
      <c r="BE7" s="2593"/>
      <c r="BF7" s="2593"/>
      <c r="BG7" s="2593"/>
      <c r="BH7" s="2593"/>
      <c r="BI7" s="2593"/>
      <c r="BJ7" s="2593"/>
      <c r="BK7" s="2593"/>
      <c r="BL7" s="2593"/>
      <c r="BM7" s="2593"/>
      <c r="BN7" s="2593"/>
      <c r="BO7" s="2593"/>
      <c r="BP7" s="2593"/>
      <c r="BQ7" s="2593"/>
      <c r="BR7" s="2593"/>
      <c r="BS7" s="2593"/>
      <c r="BT7" s="2593"/>
      <c r="BU7" s="2593"/>
      <c r="BV7" s="2593"/>
      <c r="BW7" s="2593"/>
      <c r="BX7" s="2272"/>
      <c r="BY7" s="2272"/>
      <c r="BZ7" s="2272"/>
      <c r="CA7" s="2272"/>
      <c r="CB7" s="2272"/>
      <c r="CC7" s="2272"/>
      <c r="CD7" s="102"/>
      <c r="CE7" s="102"/>
      <c r="CF7" s="102"/>
      <c r="CG7" s="102"/>
      <c r="CH7" s="102"/>
      <c r="CI7" s="102"/>
      <c r="CJ7" s="102"/>
      <c r="CK7" s="102"/>
      <c r="CL7" s="102"/>
    </row>
    <row r="8" spans="1:90" ht="15" customHeight="1" thickBot="1">
      <c r="A8" s="2009"/>
      <c r="B8" s="2009"/>
      <c r="C8" s="2009"/>
      <c r="D8" s="2009"/>
      <c r="E8" s="2009"/>
      <c r="F8" s="2009"/>
      <c r="G8" s="2010"/>
      <c r="H8" s="2010"/>
      <c r="I8" s="2010"/>
      <c r="J8" s="2010"/>
      <c r="K8" s="2010"/>
      <c r="L8" s="2010"/>
      <c r="M8" s="2010"/>
      <c r="N8" s="2010"/>
      <c r="O8" s="2010"/>
      <c r="P8" s="2010"/>
      <c r="Q8" s="2010"/>
      <c r="R8" s="2010"/>
      <c r="S8" s="2010"/>
      <c r="T8" s="2010"/>
      <c r="U8" s="2010"/>
      <c r="V8" s="2010"/>
      <c r="W8" s="2010"/>
      <c r="X8" s="2010"/>
      <c r="Y8" s="2010"/>
      <c r="Z8" s="2010"/>
      <c r="AA8" s="2010"/>
      <c r="AB8" s="2010"/>
      <c r="AC8" s="2010"/>
      <c r="AD8" s="2010"/>
      <c r="AE8" s="2010"/>
      <c r="AF8" s="2010"/>
      <c r="AG8" s="2010"/>
      <c r="AH8" s="2010"/>
      <c r="AI8" s="2010"/>
      <c r="AJ8" s="2010"/>
      <c r="AK8" s="2010"/>
      <c r="AL8" s="2010"/>
      <c r="AM8" s="2010"/>
      <c r="AN8" s="2010"/>
      <c r="AO8" s="2010"/>
      <c r="AP8" s="2010"/>
      <c r="AQ8" s="2010"/>
      <c r="AR8" s="2010"/>
      <c r="AS8" s="2010"/>
      <c r="AT8" s="2010"/>
      <c r="AU8" s="2010"/>
      <c r="AV8" s="2010"/>
      <c r="AW8" s="2010"/>
      <c r="AX8" s="2010"/>
      <c r="AY8" s="2010"/>
      <c r="AZ8" s="2010"/>
      <c r="BA8" s="2010"/>
      <c r="BB8" s="2010"/>
      <c r="BC8" s="2010"/>
      <c r="BD8" s="2010"/>
      <c r="BE8" s="2010"/>
      <c r="BF8" s="2010"/>
      <c r="BG8" s="2010"/>
      <c r="BH8" s="2010"/>
      <c r="BI8" s="2010"/>
      <c r="BJ8" s="2010"/>
      <c r="BK8" s="2010"/>
      <c r="BL8" s="2010"/>
      <c r="BM8" s="2010"/>
      <c r="BN8" s="2010"/>
      <c r="BO8" s="2010"/>
      <c r="BP8" s="2010"/>
      <c r="BQ8" s="2010"/>
      <c r="BR8" s="2010"/>
      <c r="BS8" s="2010"/>
      <c r="BT8" s="2010"/>
      <c r="BU8" s="2010"/>
      <c r="BV8" s="2010"/>
      <c r="BW8" s="2010"/>
      <c r="BX8" s="2272"/>
      <c r="BY8" s="2272"/>
      <c r="BZ8" s="2272"/>
      <c r="CA8" s="2272"/>
      <c r="CB8" s="2272"/>
      <c r="CC8" s="2272"/>
      <c r="CD8" s="102"/>
      <c r="CE8" s="102"/>
      <c r="CF8" s="102"/>
      <c r="CG8" s="102"/>
      <c r="CH8" s="102"/>
      <c r="CI8" s="102"/>
      <c r="CJ8" s="102"/>
      <c r="CK8" s="102"/>
      <c r="CL8" s="102"/>
    </row>
    <row r="9" spans="1:90" ht="15" customHeight="1">
      <c r="A9" s="2009"/>
      <c r="B9" s="2009"/>
      <c r="C9" s="2009"/>
      <c r="D9" s="2009"/>
      <c r="E9" s="2009"/>
      <c r="F9" s="2009"/>
      <c r="G9" s="2580"/>
      <c r="H9" s="2581"/>
      <c r="I9" s="2581"/>
      <c r="J9" s="2581"/>
      <c r="K9" s="2581"/>
      <c r="L9" s="2581"/>
      <c r="M9" s="2581"/>
      <c r="N9" s="2581"/>
      <c r="O9" s="2581"/>
      <c r="P9" s="2581"/>
      <c r="Q9" s="2581"/>
      <c r="R9" s="2581"/>
      <c r="S9" s="2581"/>
      <c r="T9" s="2581"/>
      <c r="U9" s="2581"/>
      <c r="V9" s="2581"/>
      <c r="W9" s="2581"/>
      <c r="X9" s="2581"/>
      <c r="Y9" s="2581"/>
      <c r="Z9" s="2581"/>
      <c r="AA9" s="2581"/>
      <c r="AB9" s="2581"/>
      <c r="AC9" s="2581"/>
      <c r="AD9" s="2581"/>
      <c r="AE9" s="2581"/>
      <c r="AF9" s="2581"/>
      <c r="AG9" s="2581"/>
      <c r="AH9" s="2581"/>
      <c r="AI9" s="2581"/>
      <c r="AJ9" s="2581"/>
      <c r="AK9" s="2581"/>
      <c r="AL9" s="2581"/>
      <c r="AM9" s="2581"/>
      <c r="AN9" s="2581"/>
      <c r="AO9" s="2581"/>
      <c r="AP9" s="2581"/>
      <c r="AQ9" s="2581"/>
      <c r="AR9" s="2581"/>
      <c r="AS9" s="2581"/>
      <c r="AT9" s="2581"/>
      <c r="AU9" s="2581"/>
      <c r="AV9" s="2581"/>
      <c r="AW9" s="2581"/>
      <c r="AX9" s="2581"/>
      <c r="AY9" s="2581"/>
      <c r="AZ9" s="2581"/>
      <c r="BA9" s="2581"/>
      <c r="BB9" s="2581"/>
      <c r="BC9" s="2581"/>
      <c r="BD9" s="2581"/>
      <c r="BE9" s="2581"/>
      <c r="BF9" s="2581"/>
      <c r="BG9" s="2581"/>
      <c r="BH9" s="2581"/>
      <c r="BI9" s="2581"/>
      <c r="BJ9" s="2581"/>
      <c r="BK9" s="2581"/>
      <c r="BL9" s="2581"/>
      <c r="BM9" s="2581"/>
      <c r="BN9" s="2581"/>
      <c r="BO9" s="2581"/>
      <c r="BP9" s="2581"/>
      <c r="BQ9" s="2581"/>
      <c r="BR9" s="2581"/>
      <c r="BS9" s="2581"/>
      <c r="BT9" s="2581"/>
      <c r="BU9" s="2581"/>
      <c r="BV9" s="2581"/>
      <c r="BW9" s="2582"/>
      <c r="BX9" s="2272"/>
      <c r="BY9" s="2272"/>
      <c r="BZ9" s="2272"/>
      <c r="CA9" s="2272"/>
      <c r="CB9" s="2272"/>
      <c r="CC9" s="2272"/>
      <c r="CD9" s="102"/>
      <c r="CE9" s="102"/>
      <c r="CF9" s="102"/>
      <c r="CG9" s="102"/>
      <c r="CH9" s="102"/>
      <c r="CI9" s="102"/>
      <c r="CJ9" s="102"/>
      <c r="CK9" s="102"/>
      <c r="CL9" s="102"/>
    </row>
    <row r="10" spans="1:90" ht="15" customHeight="1">
      <c r="A10" s="2009"/>
      <c r="B10" s="2009"/>
      <c r="C10" s="2009"/>
      <c r="D10" s="2009"/>
      <c r="E10" s="2009"/>
      <c r="F10" s="2009"/>
      <c r="G10" s="1893"/>
      <c r="H10" s="1891"/>
      <c r="I10" s="1891"/>
      <c r="J10" s="1891"/>
      <c r="K10" s="1891"/>
      <c r="L10" s="1891"/>
      <c r="M10" s="1891"/>
      <c r="N10" s="1891"/>
      <c r="O10" s="1891"/>
      <c r="P10" s="1891"/>
      <c r="Q10" s="1891"/>
      <c r="R10" s="1891"/>
      <c r="S10" s="1891"/>
      <c r="T10" s="1891"/>
      <c r="U10" s="1891"/>
      <c r="V10" s="1891"/>
      <c r="W10" s="1891"/>
      <c r="X10" s="1891"/>
      <c r="Y10" s="1891"/>
      <c r="Z10" s="1891"/>
      <c r="AA10" s="1891"/>
      <c r="AB10" s="1891"/>
      <c r="AC10" s="1891"/>
      <c r="AD10" s="1891"/>
      <c r="AE10" s="1891"/>
      <c r="AF10" s="1891"/>
      <c r="AG10" s="1891"/>
      <c r="AH10" s="1891"/>
      <c r="AI10" s="1891"/>
      <c r="AJ10" s="1891"/>
      <c r="AK10" s="1891"/>
      <c r="AL10" s="1891"/>
      <c r="AM10" s="1891"/>
      <c r="AN10" s="1891"/>
      <c r="AO10" s="1891"/>
      <c r="AP10" s="1891"/>
      <c r="AQ10" s="1891"/>
      <c r="AR10" s="1891"/>
      <c r="AS10" s="1891"/>
      <c r="AT10" s="1891"/>
      <c r="AU10" s="1891"/>
      <c r="AV10" s="1891"/>
      <c r="AW10" s="1891"/>
      <c r="AX10" s="1891"/>
      <c r="AY10" s="1891"/>
      <c r="AZ10" s="1891"/>
      <c r="BA10" s="1891"/>
      <c r="BB10" s="1891"/>
      <c r="BC10" s="1891"/>
      <c r="BD10" s="1891"/>
      <c r="BE10" s="1891"/>
      <c r="BF10" s="1891"/>
      <c r="BG10" s="1891"/>
      <c r="BH10" s="1891"/>
      <c r="BI10" s="1891"/>
      <c r="BJ10" s="1891"/>
      <c r="BK10" s="1891"/>
      <c r="BL10" s="1891"/>
      <c r="BM10" s="1891"/>
      <c r="BN10" s="1891"/>
      <c r="BO10" s="1891"/>
      <c r="BP10" s="1891"/>
      <c r="BQ10" s="1891"/>
      <c r="BR10" s="1891"/>
      <c r="BS10" s="1891"/>
      <c r="BT10" s="1891"/>
      <c r="BU10" s="1891"/>
      <c r="BV10" s="1891"/>
      <c r="BW10" s="2583"/>
      <c r="BX10" s="2272"/>
      <c r="BY10" s="2272"/>
      <c r="BZ10" s="2272"/>
      <c r="CA10" s="2272"/>
      <c r="CB10" s="2272"/>
      <c r="CC10" s="2272"/>
      <c r="CD10" s="102"/>
      <c r="CE10" s="102"/>
      <c r="CF10" s="102"/>
      <c r="CG10" s="102"/>
      <c r="CH10" s="102"/>
      <c r="CI10" s="102"/>
      <c r="CJ10" s="102"/>
      <c r="CK10" s="102"/>
      <c r="CL10" s="102"/>
    </row>
    <row r="11" spans="1:90" ht="15" customHeight="1">
      <c r="A11" s="2009"/>
      <c r="B11" s="2009"/>
      <c r="C11" s="2009"/>
      <c r="D11" s="2009"/>
      <c r="E11" s="2009"/>
      <c r="F11" s="2009"/>
      <c r="G11" s="1893"/>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1891"/>
      <c r="AM11" s="1891"/>
      <c r="AN11" s="1891"/>
      <c r="AO11" s="1891"/>
      <c r="AP11" s="1891"/>
      <c r="AQ11" s="1891"/>
      <c r="AR11" s="1891"/>
      <c r="AS11" s="1891"/>
      <c r="AT11" s="1891"/>
      <c r="AU11" s="1891"/>
      <c r="AV11" s="1891"/>
      <c r="AW11" s="1891"/>
      <c r="AX11" s="1891"/>
      <c r="AY11" s="1891"/>
      <c r="AZ11" s="1891"/>
      <c r="BA11" s="1891"/>
      <c r="BB11" s="1891"/>
      <c r="BC11" s="1891"/>
      <c r="BD11" s="1891"/>
      <c r="BE11" s="1891"/>
      <c r="BF11" s="1891"/>
      <c r="BG11" s="1891"/>
      <c r="BH11" s="1891"/>
      <c r="BI11" s="1891"/>
      <c r="BJ11" s="1891"/>
      <c r="BK11" s="1891"/>
      <c r="BL11" s="1891"/>
      <c r="BM11" s="1891"/>
      <c r="BN11" s="1891"/>
      <c r="BO11" s="1891"/>
      <c r="BP11" s="1891"/>
      <c r="BQ11" s="1891"/>
      <c r="BR11" s="1891"/>
      <c r="BS11" s="1891"/>
      <c r="BT11" s="1891"/>
      <c r="BU11" s="1891"/>
      <c r="BV11" s="1891"/>
      <c r="BW11" s="2583"/>
      <c r="BX11" s="2272"/>
      <c r="BY11" s="2272"/>
      <c r="BZ11" s="2272"/>
      <c r="CA11" s="2272"/>
      <c r="CB11" s="2272"/>
      <c r="CC11" s="2272"/>
      <c r="CD11" s="102"/>
      <c r="CE11" s="102"/>
      <c r="CF11" s="102"/>
      <c r="CG11" s="102"/>
      <c r="CH11" s="102"/>
      <c r="CI11" s="102"/>
      <c r="CJ11" s="102"/>
      <c r="CK11" s="102"/>
      <c r="CL11" s="102"/>
    </row>
    <row r="12" spans="1:90" ht="15" customHeight="1">
      <c r="A12" s="2009"/>
      <c r="B12" s="2009"/>
      <c r="C12" s="2009"/>
      <c r="D12" s="2009"/>
      <c r="E12" s="2009"/>
      <c r="F12" s="2009"/>
      <c r="G12" s="1893"/>
      <c r="H12" s="1891"/>
      <c r="I12" s="1891"/>
      <c r="J12" s="1891"/>
      <c r="K12" s="1891"/>
      <c r="L12" s="1891"/>
      <c r="M12" s="1891"/>
      <c r="N12" s="1891"/>
      <c r="O12" s="1891"/>
      <c r="P12" s="1891"/>
      <c r="Q12" s="1891"/>
      <c r="R12" s="1891"/>
      <c r="S12" s="1891"/>
      <c r="T12" s="1891"/>
      <c r="U12" s="1891"/>
      <c r="V12" s="1891"/>
      <c r="W12" s="1891"/>
      <c r="X12" s="1891"/>
      <c r="Y12" s="1891"/>
      <c r="Z12" s="1891"/>
      <c r="AA12" s="1891"/>
      <c r="AB12" s="1891"/>
      <c r="AC12" s="1891"/>
      <c r="AD12" s="1891"/>
      <c r="AE12" s="1891"/>
      <c r="AF12" s="1891"/>
      <c r="AG12" s="1891"/>
      <c r="AH12" s="1891"/>
      <c r="AI12" s="1891"/>
      <c r="AJ12" s="1891"/>
      <c r="AK12" s="1891"/>
      <c r="AL12" s="1891"/>
      <c r="AM12" s="1891"/>
      <c r="AN12" s="1891"/>
      <c r="AO12" s="1891"/>
      <c r="AP12" s="1891"/>
      <c r="AQ12" s="1891"/>
      <c r="AR12" s="1891"/>
      <c r="AS12" s="1891"/>
      <c r="AT12" s="1891"/>
      <c r="AU12" s="1891"/>
      <c r="AV12" s="1891"/>
      <c r="AW12" s="1891"/>
      <c r="AX12" s="1891"/>
      <c r="AY12" s="1891"/>
      <c r="AZ12" s="1891"/>
      <c r="BA12" s="1891"/>
      <c r="BB12" s="1891"/>
      <c r="BC12" s="1891"/>
      <c r="BD12" s="1891"/>
      <c r="BE12" s="1891"/>
      <c r="BF12" s="1891"/>
      <c r="BG12" s="1891"/>
      <c r="BH12" s="1891"/>
      <c r="BI12" s="1891"/>
      <c r="BJ12" s="1891"/>
      <c r="BK12" s="1891"/>
      <c r="BL12" s="1891"/>
      <c r="BM12" s="1891"/>
      <c r="BN12" s="1891"/>
      <c r="BO12" s="1891"/>
      <c r="BP12" s="1891"/>
      <c r="BQ12" s="1891"/>
      <c r="BR12" s="1891"/>
      <c r="BS12" s="1891"/>
      <c r="BT12" s="1891"/>
      <c r="BU12" s="1891"/>
      <c r="BV12" s="1891"/>
      <c r="BW12" s="2583"/>
      <c r="BX12" s="2272"/>
      <c r="BY12" s="2272"/>
      <c r="BZ12" s="2272"/>
      <c r="CA12" s="2272"/>
      <c r="CB12" s="2272"/>
      <c r="CC12" s="2272"/>
      <c r="CD12" s="102"/>
      <c r="CE12" s="102"/>
      <c r="CF12" s="102"/>
      <c r="CG12" s="102"/>
      <c r="CH12" s="102"/>
      <c r="CI12" s="102"/>
      <c r="CJ12" s="102"/>
      <c r="CK12" s="102"/>
      <c r="CL12" s="102"/>
    </row>
    <row r="13" spans="1:90" ht="15" customHeight="1">
      <c r="A13" s="2009"/>
      <c r="B13" s="2009"/>
      <c r="C13" s="2009"/>
      <c r="D13" s="2009"/>
      <c r="E13" s="2009"/>
      <c r="F13" s="2009"/>
      <c r="G13" s="1893"/>
      <c r="H13" s="1891"/>
      <c r="I13" s="1891"/>
      <c r="J13" s="1891"/>
      <c r="K13" s="1891"/>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c r="AH13" s="1891"/>
      <c r="AI13" s="1891"/>
      <c r="AJ13" s="1891"/>
      <c r="AK13" s="1891"/>
      <c r="AL13" s="1891"/>
      <c r="AM13" s="1891"/>
      <c r="AN13" s="1891"/>
      <c r="AO13" s="1891"/>
      <c r="AP13" s="1891"/>
      <c r="AQ13" s="1891"/>
      <c r="AR13" s="1891"/>
      <c r="AS13" s="1891"/>
      <c r="AT13" s="1891"/>
      <c r="AU13" s="1891"/>
      <c r="AV13" s="1891"/>
      <c r="AW13" s="1891"/>
      <c r="AX13" s="1891"/>
      <c r="AY13" s="1891"/>
      <c r="AZ13" s="1891"/>
      <c r="BA13" s="1891"/>
      <c r="BB13" s="1891"/>
      <c r="BC13" s="1891"/>
      <c r="BD13" s="1891"/>
      <c r="BE13" s="1891"/>
      <c r="BF13" s="1891"/>
      <c r="BG13" s="1891"/>
      <c r="BH13" s="1891"/>
      <c r="BI13" s="1891"/>
      <c r="BJ13" s="1891"/>
      <c r="BK13" s="1891"/>
      <c r="BL13" s="1891"/>
      <c r="BM13" s="1891"/>
      <c r="BN13" s="1891"/>
      <c r="BO13" s="1891"/>
      <c r="BP13" s="1891"/>
      <c r="BQ13" s="1891"/>
      <c r="BR13" s="1891"/>
      <c r="BS13" s="1891"/>
      <c r="BT13" s="1891"/>
      <c r="BU13" s="1891"/>
      <c r="BV13" s="1891"/>
      <c r="BW13" s="2583"/>
      <c r="BX13" s="2272"/>
      <c r="BY13" s="2272"/>
      <c r="BZ13" s="2272"/>
      <c r="CA13" s="2272"/>
      <c r="CB13" s="2272"/>
      <c r="CC13" s="2272"/>
      <c r="CD13" s="102"/>
      <c r="CE13" s="102"/>
      <c r="CF13" s="102"/>
      <c r="CG13" s="102"/>
      <c r="CH13" s="102"/>
      <c r="CI13" s="102"/>
      <c r="CJ13" s="102"/>
      <c r="CK13" s="102"/>
      <c r="CL13" s="102"/>
    </row>
    <row r="14" spans="1:90" ht="15" customHeight="1">
      <c r="A14" s="2009"/>
      <c r="B14" s="2009"/>
      <c r="C14" s="2009"/>
      <c r="D14" s="2009"/>
      <c r="E14" s="2009"/>
      <c r="F14" s="2009"/>
      <c r="G14" s="1893"/>
      <c r="H14" s="1891"/>
      <c r="I14" s="1891"/>
      <c r="J14" s="1891"/>
      <c r="K14" s="1891"/>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c r="AH14" s="1891"/>
      <c r="AI14" s="1891"/>
      <c r="AJ14" s="1891"/>
      <c r="AK14" s="1891"/>
      <c r="AL14" s="1891"/>
      <c r="AM14" s="1891"/>
      <c r="AN14" s="1891"/>
      <c r="AO14" s="1891"/>
      <c r="AP14" s="1891"/>
      <c r="AQ14" s="1891"/>
      <c r="AR14" s="1891"/>
      <c r="AS14" s="1891"/>
      <c r="AT14" s="1891"/>
      <c r="AU14" s="1891"/>
      <c r="AV14" s="1891"/>
      <c r="AW14" s="1891"/>
      <c r="AX14" s="1891"/>
      <c r="AY14" s="1891"/>
      <c r="AZ14" s="1891"/>
      <c r="BA14" s="1891"/>
      <c r="BB14" s="1891"/>
      <c r="BC14" s="1891"/>
      <c r="BD14" s="1891"/>
      <c r="BE14" s="1891"/>
      <c r="BF14" s="1891"/>
      <c r="BG14" s="1891"/>
      <c r="BH14" s="1891"/>
      <c r="BI14" s="1891"/>
      <c r="BJ14" s="1891"/>
      <c r="BK14" s="1891"/>
      <c r="BL14" s="1891"/>
      <c r="BM14" s="1891"/>
      <c r="BN14" s="1891"/>
      <c r="BO14" s="1891"/>
      <c r="BP14" s="1891"/>
      <c r="BQ14" s="1891"/>
      <c r="BR14" s="1891"/>
      <c r="BS14" s="1891"/>
      <c r="BT14" s="1891"/>
      <c r="BU14" s="1891"/>
      <c r="BV14" s="1891"/>
      <c r="BW14" s="2583"/>
      <c r="BX14" s="2272"/>
      <c r="BY14" s="2272"/>
      <c r="BZ14" s="2272"/>
      <c r="CA14" s="2272"/>
      <c r="CB14" s="2272"/>
      <c r="CC14" s="2272"/>
      <c r="CD14" s="102"/>
      <c r="CE14" s="102"/>
      <c r="CF14" s="102"/>
      <c r="CG14" s="102"/>
      <c r="CH14" s="102"/>
      <c r="CI14" s="102"/>
      <c r="CJ14" s="102"/>
      <c r="CK14" s="102"/>
      <c r="CL14" s="102"/>
    </row>
    <row r="15" spans="1:90" ht="15" customHeight="1">
      <c r="A15" s="2009"/>
      <c r="B15" s="2009"/>
      <c r="C15" s="2009"/>
      <c r="D15" s="2009"/>
      <c r="E15" s="2009"/>
      <c r="F15" s="2009"/>
      <c r="G15" s="1893"/>
      <c r="H15" s="1891"/>
      <c r="I15" s="1891"/>
      <c r="J15" s="1891"/>
      <c r="K15" s="1891"/>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c r="AL15" s="1891"/>
      <c r="AM15" s="1891"/>
      <c r="AN15" s="1891"/>
      <c r="AO15" s="1891"/>
      <c r="AP15" s="1891"/>
      <c r="AQ15" s="1891"/>
      <c r="AR15" s="1891"/>
      <c r="AS15" s="1891"/>
      <c r="AT15" s="1891"/>
      <c r="AU15" s="1891"/>
      <c r="AV15" s="1891"/>
      <c r="AW15" s="1891"/>
      <c r="AX15" s="1891"/>
      <c r="AY15" s="1891"/>
      <c r="AZ15" s="1891"/>
      <c r="BA15" s="1891"/>
      <c r="BB15" s="1891"/>
      <c r="BC15" s="1891"/>
      <c r="BD15" s="1891"/>
      <c r="BE15" s="1891"/>
      <c r="BF15" s="1891"/>
      <c r="BG15" s="1891"/>
      <c r="BH15" s="1891"/>
      <c r="BI15" s="1891"/>
      <c r="BJ15" s="1891"/>
      <c r="BK15" s="1891"/>
      <c r="BL15" s="1891"/>
      <c r="BM15" s="1891"/>
      <c r="BN15" s="1891"/>
      <c r="BO15" s="1891"/>
      <c r="BP15" s="1891"/>
      <c r="BQ15" s="1891"/>
      <c r="BR15" s="1891"/>
      <c r="BS15" s="1891"/>
      <c r="BT15" s="1891"/>
      <c r="BU15" s="1891"/>
      <c r="BV15" s="1891"/>
      <c r="BW15" s="2583"/>
      <c r="BX15" s="2272"/>
      <c r="BY15" s="2272"/>
      <c r="BZ15" s="2272"/>
      <c r="CA15" s="2272"/>
      <c r="CB15" s="2272"/>
      <c r="CC15" s="2272"/>
      <c r="CD15" s="102"/>
      <c r="CE15" s="102"/>
      <c r="CF15" s="102"/>
      <c r="CG15" s="102"/>
      <c r="CH15" s="102"/>
      <c r="CI15" s="102"/>
      <c r="CJ15" s="102"/>
      <c r="CK15" s="102"/>
      <c r="CL15" s="102"/>
    </row>
    <row r="16" spans="1:90" ht="15" customHeight="1">
      <c r="A16" s="2009"/>
      <c r="B16" s="2009"/>
      <c r="C16" s="2009"/>
      <c r="D16" s="2009"/>
      <c r="E16" s="2009"/>
      <c r="F16" s="2009"/>
      <c r="G16" s="2584"/>
      <c r="H16" s="2585"/>
      <c r="I16" s="2585"/>
      <c r="J16" s="2585"/>
      <c r="K16" s="2585"/>
      <c r="L16" s="2585"/>
      <c r="M16" s="2585"/>
      <c r="N16" s="2585"/>
      <c r="O16" s="2585"/>
      <c r="P16" s="2585"/>
      <c r="Q16" s="2585"/>
      <c r="R16" s="2585"/>
      <c r="S16" s="2585"/>
      <c r="T16" s="2586" t="s">
        <v>368</v>
      </c>
      <c r="U16" s="2586"/>
      <c r="V16" s="2586"/>
      <c r="W16" s="2586"/>
      <c r="X16" s="2586"/>
      <c r="Y16" s="2586"/>
      <c r="Z16" s="2586"/>
      <c r="AA16" s="2586"/>
      <c r="AB16" s="2586"/>
      <c r="AC16" s="2586"/>
      <c r="AD16" s="2586"/>
      <c r="AE16" s="2586"/>
      <c r="AF16" s="2586"/>
      <c r="AG16" s="2586"/>
      <c r="AH16" s="2586"/>
      <c r="AI16" s="2586"/>
      <c r="AJ16" s="2586"/>
      <c r="AK16" s="2586"/>
      <c r="AL16" s="2586"/>
      <c r="AM16" s="2586"/>
      <c r="AN16" s="2586"/>
      <c r="AO16" s="2586"/>
      <c r="AP16" s="2586"/>
      <c r="AQ16" s="2586"/>
      <c r="AR16" s="2586"/>
      <c r="AS16" s="2586"/>
      <c r="AT16" s="2586"/>
      <c r="AU16" s="2586"/>
      <c r="AV16" s="2586"/>
      <c r="AW16" s="2586"/>
      <c r="AX16" s="2586"/>
      <c r="AY16" s="2586"/>
      <c r="AZ16" s="2586"/>
      <c r="BA16" s="2586"/>
      <c r="BB16" s="2586"/>
      <c r="BC16" s="2586"/>
      <c r="BD16" s="2586"/>
      <c r="BE16" s="2586"/>
      <c r="BF16" s="2586"/>
      <c r="BG16" s="2586"/>
      <c r="BH16" s="2586"/>
      <c r="BI16" s="2586"/>
      <c r="BJ16" s="2586"/>
      <c r="BK16" s="2585"/>
      <c r="BL16" s="2585"/>
      <c r="BM16" s="2585"/>
      <c r="BN16" s="2585"/>
      <c r="BO16" s="2585"/>
      <c r="BP16" s="2585"/>
      <c r="BQ16" s="2585"/>
      <c r="BR16" s="2585"/>
      <c r="BS16" s="2585"/>
      <c r="BT16" s="2585"/>
      <c r="BU16" s="2585"/>
      <c r="BV16" s="2585"/>
      <c r="BW16" s="2587"/>
      <c r="BX16" s="2272"/>
      <c r="BY16" s="2272"/>
      <c r="BZ16" s="2272"/>
      <c r="CA16" s="2272"/>
      <c r="CB16" s="2272"/>
      <c r="CC16" s="2272"/>
      <c r="CD16" s="102"/>
      <c r="CE16" s="102"/>
      <c r="CF16" s="102"/>
      <c r="CG16" s="102"/>
      <c r="CH16" s="102"/>
      <c r="CI16" s="102"/>
      <c r="CJ16" s="102"/>
      <c r="CK16" s="102"/>
      <c r="CL16" s="102"/>
    </row>
    <row r="17" spans="1:90" ht="15" customHeight="1">
      <c r="A17" s="2009"/>
      <c r="B17" s="2009"/>
      <c r="C17" s="2009"/>
      <c r="D17" s="2009"/>
      <c r="E17" s="2009"/>
      <c r="F17" s="2009"/>
      <c r="G17" s="2584"/>
      <c r="H17" s="2585"/>
      <c r="I17" s="2585"/>
      <c r="J17" s="2585"/>
      <c r="K17" s="2585"/>
      <c r="L17" s="2585"/>
      <c r="M17" s="2585"/>
      <c r="N17" s="2585"/>
      <c r="O17" s="2585"/>
      <c r="P17" s="2585"/>
      <c r="Q17" s="2585"/>
      <c r="R17" s="2585"/>
      <c r="S17" s="2585"/>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2588"/>
      <c r="AS17" s="2588"/>
      <c r="AT17" s="2588"/>
      <c r="AU17" s="2588"/>
      <c r="AV17" s="2588"/>
      <c r="AW17" s="2588"/>
      <c r="AX17" s="2588"/>
      <c r="AY17" s="2588"/>
      <c r="AZ17" s="2588"/>
      <c r="BA17" s="2588"/>
      <c r="BB17" s="2588"/>
      <c r="BC17" s="2588"/>
      <c r="BD17" s="2588"/>
      <c r="BE17" s="2588"/>
      <c r="BF17" s="2588"/>
      <c r="BG17" s="2588"/>
      <c r="BH17" s="2588"/>
      <c r="BI17" s="2588"/>
      <c r="BJ17" s="2588"/>
      <c r="BK17" s="2585"/>
      <c r="BL17" s="2585"/>
      <c r="BM17" s="2585"/>
      <c r="BN17" s="2585"/>
      <c r="BO17" s="2585"/>
      <c r="BP17" s="2585"/>
      <c r="BQ17" s="2585"/>
      <c r="BR17" s="2585"/>
      <c r="BS17" s="2585"/>
      <c r="BT17" s="2585"/>
      <c r="BU17" s="2585"/>
      <c r="BV17" s="2585"/>
      <c r="BW17" s="2587"/>
      <c r="BX17" s="2272"/>
      <c r="BY17" s="2272"/>
      <c r="BZ17" s="2272"/>
      <c r="CA17" s="2272"/>
      <c r="CB17" s="2272"/>
      <c r="CC17" s="2272"/>
      <c r="CD17" s="102"/>
      <c r="CE17" s="102"/>
      <c r="CF17" s="102"/>
      <c r="CG17" s="102"/>
      <c r="CH17" s="102"/>
      <c r="CI17" s="102"/>
      <c r="CJ17" s="102"/>
      <c r="CK17" s="102"/>
      <c r="CL17" s="102"/>
    </row>
    <row r="18" spans="1:90" ht="15" customHeight="1">
      <c r="A18" s="2009"/>
      <c r="B18" s="2009"/>
      <c r="C18" s="2009"/>
      <c r="D18" s="2009"/>
      <c r="E18" s="2009"/>
      <c r="F18" s="2009"/>
      <c r="G18" s="2584"/>
      <c r="H18" s="2585"/>
      <c r="I18" s="2585"/>
      <c r="J18" s="2585"/>
      <c r="K18" s="2585"/>
      <c r="L18" s="2585"/>
      <c r="M18" s="2585"/>
      <c r="N18" s="2585"/>
      <c r="O18" s="2585"/>
      <c r="P18" s="2585"/>
      <c r="Q18" s="2585"/>
      <c r="R18" s="2585"/>
      <c r="S18" s="2585"/>
      <c r="T18" s="2586" t="s">
        <v>241</v>
      </c>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86"/>
      <c r="AS18" s="2586"/>
      <c r="AT18" s="2586"/>
      <c r="AU18" s="2586"/>
      <c r="AV18" s="2586"/>
      <c r="AW18" s="2586"/>
      <c r="AX18" s="2586"/>
      <c r="AY18" s="2586"/>
      <c r="AZ18" s="2586"/>
      <c r="BA18" s="2586"/>
      <c r="BB18" s="2586"/>
      <c r="BC18" s="2586"/>
      <c r="BD18" s="2586"/>
      <c r="BE18" s="2586"/>
      <c r="BF18" s="2586"/>
      <c r="BG18" s="2586"/>
      <c r="BH18" s="2586"/>
      <c r="BI18" s="2586"/>
      <c r="BJ18" s="2586"/>
      <c r="BK18" s="2585"/>
      <c r="BL18" s="2585"/>
      <c r="BM18" s="2585"/>
      <c r="BN18" s="2585"/>
      <c r="BO18" s="2585"/>
      <c r="BP18" s="2585"/>
      <c r="BQ18" s="2585"/>
      <c r="BR18" s="2585"/>
      <c r="BS18" s="2585"/>
      <c r="BT18" s="2585"/>
      <c r="BU18" s="2585"/>
      <c r="BV18" s="2585"/>
      <c r="BW18" s="2587"/>
      <c r="BX18" s="2272"/>
      <c r="BY18" s="2272"/>
      <c r="BZ18" s="2272"/>
      <c r="CA18" s="2272"/>
      <c r="CB18" s="2272"/>
      <c r="CC18" s="2272"/>
      <c r="CD18" s="102"/>
      <c r="CE18" s="102"/>
      <c r="CF18" s="102"/>
      <c r="CG18" s="102"/>
      <c r="CH18" s="102"/>
      <c r="CI18" s="102"/>
      <c r="CJ18" s="102"/>
      <c r="CK18" s="102"/>
      <c r="CL18" s="102"/>
    </row>
    <row r="19" spans="1:90" ht="15" customHeight="1">
      <c r="A19" s="2009"/>
      <c r="B19" s="2009"/>
      <c r="C19" s="2009"/>
      <c r="D19" s="2009"/>
      <c r="E19" s="2009"/>
      <c r="F19" s="2009"/>
      <c r="G19" s="2584"/>
      <c r="H19" s="2585"/>
      <c r="I19" s="2585"/>
      <c r="J19" s="2585"/>
      <c r="K19" s="2585"/>
      <c r="L19" s="2585"/>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c r="AS19" s="2585"/>
      <c r="AT19" s="2585"/>
      <c r="AU19" s="2585"/>
      <c r="AV19" s="2585"/>
      <c r="AW19" s="2585"/>
      <c r="AX19" s="2585"/>
      <c r="AY19" s="2585"/>
      <c r="AZ19" s="2585"/>
      <c r="BA19" s="2585"/>
      <c r="BB19" s="2585"/>
      <c r="BC19" s="2585"/>
      <c r="BD19" s="2585"/>
      <c r="BE19" s="2585"/>
      <c r="BF19" s="2585"/>
      <c r="BG19" s="2585"/>
      <c r="BH19" s="2585"/>
      <c r="BI19" s="2585"/>
      <c r="BJ19" s="2585"/>
      <c r="BK19" s="2585"/>
      <c r="BL19" s="2585"/>
      <c r="BM19" s="2585"/>
      <c r="BN19" s="2585"/>
      <c r="BO19" s="2585"/>
      <c r="BP19" s="2585"/>
      <c r="BQ19" s="2585"/>
      <c r="BR19" s="2585"/>
      <c r="BS19" s="2585"/>
      <c r="BT19" s="2585"/>
      <c r="BU19" s="2585"/>
      <c r="BV19" s="2585"/>
      <c r="BW19" s="2587"/>
      <c r="BX19" s="2272"/>
      <c r="BY19" s="2272"/>
      <c r="BZ19" s="2272"/>
      <c r="CA19" s="2272"/>
      <c r="CB19" s="2272"/>
      <c r="CC19" s="2272"/>
      <c r="CD19" s="102"/>
      <c r="CE19" s="102"/>
      <c r="CF19" s="102"/>
      <c r="CG19" s="102"/>
      <c r="CH19" s="102"/>
      <c r="CI19" s="102"/>
      <c r="CJ19" s="102"/>
      <c r="CK19" s="102"/>
      <c r="CL19" s="102"/>
    </row>
    <row r="20" spans="1:90" ht="15" customHeight="1">
      <c r="A20" s="2009"/>
      <c r="B20" s="2009"/>
      <c r="C20" s="2009"/>
      <c r="D20" s="2009"/>
      <c r="E20" s="2009"/>
      <c r="F20" s="2009"/>
      <c r="G20" s="2584"/>
      <c r="H20" s="2585"/>
      <c r="I20" s="2585"/>
      <c r="J20" s="2585"/>
      <c r="K20" s="2585"/>
      <c r="L20" s="2585"/>
      <c r="M20" s="2585"/>
      <c r="N20" s="2585"/>
      <c r="O20" s="2585"/>
      <c r="P20" s="2585"/>
      <c r="Q20" s="2585"/>
      <c r="R20" s="2585"/>
      <c r="S20" s="2585"/>
      <c r="T20" s="2586" t="s">
        <v>242</v>
      </c>
      <c r="U20" s="2586"/>
      <c r="V20" s="2586"/>
      <c r="W20" s="2586"/>
      <c r="X20" s="2586"/>
      <c r="Y20" s="2586"/>
      <c r="Z20" s="2586"/>
      <c r="AA20" s="2586"/>
      <c r="AB20" s="2586"/>
      <c r="AC20" s="2586"/>
      <c r="AD20" s="2586"/>
      <c r="AE20" s="2586"/>
      <c r="AF20" s="2586"/>
      <c r="AG20" s="2586"/>
      <c r="AH20" s="2586"/>
      <c r="AI20" s="2586"/>
      <c r="AJ20" s="2586"/>
      <c r="AK20" s="2586"/>
      <c r="AL20" s="2586"/>
      <c r="AM20" s="2586"/>
      <c r="AN20" s="2586"/>
      <c r="AO20" s="2586"/>
      <c r="AP20" s="2586"/>
      <c r="AQ20" s="2586"/>
      <c r="AR20" s="2586"/>
      <c r="AS20" s="2586"/>
      <c r="AT20" s="2586"/>
      <c r="AU20" s="2586"/>
      <c r="AV20" s="2586"/>
      <c r="AW20" s="2586"/>
      <c r="AX20" s="2586"/>
      <c r="AY20" s="2586"/>
      <c r="AZ20" s="2586"/>
      <c r="BA20" s="2586"/>
      <c r="BB20" s="2586"/>
      <c r="BC20" s="2586"/>
      <c r="BD20" s="2586"/>
      <c r="BE20" s="2586"/>
      <c r="BF20" s="2586"/>
      <c r="BG20" s="2586"/>
      <c r="BH20" s="2586"/>
      <c r="BI20" s="2586"/>
      <c r="BJ20" s="2586"/>
      <c r="BK20" s="2585"/>
      <c r="BL20" s="2585"/>
      <c r="BM20" s="2585"/>
      <c r="BN20" s="2585"/>
      <c r="BO20" s="2585"/>
      <c r="BP20" s="2585"/>
      <c r="BQ20" s="2585"/>
      <c r="BR20" s="2585"/>
      <c r="BS20" s="2585"/>
      <c r="BT20" s="2585"/>
      <c r="BU20" s="2585"/>
      <c r="BV20" s="2585"/>
      <c r="BW20" s="2587"/>
      <c r="BX20" s="2272"/>
      <c r="BY20" s="2272"/>
      <c r="BZ20" s="2272"/>
      <c r="CA20" s="2272"/>
      <c r="CB20" s="2272"/>
      <c r="CC20" s="2272"/>
      <c r="CD20" s="102"/>
      <c r="CE20" s="102"/>
      <c r="CF20" s="102"/>
      <c r="CG20" s="102"/>
      <c r="CH20" s="102"/>
      <c r="CI20" s="102"/>
      <c r="CJ20" s="102"/>
      <c r="CK20" s="102"/>
      <c r="CL20" s="102"/>
    </row>
    <row r="21" spans="1:90" ht="15" customHeight="1">
      <c r="A21" s="2009"/>
      <c r="B21" s="2009"/>
      <c r="C21" s="2009"/>
      <c r="D21" s="2009"/>
      <c r="E21" s="2009"/>
      <c r="F21" s="2009"/>
      <c r="G21" s="1893"/>
      <c r="H21" s="1891"/>
      <c r="I21" s="1891"/>
      <c r="J21" s="1891"/>
      <c r="K21" s="1891"/>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1891"/>
      <c r="BS21" s="1891"/>
      <c r="BT21" s="1891"/>
      <c r="BU21" s="1891"/>
      <c r="BV21" s="1891"/>
      <c r="BW21" s="2583"/>
      <c r="BX21" s="2272"/>
      <c r="BY21" s="2272"/>
      <c r="BZ21" s="2272"/>
      <c r="CA21" s="2272"/>
      <c r="CB21" s="2272"/>
      <c r="CC21" s="2272"/>
      <c r="CD21" s="102"/>
      <c r="CE21" s="102"/>
      <c r="CF21" s="102"/>
      <c r="CG21" s="102"/>
      <c r="CH21" s="102"/>
      <c r="CI21" s="102"/>
      <c r="CJ21" s="102"/>
      <c r="CK21" s="102"/>
      <c r="CL21" s="102"/>
    </row>
    <row r="22" spans="1:90" ht="15" customHeight="1">
      <c r="A22" s="2009"/>
      <c r="B22" s="2009"/>
      <c r="C22" s="2009"/>
      <c r="D22" s="2009"/>
      <c r="E22" s="2009"/>
      <c r="F22" s="2009"/>
      <c r="G22" s="1893"/>
      <c r="H22" s="1891"/>
      <c r="I22" s="1891"/>
      <c r="J22" s="1891"/>
      <c r="K22" s="1891"/>
      <c r="L22" s="1891"/>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c r="AN22" s="1891"/>
      <c r="AO22" s="1891"/>
      <c r="AP22" s="1891"/>
      <c r="AQ22" s="1891"/>
      <c r="AR22" s="1891"/>
      <c r="AS22" s="1891"/>
      <c r="AT22" s="1891"/>
      <c r="AU22" s="1891"/>
      <c r="AV22" s="1891"/>
      <c r="AW22" s="1891"/>
      <c r="AX22" s="1891"/>
      <c r="AY22" s="1891"/>
      <c r="AZ22" s="1891"/>
      <c r="BA22" s="1891"/>
      <c r="BB22" s="1891"/>
      <c r="BC22" s="1891"/>
      <c r="BD22" s="1891"/>
      <c r="BE22" s="1891"/>
      <c r="BF22" s="1891"/>
      <c r="BG22" s="1891"/>
      <c r="BH22" s="1891"/>
      <c r="BI22" s="1891"/>
      <c r="BJ22" s="1891"/>
      <c r="BK22" s="1891"/>
      <c r="BL22" s="1891"/>
      <c r="BM22" s="1891"/>
      <c r="BN22" s="1891"/>
      <c r="BO22" s="1891"/>
      <c r="BP22" s="1891"/>
      <c r="BQ22" s="1891"/>
      <c r="BR22" s="1891"/>
      <c r="BS22" s="1891"/>
      <c r="BT22" s="1891"/>
      <c r="BU22" s="1891"/>
      <c r="BV22" s="1891"/>
      <c r="BW22" s="2583"/>
      <c r="BX22" s="2272"/>
      <c r="BY22" s="2272"/>
      <c r="BZ22" s="2272"/>
      <c r="CA22" s="2272"/>
      <c r="CB22" s="2272"/>
      <c r="CC22" s="2272"/>
      <c r="CD22" s="102"/>
      <c r="CE22" s="102"/>
      <c r="CF22" s="102"/>
      <c r="CG22" s="102"/>
      <c r="CH22" s="102"/>
      <c r="CI22" s="102"/>
      <c r="CJ22" s="102"/>
      <c r="CK22" s="102"/>
      <c r="CL22" s="102"/>
    </row>
    <row r="23" spans="1:90" ht="15" customHeight="1">
      <c r="A23" s="2009"/>
      <c r="B23" s="2009"/>
      <c r="C23" s="2009"/>
      <c r="D23" s="2009"/>
      <c r="E23" s="2009"/>
      <c r="F23" s="2009"/>
      <c r="G23" s="1893"/>
      <c r="H23" s="1891"/>
      <c r="I23" s="1891"/>
      <c r="J23" s="1891"/>
      <c r="K23" s="1891"/>
      <c r="L23" s="1891"/>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c r="AN23" s="1891"/>
      <c r="AO23" s="1891"/>
      <c r="AP23" s="1891"/>
      <c r="AQ23" s="1891"/>
      <c r="AR23" s="1891"/>
      <c r="AS23" s="1891"/>
      <c r="AT23" s="1891"/>
      <c r="AU23" s="1891"/>
      <c r="AV23" s="1891"/>
      <c r="AW23" s="1891"/>
      <c r="AX23" s="1891"/>
      <c r="AY23" s="1891"/>
      <c r="AZ23" s="1891"/>
      <c r="BA23" s="1891"/>
      <c r="BB23" s="1891"/>
      <c r="BC23" s="1891"/>
      <c r="BD23" s="1891"/>
      <c r="BE23" s="1891"/>
      <c r="BF23" s="1891"/>
      <c r="BG23" s="1891"/>
      <c r="BH23" s="1891"/>
      <c r="BI23" s="1891"/>
      <c r="BJ23" s="1891"/>
      <c r="BK23" s="1891"/>
      <c r="BL23" s="1891"/>
      <c r="BM23" s="1891"/>
      <c r="BN23" s="1891"/>
      <c r="BO23" s="1891"/>
      <c r="BP23" s="1891"/>
      <c r="BQ23" s="1891"/>
      <c r="BR23" s="1891"/>
      <c r="BS23" s="1891"/>
      <c r="BT23" s="1891"/>
      <c r="BU23" s="1891"/>
      <c r="BV23" s="1891"/>
      <c r="BW23" s="2583"/>
      <c r="BX23" s="2272"/>
      <c r="BY23" s="2272"/>
      <c r="BZ23" s="2272"/>
      <c r="CA23" s="2272"/>
      <c r="CB23" s="2272"/>
      <c r="CC23" s="2272"/>
      <c r="CD23" s="102"/>
      <c r="CE23" s="102"/>
      <c r="CF23" s="102"/>
      <c r="CG23" s="102"/>
      <c r="CH23" s="102"/>
      <c r="CI23" s="102"/>
      <c r="CJ23" s="102"/>
      <c r="CK23" s="102"/>
      <c r="CL23" s="102"/>
    </row>
    <row r="24" spans="1:90" ht="15" customHeight="1">
      <c r="A24" s="2009"/>
      <c r="B24" s="2009"/>
      <c r="C24" s="2009"/>
      <c r="D24" s="2009"/>
      <c r="E24" s="2009"/>
      <c r="F24" s="2009"/>
      <c r="G24" s="2589"/>
      <c r="H24" s="2020"/>
      <c r="I24" s="2020"/>
      <c r="J24" s="2020"/>
      <c r="K24" s="2020"/>
      <c r="L24" s="2020"/>
      <c r="M24" s="2020"/>
      <c r="N24" s="2020"/>
      <c r="O24" s="2020"/>
      <c r="P24" s="2020"/>
      <c r="Q24" s="2020"/>
      <c r="R24" s="2020"/>
      <c r="S24" s="2084" t="str">
        <f>IF(★入力画面!$U$12="","　　　年　　　月　　　日",★入力画面!$BL$12)</f>
        <v>　　　年　　　月　　　日</v>
      </c>
      <c r="T24" s="2084"/>
      <c r="U24" s="2084"/>
      <c r="V24" s="2084"/>
      <c r="W24" s="2084"/>
      <c r="X24" s="2084"/>
      <c r="Y24" s="2084"/>
      <c r="Z24" s="2084"/>
      <c r="AA24" s="2084"/>
      <c r="AB24" s="2084"/>
      <c r="AC24" s="2084"/>
      <c r="AD24" s="2084"/>
      <c r="AE24" s="2084"/>
      <c r="AF24" s="2084"/>
      <c r="AG24" s="2084"/>
      <c r="AH24" s="2084"/>
      <c r="AI24" s="2084"/>
      <c r="AJ24" s="2084"/>
      <c r="AK24" s="2084"/>
      <c r="AL24" s="2020"/>
      <c r="AM24" s="2020"/>
      <c r="AN24" s="2020"/>
      <c r="AO24" s="2020"/>
      <c r="AP24" s="2020"/>
      <c r="AQ24" s="2020"/>
      <c r="AR24" s="2020"/>
      <c r="AS24" s="2020"/>
      <c r="AT24" s="2020"/>
      <c r="AU24" s="2020"/>
      <c r="AV24" s="2020"/>
      <c r="AW24" s="2020"/>
      <c r="AX24" s="2020"/>
      <c r="AY24" s="2020"/>
      <c r="AZ24" s="2020"/>
      <c r="BA24" s="2020"/>
      <c r="BB24" s="2020"/>
      <c r="BC24" s="2020"/>
      <c r="BD24" s="2020"/>
      <c r="BE24" s="2020"/>
      <c r="BF24" s="2020"/>
      <c r="BG24" s="2020"/>
      <c r="BH24" s="2020"/>
      <c r="BI24" s="2020"/>
      <c r="BJ24" s="2020"/>
      <c r="BK24" s="2020"/>
      <c r="BL24" s="2020"/>
      <c r="BM24" s="2020"/>
      <c r="BN24" s="2020"/>
      <c r="BO24" s="2020"/>
      <c r="BP24" s="2020"/>
      <c r="BQ24" s="2020"/>
      <c r="BR24" s="2020"/>
      <c r="BS24" s="2020"/>
      <c r="BT24" s="2020"/>
      <c r="BU24" s="2020"/>
      <c r="BV24" s="2020"/>
      <c r="BW24" s="2590"/>
      <c r="BX24" s="2272"/>
      <c r="BY24" s="2272"/>
      <c r="BZ24" s="2272"/>
      <c r="CA24" s="2272"/>
      <c r="CB24" s="2272"/>
      <c r="CC24" s="2272"/>
      <c r="CD24" s="102"/>
      <c r="CE24" s="102"/>
      <c r="CF24" s="102"/>
      <c r="CG24" s="102"/>
      <c r="CH24" s="102"/>
      <c r="CI24" s="102"/>
      <c r="CJ24" s="102"/>
      <c r="CK24" s="102"/>
      <c r="CL24" s="102"/>
    </row>
    <row r="25" spans="1:90" ht="15" customHeight="1">
      <c r="A25" s="2009"/>
      <c r="B25" s="2009"/>
      <c r="C25" s="2009"/>
      <c r="D25" s="2009"/>
      <c r="E25" s="2009"/>
      <c r="F25" s="2009"/>
      <c r="G25" s="2589"/>
      <c r="H25" s="2020"/>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0"/>
      <c r="AK25" s="2020"/>
      <c r="AL25" s="2020"/>
      <c r="AM25" s="2020"/>
      <c r="AN25" s="2020"/>
      <c r="AO25" s="2020"/>
      <c r="AP25" s="2020"/>
      <c r="AQ25" s="2020"/>
      <c r="AR25" s="2020"/>
      <c r="AS25" s="2020"/>
      <c r="AT25" s="2020"/>
      <c r="AU25" s="2020"/>
      <c r="AV25" s="2020"/>
      <c r="AW25" s="2020"/>
      <c r="AX25" s="2020"/>
      <c r="AY25" s="2020"/>
      <c r="AZ25" s="2020"/>
      <c r="BA25" s="2020"/>
      <c r="BB25" s="2020"/>
      <c r="BC25" s="2020"/>
      <c r="BD25" s="2020"/>
      <c r="BE25" s="2020"/>
      <c r="BF25" s="2020"/>
      <c r="BG25" s="2020"/>
      <c r="BH25" s="2020"/>
      <c r="BI25" s="2020"/>
      <c r="BJ25" s="2020"/>
      <c r="BK25" s="2020"/>
      <c r="BL25" s="2020"/>
      <c r="BM25" s="2020"/>
      <c r="BN25" s="2020"/>
      <c r="BO25" s="2020"/>
      <c r="BP25" s="2020"/>
      <c r="BQ25" s="2020"/>
      <c r="BR25" s="2020"/>
      <c r="BS25" s="2020"/>
      <c r="BT25" s="2020"/>
      <c r="BU25" s="2020"/>
      <c r="BV25" s="2020"/>
      <c r="BW25" s="2590"/>
      <c r="BX25" s="2272"/>
      <c r="BY25" s="2272"/>
      <c r="BZ25" s="2272"/>
      <c r="CA25" s="2272"/>
      <c r="CB25" s="2272"/>
      <c r="CC25" s="2272"/>
      <c r="CD25" s="102"/>
      <c r="CE25" s="102"/>
      <c r="CF25" s="102"/>
      <c r="CG25" s="102"/>
      <c r="CH25" s="102"/>
      <c r="CI25" s="102"/>
      <c r="CJ25" s="102"/>
      <c r="CK25" s="102"/>
      <c r="CL25" s="102"/>
    </row>
    <row r="26" spans="1:90" ht="15" customHeight="1">
      <c r="A26" s="2009"/>
      <c r="B26" s="2009"/>
      <c r="C26" s="2009"/>
      <c r="D26" s="2009"/>
      <c r="E26" s="2009"/>
      <c r="F26" s="2009"/>
      <c r="G26" s="2589"/>
      <c r="H26" s="2020"/>
      <c r="I26" s="2020"/>
      <c r="J26" s="2020"/>
      <c r="K26" s="2020"/>
      <c r="L26" s="2020"/>
      <c r="M26" s="2020"/>
      <c r="N26" s="2020"/>
      <c r="O26" s="2020"/>
      <c r="P26" s="2020"/>
      <c r="Q26" s="2020"/>
      <c r="R26" s="2020"/>
      <c r="S26" s="2020"/>
      <c r="T26" s="2020"/>
      <c r="U26" s="2020"/>
      <c r="V26" s="2020"/>
      <c r="W26" s="2020"/>
      <c r="X26" s="2020"/>
      <c r="Y26" s="2020"/>
      <c r="Z26" s="2020"/>
      <c r="AA26" s="2020"/>
      <c r="AB26" s="2020"/>
      <c r="AC26" s="2020"/>
      <c r="AD26" s="2020"/>
      <c r="AE26" s="2020"/>
      <c r="AF26" s="2020"/>
      <c r="AG26" s="2020"/>
      <c r="AH26" s="2020"/>
      <c r="AI26" s="2020"/>
      <c r="AJ26" s="2020"/>
      <c r="AK26" s="2020"/>
      <c r="AL26" s="2020"/>
      <c r="AM26" s="2020"/>
      <c r="AN26" s="2020"/>
      <c r="AO26" s="2020"/>
      <c r="AP26" s="2020"/>
      <c r="AQ26" s="2020"/>
      <c r="AR26" s="2020"/>
      <c r="AS26" s="2020"/>
      <c r="AT26" s="2020"/>
      <c r="AU26" s="2020"/>
      <c r="AV26" s="2020"/>
      <c r="AW26" s="2020"/>
      <c r="AX26" s="2020"/>
      <c r="AY26" s="2020"/>
      <c r="AZ26" s="2020"/>
      <c r="BA26" s="2020"/>
      <c r="BB26" s="2020"/>
      <c r="BC26" s="2020"/>
      <c r="BD26" s="2020"/>
      <c r="BE26" s="2020"/>
      <c r="BF26" s="2020"/>
      <c r="BG26" s="2020"/>
      <c r="BH26" s="2020"/>
      <c r="BI26" s="2020"/>
      <c r="BJ26" s="2020"/>
      <c r="BK26" s="2020"/>
      <c r="BL26" s="2020"/>
      <c r="BM26" s="2020"/>
      <c r="BN26" s="2020"/>
      <c r="BO26" s="2020"/>
      <c r="BP26" s="2020"/>
      <c r="BQ26" s="2020"/>
      <c r="BR26" s="2020"/>
      <c r="BS26" s="2020"/>
      <c r="BT26" s="2020"/>
      <c r="BU26" s="2020"/>
      <c r="BV26" s="2020"/>
      <c r="BW26" s="2590"/>
      <c r="BX26" s="2272"/>
      <c r="BY26" s="2272"/>
      <c r="BZ26" s="2272"/>
      <c r="CA26" s="2272"/>
      <c r="CB26" s="2272"/>
      <c r="CC26" s="2272"/>
      <c r="CD26" s="102"/>
      <c r="CE26" s="102"/>
      <c r="CF26" s="102"/>
      <c r="CG26" s="102"/>
      <c r="CH26" s="102"/>
      <c r="CI26" s="102"/>
      <c r="CJ26" s="102"/>
      <c r="CK26" s="102"/>
      <c r="CL26" s="102"/>
    </row>
    <row r="27" spans="1:90" ht="15" customHeight="1">
      <c r="A27" s="2009"/>
      <c r="B27" s="2009"/>
      <c r="C27" s="2009"/>
      <c r="D27" s="2009"/>
      <c r="E27" s="2009"/>
      <c r="F27" s="2009"/>
      <c r="G27" s="2589"/>
      <c r="H27" s="2020"/>
      <c r="I27" s="2020"/>
      <c r="J27" s="2020"/>
      <c r="K27" s="2020"/>
      <c r="L27" s="2020"/>
      <c r="M27" s="2020"/>
      <c r="N27" s="2020"/>
      <c r="O27" s="2020"/>
      <c r="P27" s="2020"/>
      <c r="Q27" s="2020"/>
      <c r="R27" s="2020"/>
      <c r="S27" s="2020"/>
      <c r="T27" s="2020"/>
      <c r="U27" s="2020"/>
      <c r="V27" s="2020"/>
      <c r="W27" s="2020"/>
      <c r="X27" s="2020"/>
      <c r="Y27" s="2020"/>
      <c r="Z27" s="2020"/>
      <c r="AA27" s="2020"/>
      <c r="AB27" s="2020"/>
      <c r="AC27" s="2020"/>
      <c r="AD27" s="2020"/>
      <c r="AE27" s="2020"/>
      <c r="AF27" s="2020"/>
      <c r="AG27" s="2020"/>
      <c r="AH27" s="2020"/>
      <c r="AI27" s="2020"/>
      <c r="AJ27" s="2020"/>
      <c r="AK27" s="2020"/>
      <c r="AL27" s="2020"/>
      <c r="AM27" s="2020"/>
      <c r="AN27" s="2020"/>
      <c r="AO27" s="2020"/>
      <c r="AP27" s="2020"/>
      <c r="AQ27" s="2020"/>
      <c r="AR27" s="2020"/>
      <c r="AS27" s="2020"/>
      <c r="AT27" s="2020"/>
      <c r="AU27" s="2020"/>
      <c r="AV27" s="2020"/>
      <c r="AW27" s="2020"/>
      <c r="AX27" s="2020"/>
      <c r="AY27" s="2020"/>
      <c r="AZ27" s="2020"/>
      <c r="BA27" s="2020"/>
      <c r="BB27" s="2020"/>
      <c r="BC27" s="2020"/>
      <c r="BD27" s="2020"/>
      <c r="BE27" s="2020"/>
      <c r="BF27" s="2020"/>
      <c r="BG27" s="2020"/>
      <c r="BH27" s="2020"/>
      <c r="BI27" s="2020"/>
      <c r="BJ27" s="2020"/>
      <c r="BK27" s="2020"/>
      <c r="BL27" s="2020"/>
      <c r="BM27" s="2020"/>
      <c r="BN27" s="2020"/>
      <c r="BO27" s="2020"/>
      <c r="BP27" s="2020"/>
      <c r="BQ27" s="2020"/>
      <c r="BR27" s="2020"/>
      <c r="BS27" s="2020"/>
      <c r="BT27" s="2020"/>
      <c r="BU27" s="2020"/>
      <c r="BV27" s="2020"/>
      <c r="BW27" s="2590"/>
      <c r="BX27" s="2272"/>
      <c r="BY27" s="2272"/>
      <c r="BZ27" s="2272"/>
      <c r="CA27" s="2272"/>
      <c r="CB27" s="2272"/>
      <c r="CC27" s="2272"/>
      <c r="CD27" s="102"/>
      <c r="CE27" s="102"/>
      <c r="CF27" s="102"/>
      <c r="CG27" s="102"/>
      <c r="CH27" s="102"/>
      <c r="CI27" s="102"/>
      <c r="CJ27" s="102"/>
      <c r="CK27" s="102"/>
      <c r="CL27" s="102"/>
    </row>
    <row r="28" spans="1:90" ht="15" customHeight="1">
      <c r="A28" s="2009"/>
      <c r="B28" s="2009"/>
      <c r="C28" s="2009"/>
      <c r="D28" s="2009"/>
      <c r="E28" s="2009"/>
      <c r="F28" s="2009"/>
      <c r="G28" s="2589"/>
      <c r="H28" s="2020"/>
      <c r="I28" s="2020"/>
      <c r="J28" s="2020"/>
      <c r="K28" s="2020"/>
      <c r="L28" s="2020"/>
      <c r="M28" s="2020"/>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c r="AL28" s="2020"/>
      <c r="AM28" s="2020"/>
      <c r="AN28" s="2020"/>
      <c r="AO28" s="2020"/>
      <c r="AP28" s="2020"/>
      <c r="AQ28" s="2020"/>
      <c r="AR28" s="2020"/>
      <c r="AS28" s="2020"/>
      <c r="AT28" s="2020"/>
      <c r="AU28" s="2020"/>
      <c r="AV28" s="2020"/>
      <c r="AW28" s="2020"/>
      <c r="AX28" s="2020"/>
      <c r="AY28" s="2020"/>
      <c r="AZ28" s="2020"/>
      <c r="BA28" s="2020"/>
      <c r="BB28" s="2020"/>
      <c r="BC28" s="2020"/>
      <c r="BD28" s="2020"/>
      <c r="BE28" s="2020"/>
      <c r="BF28" s="2020"/>
      <c r="BG28" s="2020"/>
      <c r="BH28" s="2020"/>
      <c r="BI28" s="2020"/>
      <c r="BJ28" s="2020"/>
      <c r="BK28" s="2020"/>
      <c r="BL28" s="2020"/>
      <c r="BM28" s="2020"/>
      <c r="BN28" s="2020"/>
      <c r="BO28" s="2020"/>
      <c r="BP28" s="2020"/>
      <c r="BQ28" s="2020"/>
      <c r="BR28" s="2020"/>
      <c r="BS28" s="2020"/>
      <c r="BT28" s="2020"/>
      <c r="BU28" s="2020"/>
      <c r="BV28" s="2020"/>
      <c r="BW28" s="2590"/>
      <c r="BX28" s="2272"/>
      <c r="BY28" s="2272"/>
      <c r="BZ28" s="2272"/>
      <c r="CA28" s="2272"/>
      <c r="CB28" s="2272"/>
      <c r="CC28" s="2272"/>
      <c r="CD28" s="102"/>
      <c r="CE28" s="102"/>
      <c r="CF28" s="102"/>
      <c r="CG28" s="102"/>
      <c r="CH28" s="102"/>
      <c r="CI28" s="102"/>
      <c r="CJ28" s="102"/>
      <c r="CK28" s="102"/>
      <c r="CL28" s="102"/>
    </row>
    <row r="29" spans="1:90" ht="15" customHeight="1">
      <c r="A29" s="2009"/>
      <c r="B29" s="2009"/>
      <c r="C29" s="2009"/>
      <c r="D29" s="2009"/>
      <c r="E29" s="2009"/>
      <c r="F29" s="2009"/>
      <c r="G29" s="2589"/>
      <c r="H29" s="2020"/>
      <c r="I29" s="2020"/>
      <c r="J29" s="2020"/>
      <c r="K29" s="2020"/>
      <c r="L29" s="2020"/>
      <c r="M29" s="2020"/>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c r="AL29" s="2020"/>
      <c r="AM29" s="2020"/>
      <c r="AN29" s="2020"/>
      <c r="AO29" s="2020"/>
      <c r="AP29" s="2020"/>
      <c r="AQ29" s="2020"/>
      <c r="AR29" s="2020"/>
      <c r="AS29" s="2020"/>
      <c r="AT29" s="2020"/>
      <c r="AU29" s="2020"/>
      <c r="AV29" s="2020"/>
      <c r="AW29" s="2020"/>
      <c r="AX29" s="2020"/>
      <c r="AY29" s="2020"/>
      <c r="AZ29" s="2020"/>
      <c r="BA29" s="2020"/>
      <c r="BB29" s="2020"/>
      <c r="BC29" s="2020"/>
      <c r="BD29" s="2020"/>
      <c r="BE29" s="2020"/>
      <c r="BF29" s="2020"/>
      <c r="BG29" s="2020"/>
      <c r="BH29" s="2020"/>
      <c r="BI29" s="2020"/>
      <c r="BJ29" s="2020"/>
      <c r="BK29" s="2020"/>
      <c r="BL29" s="2020"/>
      <c r="BM29" s="2020"/>
      <c r="BN29" s="2020"/>
      <c r="BO29" s="2020"/>
      <c r="BP29" s="2020"/>
      <c r="BQ29" s="2020"/>
      <c r="BR29" s="2020"/>
      <c r="BS29" s="2020"/>
      <c r="BT29" s="2020"/>
      <c r="BU29" s="2020"/>
      <c r="BV29" s="2020"/>
      <c r="BW29" s="2590"/>
      <c r="BX29" s="2272"/>
      <c r="BY29" s="2272"/>
      <c r="BZ29" s="2272"/>
      <c r="CA29" s="2272"/>
      <c r="CB29" s="2272"/>
      <c r="CC29" s="2272"/>
      <c r="CD29" s="102"/>
      <c r="CE29" s="102"/>
      <c r="CF29" s="102"/>
      <c r="CG29" s="102"/>
      <c r="CH29" s="102"/>
      <c r="CI29" s="102"/>
      <c r="CJ29" s="102"/>
      <c r="CK29" s="102"/>
      <c r="CL29" s="102"/>
    </row>
    <row r="30" spans="1:90" ht="15" customHeight="1">
      <c r="A30" s="2009"/>
      <c r="B30" s="2009"/>
      <c r="C30" s="2009"/>
      <c r="D30" s="2009"/>
      <c r="E30" s="2009"/>
      <c r="F30" s="2009"/>
      <c r="G30" s="2589"/>
      <c r="H30" s="2020"/>
      <c r="I30" s="2020"/>
      <c r="J30" s="2020"/>
      <c r="K30" s="2020"/>
      <c r="L30" s="2020"/>
      <c r="M30" s="2020"/>
      <c r="N30" s="2020"/>
      <c r="O30" s="2020"/>
      <c r="P30" s="2020"/>
      <c r="Q30" s="2020"/>
      <c r="R30" s="2020"/>
      <c r="S30" s="2020"/>
      <c r="T30" s="2020"/>
      <c r="U30" s="2020"/>
      <c r="V30" s="2020"/>
      <c r="W30" s="2020"/>
      <c r="X30" s="2020"/>
      <c r="Y30" s="2020"/>
      <c r="Z30" s="2020"/>
      <c r="AA30" s="2020"/>
      <c r="AB30" s="2020"/>
      <c r="AC30" s="2020"/>
      <c r="AD30" s="2020"/>
      <c r="AE30" s="2020"/>
      <c r="AF30" s="2020"/>
      <c r="AG30" s="2020"/>
      <c r="AH30" s="2020"/>
      <c r="AI30" s="2020"/>
      <c r="AJ30" s="2020"/>
      <c r="AK30" s="2020"/>
      <c r="AL30" s="2020"/>
      <c r="AM30" s="2020"/>
      <c r="AN30" s="2020"/>
      <c r="AO30" s="2020"/>
      <c r="AP30" s="2020"/>
      <c r="AQ30" s="2020"/>
      <c r="AR30" s="2020"/>
      <c r="AS30" s="2020"/>
      <c r="AT30" s="2020"/>
      <c r="AU30" s="2020"/>
      <c r="AV30" s="2020"/>
      <c r="AW30" s="2020"/>
      <c r="AX30" s="2020"/>
      <c r="AY30" s="2020"/>
      <c r="AZ30" s="2020"/>
      <c r="BA30" s="2020"/>
      <c r="BB30" s="2020"/>
      <c r="BC30" s="2020"/>
      <c r="BD30" s="2020"/>
      <c r="BE30" s="2020"/>
      <c r="BF30" s="2020"/>
      <c r="BG30" s="2020"/>
      <c r="BH30" s="2020"/>
      <c r="BI30" s="2020"/>
      <c r="BJ30" s="2020"/>
      <c r="BK30" s="2020"/>
      <c r="BL30" s="2020"/>
      <c r="BM30" s="2020"/>
      <c r="BN30" s="2020"/>
      <c r="BO30" s="2020"/>
      <c r="BP30" s="2020"/>
      <c r="BQ30" s="2020"/>
      <c r="BR30" s="2020"/>
      <c r="BS30" s="2020"/>
      <c r="BT30" s="2020"/>
      <c r="BU30" s="2020"/>
      <c r="BV30" s="2020"/>
      <c r="BW30" s="2590"/>
      <c r="BX30" s="2272"/>
      <c r="BY30" s="2272"/>
      <c r="BZ30" s="2272"/>
      <c r="CA30" s="2272"/>
      <c r="CB30" s="2272"/>
      <c r="CC30" s="2272"/>
      <c r="CD30" s="102"/>
      <c r="CE30" s="102"/>
      <c r="CF30" s="102"/>
      <c r="CG30" s="102"/>
      <c r="CH30" s="102"/>
      <c r="CI30" s="102"/>
      <c r="CJ30" s="102"/>
      <c r="CK30" s="102"/>
      <c r="CL30" s="102"/>
    </row>
    <row r="31" spans="1:90" ht="15" customHeight="1">
      <c r="A31" s="2009"/>
      <c r="B31" s="2009"/>
      <c r="C31" s="2009"/>
      <c r="D31" s="2009"/>
      <c r="E31" s="2009"/>
      <c r="F31" s="2009"/>
      <c r="G31" s="2589"/>
      <c r="H31" s="2020"/>
      <c r="I31" s="2020"/>
      <c r="J31" s="2020"/>
      <c r="K31" s="2020"/>
      <c r="L31" s="2020"/>
      <c r="M31" s="2020"/>
      <c r="N31" s="2020"/>
      <c r="O31" s="2020"/>
      <c r="P31" s="2020"/>
      <c r="Q31" s="2020"/>
      <c r="R31" s="2020"/>
      <c r="S31" s="2020"/>
      <c r="T31" s="2020"/>
      <c r="U31" s="2020"/>
      <c r="V31" s="2020"/>
      <c r="W31" s="2020"/>
      <c r="X31" s="2020"/>
      <c r="Y31" s="2020"/>
      <c r="Z31" s="2020"/>
      <c r="AA31" s="2020"/>
      <c r="AB31" s="2020"/>
      <c r="AC31" s="2020"/>
      <c r="AD31" s="2020"/>
      <c r="AE31" s="2020"/>
      <c r="AF31" s="2020"/>
      <c r="AG31" s="2020"/>
      <c r="AH31" s="2020"/>
      <c r="AI31" s="2020"/>
      <c r="AJ31" s="2020"/>
      <c r="AK31" s="2020"/>
      <c r="AL31" s="2020"/>
      <c r="AM31" s="2020"/>
      <c r="AN31" s="2020"/>
      <c r="AO31" s="2020"/>
      <c r="AP31" s="2020"/>
      <c r="AQ31" s="2020"/>
      <c r="AR31" s="2020"/>
      <c r="AS31" s="2020"/>
      <c r="AT31" s="2020"/>
      <c r="AU31" s="2020"/>
      <c r="AV31" s="2020"/>
      <c r="AW31" s="2020"/>
      <c r="AX31" s="2020"/>
      <c r="AY31" s="2020"/>
      <c r="AZ31" s="2020"/>
      <c r="BA31" s="2020"/>
      <c r="BB31" s="2020"/>
      <c r="BC31" s="2020"/>
      <c r="BD31" s="2020"/>
      <c r="BE31" s="2020"/>
      <c r="BF31" s="2020"/>
      <c r="BG31" s="2020"/>
      <c r="BH31" s="2020"/>
      <c r="BI31" s="2020"/>
      <c r="BJ31" s="2020"/>
      <c r="BK31" s="2020"/>
      <c r="BL31" s="2020"/>
      <c r="BM31" s="2020"/>
      <c r="BN31" s="2020"/>
      <c r="BO31" s="2020"/>
      <c r="BP31" s="2020"/>
      <c r="BQ31" s="2020"/>
      <c r="BR31" s="2020"/>
      <c r="BS31" s="2020"/>
      <c r="BT31" s="2020"/>
      <c r="BU31" s="2020"/>
      <c r="BV31" s="2020"/>
      <c r="BW31" s="2590"/>
      <c r="BX31" s="2272"/>
      <c r="BY31" s="2272"/>
      <c r="BZ31" s="2272"/>
      <c r="CA31" s="2272"/>
      <c r="CB31" s="2272"/>
      <c r="CC31" s="2272"/>
      <c r="CD31" s="102"/>
      <c r="CE31" s="102"/>
      <c r="CF31" s="102"/>
      <c r="CG31" s="102"/>
      <c r="CH31" s="102"/>
      <c r="CI31" s="102"/>
      <c r="CJ31" s="102"/>
      <c r="CK31" s="102"/>
      <c r="CL31" s="102"/>
    </row>
    <row r="32" spans="1:90" s="156" customFormat="1" ht="15" customHeight="1">
      <c r="A32" s="2009"/>
      <c r="B32" s="2009"/>
      <c r="C32" s="2009"/>
      <c r="D32" s="2009"/>
      <c r="E32" s="2009"/>
      <c r="F32" s="2009"/>
      <c r="G32" s="2591"/>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8"/>
      <c r="AG32" s="2588"/>
      <c r="AH32" s="2588"/>
      <c r="AI32" s="2588"/>
      <c r="AJ32" s="2588"/>
      <c r="AK32" s="2588"/>
      <c r="AL32" s="2588"/>
      <c r="AM32" s="2588"/>
      <c r="AN32" s="2588"/>
      <c r="AO32" s="2588"/>
      <c r="AP32" s="2588"/>
      <c r="AQ32" s="2588"/>
      <c r="AR32" s="2588"/>
      <c r="AS32" s="2588"/>
      <c r="AT32" s="2588"/>
      <c r="AU32" s="2588"/>
      <c r="AV32" s="2588"/>
      <c r="AW32" s="2588"/>
      <c r="AX32" s="2588"/>
      <c r="AY32" s="2588"/>
      <c r="AZ32" s="2588"/>
      <c r="BA32" s="2588"/>
      <c r="BB32" s="2588"/>
      <c r="BC32" s="2588"/>
      <c r="BD32" s="2588"/>
      <c r="BE32" s="2588"/>
      <c r="BF32" s="2588"/>
      <c r="BG32" s="2588"/>
      <c r="BH32" s="2588"/>
      <c r="BI32" s="2588"/>
      <c r="BJ32" s="2588"/>
      <c r="BK32" s="2588"/>
      <c r="BL32" s="2588"/>
      <c r="BM32" s="2588"/>
      <c r="BN32" s="2588"/>
      <c r="BO32" s="2588"/>
      <c r="BP32" s="2588"/>
      <c r="BQ32" s="2588"/>
      <c r="BR32" s="2588"/>
      <c r="BS32" s="2588"/>
      <c r="BT32" s="2588"/>
      <c r="BU32" s="2588"/>
      <c r="BV32" s="2588"/>
      <c r="BW32" s="2592"/>
      <c r="BX32" s="2272"/>
      <c r="BY32" s="2272"/>
      <c r="BZ32" s="2272"/>
      <c r="CA32" s="2272"/>
      <c r="CB32" s="2272"/>
      <c r="CC32" s="2272"/>
      <c r="CD32" s="140"/>
      <c r="CE32" s="140"/>
      <c r="CF32" s="140"/>
      <c r="CG32" s="140"/>
      <c r="CH32" s="140"/>
      <c r="CI32" s="140"/>
      <c r="CJ32" s="140"/>
      <c r="CK32" s="140"/>
      <c r="CL32" s="140"/>
    </row>
    <row r="33" spans="1:90" s="156" customFormat="1" ht="15" customHeight="1">
      <c r="A33" s="2009"/>
      <c r="B33" s="2009"/>
      <c r="C33" s="2009"/>
      <c r="D33" s="2009"/>
      <c r="E33" s="2009"/>
      <c r="F33" s="2009"/>
      <c r="G33" s="2591"/>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8"/>
      <c r="AG33" s="2588"/>
      <c r="AH33" s="2588"/>
      <c r="AI33" s="2588"/>
      <c r="AJ33" s="2588"/>
      <c r="AK33" s="2588"/>
      <c r="AL33" s="2588"/>
      <c r="AM33" s="2588"/>
      <c r="AN33" s="2588"/>
      <c r="AO33" s="2588"/>
      <c r="AP33" s="2588"/>
      <c r="AQ33" s="2588"/>
      <c r="AR33" s="2588"/>
      <c r="AS33" s="2588"/>
      <c r="AT33" s="2588"/>
      <c r="AU33" s="2588"/>
      <c r="AV33" s="2588"/>
      <c r="AW33" s="2588"/>
      <c r="AX33" s="2588"/>
      <c r="AY33" s="2588"/>
      <c r="AZ33" s="2588"/>
      <c r="BA33" s="2588"/>
      <c r="BB33" s="2588"/>
      <c r="BC33" s="2588"/>
      <c r="BD33" s="2588"/>
      <c r="BE33" s="2588"/>
      <c r="BF33" s="2588"/>
      <c r="BG33" s="2588"/>
      <c r="BH33" s="2588"/>
      <c r="BI33" s="2588"/>
      <c r="BJ33" s="2588"/>
      <c r="BK33" s="2588"/>
      <c r="BL33" s="2588"/>
      <c r="BM33" s="2588"/>
      <c r="BN33" s="2588"/>
      <c r="BO33" s="2588"/>
      <c r="BP33" s="2588"/>
      <c r="BQ33" s="2588"/>
      <c r="BR33" s="2588"/>
      <c r="BS33" s="2588"/>
      <c r="BT33" s="2588"/>
      <c r="BU33" s="2588"/>
      <c r="BV33" s="2588"/>
      <c r="BW33" s="2592"/>
      <c r="BX33" s="2272"/>
      <c r="BY33" s="2272"/>
      <c r="BZ33" s="2272"/>
      <c r="CA33" s="2272"/>
      <c r="CB33" s="2272"/>
      <c r="CC33" s="2272"/>
      <c r="CD33" s="140"/>
      <c r="CE33" s="140"/>
      <c r="CF33" s="140"/>
      <c r="CG33" s="140"/>
      <c r="CH33" s="140"/>
      <c r="CI33" s="140"/>
      <c r="CJ33" s="140"/>
      <c r="CK33" s="140"/>
      <c r="CL33" s="140"/>
    </row>
    <row r="34" spans="1:90" s="156" customFormat="1" ht="15" customHeight="1">
      <c r="A34" s="2009"/>
      <c r="B34" s="2009"/>
      <c r="C34" s="2009"/>
      <c r="D34" s="2009"/>
      <c r="E34" s="2009"/>
      <c r="F34" s="2009"/>
      <c r="G34" s="2591"/>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8"/>
      <c r="AG34" s="2588"/>
      <c r="AH34" s="2588"/>
      <c r="AI34" s="2588"/>
      <c r="AJ34" s="2588"/>
      <c r="AK34" s="2588"/>
      <c r="AL34" s="2588"/>
      <c r="AM34" s="2588"/>
      <c r="AN34" s="2588"/>
      <c r="AO34" s="2588"/>
      <c r="AP34" s="2588"/>
      <c r="AQ34" s="2588"/>
      <c r="AR34" s="2588"/>
      <c r="AS34" s="2588"/>
      <c r="AT34" s="2588"/>
      <c r="AU34" s="2588"/>
      <c r="AV34" s="2588"/>
      <c r="AW34" s="2588"/>
      <c r="AX34" s="2588"/>
      <c r="AY34" s="2588"/>
      <c r="AZ34" s="2588"/>
      <c r="BA34" s="2588"/>
      <c r="BB34" s="2588"/>
      <c r="BC34" s="2588"/>
      <c r="BD34" s="2588"/>
      <c r="BE34" s="2588"/>
      <c r="BF34" s="2588"/>
      <c r="BG34" s="2588"/>
      <c r="BH34" s="2588"/>
      <c r="BI34" s="2588"/>
      <c r="BJ34" s="2588"/>
      <c r="BK34" s="2588"/>
      <c r="BL34" s="2588"/>
      <c r="BM34" s="2588"/>
      <c r="BN34" s="2588"/>
      <c r="BO34" s="2588"/>
      <c r="BP34" s="2588"/>
      <c r="BQ34" s="2588"/>
      <c r="BR34" s="2588"/>
      <c r="BS34" s="2588"/>
      <c r="BT34" s="2588"/>
      <c r="BU34" s="2588"/>
      <c r="BV34" s="2588"/>
      <c r="BW34" s="2592"/>
      <c r="BX34" s="2272"/>
      <c r="BY34" s="2272"/>
      <c r="BZ34" s="2272"/>
      <c r="CA34" s="2272"/>
      <c r="CB34" s="2272"/>
      <c r="CC34" s="2272"/>
      <c r="CD34" s="140"/>
      <c r="CE34" s="140"/>
      <c r="CF34" s="140"/>
      <c r="CG34" s="140"/>
      <c r="CH34" s="140"/>
      <c r="CI34" s="140"/>
      <c r="CJ34" s="140"/>
      <c r="CK34" s="140"/>
      <c r="CL34" s="140"/>
    </row>
    <row r="35" spans="1:90" s="156" customFormat="1" ht="15" customHeight="1">
      <c r="A35" s="2009"/>
      <c r="B35" s="2009"/>
      <c r="C35" s="2009"/>
      <c r="D35" s="2009"/>
      <c r="E35" s="2009"/>
      <c r="F35" s="2009"/>
      <c r="G35" s="2591"/>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94" t="s">
        <v>78</v>
      </c>
      <c r="AF35" s="2594"/>
      <c r="AG35" s="2594"/>
      <c r="AH35" s="2594"/>
      <c r="AI35" s="2594"/>
      <c r="AJ35" s="2594"/>
      <c r="AK35" s="2594"/>
      <c r="AL35" s="2594"/>
      <c r="AM35" s="2594"/>
      <c r="AN35" s="2594"/>
      <c r="AP35" s="2595">
        <f>★入力画面!$M$18</f>
        <v>0</v>
      </c>
      <c r="AQ35" s="2595"/>
      <c r="AR35" s="2595"/>
      <c r="AS35" s="2595"/>
      <c r="AT35" s="2595"/>
      <c r="AU35" s="2595"/>
      <c r="AV35" s="2595"/>
      <c r="AW35" s="2595"/>
      <c r="AX35" s="2595"/>
      <c r="AY35" s="2595"/>
      <c r="AZ35" s="2595"/>
      <c r="BA35" s="2595"/>
      <c r="BB35" s="2595"/>
      <c r="BC35" s="2595"/>
      <c r="BD35" s="2595"/>
      <c r="BE35" s="2595"/>
      <c r="BF35" s="2595"/>
      <c r="BG35" s="2595"/>
      <c r="BH35" s="2595"/>
      <c r="BI35" s="2595"/>
      <c r="BJ35" s="2595"/>
      <c r="BK35" s="2595"/>
      <c r="BL35" s="2595"/>
      <c r="BM35" s="2595"/>
      <c r="BN35" s="2595"/>
      <c r="BO35" s="2595"/>
      <c r="BP35" s="2595"/>
      <c r="BQ35" s="2595"/>
      <c r="BR35" s="2588"/>
      <c r="BS35" s="2588"/>
      <c r="BT35" s="2588"/>
      <c r="BU35" s="2588"/>
      <c r="BV35" s="2588"/>
      <c r="BW35" s="2592"/>
      <c r="BX35" s="2272"/>
      <c r="BY35" s="2272"/>
      <c r="BZ35" s="2272"/>
      <c r="CA35" s="2272"/>
      <c r="CB35" s="2272"/>
      <c r="CC35" s="2272"/>
      <c r="CD35" s="140"/>
      <c r="CE35" s="140"/>
      <c r="CF35" s="140"/>
      <c r="CG35" s="140"/>
      <c r="CH35" s="140"/>
      <c r="CI35" s="140"/>
      <c r="CJ35" s="140"/>
      <c r="CK35" s="140"/>
      <c r="CL35" s="140"/>
    </row>
    <row r="36" spans="1:90" s="156" customFormat="1" ht="22.5" customHeight="1">
      <c r="A36" s="2009"/>
      <c r="B36" s="2009"/>
      <c r="C36" s="2009"/>
      <c r="D36" s="2009"/>
      <c r="E36" s="2009"/>
      <c r="F36" s="2009"/>
      <c r="G36" s="2591"/>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8"/>
      <c r="AG36" s="2588"/>
      <c r="AH36" s="2588"/>
      <c r="AI36" s="2588"/>
      <c r="AJ36" s="2588"/>
      <c r="AK36" s="2588"/>
      <c r="AL36" s="2588"/>
      <c r="AM36" s="2588"/>
      <c r="AN36" s="2588"/>
      <c r="AO36" s="2588"/>
      <c r="AP36" s="2588"/>
      <c r="AQ36" s="2588"/>
      <c r="AR36" s="2588"/>
      <c r="AS36" s="2588"/>
      <c r="AT36" s="2588"/>
      <c r="AU36" s="2588"/>
      <c r="AV36" s="2588"/>
      <c r="AW36" s="2588"/>
      <c r="AX36" s="2588"/>
      <c r="AY36" s="2588"/>
      <c r="AZ36" s="2588"/>
      <c r="BA36" s="2588"/>
      <c r="BB36" s="2588"/>
      <c r="BC36" s="2588"/>
      <c r="BD36" s="2588"/>
      <c r="BE36" s="2588"/>
      <c r="BF36" s="2588"/>
      <c r="BG36" s="2588"/>
      <c r="BH36" s="2588"/>
      <c r="BI36" s="2588"/>
      <c r="BJ36" s="2588"/>
      <c r="BK36" s="2588"/>
      <c r="BL36" s="2588"/>
      <c r="BM36" s="2588"/>
      <c r="BN36" s="2588"/>
      <c r="BO36" s="2588"/>
      <c r="BP36" s="2588"/>
      <c r="BQ36" s="2588"/>
      <c r="BR36" s="2588"/>
      <c r="BS36" s="2588"/>
      <c r="BT36" s="2588"/>
      <c r="BU36" s="2588"/>
      <c r="BV36" s="2588"/>
      <c r="BW36" s="2592"/>
      <c r="BX36" s="2272"/>
      <c r="BY36" s="2272"/>
      <c r="BZ36" s="2272"/>
      <c r="CA36" s="2272"/>
      <c r="CB36" s="2272"/>
      <c r="CC36" s="2272"/>
      <c r="CD36" s="140"/>
      <c r="CE36" s="140"/>
      <c r="CF36" s="140"/>
      <c r="CG36" s="140"/>
      <c r="CH36" s="140"/>
      <c r="CI36" s="140"/>
      <c r="CJ36" s="140"/>
      <c r="CK36" s="140"/>
      <c r="CL36" s="140"/>
    </row>
    <row r="37" spans="1:90" s="156" customFormat="1" ht="15" customHeight="1">
      <c r="A37" s="2009"/>
      <c r="B37" s="2009"/>
      <c r="C37" s="2009"/>
      <c r="D37" s="2009"/>
      <c r="E37" s="2009"/>
      <c r="F37" s="2009"/>
      <c r="G37" s="2591"/>
      <c r="H37" s="2588"/>
      <c r="I37" s="2588"/>
      <c r="J37" s="2588"/>
      <c r="K37" s="2588"/>
      <c r="L37" s="2588"/>
      <c r="M37" s="2588"/>
      <c r="N37" s="2588"/>
      <c r="O37" s="2588"/>
      <c r="P37" s="2588"/>
      <c r="Q37" s="2588"/>
      <c r="R37" s="2588"/>
      <c r="S37" s="2588"/>
      <c r="T37" s="2588"/>
      <c r="U37" s="2588"/>
      <c r="V37" s="2588"/>
      <c r="W37" s="2588"/>
      <c r="X37" s="2588"/>
      <c r="Y37" s="2588"/>
      <c r="Z37" s="2588"/>
      <c r="AA37" s="2588"/>
      <c r="AB37" s="2588"/>
      <c r="AC37" s="2588"/>
      <c r="AD37" s="2588"/>
      <c r="AE37" s="2594" t="s">
        <v>243</v>
      </c>
      <c r="AF37" s="2594"/>
      <c r="AG37" s="2594"/>
      <c r="AH37" s="2594"/>
      <c r="AI37" s="2594"/>
      <c r="AJ37" s="2594"/>
      <c r="AK37" s="2594"/>
      <c r="AL37" s="2594"/>
      <c r="AM37" s="2594"/>
      <c r="AN37" s="2594"/>
      <c r="AP37" s="2595">
        <f>★入力画面!$M$54</f>
        <v>0</v>
      </c>
      <c r="AQ37" s="2595"/>
      <c r="AR37" s="2595"/>
      <c r="AS37" s="2595"/>
      <c r="AT37" s="2595"/>
      <c r="AU37" s="2595"/>
      <c r="AV37" s="2595"/>
      <c r="AW37" s="2595"/>
      <c r="AX37" s="2595"/>
      <c r="AY37" s="2595"/>
      <c r="AZ37" s="2595"/>
      <c r="BA37" s="2595"/>
      <c r="BB37" s="2595"/>
      <c r="BC37" s="2595"/>
      <c r="BD37" s="2595"/>
      <c r="BE37" s="2595"/>
      <c r="BF37" s="2595"/>
      <c r="BG37" s="2595"/>
      <c r="BH37" s="2595"/>
      <c r="BI37" s="2595"/>
      <c r="BJ37" s="2595"/>
      <c r="BK37" s="2595"/>
      <c r="BL37" s="2595"/>
      <c r="BM37" s="2595"/>
      <c r="BN37" s="2597"/>
      <c r="BO37" s="2597"/>
      <c r="BP37" s="2588"/>
      <c r="BQ37" s="2588"/>
      <c r="BR37" s="2588"/>
      <c r="BS37" s="2588"/>
      <c r="BT37" s="2588"/>
      <c r="BU37" s="2588"/>
      <c r="BV37" s="2588"/>
      <c r="BW37" s="2592"/>
      <c r="BX37" s="2272"/>
      <c r="BY37" s="2272"/>
      <c r="BZ37" s="2272"/>
      <c r="CA37" s="2272"/>
      <c r="CB37" s="2272"/>
      <c r="CC37" s="2272"/>
      <c r="CD37" s="140"/>
      <c r="CE37" s="140"/>
      <c r="CF37" s="140"/>
      <c r="CG37" s="140"/>
      <c r="CH37" s="140"/>
      <c r="CI37" s="140"/>
      <c r="CJ37" s="140"/>
      <c r="CK37" s="140"/>
      <c r="CL37" s="140"/>
    </row>
    <row r="38" spans="1:90" s="156" customFormat="1" ht="22.5" customHeight="1">
      <c r="A38" s="2009"/>
      <c r="B38" s="2009"/>
      <c r="C38" s="2009"/>
      <c r="D38" s="2009"/>
      <c r="E38" s="2009"/>
      <c r="F38" s="2009"/>
      <c r="G38" s="2591"/>
      <c r="H38" s="2588"/>
      <c r="I38" s="2588"/>
      <c r="J38" s="2588"/>
      <c r="K38" s="2588"/>
      <c r="L38" s="2588"/>
      <c r="M38" s="2588"/>
      <c r="N38" s="2588"/>
      <c r="O38" s="2588"/>
      <c r="P38" s="2588"/>
      <c r="Q38" s="2588"/>
      <c r="R38" s="2588"/>
      <c r="S38" s="2588"/>
      <c r="T38" s="2588"/>
      <c r="U38" s="2588"/>
      <c r="V38" s="2588"/>
      <c r="W38" s="2588"/>
      <c r="X38" s="2588"/>
      <c r="Y38" s="2588"/>
      <c r="Z38" s="2588"/>
      <c r="AA38" s="2588"/>
      <c r="AB38" s="2588"/>
      <c r="AC38" s="2588"/>
      <c r="AD38" s="2588"/>
      <c r="AE38" s="2588"/>
      <c r="AF38" s="2588"/>
      <c r="AG38" s="2588"/>
      <c r="AH38" s="2588"/>
      <c r="AI38" s="2588"/>
      <c r="AJ38" s="2588"/>
      <c r="AK38" s="2588"/>
      <c r="AL38" s="2588"/>
      <c r="AM38" s="2588"/>
      <c r="AN38" s="2588"/>
      <c r="AO38" s="2588"/>
      <c r="AP38" s="2588"/>
      <c r="AQ38" s="2588"/>
      <c r="AR38" s="2588"/>
      <c r="AS38" s="2588"/>
      <c r="AT38" s="2588"/>
      <c r="AU38" s="2588"/>
      <c r="AV38" s="2588"/>
      <c r="AW38" s="2588"/>
      <c r="AX38" s="2588"/>
      <c r="AY38" s="2588"/>
      <c r="AZ38" s="2588"/>
      <c r="BA38" s="2588"/>
      <c r="BB38" s="2588"/>
      <c r="BC38" s="2588"/>
      <c r="BD38" s="2588"/>
      <c r="BE38" s="2588"/>
      <c r="BF38" s="2588"/>
      <c r="BG38" s="2588"/>
      <c r="BH38" s="2588"/>
      <c r="BI38" s="2588"/>
      <c r="BJ38" s="2588"/>
      <c r="BK38" s="2588"/>
      <c r="BL38" s="2588"/>
      <c r="BM38" s="2588"/>
      <c r="BN38" s="2588"/>
      <c r="BO38" s="2588"/>
      <c r="BP38" s="2588"/>
      <c r="BQ38" s="2588"/>
      <c r="BR38" s="2588"/>
      <c r="BS38" s="2588"/>
      <c r="BT38" s="2588"/>
      <c r="BU38" s="2588"/>
      <c r="BV38" s="2588"/>
      <c r="BW38" s="2592"/>
      <c r="BX38" s="2272"/>
      <c r="BY38" s="2272"/>
      <c r="BZ38" s="2272"/>
      <c r="CA38" s="2272"/>
      <c r="CB38" s="2272"/>
      <c r="CC38" s="2272"/>
      <c r="CD38" s="140"/>
      <c r="CE38" s="140"/>
      <c r="CF38" s="140"/>
      <c r="CG38" s="140"/>
      <c r="CH38" s="140"/>
      <c r="CI38" s="140"/>
      <c r="CJ38" s="140"/>
      <c r="CK38" s="140"/>
      <c r="CL38" s="140"/>
    </row>
    <row r="39" spans="1:90" s="156" customFormat="1" ht="7.5" customHeight="1">
      <c r="A39" s="2009"/>
      <c r="B39" s="2009"/>
      <c r="C39" s="2009"/>
      <c r="D39" s="2009"/>
      <c r="E39" s="2009"/>
      <c r="F39" s="2009"/>
      <c r="G39" s="2591"/>
      <c r="H39" s="2588"/>
      <c r="I39" s="2588"/>
      <c r="J39" s="2588"/>
      <c r="K39" s="2588"/>
      <c r="L39" s="2588"/>
      <c r="M39" s="2588"/>
      <c r="N39" s="2588"/>
      <c r="O39" s="2588"/>
      <c r="P39" s="2588"/>
      <c r="Q39" s="2588"/>
      <c r="R39" s="2588"/>
      <c r="S39" s="2588"/>
      <c r="T39" s="2588"/>
      <c r="U39" s="2588"/>
      <c r="V39" s="2588"/>
      <c r="W39" s="2588"/>
      <c r="X39" s="2588"/>
      <c r="Y39" s="2588"/>
      <c r="Z39" s="2588"/>
      <c r="AA39" s="2588"/>
      <c r="AB39" s="2588"/>
      <c r="AC39" s="2588"/>
      <c r="AD39" s="2588"/>
      <c r="AF39" s="2588"/>
      <c r="AG39" s="2588"/>
      <c r="AH39" s="2588"/>
      <c r="AI39" s="2588"/>
      <c r="AJ39" s="2588"/>
      <c r="AK39" s="2588"/>
      <c r="AL39" s="2588"/>
      <c r="AM39" s="2588"/>
      <c r="AN39" s="2588"/>
      <c r="AO39" s="2588"/>
      <c r="AP39" s="2588"/>
      <c r="AQ39" s="2588"/>
      <c r="AR39" s="2588"/>
      <c r="AS39" s="2588"/>
      <c r="AT39" s="2588"/>
      <c r="AU39" s="2588"/>
      <c r="AV39" s="2588"/>
      <c r="AW39" s="2588"/>
      <c r="AX39" s="2588"/>
      <c r="AY39" s="2588"/>
      <c r="AZ39" s="2588"/>
      <c r="BA39" s="2588"/>
      <c r="BB39" s="2588"/>
      <c r="BC39" s="2588"/>
      <c r="BD39" s="2588"/>
      <c r="BE39" s="2588"/>
      <c r="BF39" s="2588"/>
      <c r="BG39" s="2588"/>
      <c r="BH39" s="2588"/>
      <c r="BI39" s="2588"/>
      <c r="BJ39" s="2588"/>
      <c r="BK39" s="2588"/>
      <c r="BL39" s="2588"/>
      <c r="BM39" s="2588"/>
      <c r="BN39" s="2588"/>
      <c r="BO39" s="2588"/>
      <c r="BP39" s="2588"/>
      <c r="BR39" s="2588"/>
      <c r="BS39" s="2588"/>
      <c r="BT39" s="2588"/>
      <c r="BU39" s="2588"/>
      <c r="BV39" s="2588"/>
      <c r="BW39" s="2592"/>
      <c r="BX39" s="2272"/>
      <c r="BY39" s="2272"/>
      <c r="BZ39" s="2272"/>
      <c r="CA39" s="2272"/>
      <c r="CB39" s="2272"/>
      <c r="CC39" s="2272"/>
      <c r="CD39" s="140"/>
      <c r="CE39" s="140"/>
      <c r="CF39" s="140"/>
      <c r="CG39" s="140"/>
      <c r="CH39" s="140"/>
      <c r="CI39" s="140"/>
      <c r="CJ39" s="140"/>
      <c r="CK39" s="140"/>
      <c r="CL39" s="140"/>
    </row>
    <row r="40" spans="1:90" s="156" customFormat="1" ht="15" customHeight="1">
      <c r="A40" s="2009"/>
      <c r="B40" s="2009"/>
      <c r="C40" s="2009"/>
      <c r="D40" s="2009"/>
      <c r="E40" s="2009"/>
      <c r="F40" s="2009"/>
      <c r="G40" s="2591"/>
      <c r="H40" s="2588"/>
      <c r="I40" s="2588"/>
      <c r="J40" s="2588"/>
      <c r="K40" s="2588"/>
      <c r="L40" s="2588"/>
      <c r="M40" s="2588"/>
      <c r="N40" s="2588"/>
      <c r="O40" s="2588"/>
      <c r="P40" s="2588"/>
      <c r="Q40" s="2588"/>
      <c r="R40" s="2588"/>
      <c r="S40" s="2588"/>
      <c r="T40" s="2588"/>
      <c r="U40" s="2588"/>
      <c r="V40" s="2588"/>
      <c r="W40" s="2588"/>
      <c r="X40" s="2588"/>
      <c r="Y40" s="2588"/>
      <c r="Z40" s="2588"/>
      <c r="AA40" s="2588"/>
      <c r="AB40" s="2588"/>
      <c r="AC40" s="2588"/>
      <c r="AD40" s="2588"/>
      <c r="AE40" s="2588"/>
      <c r="AG40" s="2594" t="s">
        <v>244</v>
      </c>
      <c r="AH40" s="2594"/>
      <c r="AI40" s="2594"/>
      <c r="AJ40" s="2594"/>
      <c r="AK40" s="2594"/>
      <c r="AL40" s="2594"/>
      <c r="AM40" s="2594"/>
      <c r="AN40" s="2594"/>
      <c r="AO40" s="2594"/>
      <c r="AP40" s="2594"/>
      <c r="AR40" s="2585"/>
      <c r="AS40" s="2585"/>
      <c r="AT40" s="2585"/>
      <c r="AU40" s="2585"/>
      <c r="AV40" s="2585"/>
      <c r="AW40" s="2585"/>
      <c r="AX40" s="2585"/>
      <c r="AY40" s="2585"/>
      <c r="AZ40" s="2585"/>
      <c r="BA40" s="2585"/>
      <c r="BB40" s="2585"/>
      <c r="BC40" s="2585"/>
      <c r="BD40" s="2585"/>
      <c r="BE40" s="2585"/>
      <c r="BF40" s="2585"/>
      <c r="BG40" s="2585"/>
      <c r="BH40" s="2585"/>
      <c r="BI40" s="2585"/>
      <c r="BJ40" s="2585"/>
      <c r="BK40" s="2585"/>
      <c r="BL40" s="2585"/>
      <c r="BM40" s="2585"/>
      <c r="BN40" s="2585"/>
      <c r="BO40" s="2585"/>
      <c r="BP40" s="2585"/>
      <c r="BQ40" s="2588"/>
      <c r="BR40" s="2588"/>
      <c r="BS40" s="2588"/>
      <c r="BT40" s="2588"/>
      <c r="BU40" s="2588"/>
      <c r="BV40" s="2588"/>
      <c r="BW40" s="2592"/>
      <c r="BX40" s="2272"/>
      <c r="BY40" s="2272"/>
      <c r="BZ40" s="2272"/>
      <c r="CA40" s="2272"/>
      <c r="CB40" s="2272"/>
      <c r="CC40" s="2272"/>
      <c r="CD40" s="140"/>
      <c r="CE40" s="140"/>
      <c r="CF40" s="140"/>
      <c r="CG40" s="140"/>
      <c r="CH40" s="140"/>
      <c r="CI40" s="140"/>
      <c r="CJ40" s="140"/>
      <c r="CK40" s="140"/>
      <c r="CL40" s="140"/>
    </row>
    <row r="41" spans="1:90" s="156" customFormat="1" ht="15" customHeight="1">
      <c r="A41" s="2009"/>
      <c r="B41" s="2009"/>
      <c r="C41" s="2009"/>
      <c r="D41" s="2009"/>
      <c r="E41" s="2009"/>
      <c r="F41" s="2009"/>
      <c r="G41" s="2591"/>
      <c r="H41" s="2588"/>
      <c r="I41" s="2588"/>
      <c r="J41" s="2588"/>
      <c r="K41" s="2588"/>
      <c r="L41" s="2588"/>
      <c r="M41" s="2588"/>
      <c r="N41" s="2588"/>
      <c r="O41" s="2588"/>
      <c r="P41" s="2588"/>
      <c r="Q41" s="2588"/>
      <c r="R41" s="2588"/>
      <c r="S41" s="2588"/>
      <c r="T41" s="2588"/>
      <c r="U41" s="2588"/>
      <c r="V41" s="2588"/>
      <c r="W41" s="2588"/>
      <c r="X41" s="2588"/>
      <c r="Y41" s="2588"/>
      <c r="Z41" s="2588"/>
      <c r="AA41" s="2588"/>
      <c r="AB41" s="2588"/>
      <c r="AC41" s="2588"/>
      <c r="AD41" s="2588"/>
      <c r="AE41" s="2588"/>
      <c r="AF41" s="2588"/>
      <c r="AG41" s="2588"/>
      <c r="AH41" s="2588"/>
      <c r="AI41" s="2588"/>
      <c r="AJ41" s="2588"/>
      <c r="AK41" s="2588"/>
      <c r="AL41" s="2588"/>
      <c r="AM41" s="2588"/>
      <c r="AN41" s="2588"/>
      <c r="AO41" s="2588"/>
      <c r="AP41" s="2588"/>
      <c r="AQ41" s="2588"/>
      <c r="AR41" s="2588"/>
      <c r="AS41" s="2588"/>
      <c r="AT41" s="2588"/>
      <c r="AU41" s="2588"/>
      <c r="AV41" s="2588"/>
      <c r="AW41" s="2588"/>
      <c r="AX41" s="2588"/>
      <c r="AY41" s="2588"/>
      <c r="AZ41" s="2588"/>
      <c r="BA41" s="2588"/>
      <c r="BB41" s="2588"/>
      <c r="BC41" s="2588"/>
      <c r="BD41" s="2588"/>
      <c r="BE41" s="2588"/>
      <c r="BF41" s="2588"/>
      <c r="BG41" s="2588"/>
      <c r="BH41" s="2588"/>
      <c r="BI41" s="2588"/>
      <c r="BJ41" s="2588"/>
      <c r="BK41" s="2588"/>
      <c r="BL41" s="2588"/>
      <c r="BM41" s="2588"/>
      <c r="BN41" s="2588"/>
      <c r="BO41" s="2588"/>
      <c r="BP41" s="2588"/>
      <c r="BQ41" s="2588"/>
      <c r="BR41" s="2588"/>
      <c r="BS41" s="2588"/>
      <c r="BT41" s="2588"/>
      <c r="BU41" s="2588"/>
      <c r="BV41" s="2588"/>
      <c r="BW41" s="2592"/>
      <c r="BX41" s="2272"/>
      <c r="BY41" s="2272"/>
      <c r="BZ41" s="2272"/>
      <c r="CA41" s="2272"/>
      <c r="CB41" s="2272"/>
      <c r="CC41" s="2272"/>
      <c r="CD41" s="140"/>
      <c r="CE41" s="140"/>
      <c r="CF41" s="140"/>
      <c r="CG41" s="140"/>
      <c r="CH41" s="140"/>
      <c r="CI41" s="140"/>
      <c r="CJ41" s="140"/>
      <c r="CK41" s="140"/>
      <c r="CL41" s="140"/>
    </row>
    <row r="42" spans="1:90" s="156" customFormat="1" ht="15" customHeight="1">
      <c r="A42" s="2009"/>
      <c r="B42" s="2009"/>
      <c r="C42" s="2009"/>
      <c r="D42" s="2009"/>
      <c r="E42" s="2009"/>
      <c r="F42" s="2009"/>
      <c r="G42" s="2591"/>
      <c r="H42" s="2588"/>
      <c r="I42" s="2588"/>
      <c r="J42" s="2588"/>
      <c r="K42" s="2588"/>
      <c r="L42" s="2588"/>
      <c r="M42" s="2588"/>
      <c r="N42" s="2588"/>
      <c r="O42" s="2588"/>
      <c r="P42" s="2588"/>
      <c r="Q42" s="2588"/>
      <c r="R42" s="2588"/>
      <c r="S42" s="2588"/>
      <c r="T42" s="2588"/>
      <c r="U42" s="2588"/>
      <c r="V42" s="2588"/>
      <c r="W42" s="2588"/>
      <c r="X42" s="2588"/>
      <c r="Y42" s="2588"/>
      <c r="Z42" s="2588"/>
      <c r="AA42" s="2588"/>
      <c r="AB42" s="2588"/>
      <c r="AC42" s="2588"/>
      <c r="AD42" s="2588"/>
      <c r="AE42" s="2588"/>
      <c r="AG42" s="2594" t="s">
        <v>78</v>
      </c>
      <c r="AH42" s="2594"/>
      <c r="AI42" s="2594"/>
      <c r="AJ42" s="2594"/>
      <c r="AK42" s="2594"/>
      <c r="AL42" s="2594"/>
      <c r="AM42" s="2594"/>
      <c r="AN42" s="2594"/>
      <c r="AO42" s="2594"/>
      <c r="AP42" s="2594"/>
      <c r="AR42" s="2596"/>
      <c r="AS42" s="2596"/>
      <c r="AT42" s="2596"/>
      <c r="AU42" s="2596"/>
      <c r="AV42" s="2596"/>
      <c r="AW42" s="2596"/>
      <c r="AX42" s="2596"/>
      <c r="AY42" s="2596"/>
      <c r="AZ42" s="2596"/>
      <c r="BA42" s="2596"/>
      <c r="BB42" s="2596"/>
      <c r="BC42" s="2596"/>
      <c r="BD42" s="2596"/>
      <c r="BE42" s="2596"/>
      <c r="BF42" s="2596"/>
      <c r="BG42" s="2596"/>
      <c r="BH42" s="2596"/>
      <c r="BI42" s="2596"/>
      <c r="BJ42" s="2596"/>
      <c r="BK42" s="2596"/>
      <c r="BL42" s="2596"/>
      <c r="BM42" s="2596"/>
      <c r="BN42" s="2596"/>
      <c r="BO42" s="2596"/>
      <c r="BQ42" s="2588"/>
      <c r="BR42" s="2588"/>
      <c r="BS42" s="2588"/>
      <c r="BT42" s="2588"/>
      <c r="BU42" s="2588"/>
      <c r="BV42" s="2588"/>
      <c r="BW42" s="2592"/>
      <c r="BX42" s="2272"/>
      <c r="BY42" s="2272"/>
      <c r="BZ42" s="2272"/>
      <c r="CA42" s="2272"/>
      <c r="CB42" s="2272"/>
      <c r="CC42" s="2272"/>
      <c r="CD42" s="140"/>
      <c r="CE42" s="140"/>
      <c r="CF42" s="140"/>
      <c r="CG42" s="140"/>
      <c r="CH42" s="140"/>
      <c r="CI42" s="140"/>
      <c r="CJ42" s="140"/>
      <c r="CK42" s="140"/>
      <c r="CL42" s="140"/>
    </row>
    <row r="43" spans="1:90" s="156" customFormat="1" ht="15" customHeight="1">
      <c r="A43" s="2009"/>
      <c r="B43" s="2009"/>
      <c r="C43" s="2009"/>
      <c r="D43" s="2009"/>
      <c r="E43" s="2009"/>
      <c r="F43" s="2009"/>
      <c r="G43" s="2591"/>
      <c r="H43" s="2588"/>
      <c r="I43" s="2588"/>
      <c r="J43" s="2588"/>
      <c r="K43" s="2588"/>
      <c r="L43" s="2588"/>
      <c r="M43" s="2588"/>
      <c r="N43" s="2588"/>
      <c r="O43" s="2588"/>
      <c r="P43" s="2588"/>
      <c r="Q43" s="2588"/>
      <c r="R43" s="2588"/>
      <c r="S43" s="2588"/>
      <c r="T43" s="2588"/>
      <c r="U43" s="2588"/>
      <c r="V43" s="2588"/>
      <c r="W43" s="2588"/>
      <c r="X43" s="2588"/>
      <c r="Y43" s="2588"/>
      <c r="Z43" s="2588"/>
      <c r="AA43" s="2588"/>
      <c r="AB43" s="2588"/>
      <c r="AC43" s="2588"/>
      <c r="AD43" s="2588"/>
      <c r="AE43" s="2588"/>
      <c r="AF43" s="2588"/>
      <c r="AG43" s="2588"/>
      <c r="AH43" s="2588"/>
      <c r="AI43" s="2588"/>
      <c r="AJ43" s="2588"/>
      <c r="AK43" s="2588"/>
      <c r="AL43" s="2588"/>
      <c r="AM43" s="2588"/>
      <c r="AN43" s="2588"/>
      <c r="AO43" s="2588"/>
      <c r="AP43" s="2588"/>
      <c r="AQ43" s="2588"/>
      <c r="AR43" s="2588"/>
      <c r="AS43" s="2588"/>
      <c r="AT43" s="2588"/>
      <c r="AU43" s="2588"/>
      <c r="AV43" s="2588"/>
      <c r="AW43" s="2588"/>
      <c r="AX43" s="2588"/>
      <c r="AY43" s="2588"/>
      <c r="AZ43" s="2588"/>
      <c r="BA43" s="2588"/>
      <c r="BB43" s="2588"/>
      <c r="BC43" s="2588"/>
      <c r="BD43" s="2588"/>
      <c r="BE43" s="2588"/>
      <c r="BF43" s="2588"/>
      <c r="BG43" s="2588"/>
      <c r="BH43" s="2588"/>
      <c r="BI43" s="2588"/>
      <c r="BJ43" s="2588"/>
      <c r="BK43" s="2588"/>
      <c r="BL43" s="2588"/>
      <c r="BM43" s="2588"/>
      <c r="BN43" s="2588"/>
      <c r="BO43" s="2588"/>
      <c r="BP43" s="2588"/>
      <c r="BQ43" s="2588"/>
      <c r="BR43" s="2588"/>
      <c r="BS43" s="2588"/>
      <c r="BT43" s="2588"/>
      <c r="BU43" s="2588"/>
      <c r="BV43" s="2588"/>
      <c r="BW43" s="2592"/>
      <c r="BX43" s="2272"/>
      <c r="BY43" s="2272"/>
      <c r="BZ43" s="2272"/>
      <c r="CA43" s="2272"/>
      <c r="CB43" s="2272"/>
      <c r="CC43" s="2272"/>
      <c r="CD43" s="140"/>
      <c r="CE43" s="140"/>
      <c r="CF43" s="140"/>
      <c r="CG43" s="140"/>
      <c r="CH43" s="140"/>
      <c r="CI43" s="140"/>
      <c r="CJ43" s="140"/>
      <c r="CK43" s="140"/>
      <c r="CL43" s="140"/>
    </row>
    <row r="44" spans="1:90" s="156" customFormat="1" ht="15" customHeight="1">
      <c r="A44" s="2009"/>
      <c r="B44" s="2009"/>
      <c r="C44" s="2009"/>
      <c r="D44" s="2009"/>
      <c r="E44" s="2009"/>
      <c r="F44" s="2009"/>
      <c r="G44" s="2591"/>
      <c r="H44" s="2588"/>
      <c r="I44" s="2588"/>
      <c r="J44" s="2588"/>
      <c r="K44" s="2588"/>
      <c r="L44" s="2588"/>
      <c r="M44" s="2588"/>
      <c r="N44" s="2588"/>
      <c r="O44" s="2588"/>
      <c r="P44" s="2588"/>
      <c r="Q44" s="2588"/>
      <c r="R44" s="2588"/>
      <c r="S44" s="2588"/>
      <c r="T44" s="2588"/>
      <c r="U44" s="2588"/>
      <c r="V44" s="2588"/>
      <c r="W44" s="2588"/>
      <c r="X44" s="2588"/>
      <c r="Y44" s="2588"/>
      <c r="Z44" s="2588"/>
      <c r="AA44" s="2588"/>
      <c r="AB44" s="2588"/>
      <c r="AC44" s="2588"/>
      <c r="AD44" s="2588"/>
      <c r="AE44" s="2588"/>
      <c r="AG44" s="2594" t="s">
        <v>243</v>
      </c>
      <c r="AH44" s="2594"/>
      <c r="AI44" s="2594"/>
      <c r="AJ44" s="2594"/>
      <c r="AK44" s="2594"/>
      <c r="AL44" s="2594"/>
      <c r="AM44" s="2594"/>
      <c r="AN44" s="2594"/>
      <c r="AO44" s="2594"/>
      <c r="AP44" s="2594"/>
      <c r="AR44" s="2596"/>
      <c r="AS44" s="2596"/>
      <c r="AT44" s="2596"/>
      <c r="AU44" s="2596"/>
      <c r="AV44" s="2596"/>
      <c r="AW44" s="2596"/>
      <c r="AX44" s="2596"/>
      <c r="AY44" s="2596"/>
      <c r="AZ44" s="2596"/>
      <c r="BA44" s="2596"/>
      <c r="BB44" s="2596"/>
      <c r="BC44" s="2596"/>
      <c r="BD44" s="2596"/>
      <c r="BE44" s="2596"/>
      <c r="BF44" s="2596"/>
      <c r="BG44" s="2596"/>
      <c r="BH44" s="2596"/>
      <c r="BI44" s="2596"/>
      <c r="BJ44" s="2596"/>
      <c r="BK44" s="2596"/>
      <c r="BL44" s="2596"/>
      <c r="BM44" s="2596"/>
      <c r="BN44" s="2597"/>
      <c r="BO44" s="2597"/>
      <c r="BQ44" s="2588"/>
      <c r="BR44" s="2588"/>
      <c r="BS44" s="2588"/>
      <c r="BT44" s="2588"/>
      <c r="BU44" s="2588"/>
      <c r="BV44" s="2588"/>
      <c r="BW44" s="2592"/>
      <c r="BX44" s="2272"/>
      <c r="BY44" s="2272"/>
      <c r="BZ44" s="2272"/>
      <c r="CA44" s="2272"/>
      <c r="CB44" s="2272"/>
      <c r="CC44" s="2272"/>
      <c r="CD44" s="140"/>
      <c r="CE44" s="140"/>
      <c r="CF44" s="140"/>
      <c r="CG44" s="140"/>
      <c r="CH44" s="140"/>
      <c r="CI44" s="140"/>
      <c r="CJ44" s="140"/>
      <c r="CK44" s="140"/>
      <c r="CL44" s="140"/>
    </row>
    <row r="45" spans="1:90" s="156" customFormat="1" ht="7.5" customHeight="1">
      <c r="A45" s="2009"/>
      <c r="B45" s="2009"/>
      <c r="C45" s="2009"/>
      <c r="D45" s="2009"/>
      <c r="E45" s="2009"/>
      <c r="F45" s="2009"/>
      <c r="G45" s="2591"/>
      <c r="H45" s="2588"/>
      <c r="I45" s="2588"/>
      <c r="J45" s="2588"/>
      <c r="K45" s="2588"/>
      <c r="L45" s="2588"/>
      <c r="M45" s="2588"/>
      <c r="N45" s="2588"/>
      <c r="O45" s="2588"/>
      <c r="P45" s="2588"/>
      <c r="Q45" s="2588"/>
      <c r="R45" s="2588"/>
      <c r="S45" s="2588"/>
      <c r="T45" s="2588"/>
      <c r="U45" s="2588"/>
      <c r="V45" s="2588"/>
      <c r="W45" s="2588"/>
      <c r="X45" s="2588"/>
      <c r="Y45" s="2588"/>
      <c r="Z45" s="2588"/>
      <c r="AA45" s="2588"/>
      <c r="AB45" s="2588"/>
      <c r="AC45" s="2588"/>
      <c r="AD45" s="2588"/>
      <c r="AF45" s="2588"/>
      <c r="AG45" s="2588"/>
      <c r="AH45" s="2588"/>
      <c r="AI45" s="2588"/>
      <c r="AJ45" s="2588"/>
      <c r="AK45" s="2588"/>
      <c r="AL45" s="2588"/>
      <c r="AM45" s="2588"/>
      <c r="AN45" s="2588"/>
      <c r="AO45" s="2588"/>
      <c r="AP45" s="2588"/>
      <c r="AQ45" s="2588"/>
      <c r="AR45" s="2588"/>
      <c r="AS45" s="2588"/>
      <c r="AT45" s="2588"/>
      <c r="AU45" s="2588"/>
      <c r="AV45" s="2588"/>
      <c r="AW45" s="2588"/>
      <c r="AX45" s="2588"/>
      <c r="AY45" s="2588"/>
      <c r="AZ45" s="2588"/>
      <c r="BA45" s="2588"/>
      <c r="BB45" s="2588"/>
      <c r="BC45" s="2588"/>
      <c r="BD45" s="2588"/>
      <c r="BE45" s="2588"/>
      <c r="BF45" s="2588"/>
      <c r="BG45" s="2588"/>
      <c r="BH45" s="2588"/>
      <c r="BI45" s="2588"/>
      <c r="BJ45" s="2588"/>
      <c r="BK45" s="2588"/>
      <c r="BL45" s="2588"/>
      <c r="BM45" s="2588"/>
      <c r="BN45" s="2588"/>
      <c r="BO45" s="2588"/>
      <c r="BP45" s="2588"/>
      <c r="BR45" s="2588"/>
      <c r="BS45" s="2588"/>
      <c r="BT45" s="2588"/>
      <c r="BU45" s="2588"/>
      <c r="BV45" s="2588"/>
      <c r="BW45" s="2592"/>
      <c r="BX45" s="2272"/>
      <c r="BY45" s="2272"/>
      <c r="BZ45" s="2272"/>
      <c r="CA45" s="2272"/>
      <c r="CB45" s="2272"/>
      <c r="CC45" s="2272"/>
      <c r="CD45" s="140"/>
      <c r="CE45" s="140"/>
      <c r="CF45" s="140"/>
      <c r="CG45" s="140"/>
      <c r="CH45" s="140"/>
      <c r="CI45" s="140"/>
      <c r="CJ45" s="140"/>
      <c r="CK45" s="140"/>
      <c r="CL45" s="140"/>
    </row>
    <row r="46" spans="1:90" s="156" customFormat="1" ht="15" customHeight="1">
      <c r="A46" s="2009"/>
      <c r="B46" s="2009"/>
      <c r="C46" s="2009"/>
      <c r="D46" s="2009"/>
      <c r="E46" s="2009"/>
      <c r="F46" s="2009"/>
      <c r="G46" s="2591"/>
      <c r="H46" s="2588"/>
      <c r="I46" s="2588"/>
      <c r="J46" s="2588"/>
      <c r="K46" s="2588"/>
      <c r="L46" s="2588"/>
      <c r="M46" s="2588"/>
      <c r="N46" s="2588"/>
      <c r="O46" s="2588"/>
      <c r="P46" s="2588"/>
      <c r="Q46" s="2588"/>
      <c r="R46" s="2588"/>
      <c r="S46" s="2588"/>
      <c r="T46" s="2588"/>
      <c r="U46" s="2588"/>
      <c r="V46" s="2588"/>
      <c r="W46" s="2588"/>
      <c r="X46" s="2588"/>
      <c r="Y46" s="2588"/>
      <c r="Z46" s="2588"/>
      <c r="AA46" s="2588"/>
      <c r="AB46" s="2588"/>
      <c r="AC46" s="2588"/>
      <c r="AD46" s="2588"/>
      <c r="AE46" s="2588"/>
      <c r="AF46" s="2588"/>
      <c r="AG46" s="2588"/>
      <c r="AH46" s="2588"/>
      <c r="AI46" s="2588"/>
      <c r="AJ46" s="2588"/>
      <c r="AK46" s="2588"/>
      <c r="AL46" s="2588"/>
      <c r="AM46" s="2588"/>
      <c r="AN46" s="2588"/>
      <c r="AO46" s="2588"/>
      <c r="AP46" s="2588"/>
      <c r="AQ46" s="2588"/>
      <c r="AR46" s="2588"/>
      <c r="AS46" s="2588"/>
      <c r="AT46" s="2588"/>
      <c r="AU46" s="2588"/>
      <c r="AV46" s="2588"/>
      <c r="AW46" s="2588"/>
      <c r="AX46" s="2588"/>
      <c r="AY46" s="2588"/>
      <c r="AZ46" s="2588"/>
      <c r="BA46" s="2588"/>
      <c r="BB46" s="2588"/>
      <c r="BC46" s="2588"/>
      <c r="BD46" s="2588"/>
      <c r="BE46" s="2588"/>
      <c r="BF46" s="2588"/>
      <c r="BG46" s="2588"/>
      <c r="BH46" s="2588"/>
      <c r="BI46" s="2588"/>
      <c r="BJ46" s="2588"/>
      <c r="BK46" s="2588"/>
      <c r="BL46" s="2588"/>
      <c r="BM46" s="2588"/>
      <c r="BN46" s="2588"/>
      <c r="BO46" s="2588"/>
      <c r="BP46" s="2588"/>
      <c r="BQ46" s="2588"/>
      <c r="BR46" s="2588"/>
      <c r="BS46" s="2588"/>
      <c r="BT46" s="2588"/>
      <c r="BU46" s="2588"/>
      <c r="BV46" s="2588"/>
      <c r="BW46" s="2592"/>
      <c r="BX46" s="2272"/>
      <c r="BY46" s="2272"/>
      <c r="BZ46" s="2272"/>
      <c r="CA46" s="2272"/>
      <c r="CB46" s="2272"/>
      <c r="CC46" s="2272"/>
      <c r="CD46" s="140"/>
      <c r="CE46" s="140"/>
      <c r="CF46" s="140"/>
      <c r="CG46" s="140"/>
      <c r="CH46" s="140"/>
      <c r="CI46" s="140"/>
      <c r="CJ46" s="140"/>
      <c r="CK46" s="140"/>
      <c r="CL46" s="140"/>
    </row>
    <row r="47" spans="1:90" s="156" customFormat="1" ht="22.5" customHeight="1">
      <c r="A47" s="2009"/>
      <c r="B47" s="2009"/>
      <c r="C47" s="2009"/>
      <c r="D47" s="2009"/>
      <c r="E47" s="2009"/>
      <c r="F47" s="2009"/>
      <c r="G47" s="2598" t="s">
        <v>1196</v>
      </c>
      <c r="H47" s="2599"/>
      <c r="I47" s="2599"/>
      <c r="J47" s="2599"/>
      <c r="K47" s="2599"/>
      <c r="L47" s="2599"/>
      <c r="M47" s="2599"/>
      <c r="N47" s="2599"/>
      <c r="O47" s="2599"/>
      <c r="P47" s="2599"/>
      <c r="Q47" s="2599"/>
      <c r="R47" s="2599"/>
      <c r="S47" s="2599"/>
      <c r="T47" s="2599"/>
      <c r="U47" s="2599"/>
      <c r="V47" s="2599"/>
      <c r="W47" s="2599"/>
      <c r="X47" s="2599"/>
      <c r="Y47" s="2599"/>
      <c r="Z47" s="2599"/>
      <c r="AA47" s="2599"/>
      <c r="AB47" s="2599"/>
      <c r="AC47" s="2599"/>
      <c r="AD47" s="2599"/>
      <c r="AE47" s="2599"/>
      <c r="AF47" s="2599"/>
      <c r="AG47" s="2599"/>
      <c r="AH47" s="2599"/>
      <c r="AI47" s="2599"/>
      <c r="AJ47" s="2599"/>
      <c r="AK47" s="2599"/>
      <c r="AL47" s="2599"/>
      <c r="AM47" s="2599"/>
      <c r="AN47" s="2599"/>
      <c r="AO47" s="2599"/>
      <c r="AP47" s="2599"/>
      <c r="AQ47" s="2599"/>
      <c r="AR47" s="2599"/>
      <c r="AS47" s="2599"/>
      <c r="AT47" s="2599"/>
      <c r="AU47" s="2599"/>
      <c r="AV47" s="2599"/>
      <c r="AW47" s="2599"/>
      <c r="AX47" s="2599"/>
      <c r="AY47" s="2599"/>
      <c r="AZ47" s="2599"/>
      <c r="BA47" s="2599"/>
      <c r="BB47" s="2599"/>
      <c r="BC47" s="2599"/>
      <c r="BD47" s="2599"/>
      <c r="BE47" s="2599"/>
      <c r="BF47" s="2599"/>
      <c r="BG47" s="2599"/>
      <c r="BH47" s="2599"/>
      <c r="BI47" s="2599"/>
      <c r="BJ47" s="2599"/>
      <c r="BK47" s="2599"/>
      <c r="BL47" s="2599"/>
      <c r="BM47" s="2599"/>
      <c r="BN47" s="2599"/>
      <c r="BO47" s="2599"/>
      <c r="BP47" s="2599"/>
      <c r="BQ47" s="2599"/>
      <c r="BR47" s="2599"/>
      <c r="BS47" s="2599"/>
      <c r="BT47" s="2599"/>
      <c r="BU47" s="2599"/>
      <c r="BV47" s="2599"/>
      <c r="BW47" s="2600"/>
      <c r="BX47" s="2272"/>
      <c r="BY47" s="2272"/>
      <c r="BZ47" s="2272"/>
      <c r="CA47" s="2272"/>
      <c r="CB47" s="2272"/>
      <c r="CC47" s="2272"/>
      <c r="CD47" s="140"/>
      <c r="CE47" s="140"/>
      <c r="CF47" s="140"/>
      <c r="CG47" s="140"/>
      <c r="CH47" s="140"/>
      <c r="CI47" s="140"/>
      <c r="CJ47" s="140"/>
      <c r="CK47" s="140"/>
      <c r="CL47" s="140"/>
    </row>
    <row r="48" spans="1:90" s="156" customFormat="1" ht="22.5" customHeight="1">
      <c r="A48" s="2009"/>
      <c r="B48" s="2009"/>
      <c r="C48" s="2009"/>
      <c r="D48" s="2009"/>
      <c r="E48" s="2009"/>
      <c r="F48" s="2009"/>
      <c r="G48" s="2601" t="s">
        <v>1197</v>
      </c>
      <c r="H48" s="2602"/>
      <c r="I48" s="2602"/>
      <c r="J48" s="2602"/>
      <c r="K48" s="2602"/>
      <c r="L48" s="2602"/>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c r="AS48" s="2602"/>
      <c r="AT48" s="2602"/>
      <c r="AU48" s="2602"/>
      <c r="AV48" s="2602"/>
      <c r="AW48" s="2602"/>
      <c r="AX48" s="2602"/>
      <c r="AY48" s="2602"/>
      <c r="AZ48" s="2602"/>
      <c r="BA48" s="2602"/>
      <c r="BB48" s="2602"/>
      <c r="BC48" s="2602"/>
      <c r="BD48" s="2602"/>
      <c r="BE48" s="2602"/>
      <c r="BF48" s="2602"/>
      <c r="BG48" s="2602"/>
      <c r="BH48" s="2602"/>
      <c r="BI48" s="2602"/>
      <c r="BJ48" s="2602"/>
      <c r="BK48" s="2602"/>
      <c r="BL48" s="2602"/>
      <c r="BM48" s="2602"/>
      <c r="BN48" s="2602"/>
      <c r="BO48" s="2602"/>
      <c r="BP48" s="2602"/>
      <c r="BQ48" s="2602"/>
      <c r="BR48" s="2602"/>
      <c r="BS48" s="2602"/>
      <c r="BT48" s="2602"/>
      <c r="BU48" s="2602"/>
      <c r="BV48" s="2602"/>
      <c r="BW48" s="2603"/>
      <c r="BX48" s="2272"/>
      <c r="BY48" s="2272"/>
      <c r="BZ48" s="2272"/>
      <c r="CA48" s="2272"/>
      <c r="CB48" s="2272"/>
      <c r="CC48" s="2272"/>
      <c r="CD48" s="140"/>
      <c r="CE48" s="140"/>
      <c r="CF48" s="140"/>
      <c r="CG48" s="140"/>
      <c r="CH48" s="140"/>
      <c r="CI48" s="140"/>
      <c r="CJ48" s="140"/>
      <c r="CK48" s="140"/>
      <c r="CL48" s="140"/>
    </row>
    <row r="49" spans="1:90" s="156" customFormat="1" ht="15" customHeight="1">
      <c r="A49" s="2009"/>
      <c r="B49" s="2009"/>
      <c r="C49" s="2009"/>
      <c r="D49" s="2009"/>
      <c r="E49" s="2009"/>
      <c r="F49" s="2009"/>
      <c r="G49" s="2591"/>
      <c r="H49" s="2588"/>
      <c r="I49" s="2588"/>
      <c r="J49" s="2588"/>
      <c r="K49" s="2588"/>
      <c r="L49" s="2588"/>
      <c r="M49" s="2588"/>
      <c r="N49" s="2588"/>
      <c r="O49" s="2588"/>
      <c r="P49" s="2588"/>
      <c r="Q49" s="2588"/>
      <c r="R49" s="2588"/>
      <c r="S49" s="2588"/>
      <c r="T49" s="2588"/>
      <c r="U49" s="2588"/>
      <c r="V49" s="2588"/>
      <c r="W49" s="2588"/>
      <c r="X49" s="2588"/>
      <c r="Y49" s="2588"/>
      <c r="Z49" s="2588"/>
      <c r="AA49" s="2588"/>
      <c r="AB49" s="2588"/>
      <c r="AC49" s="2588"/>
      <c r="AD49" s="2588"/>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8"/>
      <c r="BC49" s="2588"/>
      <c r="BD49" s="2588"/>
      <c r="BE49" s="2588"/>
      <c r="BF49" s="2588"/>
      <c r="BG49" s="2588"/>
      <c r="BH49" s="2588"/>
      <c r="BI49" s="2588"/>
      <c r="BJ49" s="2588"/>
      <c r="BK49" s="2588"/>
      <c r="BL49" s="2588"/>
      <c r="BM49" s="2588"/>
      <c r="BN49" s="2588"/>
      <c r="BO49" s="2588"/>
      <c r="BP49" s="2588"/>
      <c r="BQ49" s="2588"/>
      <c r="BR49" s="2588"/>
      <c r="BS49" s="2588"/>
      <c r="BT49" s="2588"/>
      <c r="BU49" s="2588"/>
      <c r="BV49" s="2588"/>
      <c r="BW49" s="2592"/>
      <c r="BX49" s="2272"/>
      <c r="BY49" s="2272"/>
      <c r="BZ49" s="2272"/>
      <c r="CA49" s="2272"/>
      <c r="CB49" s="2272"/>
      <c r="CC49" s="2272"/>
      <c r="CD49" s="140"/>
      <c r="CE49" s="140"/>
      <c r="CF49" s="140"/>
      <c r="CG49" s="140"/>
      <c r="CH49" s="140"/>
      <c r="CI49" s="140"/>
      <c r="CJ49" s="140"/>
      <c r="CK49" s="140"/>
      <c r="CL49" s="140"/>
    </row>
    <row r="50" spans="1:90" s="156" customFormat="1" ht="15" customHeight="1">
      <c r="A50" s="2009"/>
      <c r="B50" s="2009"/>
      <c r="C50" s="2009"/>
      <c r="D50" s="2009"/>
      <c r="E50" s="2009"/>
      <c r="F50" s="2009"/>
      <c r="G50" s="2591"/>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8"/>
      <c r="BC50" s="2588"/>
      <c r="BD50" s="2588"/>
      <c r="BE50" s="2588"/>
      <c r="BF50" s="2588"/>
      <c r="BG50" s="2588"/>
      <c r="BH50" s="2588"/>
      <c r="BI50" s="2588"/>
      <c r="BJ50" s="2588"/>
      <c r="BK50" s="2588"/>
      <c r="BL50" s="2588"/>
      <c r="BM50" s="2588"/>
      <c r="BN50" s="2588"/>
      <c r="BO50" s="2588"/>
      <c r="BP50" s="2588"/>
      <c r="BQ50" s="2588"/>
      <c r="BR50" s="2588"/>
      <c r="BS50" s="2588"/>
      <c r="BT50" s="2588"/>
      <c r="BU50" s="2588"/>
      <c r="BV50" s="2588"/>
      <c r="BW50" s="2592"/>
      <c r="BX50" s="2272"/>
      <c r="BY50" s="2272"/>
      <c r="BZ50" s="2272"/>
      <c r="CA50" s="2272"/>
      <c r="CB50" s="2272"/>
      <c r="CC50" s="2272"/>
      <c r="CD50" s="140"/>
      <c r="CE50" s="140"/>
      <c r="CF50" s="140"/>
      <c r="CG50" s="140"/>
      <c r="CH50" s="140"/>
      <c r="CI50" s="140"/>
      <c r="CJ50" s="140"/>
      <c r="CK50" s="140"/>
      <c r="CL50" s="140"/>
    </row>
    <row r="51" spans="1:90" s="156" customFormat="1" ht="15" customHeight="1">
      <c r="A51" s="2009"/>
      <c r="B51" s="2009"/>
      <c r="C51" s="2009"/>
      <c r="D51" s="2009"/>
      <c r="E51" s="2009"/>
      <c r="F51" s="2009"/>
      <c r="G51" s="2591"/>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8"/>
      <c r="AG51" s="2588"/>
      <c r="AH51" s="2588"/>
      <c r="AI51" s="2588"/>
      <c r="AJ51" s="2588"/>
      <c r="AK51" s="2588"/>
      <c r="AL51" s="2588"/>
      <c r="AM51" s="2588"/>
      <c r="AN51" s="2588"/>
      <c r="AO51" s="2588"/>
      <c r="AP51" s="2588"/>
      <c r="AQ51" s="2588"/>
      <c r="AR51" s="2588"/>
      <c r="AS51" s="2588"/>
      <c r="AT51" s="2588"/>
      <c r="AU51" s="2588"/>
      <c r="AV51" s="2588"/>
      <c r="AW51" s="2588"/>
      <c r="AX51" s="2588"/>
      <c r="AY51" s="2588"/>
      <c r="AZ51" s="2588"/>
      <c r="BA51" s="2588"/>
      <c r="BB51" s="2588"/>
      <c r="BC51" s="2588"/>
      <c r="BD51" s="2588"/>
      <c r="BE51" s="2588"/>
      <c r="BF51" s="2588"/>
      <c r="BG51" s="2588"/>
      <c r="BH51" s="2588"/>
      <c r="BI51" s="2588"/>
      <c r="BJ51" s="2588"/>
      <c r="BK51" s="2588"/>
      <c r="BL51" s="2588"/>
      <c r="BM51" s="2588"/>
      <c r="BN51" s="2588"/>
      <c r="BO51" s="2588"/>
      <c r="BP51" s="2588"/>
      <c r="BQ51" s="2588"/>
      <c r="BR51" s="2588"/>
      <c r="BS51" s="2588"/>
      <c r="BT51" s="2588"/>
      <c r="BU51" s="2588"/>
      <c r="BV51" s="2588"/>
      <c r="BW51" s="2592"/>
      <c r="BX51" s="2272"/>
      <c r="BY51" s="2272"/>
      <c r="BZ51" s="2272"/>
      <c r="CA51" s="2272"/>
      <c r="CB51" s="2272"/>
      <c r="CC51" s="2272"/>
      <c r="CD51" s="140"/>
      <c r="CE51" s="140"/>
      <c r="CF51" s="140"/>
      <c r="CG51" s="140"/>
      <c r="CH51" s="140"/>
      <c r="CI51" s="140"/>
      <c r="CJ51" s="140"/>
      <c r="CK51" s="140"/>
      <c r="CL51" s="140"/>
    </row>
    <row r="52" spans="1:90" s="156" customFormat="1" ht="15" customHeight="1">
      <c r="A52" s="2009"/>
      <c r="B52" s="2009"/>
      <c r="C52" s="2009"/>
      <c r="D52" s="2009"/>
      <c r="E52" s="2009"/>
      <c r="F52" s="2009"/>
      <c r="G52" s="2591"/>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8"/>
      <c r="AG52" s="2588"/>
      <c r="AH52" s="2588"/>
      <c r="AI52" s="2588"/>
      <c r="AJ52" s="2588"/>
      <c r="AK52" s="2588"/>
      <c r="AL52" s="2588"/>
      <c r="AM52" s="2588"/>
      <c r="AN52" s="2588"/>
      <c r="AO52" s="2588"/>
      <c r="AP52" s="2588"/>
      <c r="AQ52" s="2588"/>
      <c r="AR52" s="2588"/>
      <c r="AS52" s="2588"/>
      <c r="AT52" s="2588"/>
      <c r="AU52" s="2588"/>
      <c r="AV52" s="2588"/>
      <c r="AW52" s="2588"/>
      <c r="AX52" s="2588"/>
      <c r="AY52" s="2588"/>
      <c r="AZ52" s="2588"/>
      <c r="BA52" s="2588"/>
      <c r="BB52" s="2588"/>
      <c r="BC52" s="2588"/>
      <c r="BD52" s="2588"/>
      <c r="BE52" s="2588"/>
      <c r="BF52" s="2588"/>
      <c r="BG52" s="2588"/>
      <c r="BH52" s="2588"/>
      <c r="BI52" s="2588"/>
      <c r="BJ52" s="2588"/>
      <c r="BK52" s="2588"/>
      <c r="BL52" s="2588"/>
      <c r="BM52" s="2588"/>
      <c r="BN52" s="2588"/>
      <c r="BO52" s="2588"/>
      <c r="BP52" s="2588"/>
      <c r="BQ52" s="2588"/>
      <c r="BR52" s="2588"/>
      <c r="BS52" s="2588"/>
      <c r="BT52" s="2588"/>
      <c r="BU52" s="2588"/>
      <c r="BV52" s="2588"/>
      <c r="BW52" s="2592"/>
      <c r="BX52" s="2272"/>
      <c r="BY52" s="2272"/>
      <c r="BZ52" s="2272"/>
      <c r="CA52" s="2272"/>
      <c r="CB52" s="2272"/>
      <c r="CC52" s="2272"/>
      <c r="CD52" s="140"/>
      <c r="CE52" s="140"/>
      <c r="CF52" s="140"/>
      <c r="CG52" s="140"/>
      <c r="CH52" s="140"/>
      <c r="CI52" s="140"/>
      <c r="CJ52" s="140"/>
      <c r="CK52" s="140"/>
      <c r="CL52" s="140"/>
    </row>
    <row r="53" spans="1:90" s="156" customFormat="1" ht="15" customHeight="1" thickBot="1">
      <c r="A53" s="2009"/>
      <c r="B53" s="2009"/>
      <c r="C53" s="2009"/>
      <c r="D53" s="2009"/>
      <c r="E53" s="2009"/>
      <c r="F53" s="2009"/>
      <c r="G53" s="2604"/>
      <c r="H53" s="2605"/>
      <c r="I53" s="2605"/>
      <c r="J53" s="2605"/>
      <c r="K53" s="2605"/>
      <c r="L53" s="2605"/>
      <c r="M53" s="2605"/>
      <c r="N53" s="2605"/>
      <c r="O53" s="2605"/>
      <c r="P53" s="2605"/>
      <c r="Q53" s="2605"/>
      <c r="R53" s="2605"/>
      <c r="S53" s="2605"/>
      <c r="T53" s="2605"/>
      <c r="U53" s="2605"/>
      <c r="V53" s="2605"/>
      <c r="W53" s="2605"/>
      <c r="X53" s="2605"/>
      <c r="Y53" s="2605"/>
      <c r="Z53" s="2605"/>
      <c r="AA53" s="2605"/>
      <c r="AB53" s="2605"/>
      <c r="AC53" s="2605"/>
      <c r="AD53" s="2605"/>
      <c r="AE53" s="2605"/>
      <c r="AF53" s="2605"/>
      <c r="AG53" s="2605"/>
      <c r="AH53" s="2605"/>
      <c r="AI53" s="2605"/>
      <c r="AJ53" s="2605"/>
      <c r="AK53" s="2605"/>
      <c r="AL53" s="2605"/>
      <c r="AM53" s="2605"/>
      <c r="AN53" s="2605"/>
      <c r="AO53" s="2605"/>
      <c r="AP53" s="2605"/>
      <c r="AQ53" s="2605"/>
      <c r="AR53" s="2605"/>
      <c r="AS53" s="2605"/>
      <c r="AT53" s="2605"/>
      <c r="AU53" s="2605"/>
      <c r="AV53" s="2605"/>
      <c r="AW53" s="2605"/>
      <c r="AX53" s="2605"/>
      <c r="AY53" s="2605"/>
      <c r="AZ53" s="2605"/>
      <c r="BA53" s="2605"/>
      <c r="BB53" s="2605"/>
      <c r="BC53" s="2605"/>
      <c r="BD53" s="2605"/>
      <c r="BE53" s="2605"/>
      <c r="BF53" s="2605"/>
      <c r="BG53" s="2605"/>
      <c r="BH53" s="2605"/>
      <c r="BI53" s="2605"/>
      <c r="BJ53" s="2605"/>
      <c r="BK53" s="2605"/>
      <c r="BL53" s="2605"/>
      <c r="BM53" s="2605"/>
      <c r="BN53" s="2605"/>
      <c r="BO53" s="2605"/>
      <c r="BP53" s="2605"/>
      <c r="BQ53" s="2605"/>
      <c r="BR53" s="2605"/>
      <c r="BS53" s="2605"/>
      <c r="BT53" s="2605"/>
      <c r="BU53" s="2605"/>
      <c r="BV53" s="2605"/>
      <c r="BW53" s="2606"/>
      <c r="BX53" s="2272"/>
      <c r="BY53" s="2272"/>
      <c r="BZ53" s="2272"/>
      <c r="CA53" s="2272"/>
      <c r="CB53" s="2272"/>
      <c r="CC53" s="2272"/>
      <c r="CD53" s="140"/>
      <c r="CE53" s="140"/>
      <c r="CF53" s="140"/>
      <c r="CG53" s="140"/>
      <c r="CH53" s="140"/>
      <c r="CI53" s="140"/>
      <c r="CJ53" s="140"/>
      <c r="CK53" s="140"/>
      <c r="CL53" s="140"/>
    </row>
    <row r="54" spans="1:90" ht="15" customHeight="1">
      <c r="A54" s="2009"/>
      <c r="B54" s="2009"/>
      <c r="C54" s="2009"/>
      <c r="D54" s="2009"/>
      <c r="E54" s="2009"/>
      <c r="F54" s="2009"/>
      <c r="G54" s="2020"/>
      <c r="H54" s="2020"/>
      <c r="I54" s="2020"/>
      <c r="J54" s="2020"/>
      <c r="K54" s="2020"/>
      <c r="L54" s="2020"/>
      <c r="M54" s="2020"/>
      <c r="N54" s="2020"/>
      <c r="O54" s="2020"/>
      <c r="P54" s="2020"/>
      <c r="Q54" s="2020"/>
      <c r="R54" s="2020"/>
      <c r="S54" s="2020"/>
      <c r="T54" s="2020"/>
      <c r="U54" s="2020"/>
      <c r="V54" s="2020"/>
      <c r="W54" s="2020"/>
      <c r="X54" s="2020"/>
      <c r="Y54" s="2020"/>
      <c r="Z54" s="2020"/>
      <c r="AA54" s="2020"/>
      <c r="AB54" s="2020"/>
      <c r="AC54" s="2020"/>
      <c r="AD54" s="2020"/>
      <c r="AE54" s="2020"/>
      <c r="AF54" s="2020"/>
      <c r="AG54" s="2020"/>
      <c r="AH54" s="2020"/>
      <c r="AI54" s="2020"/>
      <c r="AJ54" s="2020"/>
      <c r="AK54" s="2020"/>
      <c r="AL54" s="2020"/>
      <c r="AM54" s="2020"/>
      <c r="AN54" s="2020"/>
      <c r="AO54" s="2020"/>
      <c r="AP54" s="2020"/>
      <c r="AQ54" s="2020"/>
      <c r="AR54" s="2020"/>
      <c r="AS54" s="2020"/>
      <c r="AT54" s="2020"/>
      <c r="AU54" s="2020"/>
      <c r="AV54" s="2020"/>
      <c r="AW54" s="2020"/>
      <c r="AX54" s="2020"/>
      <c r="AY54" s="2020"/>
      <c r="AZ54" s="2020"/>
      <c r="BA54" s="2020"/>
      <c r="BB54" s="2020"/>
      <c r="BC54" s="2020"/>
      <c r="BD54" s="2020"/>
      <c r="BE54" s="2020"/>
      <c r="BF54" s="2020"/>
      <c r="BG54" s="2020"/>
      <c r="BH54" s="2020"/>
      <c r="BI54" s="2020"/>
      <c r="BJ54" s="2020"/>
      <c r="BK54" s="2020"/>
      <c r="BL54" s="2020"/>
      <c r="BM54" s="2020"/>
      <c r="BN54" s="2020"/>
      <c r="BO54" s="2020"/>
      <c r="BP54" s="2020"/>
      <c r="BQ54" s="2020"/>
      <c r="BR54" s="2020"/>
      <c r="BS54" s="2020"/>
      <c r="BT54" s="2020"/>
      <c r="BU54" s="2020"/>
      <c r="BV54" s="2020"/>
      <c r="BW54" s="2020"/>
      <c r="BX54" s="2272"/>
      <c r="BY54" s="2272"/>
      <c r="BZ54" s="2272"/>
      <c r="CA54" s="2272"/>
      <c r="CB54" s="2272"/>
      <c r="CC54" s="2272"/>
      <c r="CD54" s="102"/>
      <c r="CE54" s="102"/>
      <c r="CF54" s="102"/>
      <c r="CG54" s="102"/>
      <c r="CH54" s="102"/>
      <c r="CI54" s="102"/>
      <c r="CJ54" s="102"/>
      <c r="CK54" s="102"/>
      <c r="CL54" s="102"/>
    </row>
    <row r="55" spans="1:90" ht="15" customHeight="1">
      <c r="A55" s="2009"/>
      <c r="B55" s="2009"/>
      <c r="C55" s="2009"/>
      <c r="D55" s="2009"/>
      <c r="E55" s="2009"/>
      <c r="F55" s="2009"/>
      <c r="G55" s="2020"/>
      <c r="H55" s="2020"/>
      <c r="I55" s="2020"/>
      <c r="J55" s="2020"/>
      <c r="K55" s="2020"/>
      <c r="L55" s="2020"/>
      <c r="M55" s="2020"/>
      <c r="N55" s="2020"/>
      <c r="O55" s="2020"/>
      <c r="P55" s="2020"/>
      <c r="Q55" s="2020"/>
      <c r="R55" s="2020"/>
      <c r="S55" s="2020"/>
      <c r="T55" s="2020"/>
      <c r="U55" s="2020"/>
      <c r="V55" s="2020"/>
      <c r="W55" s="2020"/>
      <c r="X55" s="2020"/>
      <c r="Y55" s="2020"/>
      <c r="Z55" s="2020"/>
      <c r="AA55" s="2020"/>
      <c r="AB55" s="2020"/>
      <c r="AC55" s="2020"/>
      <c r="AD55" s="2020"/>
      <c r="AE55" s="2020"/>
      <c r="AF55" s="2020"/>
      <c r="AG55" s="2020"/>
      <c r="AH55" s="2020"/>
      <c r="AI55" s="2020"/>
      <c r="AJ55" s="2020"/>
      <c r="AK55" s="2020"/>
      <c r="AL55" s="2020"/>
      <c r="AM55" s="2020"/>
      <c r="AN55" s="2020"/>
      <c r="AO55" s="2020"/>
      <c r="AP55" s="2020"/>
      <c r="AQ55" s="2020"/>
      <c r="AR55" s="2020"/>
      <c r="AS55" s="2020"/>
      <c r="AT55" s="2020"/>
      <c r="AU55" s="2020"/>
      <c r="AV55" s="2020"/>
      <c r="AW55" s="2020"/>
      <c r="AX55" s="2020"/>
      <c r="AY55" s="2020"/>
      <c r="AZ55" s="2020"/>
      <c r="BA55" s="2020"/>
      <c r="BB55" s="2020"/>
      <c r="BC55" s="2020"/>
      <c r="BD55" s="2020"/>
      <c r="BE55" s="2020"/>
      <c r="BF55" s="2020"/>
      <c r="BG55" s="2020"/>
      <c r="BH55" s="2020"/>
      <c r="BI55" s="2020"/>
      <c r="BJ55" s="2020"/>
      <c r="BK55" s="2020"/>
      <c r="BL55" s="2020"/>
      <c r="BM55" s="2020"/>
      <c r="BN55" s="2020"/>
      <c r="BO55" s="2020"/>
      <c r="BP55" s="2020"/>
      <c r="BQ55" s="2020"/>
      <c r="BR55" s="2020"/>
      <c r="BS55" s="2020"/>
      <c r="BT55" s="2020"/>
      <c r="BU55" s="2020"/>
      <c r="BV55" s="2020"/>
      <c r="BW55" s="2020"/>
      <c r="BX55" s="2272"/>
      <c r="BY55" s="2272"/>
      <c r="BZ55" s="2272"/>
      <c r="CA55" s="2272"/>
      <c r="CB55" s="2272"/>
      <c r="CC55" s="2272"/>
      <c r="CD55" s="102"/>
      <c r="CE55" s="102"/>
      <c r="CF55" s="102"/>
      <c r="CG55" s="102"/>
      <c r="CH55" s="102"/>
      <c r="CI55" s="102"/>
      <c r="CJ55" s="102"/>
      <c r="CK55" s="102"/>
      <c r="CL55" s="102"/>
    </row>
    <row r="56" spans="1:90" ht="36.75" customHeight="1">
      <c r="A56" s="2009"/>
      <c r="B56" s="2009"/>
      <c r="C56" s="2009"/>
      <c r="D56" s="2009"/>
      <c r="E56" s="2009"/>
      <c r="F56" s="2009"/>
      <c r="G56" s="2020"/>
      <c r="H56" s="2020"/>
      <c r="I56" s="2020"/>
      <c r="J56" s="2020"/>
      <c r="K56" s="2020"/>
      <c r="L56" s="2020"/>
      <c r="M56" s="2020"/>
      <c r="N56" s="2020"/>
      <c r="O56" s="2020"/>
      <c r="P56" s="2020"/>
      <c r="Q56" s="2020"/>
      <c r="R56" s="2020"/>
      <c r="S56" s="2020"/>
      <c r="T56" s="2020"/>
      <c r="U56" s="2020"/>
      <c r="V56" s="2020"/>
      <c r="W56" s="2020"/>
      <c r="X56" s="2020"/>
      <c r="Y56" s="2020"/>
      <c r="Z56" s="2020"/>
      <c r="AA56" s="2020"/>
      <c r="AB56" s="2020"/>
      <c r="AC56" s="2020"/>
      <c r="AD56" s="2020"/>
      <c r="AE56" s="2020"/>
      <c r="AF56" s="2020"/>
      <c r="AG56" s="2020"/>
      <c r="AH56" s="2020"/>
      <c r="AI56" s="2020"/>
      <c r="AJ56" s="2020"/>
      <c r="AK56" s="2020"/>
      <c r="AL56" s="2020"/>
      <c r="AM56" s="2020"/>
      <c r="AN56" s="2020"/>
      <c r="AO56" s="2020"/>
      <c r="AP56" s="2020"/>
      <c r="AQ56" s="2020"/>
      <c r="AR56" s="2020"/>
      <c r="AS56" s="2020"/>
      <c r="AT56" s="2020"/>
      <c r="AU56" s="2020"/>
      <c r="AV56" s="2020"/>
      <c r="AW56" s="2020"/>
      <c r="AX56" s="2020"/>
      <c r="AY56" s="2020"/>
      <c r="AZ56" s="2020"/>
      <c r="BA56" s="2020"/>
      <c r="BB56" s="2020"/>
      <c r="BC56" s="2020"/>
      <c r="BD56" s="2020"/>
      <c r="BE56" s="2020"/>
      <c r="BF56" s="2020"/>
      <c r="BG56" s="2020"/>
      <c r="BH56" s="2020"/>
      <c r="BI56" s="2020"/>
      <c r="BJ56" s="2020"/>
      <c r="BK56" s="2020"/>
      <c r="BL56" s="2020"/>
      <c r="BM56" s="2020"/>
      <c r="BN56" s="2020"/>
      <c r="BO56" s="2020"/>
      <c r="BP56" s="2020"/>
      <c r="BQ56" s="2020"/>
      <c r="BR56" s="2020"/>
      <c r="BS56" s="2020"/>
      <c r="BT56" s="2020"/>
      <c r="BU56" s="2020"/>
      <c r="BV56" s="2020"/>
      <c r="BW56" s="2020"/>
      <c r="BX56" s="2272"/>
      <c r="BY56" s="2272"/>
      <c r="BZ56" s="2272"/>
      <c r="CA56" s="2272"/>
      <c r="CB56" s="2272"/>
      <c r="CC56" s="2272"/>
      <c r="CD56" s="102"/>
      <c r="CE56" s="102"/>
      <c r="CF56" s="102"/>
      <c r="CG56" s="102"/>
      <c r="CH56" s="102"/>
      <c r="CI56" s="102"/>
      <c r="CJ56" s="102"/>
      <c r="CK56" s="102"/>
      <c r="CL56" s="102"/>
    </row>
    <row r="57" spans="1:90" s="106" customFormat="1" ht="15" customHeight="1">
      <c r="BO57" s="112"/>
      <c r="BP57" s="112"/>
      <c r="BQ57" s="112"/>
      <c r="BR57" s="112"/>
      <c r="BS57" s="112"/>
      <c r="BT57" s="112"/>
      <c r="BU57" s="112"/>
      <c r="BV57" s="112"/>
    </row>
    <row r="58" spans="1:90" ht="15" hidden="1" customHeight="1">
      <c r="CE58" s="103"/>
      <c r="CF58" s="103"/>
      <c r="CG58" s="103"/>
      <c r="CH58" s="103"/>
      <c r="CI58" s="103"/>
      <c r="CJ58" s="103"/>
      <c r="CK58" s="103"/>
      <c r="CL58" s="103"/>
    </row>
    <row r="59" spans="1:90" ht="15" hidden="1" customHeight="1">
      <c r="CE59" s="103"/>
      <c r="CF59" s="103"/>
      <c r="CG59" s="103"/>
      <c r="CH59" s="103"/>
      <c r="CI59" s="103"/>
      <c r="CJ59" s="103"/>
      <c r="CK59" s="103"/>
      <c r="CL59" s="103"/>
    </row>
    <row r="60" spans="1:90" ht="15" hidden="1" customHeight="1">
      <c r="CE60" s="103"/>
      <c r="CF60" s="103"/>
      <c r="CG60" s="103"/>
      <c r="CH60" s="103"/>
      <c r="CI60" s="103"/>
      <c r="CJ60" s="103"/>
      <c r="CK60" s="103"/>
      <c r="CL60" s="103"/>
    </row>
    <row r="61" spans="1:90" ht="15" hidden="1" customHeight="1">
      <c r="CE61" s="103"/>
      <c r="CF61" s="103"/>
      <c r="CG61" s="103"/>
      <c r="CH61" s="103"/>
      <c r="CI61" s="103"/>
      <c r="CJ61" s="103"/>
      <c r="CK61" s="103"/>
      <c r="CL61" s="103"/>
    </row>
    <row r="62" spans="1:90" ht="15" hidden="1" customHeight="1"/>
    <row r="63" spans="1:90" ht="15" hidden="1" customHeight="1"/>
    <row r="64" spans="1:90"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sheetData>
  <sheetProtection algorithmName="SHA-512" hashValue="Nf+1zeFSZodgmTGlVcZ4OS8gDJwVBjk/94GG6EwfY5GS7TLo3HKSw22T9r82pGunjPzxWXBHyo5fpXes5IwWoQ==" saltValue="qSJ8q/e3GEMf50tEw+c1TA==" spinCount="100000" sheet="1" objects="1" scenarios="1" selectLockedCells="1" selectUnlockedCells="1"/>
  <mergeCells count="64">
    <mergeCell ref="G46:BW46"/>
    <mergeCell ref="G47:BW47"/>
    <mergeCell ref="G48:BW48"/>
    <mergeCell ref="G49:BW53"/>
    <mergeCell ref="G38:BW38"/>
    <mergeCell ref="G39:AD45"/>
    <mergeCell ref="AF39:BP39"/>
    <mergeCell ref="BR39:BW45"/>
    <mergeCell ref="AE40:AE44"/>
    <mergeCell ref="AG40:AP40"/>
    <mergeCell ref="AR40:BP40"/>
    <mergeCell ref="BQ40:BQ44"/>
    <mergeCell ref="AF41:BP41"/>
    <mergeCell ref="AG42:AP42"/>
    <mergeCell ref="AR42:BO42"/>
    <mergeCell ref="AF43:BP43"/>
    <mergeCell ref="AG44:AP44"/>
    <mergeCell ref="AR44:BM44"/>
    <mergeCell ref="BN44:BO44"/>
    <mergeCell ref="AF45:BP45"/>
    <mergeCell ref="G37:AD37"/>
    <mergeCell ref="AE37:AN37"/>
    <mergeCell ref="AP37:BM37"/>
    <mergeCell ref="BN37:BO37"/>
    <mergeCell ref="BP37:BW37"/>
    <mergeCell ref="G6:BW7"/>
    <mergeCell ref="G32:BW32"/>
    <mergeCell ref="G33:BW33"/>
    <mergeCell ref="G34:BW34"/>
    <mergeCell ref="G35:AD35"/>
    <mergeCell ref="AE35:AN35"/>
    <mergeCell ref="AP35:BQ35"/>
    <mergeCell ref="BR35:BW35"/>
    <mergeCell ref="T19:BJ19"/>
    <mergeCell ref="T20:BJ20"/>
    <mergeCell ref="G21:BW21"/>
    <mergeCell ref="G22:BW22"/>
    <mergeCell ref="G23:BW23"/>
    <mergeCell ref="G28:BW28"/>
    <mergeCell ref="G29:BW29"/>
    <mergeCell ref="G30:BW30"/>
    <mergeCell ref="G31:BW31"/>
    <mergeCell ref="G36:BW36"/>
    <mergeCell ref="S24:AK24"/>
    <mergeCell ref="AL24:BW24"/>
    <mergeCell ref="G25:BW25"/>
    <mergeCell ref="G26:BW26"/>
    <mergeCell ref="G27:BW27"/>
    <mergeCell ref="A1:F56"/>
    <mergeCell ref="G1:BW1"/>
    <mergeCell ref="BX1:CC56"/>
    <mergeCell ref="G2:BW2"/>
    <mergeCell ref="G3:BW3"/>
    <mergeCell ref="G4:BW4"/>
    <mergeCell ref="G5:BW5"/>
    <mergeCell ref="G8:BW8"/>
    <mergeCell ref="G9:BW15"/>
    <mergeCell ref="G16:S20"/>
    <mergeCell ref="T16:BJ16"/>
    <mergeCell ref="BK16:BW20"/>
    <mergeCell ref="T17:BJ17"/>
    <mergeCell ref="T18:BJ18"/>
    <mergeCell ref="G54:BW56"/>
    <mergeCell ref="G24:R24"/>
  </mergeCells>
  <phoneticPr fontId="15"/>
  <dataValidations count="1">
    <dataValidation imeMode="hiragana" allowBlank="1" showInputMessage="1" sqref="G2:G3 CD1 BW57:CD1048576 CN1:ED18 G6 EE1:EG39 ED24:ED39 CR24:EC38 ED41:EG1048576 CR46:EC1048576 CN24:CQ1048576 EH1:XFD1048576 CM1:CM1048576 A57:BN1048576" xr:uid="{00000000-0002-0000-11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pageSetUpPr autoPageBreaks="0" fitToPage="1"/>
  </sheetPr>
  <dimension ref="A1:CM66"/>
  <sheetViews>
    <sheetView showGridLines="0" showRowColHeaders="0" workbookViewId="0">
      <selection activeCell="BU48" sqref="BU48:BV48"/>
    </sheetView>
  </sheetViews>
  <sheetFormatPr defaultColWidth="0" defaultRowHeight="0" customHeight="1" zeroHeight="1"/>
  <cols>
    <col min="1" max="68" width="1.25" style="117" customWidth="1"/>
    <col min="69" max="78" width="1.25" style="29" customWidth="1"/>
    <col min="79" max="80" width="1.25" style="117" customWidth="1"/>
    <col min="81" max="81" width="1.875" style="117" customWidth="1"/>
    <col min="82" max="82" width="2.5" style="117" customWidth="1"/>
    <col min="83" max="90" width="2.5" style="28" customWidth="1"/>
    <col min="91" max="91" width="0" style="117" hidden="1" customWidth="1"/>
    <col min="92" max="16384" width="2.5" style="117" hidden="1"/>
  </cols>
  <sheetData>
    <row r="1" spans="1:90" ht="15" customHeight="1">
      <c r="A1" s="1861"/>
      <c r="B1" s="1861"/>
      <c r="C1" s="1861"/>
      <c r="D1" s="1861"/>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c r="AN1" s="2095"/>
      <c r="AO1" s="2095"/>
      <c r="AP1" s="2095"/>
      <c r="AQ1" s="2095"/>
      <c r="AR1" s="2095"/>
      <c r="AS1" s="2095"/>
      <c r="AT1" s="2095"/>
      <c r="AU1" s="2095"/>
      <c r="AV1" s="2095"/>
      <c r="AW1" s="2095"/>
      <c r="AX1" s="2095"/>
      <c r="AY1" s="2095"/>
      <c r="AZ1" s="2095"/>
      <c r="BA1" s="2095"/>
      <c r="BB1" s="2095"/>
      <c r="BC1" s="2095"/>
      <c r="BD1" s="2095"/>
      <c r="BE1" s="2095"/>
      <c r="BF1" s="2095"/>
      <c r="BG1" s="2095"/>
      <c r="BH1" s="2095"/>
      <c r="BI1" s="2095"/>
      <c r="BJ1" s="2095"/>
      <c r="BK1" s="2095"/>
      <c r="BL1" s="2095"/>
      <c r="BM1" s="2095"/>
      <c r="BN1" s="2095"/>
      <c r="BO1" s="2095"/>
      <c r="BP1" s="2095"/>
      <c r="BQ1" s="2095"/>
      <c r="BR1" s="2095"/>
      <c r="BS1" s="2095"/>
      <c r="BT1" s="2095"/>
      <c r="BU1" s="2095"/>
      <c r="BV1" s="2095"/>
      <c r="BW1" s="2095"/>
      <c r="BX1" s="2095"/>
      <c r="BY1" s="2095"/>
      <c r="BZ1" s="2095"/>
      <c r="CA1" s="2095"/>
      <c r="CB1" s="2095"/>
      <c r="CC1" s="2095"/>
      <c r="CD1" s="116"/>
      <c r="CE1" s="116"/>
      <c r="CF1" s="116"/>
      <c r="CG1" s="116"/>
      <c r="CH1" s="116"/>
      <c r="CI1" s="116"/>
      <c r="CJ1" s="116"/>
      <c r="CK1" s="116"/>
      <c r="CL1" s="116"/>
    </row>
    <row r="2" spans="1:90" ht="15" customHeight="1">
      <c r="A2" s="1861"/>
      <c r="B2" s="1861"/>
      <c r="C2" s="1861"/>
      <c r="D2" s="1861"/>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c r="AT2" s="2095"/>
      <c r="AU2" s="2095"/>
      <c r="AV2" s="2095"/>
      <c r="AW2" s="2095"/>
      <c r="AX2" s="2095"/>
      <c r="AY2" s="2095"/>
      <c r="AZ2" s="2095"/>
      <c r="BA2" s="2095"/>
      <c r="BB2" s="2095"/>
      <c r="BC2" s="2095"/>
      <c r="BD2" s="2095"/>
      <c r="BE2" s="2095"/>
      <c r="BF2" s="2095"/>
      <c r="BG2" s="2095"/>
      <c r="BH2" s="2095"/>
      <c r="BI2" s="2095"/>
      <c r="BJ2" s="2095"/>
      <c r="BK2" s="2095"/>
      <c r="BL2" s="2095"/>
      <c r="BM2" s="2095"/>
      <c r="BN2" s="2095"/>
      <c r="BO2" s="2095"/>
      <c r="BP2" s="2095"/>
      <c r="BQ2" s="2095"/>
      <c r="BR2" s="2095"/>
      <c r="BS2" s="2095"/>
      <c r="BT2" s="2095"/>
      <c r="BU2" s="2095"/>
      <c r="BV2" s="2095"/>
      <c r="BW2" s="2095"/>
      <c r="BX2" s="2095"/>
      <c r="BY2" s="2095"/>
      <c r="BZ2" s="2095"/>
      <c r="CA2" s="2095"/>
      <c r="CB2" s="2095"/>
      <c r="CC2" s="2095"/>
      <c r="CD2" s="116"/>
      <c r="CE2" s="116"/>
      <c r="CF2" s="116"/>
      <c r="CG2" s="116"/>
      <c r="CH2" s="116"/>
      <c r="CI2" s="116"/>
      <c r="CJ2" s="116"/>
      <c r="CK2" s="116"/>
      <c r="CL2" s="116"/>
    </row>
    <row r="3" spans="1:90" ht="15" customHeight="1">
      <c r="A3" s="1861"/>
      <c r="B3" s="1861"/>
      <c r="C3" s="1861"/>
      <c r="D3" s="1861"/>
      <c r="E3" s="2095"/>
      <c r="F3" s="2095"/>
      <c r="G3" s="2095"/>
      <c r="H3" s="2095"/>
      <c r="I3" s="2095"/>
      <c r="J3" s="2095"/>
      <c r="K3" s="2095"/>
      <c r="L3" s="2095"/>
      <c r="M3" s="2095"/>
      <c r="N3" s="2095"/>
      <c r="O3" s="2095"/>
      <c r="P3" s="2095"/>
      <c r="Q3" s="2095"/>
      <c r="R3" s="2095"/>
      <c r="S3" s="2095"/>
      <c r="T3" s="2095"/>
      <c r="U3" s="2095"/>
      <c r="V3" s="2095"/>
      <c r="W3" s="2095"/>
      <c r="X3" s="2095"/>
      <c r="Y3" s="2095"/>
      <c r="Z3" s="2095"/>
      <c r="AA3" s="2095"/>
      <c r="AB3" s="2095"/>
      <c r="AC3" s="2095"/>
      <c r="AD3" s="2095"/>
      <c r="AE3" s="2095"/>
      <c r="AF3" s="2095"/>
      <c r="AG3" s="2095"/>
      <c r="AH3" s="2095"/>
      <c r="AI3" s="2095"/>
      <c r="AJ3" s="2095"/>
      <c r="AK3" s="2095"/>
      <c r="AL3" s="2095"/>
      <c r="AM3" s="2095"/>
      <c r="AN3" s="2095"/>
      <c r="AO3" s="2095"/>
      <c r="AP3" s="2095"/>
      <c r="AQ3" s="2095"/>
      <c r="AR3" s="2095"/>
      <c r="AS3" s="2095"/>
      <c r="AT3" s="2095"/>
      <c r="AU3" s="2095"/>
      <c r="AV3" s="2095"/>
      <c r="AW3" s="2095"/>
      <c r="AX3" s="2095"/>
      <c r="AY3" s="2095"/>
      <c r="AZ3" s="2095"/>
      <c r="BA3" s="2095"/>
      <c r="BB3" s="2095"/>
      <c r="BC3" s="2095"/>
      <c r="BD3" s="2095"/>
      <c r="BE3" s="2095"/>
      <c r="BF3" s="2095"/>
      <c r="BG3" s="2095"/>
      <c r="BH3" s="2095"/>
      <c r="BI3" s="2095"/>
      <c r="BJ3" s="2095"/>
      <c r="BK3" s="2095"/>
      <c r="BL3" s="2095"/>
      <c r="BM3" s="2095"/>
      <c r="BN3" s="2095"/>
      <c r="BO3" s="2095"/>
      <c r="BP3" s="2095"/>
      <c r="BQ3" s="2095"/>
      <c r="BR3" s="2095"/>
      <c r="BS3" s="2095"/>
      <c r="BT3" s="2095"/>
      <c r="BU3" s="2095"/>
      <c r="BV3" s="2095"/>
      <c r="BW3" s="2095"/>
      <c r="BX3" s="2095"/>
      <c r="BY3" s="2095"/>
      <c r="BZ3" s="2095"/>
      <c r="CA3" s="2095"/>
      <c r="CB3" s="2095"/>
      <c r="CC3" s="2095"/>
      <c r="CD3" s="116"/>
      <c r="CE3" s="116"/>
      <c r="CF3" s="116"/>
      <c r="CG3" s="116"/>
      <c r="CH3" s="116"/>
      <c r="CI3" s="116"/>
      <c r="CJ3" s="116"/>
      <c r="CK3" s="116"/>
      <c r="CL3" s="116"/>
    </row>
    <row r="4" spans="1:90" ht="15" customHeight="1">
      <c r="A4" s="1861"/>
      <c r="B4" s="1861"/>
      <c r="C4" s="1861"/>
      <c r="D4" s="1861"/>
      <c r="E4" s="2096" t="s">
        <v>956</v>
      </c>
      <c r="F4" s="2096"/>
      <c r="G4" s="2096"/>
      <c r="H4" s="2096"/>
      <c r="I4" s="2096"/>
      <c r="J4" s="2096"/>
      <c r="K4" s="2096"/>
      <c r="L4" s="2096"/>
      <c r="M4" s="2096"/>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c r="AT4" s="2096"/>
      <c r="AU4" s="2096"/>
      <c r="AV4" s="2096"/>
      <c r="AW4" s="2096"/>
      <c r="AX4" s="2096"/>
      <c r="AY4" s="2096"/>
      <c r="AZ4" s="2096"/>
      <c r="BA4" s="2096"/>
      <c r="BB4" s="2096"/>
      <c r="BC4" s="2096"/>
      <c r="BD4" s="2096"/>
      <c r="BE4" s="2096"/>
      <c r="BF4" s="2096"/>
      <c r="BG4" s="2096"/>
      <c r="BH4" s="2096"/>
      <c r="BI4" s="2096"/>
      <c r="BJ4" s="2096"/>
      <c r="BK4" s="2096"/>
      <c r="BL4" s="2096"/>
      <c r="BM4" s="2096"/>
      <c r="BN4" s="2096"/>
      <c r="BO4" s="2096"/>
      <c r="BP4" s="2096"/>
      <c r="BQ4" s="2096"/>
      <c r="BR4" s="2096"/>
      <c r="BS4" s="2096"/>
      <c r="BT4" s="2096"/>
      <c r="BU4" s="2096"/>
      <c r="BV4" s="2096"/>
      <c r="BW4" s="2096"/>
      <c r="BX4" s="2096"/>
      <c r="BY4" s="2096"/>
      <c r="BZ4" s="2096"/>
      <c r="CA4" s="2096"/>
      <c r="CB4" s="2095"/>
      <c r="CC4" s="2095"/>
      <c r="CD4" s="116"/>
      <c r="CE4" s="116"/>
      <c r="CF4" s="116"/>
      <c r="CG4" s="116"/>
      <c r="CH4" s="116"/>
      <c r="CI4" s="116"/>
      <c r="CJ4" s="116"/>
      <c r="CK4" s="116"/>
      <c r="CL4" s="116"/>
    </row>
    <row r="5" spans="1:90" s="118" customFormat="1" ht="15" customHeight="1">
      <c r="A5" s="1861"/>
      <c r="B5" s="1861"/>
      <c r="C5" s="1861"/>
      <c r="D5" s="1861"/>
      <c r="E5" s="2095"/>
      <c r="F5" s="2095"/>
      <c r="G5" s="2095"/>
      <c r="H5" s="2095"/>
      <c r="I5" s="2095"/>
      <c r="J5" s="2095"/>
      <c r="K5" s="2095"/>
      <c r="L5" s="2095"/>
      <c r="M5" s="2095"/>
      <c r="N5" s="2095"/>
      <c r="O5" s="2095"/>
      <c r="P5" s="2095"/>
      <c r="Q5" s="2095"/>
      <c r="R5" s="2095"/>
      <c r="S5" s="2095"/>
      <c r="T5" s="2095"/>
      <c r="U5" s="2095"/>
      <c r="V5" s="2095"/>
      <c r="W5" s="2095"/>
      <c r="X5" s="2095"/>
      <c r="Y5" s="2095"/>
      <c r="Z5" s="2095"/>
      <c r="AA5" s="2095"/>
      <c r="AB5" s="2095"/>
      <c r="AC5" s="2095"/>
      <c r="AD5" s="2095"/>
      <c r="AE5" s="2095"/>
      <c r="AF5" s="1874" t="s">
        <v>270</v>
      </c>
      <c r="AG5" s="1874"/>
      <c r="AH5" s="1874"/>
      <c r="AI5" s="1874"/>
      <c r="AJ5" s="1874"/>
      <c r="AK5" s="1874"/>
      <c r="AL5" s="1874"/>
      <c r="AM5" s="1874"/>
      <c r="AN5" s="1874"/>
      <c r="AO5" s="1874"/>
      <c r="AP5" s="1874"/>
      <c r="AQ5" s="1874"/>
      <c r="AR5" s="1874"/>
      <c r="AS5" s="1874"/>
      <c r="AT5" s="1874"/>
      <c r="AU5" s="1874"/>
      <c r="AV5" s="1874"/>
      <c r="AW5" s="1874"/>
      <c r="AX5" s="1874"/>
      <c r="AY5" s="1874"/>
      <c r="AZ5" s="1874"/>
      <c r="BA5" s="2095"/>
      <c r="BB5" s="2095"/>
      <c r="BC5" s="2095"/>
      <c r="BD5" s="2095"/>
      <c r="BE5" s="2095"/>
      <c r="BF5" s="2095"/>
      <c r="BG5" s="2095"/>
      <c r="BH5" s="2095"/>
      <c r="BI5" s="2095"/>
      <c r="BJ5" s="2095"/>
      <c r="BK5" s="2095"/>
      <c r="BL5" s="2095"/>
      <c r="BM5" s="2095"/>
      <c r="BN5" s="2095"/>
      <c r="BO5" s="2095"/>
      <c r="BP5" s="2095"/>
      <c r="BQ5" s="2095"/>
      <c r="BR5" s="2095"/>
      <c r="BS5" s="2095"/>
      <c r="BT5" s="2095"/>
      <c r="BU5" s="2095"/>
      <c r="BV5" s="2095"/>
      <c r="BW5" s="2095"/>
      <c r="BX5" s="2095"/>
      <c r="BY5" s="2095"/>
      <c r="BZ5" s="2095"/>
      <c r="CA5" s="2095"/>
      <c r="CB5" s="2095"/>
      <c r="CC5" s="2095"/>
      <c r="CD5" s="116"/>
      <c r="CE5" s="116"/>
      <c r="CF5" s="116"/>
      <c r="CG5" s="116"/>
      <c r="CH5" s="116"/>
      <c r="CI5" s="116"/>
      <c r="CJ5" s="116"/>
      <c r="CK5" s="116"/>
      <c r="CL5" s="116"/>
    </row>
    <row r="6" spans="1:90" ht="15" customHeight="1">
      <c r="A6" s="1861"/>
      <c r="B6" s="1861"/>
      <c r="C6" s="1861"/>
      <c r="D6" s="1861"/>
      <c r="E6" s="2095"/>
      <c r="F6" s="2095"/>
      <c r="G6" s="2095"/>
      <c r="H6" s="2095"/>
      <c r="I6" s="2095"/>
      <c r="J6" s="2095"/>
      <c r="K6" s="2095"/>
      <c r="L6" s="2095"/>
      <c r="M6" s="2095"/>
      <c r="N6" s="2095"/>
      <c r="O6" s="2095"/>
      <c r="P6" s="2095"/>
      <c r="Q6" s="2095"/>
      <c r="R6" s="2095"/>
      <c r="S6" s="2095"/>
      <c r="T6" s="2095"/>
      <c r="U6" s="2095"/>
      <c r="V6" s="2095"/>
      <c r="W6" s="2095"/>
      <c r="X6" s="2095"/>
      <c r="Y6" s="2095"/>
      <c r="Z6" s="2095"/>
      <c r="AA6" s="2095"/>
      <c r="AB6" s="2095"/>
      <c r="AC6" s="2095"/>
      <c r="AD6" s="2095"/>
      <c r="AE6" s="2095"/>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2095"/>
      <c r="BB6" s="2095"/>
      <c r="BC6" s="2095"/>
      <c r="BD6" s="2095"/>
      <c r="BE6" s="2095"/>
      <c r="BF6" s="2095"/>
      <c r="BG6" s="2095"/>
      <c r="BH6" s="2095"/>
      <c r="BI6" s="2095"/>
      <c r="BJ6" s="2095"/>
      <c r="BK6" s="2095"/>
      <c r="BL6" s="2095"/>
      <c r="BM6" s="2095"/>
      <c r="BN6" s="2095"/>
      <c r="BO6" s="2095"/>
      <c r="BP6" s="2095"/>
      <c r="BQ6" s="2095"/>
      <c r="BR6" s="2095"/>
      <c r="BS6" s="2095"/>
      <c r="BT6" s="2095"/>
      <c r="BU6" s="2095"/>
      <c r="BV6" s="2095"/>
      <c r="BW6" s="2095"/>
      <c r="BX6" s="2095"/>
      <c r="BY6" s="2095"/>
      <c r="BZ6" s="2095"/>
      <c r="CA6" s="2095"/>
      <c r="CB6" s="2095"/>
      <c r="CC6" s="2095"/>
      <c r="CD6" s="116"/>
      <c r="CE6" s="116"/>
      <c r="CF6" s="116"/>
      <c r="CG6" s="116"/>
      <c r="CH6" s="116"/>
      <c r="CI6" s="116"/>
      <c r="CJ6" s="116"/>
      <c r="CK6" s="116"/>
      <c r="CL6" s="116"/>
    </row>
    <row r="7" spans="1:90" s="118" customFormat="1" ht="11.25" customHeight="1">
      <c r="A7" s="1861"/>
      <c r="B7" s="1861"/>
      <c r="C7" s="1861"/>
      <c r="D7" s="1861"/>
      <c r="E7" s="2099"/>
      <c r="F7" s="2099"/>
      <c r="G7" s="2099"/>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2099"/>
      <c r="AU7" s="2099"/>
      <c r="AV7" s="2099"/>
      <c r="AW7" s="2099"/>
      <c r="AX7" s="2099"/>
      <c r="AY7" s="2099"/>
      <c r="AZ7" s="2099"/>
      <c r="BA7" s="2099"/>
      <c r="BB7" s="2099"/>
      <c r="BC7" s="2099"/>
      <c r="BD7" s="2099"/>
      <c r="BE7" s="2099"/>
      <c r="BF7" s="2099"/>
      <c r="BG7" s="2099"/>
      <c r="BH7" s="2099"/>
      <c r="BI7" s="2099"/>
      <c r="BJ7" s="2099"/>
      <c r="BK7" s="2099"/>
      <c r="BL7" s="2099"/>
      <c r="BM7" s="2099"/>
      <c r="BN7" s="2099"/>
      <c r="BO7" s="2099"/>
      <c r="BP7" s="2099"/>
      <c r="BQ7" s="2099"/>
      <c r="BR7" s="2099"/>
      <c r="BS7" s="2099"/>
      <c r="BT7" s="2099"/>
      <c r="BU7" s="2099"/>
      <c r="BV7" s="2099"/>
      <c r="BW7" s="2099"/>
      <c r="BX7" s="2099"/>
      <c r="BY7" s="2099"/>
      <c r="BZ7" s="2099"/>
      <c r="CA7" s="2099"/>
      <c r="CB7" s="2095"/>
      <c r="CC7" s="2095"/>
      <c r="CD7" s="116"/>
      <c r="CE7" s="116"/>
      <c r="CF7" s="116"/>
      <c r="CG7" s="116"/>
      <c r="CH7" s="116"/>
      <c r="CI7" s="116"/>
      <c r="CJ7" s="116"/>
      <c r="CK7" s="116"/>
      <c r="CL7" s="116"/>
    </row>
    <row r="8" spans="1:90" s="118" customFormat="1" ht="18.75" customHeight="1">
      <c r="A8" s="1861"/>
      <c r="B8" s="1861"/>
      <c r="C8" s="1861"/>
      <c r="D8" s="1861"/>
      <c r="E8" s="2099"/>
      <c r="F8" s="2099"/>
      <c r="G8" s="2099"/>
      <c r="H8" s="2099"/>
      <c r="I8" s="2099"/>
      <c r="J8" s="2099"/>
      <c r="K8" s="2099"/>
      <c r="L8" s="2099"/>
      <c r="M8" s="2099"/>
      <c r="N8" s="2099"/>
      <c r="O8" s="2099"/>
      <c r="P8" s="2099"/>
      <c r="Q8" s="2099"/>
      <c r="R8" s="2099"/>
      <c r="S8" s="2099"/>
      <c r="T8" s="2099"/>
      <c r="U8" s="2099"/>
      <c r="V8" s="2099"/>
      <c r="W8" s="2099"/>
      <c r="X8" s="2099"/>
      <c r="Y8" s="2099"/>
      <c r="Z8" s="2099"/>
      <c r="AA8" s="2098" t="s">
        <v>271</v>
      </c>
      <c r="AB8" s="2098"/>
      <c r="AC8" s="2098"/>
      <c r="AD8" s="2098"/>
      <c r="AE8" s="2098"/>
      <c r="AF8" s="2098"/>
      <c r="AG8" s="2098"/>
      <c r="AH8" s="2098"/>
      <c r="AI8" s="2098"/>
      <c r="AJ8" s="2098"/>
      <c r="AK8" s="2098"/>
      <c r="AL8" s="2098"/>
      <c r="AM8" s="2098"/>
      <c r="AN8" s="2098"/>
      <c r="AO8" s="2098"/>
      <c r="AP8" s="2098"/>
      <c r="AQ8" s="2098"/>
      <c r="AR8" s="2098"/>
      <c r="AS8" s="2098"/>
      <c r="AT8" s="2098"/>
      <c r="AU8" s="2098"/>
      <c r="AV8" s="2098"/>
      <c r="AW8" s="2098"/>
      <c r="AX8" s="2098"/>
      <c r="AY8" s="2098"/>
      <c r="AZ8" s="2098"/>
      <c r="BA8" s="2098"/>
      <c r="BB8" s="2098"/>
      <c r="BC8" s="2098"/>
      <c r="BD8" s="2098"/>
      <c r="BE8" s="2098"/>
      <c r="BF8" s="2099"/>
      <c r="BG8" s="2099"/>
      <c r="BH8" s="2099"/>
      <c r="BI8" s="2099"/>
      <c r="BJ8" s="2099"/>
      <c r="BK8" s="2099"/>
      <c r="BL8" s="2099"/>
      <c r="BM8" s="2099"/>
      <c r="BN8" s="2099"/>
      <c r="BO8" s="2099"/>
      <c r="BP8" s="2099"/>
      <c r="BQ8" s="2099"/>
      <c r="BR8" s="2099"/>
      <c r="BS8" s="2099"/>
      <c r="BT8" s="2099"/>
      <c r="BU8" s="2099"/>
      <c r="BV8" s="2099"/>
      <c r="BW8" s="2099"/>
      <c r="BX8" s="2099"/>
      <c r="BY8" s="2099"/>
      <c r="BZ8" s="2099"/>
      <c r="CA8" s="2099"/>
      <c r="CB8" s="2095"/>
      <c r="CC8" s="2095"/>
      <c r="CD8" s="116"/>
      <c r="CE8" s="116"/>
      <c r="CF8" s="116"/>
      <c r="CG8" s="116"/>
      <c r="CH8" s="116"/>
      <c r="CI8" s="116"/>
      <c r="CJ8" s="116"/>
      <c r="CK8" s="116"/>
      <c r="CL8" s="116"/>
    </row>
    <row r="9" spans="1:90" ht="15" customHeight="1" thickBot="1">
      <c r="A9" s="1861"/>
      <c r="B9" s="1861"/>
      <c r="C9" s="1861"/>
      <c r="D9" s="1861"/>
      <c r="E9" s="2108"/>
      <c r="F9" s="2108"/>
      <c r="G9" s="2108"/>
      <c r="H9" s="2108"/>
      <c r="I9" s="2108"/>
      <c r="J9" s="2108"/>
      <c r="K9" s="2108"/>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c r="AT9" s="2108"/>
      <c r="AU9" s="2108"/>
      <c r="AV9" s="2108"/>
      <c r="AW9" s="2108"/>
      <c r="AX9" s="2108"/>
      <c r="AY9" s="2108"/>
      <c r="AZ9" s="2108"/>
      <c r="BA9" s="2108"/>
      <c r="BB9" s="2108"/>
      <c r="BC9" s="2108"/>
      <c r="BD9" s="2108"/>
      <c r="BE9" s="2108"/>
      <c r="BF9" s="2108"/>
      <c r="BG9" s="2108"/>
      <c r="BH9" s="2108"/>
      <c r="BI9" s="2108"/>
      <c r="BJ9" s="2108"/>
      <c r="BK9" s="2108"/>
      <c r="BL9" s="2108"/>
      <c r="BM9" s="2108"/>
      <c r="BN9" s="2108"/>
      <c r="BO9" s="2108"/>
      <c r="BP9" s="2108"/>
      <c r="BQ9" s="2108"/>
      <c r="BR9" s="2108"/>
      <c r="BS9" s="2108"/>
      <c r="BT9" s="2108"/>
      <c r="BU9" s="2108"/>
      <c r="BV9" s="2108"/>
      <c r="BW9" s="2108"/>
      <c r="BX9" s="2108"/>
      <c r="BY9" s="2108"/>
      <c r="BZ9" s="2108"/>
      <c r="CA9" s="2108"/>
      <c r="CB9" s="2095"/>
      <c r="CC9" s="2095"/>
      <c r="CD9" s="116"/>
      <c r="CE9" s="116"/>
      <c r="CF9" s="116"/>
      <c r="CG9" s="116"/>
      <c r="CH9" s="116"/>
      <c r="CI9" s="116"/>
      <c r="CJ9" s="116"/>
      <c r="CK9" s="116"/>
      <c r="CL9" s="116"/>
    </row>
    <row r="10" spans="1:90" s="118" customFormat="1" ht="26.25" customHeight="1">
      <c r="A10" s="1861"/>
      <c r="B10" s="1861"/>
      <c r="C10" s="1861"/>
      <c r="D10" s="1861"/>
      <c r="E10" s="2108"/>
      <c r="F10" s="2108"/>
      <c r="G10" s="2614" t="s">
        <v>272</v>
      </c>
      <c r="H10" s="2615"/>
      <c r="I10" s="2615"/>
      <c r="J10" s="2615"/>
      <c r="K10" s="2615"/>
      <c r="L10" s="2615"/>
      <c r="M10" s="2615"/>
      <c r="N10" s="2615"/>
      <c r="O10" s="2615"/>
      <c r="P10" s="2615"/>
      <c r="Q10" s="2615"/>
      <c r="R10" s="2615"/>
      <c r="S10" s="2615"/>
      <c r="T10" s="2615"/>
      <c r="U10" s="2615"/>
      <c r="V10" s="2615"/>
      <c r="W10" s="2615"/>
      <c r="X10" s="2615"/>
      <c r="Y10" s="2615"/>
      <c r="Z10" s="2615"/>
      <c r="AA10" s="2615"/>
      <c r="AB10" s="2615"/>
      <c r="AC10" s="2615"/>
      <c r="AD10" s="2616"/>
      <c r="AE10" s="2620" t="s">
        <v>273</v>
      </c>
      <c r="AF10" s="2615"/>
      <c r="AG10" s="2615"/>
      <c r="AH10" s="2615"/>
      <c r="AI10" s="2615"/>
      <c r="AJ10" s="2615"/>
      <c r="AK10" s="2615"/>
      <c r="AL10" s="2615"/>
      <c r="AM10" s="2616"/>
      <c r="AN10" s="2622"/>
      <c r="AO10" s="2623"/>
      <c r="AP10" s="2623"/>
      <c r="AQ10" s="2623"/>
      <c r="AR10" s="2623"/>
      <c r="AS10" s="2624" t="s">
        <v>274</v>
      </c>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3"/>
      <c r="BX10" s="2623"/>
      <c r="BY10" s="2623"/>
      <c r="BZ10" s="2623"/>
      <c r="CA10" s="2625"/>
      <c r="CB10" s="2095"/>
      <c r="CC10" s="2095"/>
      <c r="CD10" s="116"/>
      <c r="CE10" s="116"/>
      <c r="CF10" s="116"/>
      <c r="CG10" s="116"/>
      <c r="CH10" s="116"/>
      <c r="CI10" s="116"/>
      <c r="CJ10" s="116"/>
      <c r="CK10" s="116"/>
      <c r="CL10" s="116"/>
    </row>
    <row r="11" spans="1:90" s="118" customFormat="1" ht="26.25" customHeight="1" thickBot="1">
      <c r="A11" s="1861"/>
      <c r="B11" s="1861"/>
      <c r="C11" s="1861"/>
      <c r="D11" s="1861"/>
      <c r="E11" s="2108"/>
      <c r="F11" s="2108"/>
      <c r="G11" s="2617"/>
      <c r="H11" s="2618"/>
      <c r="I11" s="2618"/>
      <c r="J11" s="2618"/>
      <c r="K11" s="2618"/>
      <c r="L11" s="2618"/>
      <c r="M11" s="2618"/>
      <c r="N11" s="2618"/>
      <c r="O11" s="2618"/>
      <c r="P11" s="2618"/>
      <c r="Q11" s="2618"/>
      <c r="R11" s="2618"/>
      <c r="S11" s="2618"/>
      <c r="T11" s="2618"/>
      <c r="U11" s="2618"/>
      <c r="V11" s="2618"/>
      <c r="W11" s="2618"/>
      <c r="X11" s="2618"/>
      <c r="Y11" s="2618"/>
      <c r="Z11" s="2618"/>
      <c r="AA11" s="2618"/>
      <c r="AB11" s="2618"/>
      <c r="AC11" s="2618"/>
      <c r="AD11" s="2619"/>
      <c r="AE11" s="2621"/>
      <c r="AF11" s="2618"/>
      <c r="AG11" s="2618"/>
      <c r="AH11" s="2618"/>
      <c r="AI11" s="2618"/>
      <c r="AJ11" s="2618"/>
      <c r="AK11" s="2618"/>
      <c r="AL11" s="2618"/>
      <c r="AM11" s="2619"/>
      <c r="AN11" s="2607" t="s">
        <v>275</v>
      </c>
      <c r="AO11" s="2607"/>
      <c r="AP11" s="2607"/>
      <c r="AQ11" s="2607"/>
      <c r="AR11" s="2607"/>
      <c r="AS11" s="2607"/>
      <c r="AT11" s="2607"/>
      <c r="AU11" s="2607"/>
      <c r="AV11" s="2607" t="s">
        <v>276</v>
      </c>
      <c r="AW11" s="2607"/>
      <c r="AX11" s="2607"/>
      <c r="AY11" s="2607"/>
      <c r="AZ11" s="2607"/>
      <c r="BA11" s="2607"/>
      <c r="BB11" s="2607"/>
      <c r="BC11" s="2607"/>
      <c r="BD11" s="2607" t="s">
        <v>277</v>
      </c>
      <c r="BE11" s="2607"/>
      <c r="BF11" s="2607"/>
      <c r="BG11" s="2607"/>
      <c r="BH11" s="2607"/>
      <c r="BI11" s="2607"/>
      <c r="BJ11" s="2607"/>
      <c r="BK11" s="2607"/>
      <c r="BL11" s="2607" t="s">
        <v>278</v>
      </c>
      <c r="BM11" s="2607"/>
      <c r="BN11" s="2607"/>
      <c r="BO11" s="2607"/>
      <c r="BP11" s="2607"/>
      <c r="BQ11" s="2607"/>
      <c r="BR11" s="2607"/>
      <c r="BS11" s="2607"/>
      <c r="BT11" s="2607" t="s">
        <v>279</v>
      </c>
      <c r="BU11" s="2607"/>
      <c r="BV11" s="2607"/>
      <c r="BW11" s="2607"/>
      <c r="BX11" s="2607"/>
      <c r="BY11" s="2607"/>
      <c r="BZ11" s="2607"/>
      <c r="CA11" s="2608"/>
      <c r="CB11" s="2095"/>
      <c r="CC11" s="2095"/>
      <c r="CD11" s="116"/>
      <c r="CE11" s="116"/>
      <c r="CF11" s="116"/>
      <c r="CG11" s="116"/>
      <c r="CH11" s="116"/>
      <c r="CI11" s="116"/>
      <c r="CJ11" s="116"/>
      <c r="CK11" s="116"/>
      <c r="CL11" s="116"/>
    </row>
    <row r="12" spans="1:90" s="118" customFormat="1" ht="7.5" customHeight="1">
      <c r="A12" s="1861"/>
      <c r="B12" s="1861"/>
      <c r="C12" s="1861"/>
      <c r="D12" s="1861"/>
      <c r="E12" s="2108"/>
      <c r="F12" s="2108"/>
      <c r="G12" s="2609"/>
      <c r="H12" s="2610"/>
      <c r="I12" s="2610"/>
      <c r="J12" s="2610"/>
      <c r="K12" s="2610"/>
      <c r="L12" s="2610"/>
      <c r="M12" s="2610"/>
      <c r="N12" s="2610"/>
      <c r="O12" s="2610"/>
      <c r="P12" s="2610"/>
      <c r="Q12" s="2610"/>
      <c r="R12" s="2610"/>
      <c r="S12" s="2610"/>
      <c r="T12" s="2610"/>
      <c r="U12" s="2610"/>
      <c r="V12" s="2610"/>
      <c r="W12" s="2610"/>
      <c r="X12" s="2610"/>
      <c r="Y12" s="2610"/>
      <c r="Z12" s="2610"/>
      <c r="AA12" s="2610"/>
      <c r="AB12" s="2610"/>
      <c r="AC12" s="2610"/>
      <c r="AD12" s="2610"/>
      <c r="AE12" s="2650">
        <f>★入力画面!$S$42</f>
        <v>0</v>
      </c>
      <c r="AF12" s="2651"/>
      <c r="AG12" s="2651"/>
      <c r="AH12" s="2651"/>
      <c r="AI12" s="2651"/>
      <c r="AJ12" s="2651"/>
      <c r="AK12" s="2651"/>
      <c r="AL12" s="2651"/>
      <c r="AM12" s="2652"/>
      <c r="AN12" s="2650">
        <f>★入力画面!$S$45</f>
        <v>0</v>
      </c>
      <c r="AO12" s="2651"/>
      <c r="AP12" s="2651"/>
      <c r="AQ12" s="2651"/>
      <c r="AR12" s="2651"/>
      <c r="AS12" s="2651"/>
      <c r="AT12" s="2651"/>
      <c r="AU12" s="2652"/>
      <c r="AV12" s="2611"/>
      <c r="AW12" s="2612"/>
      <c r="AX12" s="2612"/>
      <c r="AY12" s="2612"/>
      <c r="AZ12" s="2612"/>
      <c r="BA12" s="2612"/>
      <c r="BB12" s="2612"/>
      <c r="BC12" s="2613"/>
      <c r="BD12" s="2611"/>
      <c r="BE12" s="2612"/>
      <c r="BF12" s="2612"/>
      <c r="BG12" s="2612"/>
      <c r="BH12" s="2612"/>
      <c r="BI12" s="2612"/>
      <c r="BJ12" s="2612"/>
      <c r="BK12" s="2613"/>
      <c r="BL12" s="2626" t="str">
        <f>★入力画面!$BL$49</f>
        <v/>
      </c>
      <c r="BM12" s="2206"/>
      <c r="BN12" s="2206"/>
      <c r="BO12" s="2206"/>
      <c r="BP12" s="2206"/>
      <c r="BQ12" s="2206"/>
      <c r="BR12" s="2206"/>
      <c r="BS12" s="2646"/>
      <c r="BT12" s="2626" t="str">
        <f>★入力画面!$BL$50</f>
        <v/>
      </c>
      <c r="BU12" s="2206"/>
      <c r="BV12" s="2206"/>
      <c r="BW12" s="2206"/>
      <c r="BX12" s="2206"/>
      <c r="BY12" s="2206"/>
      <c r="BZ12" s="2206"/>
      <c r="CA12" s="2216"/>
      <c r="CB12" s="2095"/>
      <c r="CC12" s="2095"/>
      <c r="CD12" s="116"/>
      <c r="CE12" s="116"/>
      <c r="CF12" s="116"/>
      <c r="CG12" s="116"/>
      <c r="CH12" s="116"/>
      <c r="CI12" s="116"/>
      <c r="CJ12" s="116"/>
      <c r="CK12" s="116"/>
      <c r="CL12" s="116"/>
    </row>
    <row r="13" spans="1:90" s="118" customFormat="1" ht="15" customHeight="1">
      <c r="A13" s="1861"/>
      <c r="B13" s="1861"/>
      <c r="C13" s="1861"/>
      <c r="D13" s="1861"/>
      <c r="E13" s="2108"/>
      <c r="F13" s="2108"/>
      <c r="G13" s="2630" t="s">
        <v>280</v>
      </c>
      <c r="H13" s="2099"/>
      <c r="I13" s="2099"/>
      <c r="J13" s="2099"/>
      <c r="K13" s="2099"/>
      <c r="L13" s="2099"/>
      <c r="M13" s="2099"/>
      <c r="N13" s="2099"/>
      <c r="O13" s="2099"/>
      <c r="P13" s="2099"/>
      <c r="Q13" s="2099"/>
      <c r="R13" s="2099"/>
      <c r="S13" s="2099"/>
      <c r="T13" s="2099"/>
      <c r="U13" s="2099"/>
      <c r="V13" s="2099"/>
      <c r="W13" s="2099"/>
      <c r="X13" s="2099"/>
      <c r="Y13" s="2099"/>
      <c r="Z13" s="2099"/>
      <c r="AA13" s="2099"/>
      <c r="AB13" s="2099"/>
      <c r="AC13" s="2099"/>
      <c r="AD13" s="2099"/>
      <c r="AE13" s="2653"/>
      <c r="AF13" s="2654"/>
      <c r="AG13" s="2654"/>
      <c r="AH13" s="2654"/>
      <c r="AI13" s="2654"/>
      <c r="AJ13" s="2654"/>
      <c r="AK13" s="2654"/>
      <c r="AL13" s="2654"/>
      <c r="AM13" s="2655"/>
      <c r="AN13" s="2653"/>
      <c r="AO13" s="2654"/>
      <c r="AP13" s="2654"/>
      <c r="AQ13" s="2654"/>
      <c r="AR13" s="2654"/>
      <c r="AS13" s="2654"/>
      <c r="AT13" s="2654"/>
      <c r="AU13" s="2655"/>
      <c r="AV13" s="2631" t="str">
        <f>★入力画面!$BL$46</f>
        <v/>
      </c>
      <c r="AW13" s="2632"/>
      <c r="AX13" s="2632"/>
      <c r="AY13" s="2632"/>
      <c r="AZ13" s="2632"/>
      <c r="BA13" s="2632"/>
      <c r="BB13" s="2632"/>
      <c r="BC13" s="2633"/>
      <c r="BD13" s="2631" t="str">
        <f>★入力画面!$BL$47</f>
        <v/>
      </c>
      <c r="BE13" s="2632"/>
      <c r="BF13" s="2632"/>
      <c r="BG13" s="2632"/>
      <c r="BH13" s="2632"/>
      <c r="BI13" s="2632"/>
      <c r="BJ13" s="2632"/>
      <c r="BK13" s="2633"/>
      <c r="BL13" s="2212"/>
      <c r="BM13" s="2207"/>
      <c r="BN13" s="2207"/>
      <c r="BO13" s="2207"/>
      <c r="BP13" s="2207"/>
      <c r="BQ13" s="2207"/>
      <c r="BR13" s="2207"/>
      <c r="BS13" s="2213"/>
      <c r="BT13" s="2212"/>
      <c r="BU13" s="2207"/>
      <c r="BV13" s="2207"/>
      <c r="BW13" s="2207"/>
      <c r="BX13" s="2207"/>
      <c r="BY13" s="2207"/>
      <c r="BZ13" s="2207"/>
      <c r="CA13" s="2218"/>
      <c r="CB13" s="2095"/>
      <c r="CC13" s="2095"/>
      <c r="CD13" s="116"/>
      <c r="CE13" s="116"/>
      <c r="CF13" s="116"/>
      <c r="CG13" s="116"/>
      <c r="CH13" s="116"/>
      <c r="CI13" s="116"/>
      <c r="CJ13" s="116"/>
      <c r="CK13" s="116"/>
      <c r="CL13" s="116"/>
    </row>
    <row r="14" spans="1:90" s="118" customFormat="1" ht="15" customHeight="1">
      <c r="A14" s="1861"/>
      <c r="B14" s="1861"/>
      <c r="C14" s="1861"/>
      <c r="D14" s="1861"/>
      <c r="E14" s="2108"/>
      <c r="F14" s="2108"/>
      <c r="G14" s="2634" t="s">
        <v>815</v>
      </c>
      <c r="H14" s="2635"/>
      <c r="I14" s="2635"/>
      <c r="J14" s="2635"/>
      <c r="K14" s="2635"/>
      <c r="L14" s="2635"/>
      <c r="M14" s="2635"/>
      <c r="N14" s="2635"/>
      <c r="O14" s="2635"/>
      <c r="P14" s="2635"/>
      <c r="Q14" s="2635"/>
      <c r="R14" s="2635"/>
      <c r="S14" s="2635"/>
      <c r="T14" s="2635"/>
      <c r="U14" s="2635"/>
      <c r="V14" s="2635"/>
      <c r="W14" s="2635"/>
      <c r="X14" s="2635"/>
      <c r="Y14" s="2635"/>
      <c r="Z14" s="2635"/>
      <c r="AA14" s="2635"/>
      <c r="AB14" s="2635"/>
      <c r="AC14" s="2635"/>
      <c r="AD14" s="2635"/>
      <c r="AE14" s="2653"/>
      <c r="AF14" s="2654"/>
      <c r="AG14" s="2654"/>
      <c r="AH14" s="2654"/>
      <c r="AI14" s="2654"/>
      <c r="AJ14" s="2654"/>
      <c r="AK14" s="2654"/>
      <c r="AL14" s="2654"/>
      <c r="AM14" s="2655"/>
      <c r="AN14" s="2653"/>
      <c r="AO14" s="2654"/>
      <c r="AP14" s="2654"/>
      <c r="AQ14" s="2654"/>
      <c r="AR14" s="2654"/>
      <c r="AS14" s="2654"/>
      <c r="AT14" s="2654"/>
      <c r="AU14" s="2655"/>
      <c r="AV14" s="2636" t="str">
        <f>★入力画面!$BO$46</f>
        <v/>
      </c>
      <c r="AW14" s="2637"/>
      <c r="AX14" s="2637"/>
      <c r="AY14" s="2637"/>
      <c r="AZ14" s="2637"/>
      <c r="BA14" s="2637"/>
      <c r="BB14" s="2637"/>
      <c r="BC14" s="2638"/>
      <c r="BD14" s="2636" t="str">
        <f>★入力画面!$BO$47</f>
        <v/>
      </c>
      <c r="BE14" s="2637"/>
      <c r="BF14" s="2637"/>
      <c r="BG14" s="2637"/>
      <c r="BH14" s="2637"/>
      <c r="BI14" s="2637"/>
      <c r="BJ14" s="2637"/>
      <c r="BK14" s="2638"/>
      <c r="BL14" s="2212"/>
      <c r="BM14" s="2207"/>
      <c r="BN14" s="2207"/>
      <c r="BO14" s="2207"/>
      <c r="BP14" s="2207"/>
      <c r="BQ14" s="2207"/>
      <c r="BR14" s="2207"/>
      <c r="BS14" s="2213"/>
      <c r="BT14" s="2212"/>
      <c r="BU14" s="2207"/>
      <c r="BV14" s="2207"/>
      <c r="BW14" s="2207"/>
      <c r="BX14" s="2207"/>
      <c r="BY14" s="2207"/>
      <c r="BZ14" s="2207"/>
      <c r="CA14" s="2218"/>
      <c r="CB14" s="2095"/>
      <c r="CC14" s="2095"/>
      <c r="CD14" s="116"/>
      <c r="CE14" s="116"/>
      <c r="CF14" s="116"/>
      <c r="CG14" s="116"/>
      <c r="CH14" s="116"/>
      <c r="CI14" s="116"/>
      <c r="CJ14" s="116"/>
      <c r="CK14" s="116"/>
      <c r="CL14" s="116"/>
    </row>
    <row r="15" spans="1:90" s="118" customFormat="1" ht="15" customHeight="1">
      <c r="A15" s="1861"/>
      <c r="B15" s="1861"/>
      <c r="C15" s="1861"/>
      <c r="D15" s="1861"/>
      <c r="E15" s="2108"/>
      <c r="F15" s="2108"/>
      <c r="G15" s="2630" t="s">
        <v>281</v>
      </c>
      <c r="H15" s="2099"/>
      <c r="I15" s="2099"/>
      <c r="J15" s="2099"/>
      <c r="K15" s="2099"/>
      <c r="L15" s="2099"/>
      <c r="M15" s="2099"/>
      <c r="N15" s="2099"/>
      <c r="O15" s="2099"/>
      <c r="P15" s="2099"/>
      <c r="Q15" s="2099"/>
      <c r="R15" s="2099"/>
      <c r="S15" s="2099"/>
      <c r="T15" s="2099"/>
      <c r="U15" s="2099"/>
      <c r="V15" s="2099"/>
      <c r="W15" s="2099"/>
      <c r="X15" s="2099"/>
      <c r="Y15" s="2099"/>
      <c r="Z15" s="2099"/>
      <c r="AA15" s="2099"/>
      <c r="AB15" s="2099"/>
      <c r="AC15" s="2099"/>
      <c r="AD15" s="2099"/>
      <c r="AE15" s="2643" t="str">
        <f>★入力画面!$BL$42</f>
        <v/>
      </c>
      <c r="AF15" s="2644"/>
      <c r="AG15" s="2644"/>
      <c r="AH15" s="2644"/>
      <c r="AI15" s="2644"/>
      <c r="AJ15" s="2644"/>
      <c r="AK15" s="2644"/>
      <c r="AL15" s="2644"/>
      <c r="AM15" s="2645"/>
      <c r="AN15" s="2647" t="str">
        <f>★入力画面!$BL$45</f>
        <v/>
      </c>
      <c r="AO15" s="2648"/>
      <c r="AP15" s="2648"/>
      <c r="AQ15" s="2648"/>
      <c r="AR15" s="2648"/>
      <c r="AS15" s="2648"/>
      <c r="AT15" s="2648"/>
      <c r="AU15" s="2649"/>
      <c r="AV15" s="2059"/>
      <c r="AW15" s="2099"/>
      <c r="AX15" s="2099"/>
      <c r="AY15" s="2099"/>
      <c r="AZ15" s="2099"/>
      <c r="BA15" s="2099"/>
      <c r="BB15" s="2099"/>
      <c r="BC15" s="2038"/>
      <c r="BD15" s="2640" t="s">
        <v>816</v>
      </c>
      <c r="BE15" s="2641"/>
      <c r="BF15" s="2641"/>
      <c r="BG15" s="2641"/>
      <c r="BH15" s="2641"/>
      <c r="BI15" s="2641"/>
      <c r="BJ15" s="2641"/>
      <c r="BK15" s="2642"/>
      <c r="BL15" s="2212"/>
      <c r="BM15" s="2207"/>
      <c r="BN15" s="2207"/>
      <c r="BO15" s="2207"/>
      <c r="BP15" s="2207"/>
      <c r="BQ15" s="2207"/>
      <c r="BR15" s="2207"/>
      <c r="BS15" s="2213"/>
      <c r="BT15" s="2212"/>
      <c r="BU15" s="2207"/>
      <c r="BV15" s="2207"/>
      <c r="BW15" s="2207"/>
      <c r="BX15" s="2207"/>
      <c r="BY15" s="2207"/>
      <c r="BZ15" s="2207"/>
      <c r="CA15" s="2218"/>
      <c r="CB15" s="2095"/>
      <c r="CC15" s="2095"/>
      <c r="CD15" s="116"/>
      <c r="CE15" s="116"/>
      <c r="CF15" s="116"/>
      <c r="CG15" s="116"/>
      <c r="CH15" s="116"/>
      <c r="CI15" s="116"/>
      <c r="CJ15" s="116"/>
      <c r="CK15" s="116"/>
      <c r="CL15" s="116"/>
    </row>
    <row r="16" spans="1:90" s="118" customFormat="1" ht="15" customHeight="1">
      <c r="A16" s="1861"/>
      <c r="B16" s="1861"/>
      <c r="C16" s="1861"/>
      <c r="D16" s="1861"/>
      <c r="E16" s="2108"/>
      <c r="F16" s="2108"/>
      <c r="G16" s="2659" t="str">
        <f>IF(★入力画面!$M$21="1．　主たる事務所",★入力画面!BL28,"")</f>
        <v>東京都</v>
      </c>
      <c r="H16" s="2660"/>
      <c r="I16" s="2660"/>
      <c r="J16" s="2660"/>
      <c r="K16" s="2660"/>
      <c r="L16" s="2660"/>
      <c r="M16" s="2660"/>
      <c r="N16" s="2660"/>
      <c r="O16" s="2660"/>
      <c r="P16" s="2660"/>
      <c r="Q16" s="2660"/>
      <c r="R16" s="2660"/>
      <c r="S16" s="2660"/>
      <c r="T16" s="2660"/>
      <c r="U16" s="2660"/>
      <c r="V16" s="2660"/>
      <c r="W16" s="2660"/>
      <c r="X16" s="2660"/>
      <c r="Y16" s="2660"/>
      <c r="Z16" s="2660"/>
      <c r="AA16" s="2660"/>
      <c r="AB16" s="2660"/>
      <c r="AC16" s="2660"/>
      <c r="AD16" s="2661"/>
      <c r="AE16" s="2740">
        <f>★入力画面!$S$41</f>
        <v>0</v>
      </c>
      <c r="AF16" s="2741"/>
      <c r="AG16" s="2741"/>
      <c r="AH16" s="2741"/>
      <c r="AI16" s="2741"/>
      <c r="AJ16" s="2741"/>
      <c r="AK16" s="2741"/>
      <c r="AL16" s="2741"/>
      <c r="AM16" s="2742"/>
      <c r="AN16" s="2643">
        <f>★入力画面!$S$44</f>
        <v>0</v>
      </c>
      <c r="AO16" s="2644"/>
      <c r="AP16" s="2644"/>
      <c r="AQ16" s="2644"/>
      <c r="AR16" s="2644"/>
      <c r="AS16" s="2644"/>
      <c r="AT16" s="2644"/>
      <c r="AU16" s="2645"/>
      <c r="AV16" s="2059"/>
      <c r="AW16" s="2099"/>
      <c r="AX16" s="2099"/>
      <c r="AY16" s="2099"/>
      <c r="AZ16" s="2099"/>
      <c r="BA16" s="2099"/>
      <c r="BB16" s="2099"/>
      <c r="BC16" s="2038"/>
      <c r="BD16" s="2631" t="str">
        <f>★入力画面!$BP$47</f>
        <v/>
      </c>
      <c r="BE16" s="2632"/>
      <c r="BF16" s="2632"/>
      <c r="BG16" s="2632"/>
      <c r="BH16" s="2632"/>
      <c r="BI16" s="2632"/>
      <c r="BJ16" s="2632"/>
      <c r="BK16" s="2633"/>
      <c r="BL16" s="2212"/>
      <c r="BM16" s="2207"/>
      <c r="BN16" s="2207"/>
      <c r="BO16" s="2207"/>
      <c r="BP16" s="2207"/>
      <c r="BQ16" s="2207"/>
      <c r="BR16" s="2207"/>
      <c r="BS16" s="2213"/>
      <c r="BT16" s="2212"/>
      <c r="BU16" s="2207"/>
      <c r="BV16" s="2207"/>
      <c r="BW16" s="2207"/>
      <c r="BX16" s="2207"/>
      <c r="BY16" s="2207"/>
      <c r="BZ16" s="2207"/>
      <c r="CA16" s="2218"/>
      <c r="CB16" s="2095"/>
      <c r="CC16" s="2095"/>
      <c r="CD16" s="116"/>
      <c r="CE16" s="116"/>
      <c r="CF16" s="116"/>
      <c r="CG16" s="116"/>
      <c r="CH16" s="116"/>
      <c r="CI16" s="116"/>
      <c r="CJ16" s="116"/>
      <c r="CK16" s="116"/>
      <c r="CL16" s="116"/>
    </row>
    <row r="17" spans="1:90" s="118" customFormat="1" ht="11.25" customHeight="1">
      <c r="A17" s="1861"/>
      <c r="B17" s="1861"/>
      <c r="C17" s="1861"/>
      <c r="D17" s="1861"/>
      <c r="E17" s="2108"/>
      <c r="F17" s="2108"/>
      <c r="G17" s="2662">
        <f>★入力画面!M33</f>
        <v>0</v>
      </c>
      <c r="H17" s="2663"/>
      <c r="I17" s="2663"/>
      <c r="J17" s="2663"/>
      <c r="K17" s="2663"/>
      <c r="L17" s="2663"/>
      <c r="M17" s="2663"/>
      <c r="N17" s="2663"/>
      <c r="O17" s="2663"/>
      <c r="P17" s="2663"/>
      <c r="Q17" s="2663"/>
      <c r="R17" s="2663"/>
      <c r="S17" s="2663"/>
      <c r="T17" s="2663"/>
      <c r="U17" s="2663"/>
      <c r="V17" s="2663"/>
      <c r="W17" s="2663"/>
      <c r="X17" s="2663"/>
      <c r="Y17" s="2663"/>
      <c r="Z17" s="2663"/>
      <c r="AA17" s="2663"/>
      <c r="AB17" s="2663"/>
      <c r="AC17" s="2663"/>
      <c r="AD17" s="2664"/>
      <c r="AE17" s="2743"/>
      <c r="AF17" s="2744"/>
      <c r="AG17" s="2744"/>
      <c r="AH17" s="2744"/>
      <c r="AI17" s="2744"/>
      <c r="AJ17" s="2744"/>
      <c r="AK17" s="2744"/>
      <c r="AL17" s="2744"/>
      <c r="AM17" s="2745"/>
      <c r="AN17" s="2656"/>
      <c r="AO17" s="2657"/>
      <c r="AP17" s="2657"/>
      <c r="AQ17" s="2657"/>
      <c r="AR17" s="2657"/>
      <c r="AS17" s="2657"/>
      <c r="AT17" s="2657"/>
      <c r="AU17" s="2658"/>
      <c r="AV17" s="2060"/>
      <c r="AW17" s="2015"/>
      <c r="AX17" s="2015"/>
      <c r="AY17" s="2015"/>
      <c r="AZ17" s="2015"/>
      <c r="BA17" s="2015"/>
      <c r="BB17" s="2015"/>
      <c r="BC17" s="2039"/>
      <c r="BD17" s="2631" t="str">
        <f>★入力画面!$BQ$47</f>
        <v/>
      </c>
      <c r="BE17" s="2632"/>
      <c r="BF17" s="2632"/>
      <c r="BG17" s="2632"/>
      <c r="BH17" s="2632"/>
      <c r="BI17" s="2632"/>
      <c r="BJ17" s="2632"/>
      <c r="BK17" s="2633"/>
      <c r="BL17" s="2627" t="str">
        <f>★入力画面!$BL$48</f>
        <v/>
      </c>
      <c r="BM17" s="2628"/>
      <c r="BN17" s="2628"/>
      <c r="BO17" s="2628"/>
      <c r="BP17" s="2628"/>
      <c r="BQ17" s="2628"/>
      <c r="BR17" s="2628"/>
      <c r="BS17" s="2639"/>
      <c r="BT17" s="2627"/>
      <c r="BU17" s="2628"/>
      <c r="BV17" s="2628"/>
      <c r="BW17" s="2628"/>
      <c r="BX17" s="2628"/>
      <c r="BY17" s="2628"/>
      <c r="BZ17" s="2628"/>
      <c r="CA17" s="2629"/>
      <c r="CB17" s="2095"/>
      <c r="CC17" s="2095"/>
      <c r="CD17" s="116"/>
      <c r="CE17" s="116"/>
      <c r="CF17" s="116"/>
      <c r="CG17" s="116"/>
      <c r="CH17" s="116"/>
      <c r="CI17" s="116"/>
      <c r="CJ17" s="116"/>
      <c r="CK17" s="116"/>
      <c r="CL17" s="116"/>
    </row>
    <row r="18" spans="1:90" s="118" customFormat="1" ht="7.5" customHeight="1">
      <c r="A18" s="1861"/>
      <c r="B18" s="1861"/>
      <c r="C18" s="1861"/>
      <c r="D18" s="1861"/>
      <c r="E18" s="2108"/>
      <c r="F18" s="2108"/>
      <c r="G18" s="2674"/>
      <c r="H18" s="2070"/>
      <c r="I18" s="2070"/>
      <c r="J18" s="2070"/>
      <c r="K18" s="2070"/>
      <c r="L18" s="2070"/>
      <c r="M18" s="2070"/>
      <c r="N18" s="2070"/>
      <c r="O18" s="2070"/>
      <c r="P18" s="2070"/>
      <c r="Q18" s="2070"/>
      <c r="R18" s="2070"/>
      <c r="S18" s="2070"/>
      <c r="T18" s="2070"/>
      <c r="U18" s="2070"/>
      <c r="V18" s="2070"/>
      <c r="W18" s="2070"/>
      <c r="X18" s="2070"/>
      <c r="Y18" s="2070"/>
      <c r="Z18" s="2070"/>
      <c r="AA18" s="2070"/>
      <c r="AB18" s="2070"/>
      <c r="AC18" s="2070"/>
      <c r="AD18" s="2070"/>
      <c r="AE18" s="2675"/>
      <c r="AF18" s="2676"/>
      <c r="AG18" s="2676"/>
      <c r="AH18" s="2676"/>
      <c r="AI18" s="2676"/>
      <c r="AJ18" s="2676"/>
      <c r="AK18" s="2676"/>
      <c r="AL18" s="2676"/>
      <c r="AM18" s="2677"/>
      <c r="AN18" s="2675"/>
      <c r="AO18" s="2676"/>
      <c r="AP18" s="2676"/>
      <c r="AQ18" s="2676"/>
      <c r="AR18" s="2676"/>
      <c r="AS18" s="2676"/>
      <c r="AT18" s="2676"/>
      <c r="AU18" s="2677"/>
      <c r="AV18" s="2681"/>
      <c r="AW18" s="2682"/>
      <c r="AX18" s="2682"/>
      <c r="AY18" s="2682"/>
      <c r="AZ18" s="2682"/>
      <c r="BA18" s="2682"/>
      <c r="BB18" s="2682"/>
      <c r="BC18" s="2683"/>
      <c r="BD18" s="2681"/>
      <c r="BE18" s="2682"/>
      <c r="BF18" s="2682"/>
      <c r="BG18" s="2682"/>
      <c r="BH18" s="2682"/>
      <c r="BI18" s="2682"/>
      <c r="BJ18" s="2682"/>
      <c r="BK18" s="2683"/>
      <c r="BL18" s="2684"/>
      <c r="BM18" s="2685"/>
      <c r="BN18" s="2685"/>
      <c r="BO18" s="2685"/>
      <c r="BP18" s="2685"/>
      <c r="BQ18" s="2685"/>
      <c r="BR18" s="2685"/>
      <c r="BS18" s="2686"/>
      <c r="BT18" s="2708"/>
      <c r="BU18" s="2709"/>
      <c r="BV18" s="2709"/>
      <c r="BW18" s="2709"/>
      <c r="BX18" s="2709"/>
      <c r="BY18" s="2709"/>
      <c r="BZ18" s="2709"/>
      <c r="CA18" s="2710"/>
      <c r="CB18" s="2095"/>
      <c r="CC18" s="2095"/>
      <c r="CD18" s="116"/>
      <c r="CE18" s="116"/>
      <c r="CF18" s="116"/>
      <c r="CG18" s="116"/>
      <c r="CH18" s="116"/>
      <c r="CI18" s="116"/>
      <c r="CJ18" s="116"/>
      <c r="CK18" s="116"/>
      <c r="CL18" s="116"/>
    </row>
    <row r="19" spans="1:90" s="118" customFormat="1" ht="15" customHeight="1">
      <c r="A19" s="1861"/>
      <c r="B19" s="1861"/>
      <c r="C19" s="1861"/>
      <c r="D19" s="1861"/>
      <c r="E19" s="2108"/>
      <c r="F19" s="2108"/>
      <c r="G19" s="2630" t="s">
        <v>280</v>
      </c>
      <c r="H19" s="2099"/>
      <c r="I19" s="2099"/>
      <c r="J19" s="2099"/>
      <c r="K19" s="2099"/>
      <c r="L19" s="2099"/>
      <c r="M19" s="2099"/>
      <c r="N19" s="2099"/>
      <c r="O19" s="2099"/>
      <c r="P19" s="2099"/>
      <c r="Q19" s="2099"/>
      <c r="R19" s="2099"/>
      <c r="S19" s="2099"/>
      <c r="T19" s="2099"/>
      <c r="U19" s="2099"/>
      <c r="V19" s="2099"/>
      <c r="W19" s="2099"/>
      <c r="X19" s="2099"/>
      <c r="Y19" s="2099"/>
      <c r="Z19" s="2099"/>
      <c r="AA19" s="2099"/>
      <c r="AB19" s="2099"/>
      <c r="AC19" s="2099"/>
      <c r="AD19" s="2099"/>
      <c r="AE19" s="2678"/>
      <c r="AF19" s="2679"/>
      <c r="AG19" s="2679"/>
      <c r="AH19" s="2679"/>
      <c r="AI19" s="2679"/>
      <c r="AJ19" s="2679"/>
      <c r="AK19" s="2679"/>
      <c r="AL19" s="2679"/>
      <c r="AM19" s="2680"/>
      <c r="AN19" s="2678"/>
      <c r="AO19" s="2679"/>
      <c r="AP19" s="2679"/>
      <c r="AQ19" s="2679"/>
      <c r="AR19" s="2679"/>
      <c r="AS19" s="2679"/>
      <c r="AT19" s="2679"/>
      <c r="AU19" s="2680"/>
      <c r="AV19" s="2705"/>
      <c r="AW19" s="2706"/>
      <c r="AX19" s="2706"/>
      <c r="AY19" s="2706"/>
      <c r="AZ19" s="2706"/>
      <c r="BA19" s="2706"/>
      <c r="BB19" s="2706"/>
      <c r="BC19" s="2707"/>
      <c r="BD19" s="2705"/>
      <c r="BE19" s="2706"/>
      <c r="BF19" s="2706"/>
      <c r="BG19" s="2706"/>
      <c r="BH19" s="2706"/>
      <c r="BI19" s="2706"/>
      <c r="BJ19" s="2706"/>
      <c r="BK19" s="2707"/>
      <c r="BL19" s="2687"/>
      <c r="BM19" s="2688"/>
      <c r="BN19" s="2688"/>
      <c r="BO19" s="2688"/>
      <c r="BP19" s="2688"/>
      <c r="BQ19" s="2688"/>
      <c r="BR19" s="2688"/>
      <c r="BS19" s="2689"/>
      <c r="BT19" s="2711"/>
      <c r="BU19" s="2712"/>
      <c r="BV19" s="2712"/>
      <c r="BW19" s="2712"/>
      <c r="BX19" s="2712"/>
      <c r="BY19" s="2712"/>
      <c r="BZ19" s="2712"/>
      <c r="CA19" s="2713"/>
      <c r="CB19" s="2095"/>
      <c r="CC19" s="2095"/>
      <c r="CD19" s="116"/>
      <c r="CE19" s="116"/>
      <c r="CF19" s="116"/>
      <c r="CG19" s="116"/>
      <c r="CH19" s="116"/>
      <c r="CI19" s="116"/>
      <c r="CJ19" s="116"/>
      <c r="CK19" s="116"/>
      <c r="CL19" s="116"/>
    </row>
    <row r="20" spans="1:90" s="118" customFormat="1" ht="15" customHeight="1">
      <c r="A20" s="1861"/>
      <c r="B20" s="1861"/>
      <c r="C20" s="1861"/>
      <c r="D20" s="1861"/>
      <c r="E20" s="2108"/>
      <c r="F20" s="2108"/>
      <c r="G20" s="2717"/>
      <c r="H20" s="2718"/>
      <c r="I20" s="2718"/>
      <c r="J20" s="2718"/>
      <c r="K20" s="2718"/>
      <c r="L20" s="2718"/>
      <c r="M20" s="2718"/>
      <c r="N20" s="2718"/>
      <c r="O20" s="2718"/>
      <c r="P20" s="2718"/>
      <c r="Q20" s="2718"/>
      <c r="R20" s="2718"/>
      <c r="S20" s="2718"/>
      <c r="T20" s="2718"/>
      <c r="U20" s="2718"/>
      <c r="V20" s="2718"/>
      <c r="W20" s="2718"/>
      <c r="X20" s="2718"/>
      <c r="Y20" s="2718"/>
      <c r="Z20" s="2718"/>
      <c r="AA20" s="2718"/>
      <c r="AB20" s="2718"/>
      <c r="AC20" s="2718"/>
      <c r="AD20" s="2718"/>
      <c r="AE20" s="2678"/>
      <c r="AF20" s="2679"/>
      <c r="AG20" s="2679"/>
      <c r="AH20" s="2679"/>
      <c r="AI20" s="2679"/>
      <c r="AJ20" s="2679"/>
      <c r="AK20" s="2679"/>
      <c r="AL20" s="2679"/>
      <c r="AM20" s="2680"/>
      <c r="AN20" s="2678"/>
      <c r="AO20" s="2679"/>
      <c r="AP20" s="2679"/>
      <c r="AQ20" s="2679"/>
      <c r="AR20" s="2679"/>
      <c r="AS20" s="2679"/>
      <c r="AT20" s="2679"/>
      <c r="AU20" s="2680"/>
      <c r="AV20" s="2315"/>
      <c r="AW20" s="2316"/>
      <c r="AX20" s="2316"/>
      <c r="AY20" s="2316"/>
      <c r="AZ20" s="2316"/>
      <c r="BA20" s="2316"/>
      <c r="BB20" s="2316"/>
      <c r="BC20" s="2719"/>
      <c r="BD20" s="2315"/>
      <c r="BE20" s="2316"/>
      <c r="BF20" s="2316"/>
      <c r="BG20" s="2316"/>
      <c r="BH20" s="2316"/>
      <c r="BI20" s="2316"/>
      <c r="BJ20" s="2316"/>
      <c r="BK20" s="2719"/>
      <c r="BL20" s="2687"/>
      <c r="BM20" s="2688"/>
      <c r="BN20" s="2688"/>
      <c r="BO20" s="2688"/>
      <c r="BP20" s="2688"/>
      <c r="BQ20" s="2688"/>
      <c r="BR20" s="2688"/>
      <c r="BS20" s="2689"/>
      <c r="BT20" s="2711"/>
      <c r="BU20" s="2712"/>
      <c r="BV20" s="2712"/>
      <c r="BW20" s="2712"/>
      <c r="BX20" s="2712"/>
      <c r="BY20" s="2712"/>
      <c r="BZ20" s="2712"/>
      <c r="CA20" s="2713"/>
      <c r="CB20" s="2095"/>
      <c r="CC20" s="2095"/>
      <c r="CD20" s="116"/>
      <c r="CE20" s="116"/>
      <c r="CF20" s="116"/>
      <c r="CG20" s="116"/>
      <c r="CH20" s="116"/>
      <c r="CI20" s="116"/>
      <c r="CJ20" s="116"/>
      <c r="CK20" s="116"/>
      <c r="CL20" s="116"/>
    </row>
    <row r="21" spans="1:90" s="118" customFormat="1" ht="15" customHeight="1">
      <c r="A21" s="1861"/>
      <c r="B21" s="1861"/>
      <c r="C21" s="1861"/>
      <c r="D21" s="1861"/>
      <c r="E21" s="2108"/>
      <c r="F21" s="2108"/>
      <c r="G21" s="2630" t="s">
        <v>281</v>
      </c>
      <c r="H21" s="2099"/>
      <c r="I21" s="2099"/>
      <c r="J21" s="2099"/>
      <c r="K21" s="2099"/>
      <c r="L21" s="2099"/>
      <c r="M21" s="2099"/>
      <c r="N21" s="2099"/>
      <c r="O21" s="2099"/>
      <c r="P21" s="2099"/>
      <c r="Q21" s="2099"/>
      <c r="R21" s="2099"/>
      <c r="S21" s="2099"/>
      <c r="T21" s="2099"/>
      <c r="U21" s="2099"/>
      <c r="V21" s="2099"/>
      <c r="W21" s="2099"/>
      <c r="X21" s="2099"/>
      <c r="Y21" s="2099"/>
      <c r="Z21" s="2099"/>
      <c r="AA21" s="2099"/>
      <c r="AB21" s="2099"/>
      <c r="AC21" s="2099"/>
      <c r="AD21" s="2099"/>
      <c r="AE21" s="2678"/>
      <c r="AF21" s="2679"/>
      <c r="AG21" s="2679"/>
      <c r="AH21" s="2679"/>
      <c r="AI21" s="2679"/>
      <c r="AJ21" s="2679"/>
      <c r="AK21" s="2679"/>
      <c r="AL21" s="2679"/>
      <c r="AM21" s="2680"/>
      <c r="AN21" s="2678"/>
      <c r="AO21" s="2679"/>
      <c r="AP21" s="2679"/>
      <c r="AQ21" s="2679"/>
      <c r="AR21" s="2679"/>
      <c r="AS21" s="2679"/>
      <c r="AT21" s="2679"/>
      <c r="AU21" s="2680"/>
      <c r="AV21" s="2059"/>
      <c r="AW21" s="2099"/>
      <c r="AX21" s="2099"/>
      <c r="AY21" s="2099"/>
      <c r="AZ21" s="2099"/>
      <c r="BA21" s="2099"/>
      <c r="BB21" s="2099"/>
      <c r="BC21" s="2038"/>
      <c r="BD21" s="2640"/>
      <c r="BE21" s="2641"/>
      <c r="BF21" s="2641"/>
      <c r="BG21" s="2641"/>
      <c r="BH21" s="2641"/>
      <c r="BI21" s="2641"/>
      <c r="BJ21" s="2641"/>
      <c r="BK21" s="2642"/>
      <c r="BL21" s="2687"/>
      <c r="BM21" s="2688"/>
      <c r="BN21" s="2688"/>
      <c r="BO21" s="2688"/>
      <c r="BP21" s="2688"/>
      <c r="BQ21" s="2688"/>
      <c r="BR21" s="2688"/>
      <c r="BS21" s="2689"/>
      <c r="BT21" s="2711"/>
      <c r="BU21" s="2712"/>
      <c r="BV21" s="2712"/>
      <c r="BW21" s="2712"/>
      <c r="BX21" s="2712"/>
      <c r="BY21" s="2712"/>
      <c r="BZ21" s="2712"/>
      <c r="CA21" s="2713"/>
      <c r="CB21" s="2095"/>
      <c r="CC21" s="2095"/>
      <c r="CD21" s="116"/>
      <c r="CE21" s="116"/>
      <c r="CF21" s="116"/>
      <c r="CG21" s="116"/>
      <c r="CH21" s="116"/>
      <c r="CI21" s="116"/>
      <c r="CJ21" s="116"/>
      <c r="CK21" s="116"/>
      <c r="CL21" s="116"/>
    </row>
    <row r="22" spans="1:90" s="118" customFormat="1" ht="15" customHeight="1">
      <c r="A22" s="1861"/>
      <c r="B22" s="1861"/>
      <c r="C22" s="1861"/>
      <c r="D22" s="1861"/>
      <c r="E22" s="2108"/>
      <c r="F22" s="2108"/>
      <c r="G22" s="2690"/>
      <c r="H22" s="2691"/>
      <c r="I22" s="2691"/>
      <c r="J22" s="2691"/>
      <c r="K22" s="2691"/>
      <c r="L22" s="2691"/>
      <c r="M22" s="2691"/>
      <c r="N22" s="2691"/>
      <c r="O22" s="2691"/>
      <c r="P22" s="2691"/>
      <c r="Q22" s="2691"/>
      <c r="R22" s="2691"/>
      <c r="S22" s="2691"/>
      <c r="T22" s="2691"/>
      <c r="U22" s="2691"/>
      <c r="V22" s="2691"/>
      <c r="W22" s="2691"/>
      <c r="X22" s="2691"/>
      <c r="Y22" s="2691"/>
      <c r="Z22" s="2691"/>
      <c r="AA22" s="2691"/>
      <c r="AB22" s="2691"/>
      <c r="AC22" s="2691"/>
      <c r="AD22" s="2692"/>
      <c r="AE22" s="2696"/>
      <c r="AF22" s="2697"/>
      <c r="AG22" s="2697"/>
      <c r="AH22" s="2697"/>
      <c r="AI22" s="2697"/>
      <c r="AJ22" s="2697"/>
      <c r="AK22" s="2697"/>
      <c r="AL22" s="2697"/>
      <c r="AM22" s="2698"/>
      <c r="AN22" s="2696"/>
      <c r="AO22" s="2697"/>
      <c r="AP22" s="2697"/>
      <c r="AQ22" s="2697"/>
      <c r="AR22" s="2697"/>
      <c r="AS22" s="2697"/>
      <c r="AT22" s="2697"/>
      <c r="AU22" s="2698"/>
      <c r="AV22" s="2699"/>
      <c r="AW22" s="2700"/>
      <c r="AX22" s="2700"/>
      <c r="AY22" s="2700"/>
      <c r="AZ22" s="2700"/>
      <c r="BA22" s="2700"/>
      <c r="BB22" s="2700"/>
      <c r="BC22" s="2701"/>
      <c r="BD22" s="2705"/>
      <c r="BE22" s="2706"/>
      <c r="BF22" s="2706"/>
      <c r="BG22" s="2706"/>
      <c r="BH22" s="2706"/>
      <c r="BI22" s="2706"/>
      <c r="BJ22" s="2706"/>
      <c r="BK22" s="2707"/>
      <c r="BL22" s="2699"/>
      <c r="BM22" s="2700"/>
      <c r="BN22" s="2700"/>
      <c r="BO22" s="2700"/>
      <c r="BP22" s="2700"/>
      <c r="BQ22" s="2700"/>
      <c r="BR22" s="2700"/>
      <c r="BS22" s="2701"/>
      <c r="BT22" s="2711"/>
      <c r="BU22" s="2712"/>
      <c r="BV22" s="2712"/>
      <c r="BW22" s="2712"/>
      <c r="BX22" s="2712"/>
      <c r="BY22" s="2712"/>
      <c r="BZ22" s="2712"/>
      <c r="CA22" s="2713"/>
      <c r="CB22" s="2095"/>
      <c r="CC22" s="2095"/>
      <c r="CD22" s="116"/>
      <c r="CE22" s="116"/>
      <c r="CF22" s="116"/>
      <c r="CG22" s="116"/>
      <c r="CH22" s="116"/>
      <c r="CI22" s="116"/>
      <c r="CJ22" s="116"/>
      <c r="CK22" s="116"/>
      <c r="CL22" s="116"/>
    </row>
    <row r="23" spans="1:90" s="118" customFormat="1" ht="11.25" customHeight="1">
      <c r="A23" s="1861"/>
      <c r="B23" s="1861"/>
      <c r="C23" s="1861"/>
      <c r="D23" s="1861"/>
      <c r="E23" s="2108"/>
      <c r="F23" s="2108"/>
      <c r="G23" s="2693"/>
      <c r="H23" s="2694"/>
      <c r="I23" s="2694"/>
      <c r="J23" s="2694"/>
      <c r="K23" s="2694"/>
      <c r="L23" s="2694"/>
      <c r="M23" s="2694"/>
      <c r="N23" s="2694"/>
      <c r="O23" s="2694"/>
      <c r="P23" s="2694"/>
      <c r="Q23" s="2694"/>
      <c r="R23" s="2694"/>
      <c r="S23" s="2694"/>
      <c r="T23" s="2694"/>
      <c r="U23" s="2694"/>
      <c r="V23" s="2694"/>
      <c r="W23" s="2694"/>
      <c r="X23" s="2694"/>
      <c r="Y23" s="2694"/>
      <c r="Z23" s="2694"/>
      <c r="AA23" s="2694"/>
      <c r="AB23" s="2694"/>
      <c r="AC23" s="2694"/>
      <c r="AD23" s="2695"/>
      <c r="AE23" s="2665"/>
      <c r="AF23" s="2666"/>
      <c r="AG23" s="2666"/>
      <c r="AH23" s="2666"/>
      <c r="AI23" s="2666"/>
      <c r="AJ23" s="2666"/>
      <c r="AK23" s="2666"/>
      <c r="AL23" s="2666"/>
      <c r="AM23" s="2667"/>
      <c r="AN23" s="2668"/>
      <c r="AO23" s="2669"/>
      <c r="AP23" s="2669"/>
      <c r="AQ23" s="2669"/>
      <c r="AR23" s="2669"/>
      <c r="AS23" s="2669"/>
      <c r="AT23" s="2669"/>
      <c r="AU23" s="2670"/>
      <c r="AV23" s="2702"/>
      <c r="AW23" s="2703"/>
      <c r="AX23" s="2703"/>
      <c r="AY23" s="2703"/>
      <c r="AZ23" s="2703"/>
      <c r="BA23" s="2703"/>
      <c r="BB23" s="2703"/>
      <c r="BC23" s="2704"/>
      <c r="BD23" s="2671"/>
      <c r="BE23" s="2672"/>
      <c r="BF23" s="2672"/>
      <c r="BG23" s="2672"/>
      <c r="BH23" s="2672"/>
      <c r="BI23" s="2672"/>
      <c r="BJ23" s="2672"/>
      <c r="BK23" s="2673"/>
      <c r="BL23" s="2702"/>
      <c r="BM23" s="2703"/>
      <c r="BN23" s="2703"/>
      <c r="BO23" s="2703"/>
      <c r="BP23" s="2703"/>
      <c r="BQ23" s="2703"/>
      <c r="BR23" s="2703"/>
      <c r="BS23" s="2704"/>
      <c r="BT23" s="2714"/>
      <c r="BU23" s="2715"/>
      <c r="BV23" s="2715"/>
      <c r="BW23" s="2715"/>
      <c r="BX23" s="2715"/>
      <c r="BY23" s="2715"/>
      <c r="BZ23" s="2715"/>
      <c r="CA23" s="2716"/>
      <c r="CB23" s="2095"/>
      <c r="CC23" s="2095"/>
      <c r="CD23" s="116"/>
      <c r="CE23" s="116"/>
      <c r="CF23" s="116"/>
      <c r="CG23" s="116"/>
      <c r="CH23" s="116"/>
      <c r="CI23" s="116"/>
      <c r="CJ23" s="116"/>
      <c r="CK23" s="116"/>
      <c r="CL23" s="116"/>
    </row>
    <row r="24" spans="1:90" s="118" customFormat="1" ht="7.5" customHeight="1">
      <c r="A24" s="1861"/>
      <c r="B24" s="1861"/>
      <c r="C24" s="1861"/>
      <c r="D24" s="1861"/>
      <c r="E24" s="2108"/>
      <c r="F24" s="2108"/>
      <c r="G24" s="2674"/>
      <c r="H24" s="2070"/>
      <c r="I24" s="2070"/>
      <c r="J24" s="2070"/>
      <c r="K24" s="2070"/>
      <c r="L24" s="2070"/>
      <c r="M24" s="2070"/>
      <c r="N24" s="2070"/>
      <c r="O24" s="2070"/>
      <c r="P24" s="2070"/>
      <c r="Q24" s="2070"/>
      <c r="R24" s="2070"/>
      <c r="S24" s="2070"/>
      <c r="T24" s="2070"/>
      <c r="U24" s="2070"/>
      <c r="V24" s="2070"/>
      <c r="W24" s="2070"/>
      <c r="X24" s="2070"/>
      <c r="Y24" s="2070"/>
      <c r="Z24" s="2070"/>
      <c r="AA24" s="2070"/>
      <c r="AB24" s="2070"/>
      <c r="AC24" s="2070"/>
      <c r="AD24" s="2070"/>
      <c r="AE24" s="2675"/>
      <c r="AF24" s="2676"/>
      <c r="AG24" s="2676"/>
      <c r="AH24" s="2676"/>
      <c r="AI24" s="2676"/>
      <c r="AJ24" s="2676"/>
      <c r="AK24" s="2676"/>
      <c r="AL24" s="2676"/>
      <c r="AM24" s="2677"/>
      <c r="AN24" s="2675"/>
      <c r="AO24" s="2676"/>
      <c r="AP24" s="2676"/>
      <c r="AQ24" s="2676"/>
      <c r="AR24" s="2676"/>
      <c r="AS24" s="2676"/>
      <c r="AT24" s="2676"/>
      <c r="AU24" s="2677"/>
      <c r="AV24" s="2681"/>
      <c r="AW24" s="2682"/>
      <c r="AX24" s="2682"/>
      <c r="AY24" s="2682"/>
      <c r="AZ24" s="2682"/>
      <c r="BA24" s="2682"/>
      <c r="BB24" s="2682"/>
      <c r="BC24" s="2683"/>
      <c r="BD24" s="2681"/>
      <c r="BE24" s="2682"/>
      <c r="BF24" s="2682"/>
      <c r="BG24" s="2682"/>
      <c r="BH24" s="2682"/>
      <c r="BI24" s="2682"/>
      <c r="BJ24" s="2682"/>
      <c r="BK24" s="2683"/>
      <c r="BL24" s="2684"/>
      <c r="BM24" s="2685"/>
      <c r="BN24" s="2685"/>
      <c r="BO24" s="2685"/>
      <c r="BP24" s="2685"/>
      <c r="BQ24" s="2685"/>
      <c r="BR24" s="2685"/>
      <c r="BS24" s="2686"/>
      <c r="BT24" s="2708"/>
      <c r="BU24" s="2709"/>
      <c r="BV24" s="2709"/>
      <c r="BW24" s="2709"/>
      <c r="BX24" s="2709"/>
      <c r="BY24" s="2709"/>
      <c r="BZ24" s="2709"/>
      <c r="CA24" s="2710"/>
      <c r="CB24" s="2095"/>
      <c r="CC24" s="2095"/>
      <c r="CD24" s="116"/>
      <c r="CE24" s="116"/>
      <c r="CF24" s="116"/>
      <c r="CG24" s="116"/>
      <c r="CH24" s="116"/>
      <c r="CI24" s="116"/>
      <c r="CJ24" s="116"/>
      <c r="CK24" s="116"/>
      <c r="CL24" s="116"/>
    </row>
    <row r="25" spans="1:90" s="118" customFormat="1" ht="15" customHeight="1">
      <c r="A25" s="1861"/>
      <c r="B25" s="1861"/>
      <c r="C25" s="1861"/>
      <c r="D25" s="1861"/>
      <c r="E25" s="2108"/>
      <c r="F25" s="2108"/>
      <c r="G25" s="2630" t="s">
        <v>280</v>
      </c>
      <c r="H25" s="2099"/>
      <c r="I25" s="2099"/>
      <c r="J25" s="2099"/>
      <c r="K25" s="2099"/>
      <c r="L25" s="2099"/>
      <c r="M25" s="2099"/>
      <c r="N25" s="2099"/>
      <c r="O25" s="2099"/>
      <c r="P25" s="2099"/>
      <c r="Q25" s="2099"/>
      <c r="R25" s="2099"/>
      <c r="S25" s="2099"/>
      <c r="T25" s="2099"/>
      <c r="U25" s="2099"/>
      <c r="V25" s="2099"/>
      <c r="W25" s="2099"/>
      <c r="X25" s="2099"/>
      <c r="Y25" s="2099"/>
      <c r="Z25" s="2099"/>
      <c r="AA25" s="2099"/>
      <c r="AB25" s="2099"/>
      <c r="AC25" s="2099"/>
      <c r="AD25" s="2099"/>
      <c r="AE25" s="2678"/>
      <c r="AF25" s="2679"/>
      <c r="AG25" s="2679"/>
      <c r="AH25" s="2679"/>
      <c r="AI25" s="2679"/>
      <c r="AJ25" s="2679"/>
      <c r="AK25" s="2679"/>
      <c r="AL25" s="2679"/>
      <c r="AM25" s="2680"/>
      <c r="AN25" s="2678"/>
      <c r="AO25" s="2679"/>
      <c r="AP25" s="2679"/>
      <c r="AQ25" s="2679"/>
      <c r="AR25" s="2679"/>
      <c r="AS25" s="2679"/>
      <c r="AT25" s="2679"/>
      <c r="AU25" s="2680"/>
      <c r="AV25" s="2705"/>
      <c r="AW25" s="2706"/>
      <c r="AX25" s="2706"/>
      <c r="AY25" s="2706"/>
      <c r="AZ25" s="2706"/>
      <c r="BA25" s="2706"/>
      <c r="BB25" s="2706"/>
      <c r="BC25" s="2707"/>
      <c r="BD25" s="2705"/>
      <c r="BE25" s="2706"/>
      <c r="BF25" s="2706"/>
      <c r="BG25" s="2706"/>
      <c r="BH25" s="2706"/>
      <c r="BI25" s="2706"/>
      <c r="BJ25" s="2706"/>
      <c r="BK25" s="2707"/>
      <c r="BL25" s="2687"/>
      <c r="BM25" s="2688"/>
      <c r="BN25" s="2688"/>
      <c r="BO25" s="2688"/>
      <c r="BP25" s="2688"/>
      <c r="BQ25" s="2688"/>
      <c r="BR25" s="2688"/>
      <c r="BS25" s="2689"/>
      <c r="BT25" s="2711"/>
      <c r="BU25" s="2712"/>
      <c r="BV25" s="2712"/>
      <c r="BW25" s="2712"/>
      <c r="BX25" s="2712"/>
      <c r="BY25" s="2712"/>
      <c r="BZ25" s="2712"/>
      <c r="CA25" s="2713"/>
      <c r="CB25" s="2095"/>
      <c r="CC25" s="2095"/>
      <c r="CD25" s="116"/>
      <c r="CE25" s="116"/>
      <c r="CF25" s="116"/>
      <c r="CG25" s="116"/>
      <c r="CH25" s="116"/>
      <c r="CI25" s="116"/>
      <c r="CJ25" s="116"/>
      <c r="CK25" s="116"/>
      <c r="CL25" s="116"/>
    </row>
    <row r="26" spans="1:90" s="118" customFormat="1" ht="15" customHeight="1">
      <c r="A26" s="1861"/>
      <c r="B26" s="1861"/>
      <c r="C26" s="1861"/>
      <c r="D26" s="1861"/>
      <c r="E26" s="2108"/>
      <c r="F26" s="2108"/>
      <c r="G26" s="2717"/>
      <c r="H26" s="2718"/>
      <c r="I26" s="2718"/>
      <c r="J26" s="2718"/>
      <c r="K26" s="2718"/>
      <c r="L26" s="2718"/>
      <c r="M26" s="2718"/>
      <c r="N26" s="2718"/>
      <c r="O26" s="2718"/>
      <c r="P26" s="2718"/>
      <c r="Q26" s="2718"/>
      <c r="R26" s="2718"/>
      <c r="S26" s="2718"/>
      <c r="T26" s="2718"/>
      <c r="U26" s="2718"/>
      <c r="V26" s="2718"/>
      <c r="W26" s="2718"/>
      <c r="X26" s="2718"/>
      <c r="Y26" s="2718"/>
      <c r="Z26" s="2718"/>
      <c r="AA26" s="2718"/>
      <c r="AB26" s="2718"/>
      <c r="AC26" s="2718"/>
      <c r="AD26" s="2718"/>
      <c r="AE26" s="2678"/>
      <c r="AF26" s="2679"/>
      <c r="AG26" s="2679"/>
      <c r="AH26" s="2679"/>
      <c r="AI26" s="2679"/>
      <c r="AJ26" s="2679"/>
      <c r="AK26" s="2679"/>
      <c r="AL26" s="2679"/>
      <c r="AM26" s="2680"/>
      <c r="AN26" s="2678"/>
      <c r="AO26" s="2679"/>
      <c r="AP26" s="2679"/>
      <c r="AQ26" s="2679"/>
      <c r="AR26" s="2679"/>
      <c r="AS26" s="2679"/>
      <c r="AT26" s="2679"/>
      <c r="AU26" s="2680"/>
      <c r="AV26" s="2315"/>
      <c r="AW26" s="2316"/>
      <c r="AX26" s="2316"/>
      <c r="AY26" s="2316"/>
      <c r="AZ26" s="2316"/>
      <c r="BA26" s="2316"/>
      <c r="BB26" s="2316"/>
      <c r="BC26" s="2719"/>
      <c r="BD26" s="2315"/>
      <c r="BE26" s="2316"/>
      <c r="BF26" s="2316"/>
      <c r="BG26" s="2316"/>
      <c r="BH26" s="2316"/>
      <c r="BI26" s="2316"/>
      <c r="BJ26" s="2316"/>
      <c r="BK26" s="2719"/>
      <c r="BL26" s="2687"/>
      <c r="BM26" s="2688"/>
      <c r="BN26" s="2688"/>
      <c r="BO26" s="2688"/>
      <c r="BP26" s="2688"/>
      <c r="BQ26" s="2688"/>
      <c r="BR26" s="2688"/>
      <c r="BS26" s="2689"/>
      <c r="BT26" s="2711"/>
      <c r="BU26" s="2712"/>
      <c r="BV26" s="2712"/>
      <c r="BW26" s="2712"/>
      <c r="BX26" s="2712"/>
      <c r="BY26" s="2712"/>
      <c r="BZ26" s="2712"/>
      <c r="CA26" s="2713"/>
      <c r="CB26" s="2095"/>
      <c r="CC26" s="2095"/>
      <c r="CD26" s="116"/>
      <c r="CE26" s="116"/>
      <c r="CF26" s="116"/>
      <c r="CG26" s="116"/>
      <c r="CH26" s="116"/>
      <c r="CI26" s="116"/>
      <c r="CJ26" s="116"/>
      <c r="CK26" s="116"/>
      <c r="CL26" s="116"/>
    </row>
    <row r="27" spans="1:90" s="118" customFormat="1" ht="15" customHeight="1">
      <c r="A27" s="1861"/>
      <c r="B27" s="1861"/>
      <c r="C27" s="1861"/>
      <c r="D27" s="1861"/>
      <c r="E27" s="2108"/>
      <c r="F27" s="2108"/>
      <c r="G27" s="2630" t="s">
        <v>281</v>
      </c>
      <c r="H27" s="2099"/>
      <c r="I27" s="2099"/>
      <c r="J27" s="2099"/>
      <c r="K27" s="2099"/>
      <c r="L27" s="2099"/>
      <c r="M27" s="2099"/>
      <c r="N27" s="2099"/>
      <c r="O27" s="2099"/>
      <c r="P27" s="2099"/>
      <c r="Q27" s="2099"/>
      <c r="R27" s="2099"/>
      <c r="S27" s="2099"/>
      <c r="T27" s="2099"/>
      <c r="U27" s="2099"/>
      <c r="V27" s="2099"/>
      <c r="W27" s="2099"/>
      <c r="X27" s="2099"/>
      <c r="Y27" s="2099"/>
      <c r="Z27" s="2099"/>
      <c r="AA27" s="2099"/>
      <c r="AB27" s="2099"/>
      <c r="AC27" s="2099"/>
      <c r="AD27" s="2099"/>
      <c r="AE27" s="2678"/>
      <c r="AF27" s="2679"/>
      <c r="AG27" s="2679"/>
      <c r="AH27" s="2679"/>
      <c r="AI27" s="2679"/>
      <c r="AJ27" s="2679"/>
      <c r="AK27" s="2679"/>
      <c r="AL27" s="2679"/>
      <c r="AM27" s="2680"/>
      <c r="AN27" s="2678"/>
      <c r="AO27" s="2679"/>
      <c r="AP27" s="2679"/>
      <c r="AQ27" s="2679"/>
      <c r="AR27" s="2679"/>
      <c r="AS27" s="2679"/>
      <c r="AT27" s="2679"/>
      <c r="AU27" s="2680"/>
      <c r="AV27" s="2059"/>
      <c r="AW27" s="2099"/>
      <c r="AX27" s="2099"/>
      <c r="AY27" s="2099"/>
      <c r="AZ27" s="2099"/>
      <c r="BA27" s="2099"/>
      <c r="BB27" s="2099"/>
      <c r="BC27" s="2038"/>
      <c r="BD27" s="2640"/>
      <c r="BE27" s="2641"/>
      <c r="BF27" s="2641"/>
      <c r="BG27" s="2641"/>
      <c r="BH27" s="2641"/>
      <c r="BI27" s="2641"/>
      <c r="BJ27" s="2641"/>
      <c r="BK27" s="2642"/>
      <c r="BL27" s="2687"/>
      <c r="BM27" s="2688"/>
      <c r="BN27" s="2688"/>
      <c r="BO27" s="2688"/>
      <c r="BP27" s="2688"/>
      <c r="BQ27" s="2688"/>
      <c r="BR27" s="2688"/>
      <c r="BS27" s="2689"/>
      <c r="BT27" s="2711"/>
      <c r="BU27" s="2712"/>
      <c r="BV27" s="2712"/>
      <c r="BW27" s="2712"/>
      <c r="BX27" s="2712"/>
      <c r="BY27" s="2712"/>
      <c r="BZ27" s="2712"/>
      <c r="CA27" s="2713"/>
      <c r="CB27" s="2095"/>
      <c r="CC27" s="2095"/>
      <c r="CD27" s="116"/>
      <c r="CE27" s="116"/>
      <c r="CF27" s="116"/>
      <c r="CG27" s="116"/>
      <c r="CH27" s="116"/>
      <c r="CI27" s="116"/>
      <c r="CJ27" s="116"/>
      <c r="CK27" s="116"/>
      <c r="CL27" s="116"/>
    </row>
    <row r="28" spans="1:90" s="118" customFormat="1" ht="15" customHeight="1">
      <c r="A28" s="1861"/>
      <c r="B28" s="1861"/>
      <c r="C28" s="1861"/>
      <c r="D28" s="1861"/>
      <c r="E28" s="2108"/>
      <c r="F28" s="2108"/>
      <c r="G28" s="2690"/>
      <c r="H28" s="2691"/>
      <c r="I28" s="2691"/>
      <c r="J28" s="2691"/>
      <c r="K28" s="2691"/>
      <c r="L28" s="2691"/>
      <c r="M28" s="2691"/>
      <c r="N28" s="2691"/>
      <c r="O28" s="2691"/>
      <c r="P28" s="2691"/>
      <c r="Q28" s="2691"/>
      <c r="R28" s="2691"/>
      <c r="S28" s="2691"/>
      <c r="T28" s="2691"/>
      <c r="U28" s="2691"/>
      <c r="V28" s="2691"/>
      <c r="W28" s="2691"/>
      <c r="X28" s="2691"/>
      <c r="Y28" s="2691"/>
      <c r="Z28" s="2691"/>
      <c r="AA28" s="2691"/>
      <c r="AB28" s="2691"/>
      <c r="AC28" s="2691"/>
      <c r="AD28" s="2692"/>
      <c r="AE28" s="2696"/>
      <c r="AF28" s="2697"/>
      <c r="AG28" s="2697"/>
      <c r="AH28" s="2697"/>
      <c r="AI28" s="2697"/>
      <c r="AJ28" s="2697"/>
      <c r="AK28" s="2697"/>
      <c r="AL28" s="2697"/>
      <c r="AM28" s="2698"/>
      <c r="AN28" s="2696"/>
      <c r="AO28" s="2697"/>
      <c r="AP28" s="2697"/>
      <c r="AQ28" s="2697"/>
      <c r="AR28" s="2697"/>
      <c r="AS28" s="2697"/>
      <c r="AT28" s="2697"/>
      <c r="AU28" s="2698"/>
      <c r="AV28" s="2699"/>
      <c r="AW28" s="2700"/>
      <c r="AX28" s="2700"/>
      <c r="AY28" s="2700"/>
      <c r="AZ28" s="2700"/>
      <c r="BA28" s="2700"/>
      <c r="BB28" s="2700"/>
      <c r="BC28" s="2701"/>
      <c r="BD28" s="2705"/>
      <c r="BE28" s="2706"/>
      <c r="BF28" s="2706"/>
      <c r="BG28" s="2706"/>
      <c r="BH28" s="2706"/>
      <c r="BI28" s="2706"/>
      <c r="BJ28" s="2706"/>
      <c r="BK28" s="2707"/>
      <c r="BL28" s="2699"/>
      <c r="BM28" s="2700"/>
      <c r="BN28" s="2700"/>
      <c r="BO28" s="2700"/>
      <c r="BP28" s="2700"/>
      <c r="BQ28" s="2700"/>
      <c r="BR28" s="2700"/>
      <c r="BS28" s="2701"/>
      <c r="BT28" s="2711"/>
      <c r="BU28" s="2712"/>
      <c r="BV28" s="2712"/>
      <c r="BW28" s="2712"/>
      <c r="BX28" s="2712"/>
      <c r="BY28" s="2712"/>
      <c r="BZ28" s="2712"/>
      <c r="CA28" s="2713"/>
      <c r="CB28" s="2095"/>
      <c r="CC28" s="2095"/>
      <c r="CD28" s="116"/>
      <c r="CE28" s="116"/>
      <c r="CF28" s="116"/>
      <c r="CG28" s="116"/>
      <c r="CH28" s="116"/>
      <c r="CI28" s="116"/>
      <c r="CJ28" s="116"/>
      <c r="CK28" s="116"/>
      <c r="CL28" s="116"/>
    </row>
    <row r="29" spans="1:90" s="118" customFormat="1" ht="11.25" customHeight="1">
      <c r="A29" s="1861"/>
      <c r="B29" s="1861"/>
      <c r="C29" s="1861"/>
      <c r="D29" s="1861"/>
      <c r="E29" s="2108"/>
      <c r="F29" s="2108"/>
      <c r="G29" s="2693"/>
      <c r="H29" s="2694"/>
      <c r="I29" s="2694"/>
      <c r="J29" s="2694"/>
      <c r="K29" s="2694"/>
      <c r="L29" s="2694"/>
      <c r="M29" s="2694"/>
      <c r="N29" s="2694"/>
      <c r="O29" s="2694"/>
      <c r="P29" s="2694"/>
      <c r="Q29" s="2694"/>
      <c r="R29" s="2694"/>
      <c r="S29" s="2694"/>
      <c r="T29" s="2694"/>
      <c r="U29" s="2694"/>
      <c r="V29" s="2694"/>
      <c r="W29" s="2694"/>
      <c r="X29" s="2694"/>
      <c r="Y29" s="2694"/>
      <c r="Z29" s="2694"/>
      <c r="AA29" s="2694"/>
      <c r="AB29" s="2694"/>
      <c r="AC29" s="2694"/>
      <c r="AD29" s="2695"/>
      <c r="AE29" s="2665"/>
      <c r="AF29" s="2666"/>
      <c r="AG29" s="2666"/>
      <c r="AH29" s="2666"/>
      <c r="AI29" s="2666"/>
      <c r="AJ29" s="2666"/>
      <c r="AK29" s="2666"/>
      <c r="AL29" s="2666"/>
      <c r="AM29" s="2667"/>
      <c r="AN29" s="2668"/>
      <c r="AO29" s="2669"/>
      <c r="AP29" s="2669"/>
      <c r="AQ29" s="2669"/>
      <c r="AR29" s="2669"/>
      <c r="AS29" s="2669"/>
      <c r="AT29" s="2669"/>
      <c r="AU29" s="2670"/>
      <c r="AV29" s="2702"/>
      <c r="AW29" s="2703"/>
      <c r="AX29" s="2703"/>
      <c r="AY29" s="2703"/>
      <c r="AZ29" s="2703"/>
      <c r="BA29" s="2703"/>
      <c r="BB29" s="2703"/>
      <c r="BC29" s="2704"/>
      <c r="BD29" s="2671"/>
      <c r="BE29" s="2672"/>
      <c r="BF29" s="2672"/>
      <c r="BG29" s="2672"/>
      <c r="BH29" s="2672"/>
      <c r="BI29" s="2672"/>
      <c r="BJ29" s="2672"/>
      <c r="BK29" s="2673"/>
      <c r="BL29" s="2702"/>
      <c r="BM29" s="2703"/>
      <c r="BN29" s="2703"/>
      <c r="BO29" s="2703"/>
      <c r="BP29" s="2703"/>
      <c r="BQ29" s="2703"/>
      <c r="BR29" s="2703"/>
      <c r="BS29" s="2704"/>
      <c r="BT29" s="2714"/>
      <c r="BU29" s="2715"/>
      <c r="BV29" s="2715"/>
      <c r="BW29" s="2715"/>
      <c r="BX29" s="2715"/>
      <c r="BY29" s="2715"/>
      <c r="BZ29" s="2715"/>
      <c r="CA29" s="2716"/>
      <c r="CB29" s="2095"/>
      <c r="CC29" s="2095"/>
      <c r="CD29" s="116"/>
      <c r="CE29" s="116"/>
      <c r="CF29" s="116"/>
      <c r="CG29" s="116"/>
      <c r="CH29" s="116"/>
      <c r="CI29" s="116"/>
      <c r="CJ29" s="116"/>
      <c r="CK29" s="116"/>
      <c r="CL29" s="116"/>
    </row>
    <row r="30" spans="1:90" s="118" customFormat="1" ht="7.5" customHeight="1">
      <c r="A30" s="1861"/>
      <c r="B30" s="1861"/>
      <c r="C30" s="1861"/>
      <c r="D30" s="1861"/>
      <c r="E30" s="2108"/>
      <c r="F30" s="2108"/>
      <c r="G30" s="2674"/>
      <c r="H30" s="2070"/>
      <c r="I30" s="2070"/>
      <c r="J30" s="2070"/>
      <c r="K30" s="2070"/>
      <c r="L30" s="2070"/>
      <c r="M30" s="2070"/>
      <c r="N30" s="2070"/>
      <c r="O30" s="2070"/>
      <c r="P30" s="2070"/>
      <c r="Q30" s="2070"/>
      <c r="R30" s="2070"/>
      <c r="S30" s="2070"/>
      <c r="T30" s="2070"/>
      <c r="U30" s="2070"/>
      <c r="V30" s="2070"/>
      <c r="W30" s="2070"/>
      <c r="X30" s="2070"/>
      <c r="Y30" s="2070"/>
      <c r="Z30" s="2070"/>
      <c r="AA30" s="2070"/>
      <c r="AB30" s="2070"/>
      <c r="AC30" s="2070"/>
      <c r="AD30" s="2070"/>
      <c r="AE30" s="2675"/>
      <c r="AF30" s="2676"/>
      <c r="AG30" s="2676"/>
      <c r="AH30" s="2676"/>
      <c r="AI30" s="2676"/>
      <c r="AJ30" s="2676"/>
      <c r="AK30" s="2676"/>
      <c r="AL30" s="2676"/>
      <c r="AM30" s="2677"/>
      <c r="AN30" s="2675"/>
      <c r="AO30" s="2676"/>
      <c r="AP30" s="2676"/>
      <c r="AQ30" s="2676"/>
      <c r="AR30" s="2676"/>
      <c r="AS30" s="2676"/>
      <c r="AT30" s="2676"/>
      <c r="AU30" s="2677"/>
      <c r="AV30" s="2681"/>
      <c r="AW30" s="2682"/>
      <c r="AX30" s="2682"/>
      <c r="AY30" s="2682"/>
      <c r="AZ30" s="2682"/>
      <c r="BA30" s="2682"/>
      <c r="BB30" s="2682"/>
      <c r="BC30" s="2683"/>
      <c r="BD30" s="2681"/>
      <c r="BE30" s="2682"/>
      <c r="BF30" s="2682"/>
      <c r="BG30" s="2682"/>
      <c r="BH30" s="2682"/>
      <c r="BI30" s="2682"/>
      <c r="BJ30" s="2682"/>
      <c r="BK30" s="2683"/>
      <c r="BL30" s="2684"/>
      <c r="BM30" s="2685"/>
      <c r="BN30" s="2685"/>
      <c r="BO30" s="2685"/>
      <c r="BP30" s="2685"/>
      <c r="BQ30" s="2685"/>
      <c r="BR30" s="2685"/>
      <c r="BS30" s="2686"/>
      <c r="BT30" s="2708"/>
      <c r="BU30" s="2709"/>
      <c r="BV30" s="2709"/>
      <c r="BW30" s="2709"/>
      <c r="BX30" s="2709"/>
      <c r="BY30" s="2709"/>
      <c r="BZ30" s="2709"/>
      <c r="CA30" s="2710"/>
      <c r="CB30" s="2095"/>
      <c r="CC30" s="2095"/>
      <c r="CD30" s="116"/>
      <c r="CE30" s="116"/>
      <c r="CF30" s="116"/>
      <c r="CG30" s="116"/>
      <c r="CH30" s="116"/>
      <c r="CI30" s="116"/>
      <c r="CJ30" s="116"/>
      <c r="CK30" s="116"/>
      <c r="CL30" s="116"/>
    </row>
    <row r="31" spans="1:90" s="118" customFormat="1" ht="15" customHeight="1">
      <c r="A31" s="1861"/>
      <c r="B31" s="1861"/>
      <c r="C31" s="1861"/>
      <c r="D31" s="1861"/>
      <c r="E31" s="2108"/>
      <c r="F31" s="2108"/>
      <c r="G31" s="2630" t="s">
        <v>280</v>
      </c>
      <c r="H31" s="2099"/>
      <c r="I31" s="2099"/>
      <c r="J31" s="2099"/>
      <c r="K31" s="2099"/>
      <c r="L31" s="2099"/>
      <c r="M31" s="2099"/>
      <c r="N31" s="2099"/>
      <c r="O31" s="2099"/>
      <c r="P31" s="2099"/>
      <c r="Q31" s="2099"/>
      <c r="R31" s="2099"/>
      <c r="S31" s="2099"/>
      <c r="T31" s="2099"/>
      <c r="U31" s="2099"/>
      <c r="V31" s="2099"/>
      <c r="W31" s="2099"/>
      <c r="X31" s="2099"/>
      <c r="Y31" s="2099"/>
      <c r="Z31" s="2099"/>
      <c r="AA31" s="2099"/>
      <c r="AB31" s="2099"/>
      <c r="AC31" s="2099"/>
      <c r="AD31" s="2099"/>
      <c r="AE31" s="2678"/>
      <c r="AF31" s="2679"/>
      <c r="AG31" s="2679"/>
      <c r="AH31" s="2679"/>
      <c r="AI31" s="2679"/>
      <c r="AJ31" s="2679"/>
      <c r="AK31" s="2679"/>
      <c r="AL31" s="2679"/>
      <c r="AM31" s="2680"/>
      <c r="AN31" s="2678"/>
      <c r="AO31" s="2679"/>
      <c r="AP31" s="2679"/>
      <c r="AQ31" s="2679"/>
      <c r="AR31" s="2679"/>
      <c r="AS31" s="2679"/>
      <c r="AT31" s="2679"/>
      <c r="AU31" s="2680"/>
      <c r="AV31" s="2705"/>
      <c r="AW31" s="2706"/>
      <c r="AX31" s="2706"/>
      <c r="AY31" s="2706"/>
      <c r="AZ31" s="2706"/>
      <c r="BA31" s="2706"/>
      <c r="BB31" s="2706"/>
      <c r="BC31" s="2707"/>
      <c r="BD31" s="2705"/>
      <c r="BE31" s="2706"/>
      <c r="BF31" s="2706"/>
      <c r="BG31" s="2706"/>
      <c r="BH31" s="2706"/>
      <c r="BI31" s="2706"/>
      <c r="BJ31" s="2706"/>
      <c r="BK31" s="2707"/>
      <c r="BL31" s="2687"/>
      <c r="BM31" s="2688"/>
      <c r="BN31" s="2688"/>
      <c r="BO31" s="2688"/>
      <c r="BP31" s="2688"/>
      <c r="BQ31" s="2688"/>
      <c r="BR31" s="2688"/>
      <c r="BS31" s="2689"/>
      <c r="BT31" s="2711"/>
      <c r="BU31" s="2712"/>
      <c r="BV31" s="2712"/>
      <c r="BW31" s="2712"/>
      <c r="BX31" s="2712"/>
      <c r="BY31" s="2712"/>
      <c r="BZ31" s="2712"/>
      <c r="CA31" s="2713"/>
      <c r="CB31" s="2095"/>
      <c r="CC31" s="2095"/>
      <c r="CD31" s="116"/>
      <c r="CE31" s="116"/>
      <c r="CF31" s="116"/>
      <c r="CG31" s="116"/>
      <c r="CH31" s="116"/>
      <c r="CI31" s="116"/>
      <c r="CJ31" s="116"/>
      <c r="CK31" s="116"/>
      <c r="CL31" s="116"/>
    </row>
    <row r="32" spans="1:90" s="118" customFormat="1" ht="15" customHeight="1">
      <c r="A32" s="1861"/>
      <c r="B32" s="1861"/>
      <c r="C32" s="1861"/>
      <c r="D32" s="1861"/>
      <c r="E32" s="2108"/>
      <c r="F32" s="2108"/>
      <c r="G32" s="2717"/>
      <c r="H32" s="2718"/>
      <c r="I32" s="2718"/>
      <c r="J32" s="2718"/>
      <c r="K32" s="2718"/>
      <c r="L32" s="2718"/>
      <c r="M32" s="2718"/>
      <c r="N32" s="2718"/>
      <c r="O32" s="2718"/>
      <c r="P32" s="2718"/>
      <c r="Q32" s="2718"/>
      <c r="R32" s="2718"/>
      <c r="S32" s="2718"/>
      <c r="T32" s="2718"/>
      <c r="U32" s="2718"/>
      <c r="V32" s="2718"/>
      <c r="W32" s="2718"/>
      <c r="X32" s="2718"/>
      <c r="Y32" s="2718"/>
      <c r="Z32" s="2718"/>
      <c r="AA32" s="2718"/>
      <c r="AB32" s="2718"/>
      <c r="AC32" s="2718"/>
      <c r="AD32" s="2718"/>
      <c r="AE32" s="2678"/>
      <c r="AF32" s="2679"/>
      <c r="AG32" s="2679"/>
      <c r="AH32" s="2679"/>
      <c r="AI32" s="2679"/>
      <c r="AJ32" s="2679"/>
      <c r="AK32" s="2679"/>
      <c r="AL32" s="2679"/>
      <c r="AM32" s="2680"/>
      <c r="AN32" s="2678"/>
      <c r="AO32" s="2679"/>
      <c r="AP32" s="2679"/>
      <c r="AQ32" s="2679"/>
      <c r="AR32" s="2679"/>
      <c r="AS32" s="2679"/>
      <c r="AT32" s="2679"/>
      <c r="AU32" s="2680"/>
      <c r="AV32" s="2315"/>
      <c r="AW32" s="2316"/>
      <c r="AX32" s="2316"/>
      <c r="AY32" s="2316"/>
      <c r="AZ32" s="2316"/>
      <c r="BA32" s="2316"/>
      <c r="BB32" s="2316"/>
      <c r="BC32" s="2719"/>
      <c r="BD32" s="2315"/>
      <c r="BE32" s="2316"/>
      <c r="BF32" s="2316"/>
      <c r="BG32" s="2316"/>
      <c r="BH32" s="2316"/>
      <c r="BI32" s="2316"/>
      <c r="BJ32" s="2316"/>
      <c r="BK32" s="2719"/>
      <c r="BL32" s="2687"/>
      <c r="BM32" s="2688"/>
      <c r="BN32" s="2688"/>
      <c r="BO32" s="2688"/>
      <c r="BP32" s="2688"/>
      <c r="BQ32" s="2688"/>
      <c r="BR32" s="2688"/>
      <c r="BS32" s="2689"/>
      <c r="BT32" s="2711"/>
      <c r="BU32" s="2712"/>
      <c r="BV32" s="2712"/>
      <c r="BW32" s="2712"/>
      <c r="BX32" s="2712"/>
      <c r="BY32" s="2712"/>
      <c r="BZ32" s="2712"/>
      <c r="CA32" s="2713"/>
      <c r="CB32" s="2095"/>
      <c r="CC32" s="2095"/>
      <c r="CD32" s="116"/>
      <c r="CE32" s="116"/>
      <c r="CF32" s="116"/>
      <c r="CG32" s="116"/>
      <c r="CH32" s="116"/>
      <c r="CI32" s="116"/>
      <c r="CJ32" s="116"/>
      <c r="CK32" s="116"/>
      <c r="CL32" s="116"/>
    </row>
    <row r="33" spans="1:90" s="118" customFormat="1" ht="15" customHeight="1">
      <c r="A33" s="1861"/>
      <c r="B33" s="1861"/>
      <c r="C33" s="1861"/>
      <c r="D33" s="1861"/>
      <c r="E33" s="2108"/>
      <c r="F33" s="2108"/>
      <c r="G33" s="2630" t="s">
        <v>281</v>
      </c>
      <c r="H33" s="2099"/>
      <c r="I33" s="2099"/>
      <c r="J33" s="2099"/>
      <c r="K33" s="2099"/>
      <c r="L33" s="2099"/>
      <c r="M33" s="2099"/>
      <c r="N33" s="2099"/>
      <c r="O33" s="2099"/>
      <c r="P33" s="2099"/>
      <c r="Q33" s="2099"/>
      <c r="R33" s="2099"/>
      <c r="S33" s="2099"/>
      <c r="T33" s="2099"/>
      <c r="U33" s="2099"/>
      <c r="V33" s="2099"/>
      <c r="W33" s="2099"/>
      <c r="X33" s="2099"/>
      <c r="Y33" s="2099"/>
      <c r="Z33" s="2099"/>
      <c r="AA33" s="2099"/>
      <c r="AB33" s="2099"/>
      <c r="AC33" s="2099"/>
      <c r="AD33" s="2099"/>
      <c r="AE33" s="2678"/>
      <c r="AF33" s="2679"/>
      <c r="AG33" s="2679"/>
      <c r="AH33" s="2679"/>
      <c r="AI33" s="2679"/>
      <c r="AJ33" s="2679"/>
      <c r="AK33" s="2679"/>
      <c r="AL33" s="2679"/>
      <c r="AM33" s="2680"/>
      <c r="AN33" s="2678"/>
      <c r="AO33" s="2679"/>
      <c r="AP33" s="2679"/>
      <c r="AQ33" s="2679"/>
      <c r="AR33" s="2679"/>
      <c r="AS33" s="2679"/>
      <c r="AT33" s="2679"/>
      <c r="AU33" s="2680"/>
      <c r="AV33" s="2059"/>
      <c r="AW33" s="2099"/>
      <c r="AX33" s="2099"/>
      <c r="AY33" s="2099"/>
      <c r="AZ33" s="2099"/>
      <c r="BA33" s="2099"/>
      <c r="BB33" s="2099"/>
      <c r="BC33" s="2038"/>
      <c r="BD33" s="2640"/>
      <c r="BE33" s="2641"/>
      <c r="BF33" s="2641"/>
      <c r="BG33" s="2641"/>
      <c r="BH33" s="2641"/>
      <c r="BI33" s="2641"/>
      <c r="BJ33" s="2641"/>
      <c r="BK33" s="2642"/>
      <c r="BL33" s="2687"/>
      <c r="BM33" s="2688"/>
      <c r="BN33" s="2688"/>
      <c r="BO33" s="2688"/>
      <c r="BP33" s="2688"/>
      <c r="BQ33" s="2688"/>
      <c r="BR33" s="2688"/>
      <c r="BS33" s="2689"/>
      <c r="BT33" s="2711"/>
      <c r="BU33" s="2712"/>
      <c r="BV33" s="2712"/>
      <c r="BW33" s="2712"/>
      <c r="BX33" s="2712"/>
      <c r="BY33" s="2712"/>
      <c r="BZ33" s="2712"/>
      <c r="CA33" s="2713"/>
      <c r="CB33" s="2095"/>
      <c r="CC33" s="2095"/>
      <c r="CD33" s="116"/>
      <c r="CE33" s="116"/>
      <c r="CF33" s="116"/>
      <c r="CG33" s="116"/>
      <c r="CH33" s="116"/>
      <c r="CI33" s="116"/>
      <c r="CJ33" s="116"/>
      <c r="CK33" s="116"/>
      <c r="CL33" s="116"/>
    </row>
    <row r="34" spans="1:90" s="118" customFormat="1" ht="15" customHeight="1">
      <c r="A34" s="1861"/>
      <c r="B34" s="1861"/>
      <c r="C34" s="1861"/>
      <c r="D34" s="1861"/>
      <c r="E34" s="2108"/>
      <c r="F34" s="2108"/>
      <c r="G34" s="2690"/>
      <c r="H34" s="2691"/>
      <c r="I34" s="2691"/>
      <c r="J34" s="2691"/>
      <c r="K34" s="2691"/>
      <c r="L34" s="2691"/>
      <c r="M34" s="2691"/>
      <c r="N34" s="2691"/>
      <c r="O34" s="2691"/>
      <c r="P34" s="2691"/>
      <c r="Q34" s="2691"/>
      <c r="R34" s="2691"/>
      <c r="S34" s="2691"/>
      <c r="T34" s="2691"/>
      <c r="U34" s="2691"/>
      <c r="V34" s="2691"/>
      <c r="W34" s="2691"/>
      <c r="X34" s="2691"/>
      <c r="Y34" s="2691"/>
      <c r="Z34" s="2691"/>
      <c r="AA34" s="2691"/>
      <c r="AB34" s="2691"/>
      <c r="AC34" s="2691"/>
      <c r="AD34" s="2692"/>
      <c r="AE34" s="2696"/>
      <c r="AF34" s="2697"/>
      <c r="AG34" s="2697"/>
      <c r="AH34" s="2697"/>
      <c r="AI34" s="2697"/>
      <c r="AJ34" s="2697"/>
      <c r="AK34" s="2697"/>
      <c r="AL34" s="2697"/>
      <c r="AM34" s="2698"/>
      <c r="AN34" s="2696"/>
      <c r="AO34" s="2697"/>
      <c r="AP34" s="2697"/>
      <c r="AQ34" s="2697"/>
      <c r="AR34" s="2697"/>
      <c r="AS34" s="2697"/>
      <c r="AT34" s="2697"/>
      <c r="AU34" s="2698"/>
      <c r="AV34" s="2699"/>
      <c r="AW34" s="2700"/>
      <c r="AX34" s="2700"/>
      <c r="AY34" s="2700"/>
      <c r="AZ34" s="2700"/>
      <c r="BA34" s="2700"/>
      <c r="BB34" s="2700"/>
      <c r="BC34" s="2701"/>
      <c r="BD34" s="2705"/>
      <c r="BE34" s="2706"/>
      <c r="BF34" s="2706"/>
      <c r="BG34" s="2706"/>
      <c r="BH34" s="2706"/>
      <c r="BI34" s="2706"/>
      <c r="BJ34" s="2706"/>
      <c r="BK34" s="2707"/>
      <c r="BL34" s="2699"/>
      <c r="BM34" s="2700"/>
      <c r="BN34" s="2700"/>
      <c r="BO34" s="2700"/>
      <c r="BP34" s="2700"/>
      <c r="BQ34" s="2700"/>
      <c r="BR34" s="2700"/>
      <c r="BS34" s="2701"/>
      <c r="BT34" s="2711"/>
      <c r="BU34" s="2712"/>
      <c r="BV34" s="2712"/>
      <c r="BW34" s="2712"/>
      <c r="BX34" s="2712"/>
      <c r="BY34" s="2712"/>
      <c r="BZ34" s="2712"/>
      <c r="CA34" s="2713"/>
      <c r="CB34" s="2095"/>
      <c r="CC34" s="2095"/>
      <c r="CD34" s="116"/>
      <c r="CE34" s="116"/>
      <c r="CF34" s="116"/>
      <c r="CG34" s="116"/>
      <c r="CH34" s="116"/>
      <c r="CI34" s="116"/>
      <c r="CJ34" s="116"/>
      <c r="CK34" s="116"/>
      <c r="CL34" s="116"/>
    </row>
    <row r="35" spans="1:90" s="118" customFormat="1" ht="11.25" customHeight="1">
      <c r="A35" s="1861"/>
      <c r="B35" s="1861"/>
      <c r="C35" s="1861"/>
      <c r="D35" s="1861"/>
      <c r="E35" s="2108"/>
      <c r="F35" s="2108"/>
      <c r="G35" s="2693"/>
      <c r="H35" s="2694"/>
      <c r="I35" s="2694"/>
      <c r="J35" s="2694"/>
      <c r="K35" s="2694"/>
      <c r="L35" s="2694"/>
      <c r="M35" s="2694"/>
      <c r="N35" s="2694"/>
      <c r="O35" s="2694"/>
      <c r="P35" s="2694"/>
      <c r="Q35" s="2694"/>
      <c r="R35" s="2694"/>
      <c r="S35" s="2694"/>
      <c r="T35" s="2694"/>
      <c r="U35" s="2694"/>
      <c r="V35" s="2694"/>
      <c r="W35" s="2694"/>
      <c r="X35" s="2694"/>
      <c r="Y35" s="2694"/>
      <c r="Z35" s="2694"/>
      <c r="AA35" s="2694"/>
      <c r="AB35" s="2694"/>
      <c r="AC35" s="2694"/>
      <c r="AD35" s="2695"/>
      <c r="AE35" s="2665"/>
      <c r="AF35" s="2666"/>
      <c r="AG35" s="2666"/>
      <c r="AH35" s="2666"/>
      <c r="AI35" s="2666"/>
      <c r="AJ35" s="2666"/>
      <c r="AK35" s="2666"/>
      <c r="AL35" s="2666"/>
      <c r="AM35" s="2667"/>
      <c r="AN35" s="2668"/>
      <c r="AO35" s="2669"/>
      <c r="AP35" s="2669"/>
      <c r="AQ35" s="2669"/>
      <c r="AR35" s="2669"/>
      <c r="AS35" s="2669"/>
      <c r="AT35" s="2669"/>
      <c r="AU35" s="2670"/>
      <c r="AV35" s="2702"/>
      <c r="AW35" s="2703"/>
      <c r="AX35" s="2703"/>
      <c r="AY35" s="2703"/>
      <c r="AZ35" s="2703"/>
      <c r="BA35" s="2703"/>
      <c r="BB35" s="2703"/>
      <c r="BC35" s="2704"/>
      <c r="BD35" s="2671"/>
      <c r="BE35" s="2672"/>
      <c r="BF35" s="2672"/>
      <c r="BG35" s="2672"/>
      <c r="BH35" s="2672"/>
      <c r="BI35" s="2672"/>
      <c r="BJ35" s="2672"/>
      <c r="BK35" s="2673"/>
      <c r="BL35" s="2702"/>
      <c r="BM35" s="2703"/>
      <c r="BN35" s="2703"/>
      <c r="BO35" s="2703"/>
      <c r="BP35" s="2703"/>
      <c r="BQ35" s="2703"/>
      <c r="BR35" s="2703"/>
      <c r="BS35" s="2704"/>
      <c r="BT35" s="2714"/>
      <c r="BU35" s="2715"/>
      <c r="BV35" s="2715"/>
      <c r="BW35" s="2715"/>
      <c r="BX35" s="2715"/>
      <c r="BY35" s="2715"/>
      <c r="BZ35" s="2715"/>
      <c r="CA35" s="2716"/>
      <c r="CB35" s="2095"/>
      <c r="CC35" s="2095"/>
      <c r="CD35" s="116"/>
      <c r="CE35" s="116"/>
      <c r="CF35" s="116"/>
      <c r="CG35" s="116"/>
      <c r="CH35" s="116"/>
      <c r="CI35" s="116"/>
      <c r="CJ35" s="116"/>
      <c r="CK35" s="116"/>
      <c r="CL35" s="116"/>
    </row>
    <row r="36" spans="1:90" s="118" customFormat="1" ht="7.5" customHeight="1">
      <c r="A36" s="1861"/>
      <c r="B36" s="1861"/>
      <c r="C36" s="1861"/>
      <c r="D36" s="1861"/>
      <c r="E36" s="2108"/>
      <c r="F36" s="2108"/>
      <c r="G36" s="2674"/>
      <c r="H36" s="2070"/>
      <c r="I36" s="2070"/>
      <c r="J36" s="2070"/>
      <c r="K36" s="2070"/>
      <c r="L36" s="2070"/>
      <c r="M36" s="2070"/>
      <c r="N36" s="2070"/>
      <c r="O36" s="2070"/>
      <c r="P36" s="2070"/>
      <c r="Q36" s="2070"/>
      <c r="R36" s="2070"/>
      <c r="S36" s="2070"/>
      <c r="T36" s="2070"/>
      <c r="U36" s="2070"/>
      <c r="V36" s="2070"/>
      <c r="W36" s="2070"/>
      <c r="X36" s="2070"/>
      <c r="Y36" s="2070"/>
      <c r="Z36" s="2070"/>
      <c r="AA36" s="2070"/>
      <c r="AB36" s="2070"/>
      <c r="AC36" s="2070"/>
      <c r="AD36" s="2070"/>
      <c r="AE36" s="2675"/>
      <c r="AF36" s="2676"/>
      <c r="AG36" s="2676"/>
      <c r="AH36" s="2676"/>
      <c r="AI36" s="2676"/>
      <c r="AJ36" s="2676"/>
      <c r="AK36" s="2676"/>
      <c r="AL36" s="2676"/>
      <c r="AM36" s="2677"/>
      <c r="AN36" s="2675"/>
      <c r="AO36" s="2676"/>
      <c r="AP36" s="2676"/>
      <c r="AQ36" s="2676"/>
      <c r="AR36" s="2676"/>
      <c r="AS36" s="2676"/>
      <c r="AT36" s="2676"/>
      <c r="AU36" s="2677"/>
      <c r="AV36" s="2681"/>
      <c r="AW36" s="2682"/>
      <c r="AX36" s="2682"/>
      <c r="AY36" s="2682"/>
      <c r="AZ36" s="2682"/>
      <c r="BA36" s="2682"/>
      <c r="BB36" s="2682"/>
      <c r="BC36" s="2683"/>
      <c r="BD36" s="2681"/>
      <c r="BE36" s="2682"/>
      <c r="BF36" s="2682"/>
      <c r="BG36" s="2682"/>
      <c r="BH36" s="2682"/>
      <c r="BI36" s="2682"/>
      <c r="BJ36" s="2682"/>
      <c r="BK36" s="2683"/>
      <c r="BL36" s="2684"/>
      <c r="BM36" s="2685"/>
      <c r="BN36" s="2685"/>
      <c r="BO36" s="2685"/>
      <c r="BP36" s="2685"/>
      <c r="BQ36" s="2685"/>
      <c r="BR36" s="2685"/>
      <c r="BS36" s="2686"/>
      <c r="BT36" s="2708"/>
      <c r="BU36" s="2709"/>
      <c r="BV36" s="2709"/>
      <c r="BW36" s="2709"/>
      <c r="BX36" s="2709"/>
      <c r="BY36" s="2709"/>
      <c r="BZ36" s="2709"/>
      <c r="CA36" s="2710"/>
      <c r="CB36" s="2095"/>
      <c r="CC36" s="2095"/>
      <c r="CD36" s="116"/>
      <c r="CE36" s="116"/>
      <c r="CF36" s="116"/>
      <c r="CG36" s="116"/>
      <c r="CH36" s="116"/>
      <c r="CI36" s="116"/>
      <c r="CJ36" s="116"/>
      <c r="CK36" s="116"/>
      <c r="CL36" s="116"/>
    </row>
    <row r="37" spans="1:90" s="118" customFormat="1" ht="15" customHeight="1">
      <c r="A37" s="1861"/>
      <c r="B37" s="1861"/>
      <c r="C37" s="1861"/>
      <c r="D37" s="1861"/>
      <c r="E37" s="2108"/>
      <c r="F37" s="2108"/>
      <c r="G37" s="2630" t="s">
        <v>280</v>
      </c>
      <c r="H37" s="2099"/>
      <c r="I37" s="2099"/>
      <c r="J37" s="2099"/>
      <c r="K37" s="2099"/>
      <c r="L37" s="2099"/>
      <c r="M37" s="2099"/>
      <c r="N37" s="2099"/>
      <c r="O37" s="2099"/>
      <c r="P37" s="2099"/>
      <c r="Q37" s="2099"/>
      <c r="R37" s="2099"/>
      <c r="S37" s="2099"/>
      <c r="T37" s="2099"/>
      <c r="U37" s="2099"/>
      <c r="V37" s="2099"/>
      <c r="W37" s="2099"/>
      <c r="X37" s="2099"/>
      <c r="Y37" s="2099"/>
      <c r="Z37" s="2099"/>
      <c r="AA37" s="2099"/>
      <c r="AB37" s="2099"/>
      <c r="AC37" s="2099"/>
      <c r="AD37" s="2099"/>
      <c r="AE37" s="2678"/>
      <c r="AF37" s="2679"/>
      <c r="AG37" s="2679"/>
      <c r="AH37" s="2679"/>
      <c r="AI37" s="2679"/>
      <c r="AJ37" s="2679"/>
      <c r="AK37" s="2679"/>
      <c r="AL37" s="2679"/>
      <c r="AM37" s="2680"/>
      <c r="AN37" s="2678"/>
      <c r="AO37" s="2679"/>
      <c r="AP37" s="2679"/>
      <c r="AQ37" s="2679"/>
      <c r="AR37" s="2679"/>
      <c r="AS37" s="2679"/>
      <c r="AT37" s="2679"/>
      <c r="AU37" s="2680"/>
      <c r="AV37" s="2705"/>
      <c r="AW37" s="2706"/>
      <c r="AX37" s="2706"/>
      <c r="AY37" s="2706"/>
      <c r="AZ37" s="2706"/>
      <c r="BA37" s="2706"/>
      <c r="BB37" s="2706"/>
      <c r="BC37" s="2707"/>
      <c r="BD37" s="2705"/>
      <c r="BE37" s="2706"/>
      <c r="BF37" s="2706"/>
      <c r="BG37" s="2706"/>
      <c r="BH37" s="2706"/>
      <c r="BI37" s="2706"/>
      <c r="BJ37" s="2706"/>
      <c r="BK37" s="2707"/>
      <c r="BL37" s="2687"/>
      <c r="BM37" s="2688"/>
      <c r="BN37" s="2688"/>
      <c r="BO37" s="2688"/>
      <c r="BP37" s="2688"/>
      <c r="BQ37" s="2688"/>
      <c r="BR37" s="2688"/>
      <c r="BS37" s="2689"/>
      <c r="BT37" s="2711"/>
      <c r="BU37" s="2712"/>
      <c r="BV37" s="2712"/>
      <c r="BW37" s="2712"/>
      <c r="BX37" s="2712"/>
      <c r="BY37" s="2712"/>
      <c r="BZ37" s="2712"/>
      <c r="CA37" s="2713"/>
      <c r="CB37" s="2095"/>
      <c r="CC37" s="2095"/>
      <c r="CD37" s="116"/>
      <c r="CE37" s="116"/>
      <c r="CF37" s="116"/>
      <c r="CG37" s="116"/>
      <c r="CH37" s="116"/>
      <c r="CI37" s="116"/>
      <c r="CJ37" s="116"/>
      <c r="CK37" s="116"/>
      <c r="CL37" s="116"/>
    </row>
    <row r="38" spans="1:90" s="118" customFormat="1" ht="15" customHeight="1">
      <c r="A38" s="1861"/>
      <c r="B38" s="1861"/>
      <c r="C38" s="1861"/>
      <c r="D38" s="1861"/>
      <c r="E38" s="2108"/>
      <c r="F38" s="2108"/>
      <c r="G38" s="2717"/>
      <c r="H38" s="2718"/>
      <c r="I38" s="2718"/>
      <c r="J38" s="2718"/>
      <c r="K38" s="2718"/>
      <c r="L38" s="2718"/>
      <c r="M38" s="2718"/>
      <c r="N38" s="2718"/>
      <c r="O38" s="2718"/>
      <c r="P38" s="2718"/>
      <c r="Q38" s="2718"/>
      <c r="R38" s="2718"/>
      <c r="S38" s="2718"/>
      <c r="T38" s="2718"/>
      <c r="U38" s="2718"/>
      <c r="V38" s="2718"/>
      <c r="W38" s="2718"/>
      <c r="X38" s="2718"/>
      <c r="Y38" s="2718"/>
      <c r="Z38" s="2718"/>
      <c r="AA38" s="2718"/>
      <c r="AB38" s="2718"/>
      <c r="AC38" s="2718"/>
      <c r="AD38" s="2718"/>
      <c r="AE38" s="2678"/>
      <c r="AF38" s="2679"/>
      <c r="AG38" s="2679"/>
      <c r="AH38" s="2679"/>
      <c r="AI38" s="2679"/>
      <c r="AJ38" s="2679"/>
      <c r="AK38" s="2679"/>
      <c r="AL38" s="2679"/>
      <c r="AM38" s="2680"/>
      <c r="AN38" s="2678"/>
      <c r="AO38" s="2679"/>
      <c r="AP38" s="2679"/>
      <c r="AQ38" s="2679"/>
      <c r="AR38" s="2679"/>
      <c r="AS38" s="2679"/>
      <c r="AT38" s="2679"/>
      <c r="AU38" s="2680"/>
      <c r="AV38" s="2315"/>
      <c r="AW38" s="2316"/>
      <c r="AX38" s="2316"/>
      <c r="AY38" s="2316"/>
      <c r="AZ38" s="2316"/>
      <c r="BA38" s="2316"/>
      <c r="BB38" s="2316"/>
      <c r="BC38" s="2719"/>
      <c r="BD38" s="2315"/>
      <c r="BE38" s="2316"/>
      <c r="BF38" s="2316"/>
      <c r="BG38" s="2316"/>
      <c r="BH38" s="2316"/>
      <c r="BI38" s="2316"/>
      <c r="BJ38" s="2316"/>
      <c r="BK38" s="2719"/>
      <c r="BL38" s="2687"/>
      <c r="BM38" s="2688"/>
      <c r="BN38" s="2688"/>
      <c r="BO38" s="2688"/>
      <c r="BP38" s="2688"/>
      <c r="BQ38" s="2688"/>
      <c r="BR38" s="2688"/>
      <c r="BS38" s="2689"/>
      <c r="BT38" s="2711"/>
      <c r="BU38" s="2712"/>
      <c r="BV38" s="2712"/>
      <c r="BW38" s="2712"/>
      <c r="BX38" s="2712"/>
      <c r="BY38" s="2712"/>
      <c r="BZ38" s="2712"/>
      <c r="CA38" s="2713"/>
      <c r="CB38" s="2095"/>
      <c r="CC38" s="2095"/>
      <c r="CD38" s="116"/>
      <c r="CE38" s="116"/>
      <c r="CF38" s="116"/>
      <c r="CG38" s="116"/>
      <c r="CH38" s="116"/>
      <c r="CI38" s="116"/>
      <c r="CJ38" s="116"/>
      <c r="CK38" s="116"/>
      <c r="CL38" s="116"/>
    </row>
    <row r="39" spans="1:90" s="118" customFormat="1" ht="15" customHeight="1">
      <c r="A39" s="1861"/>
      <c r="B39" s="1861"/>
      <c r="C39" s="1861"/>
      <c r="D39" s="1861"/>
      <c r="E39" s="2108"/>
      <c r="F39" s="2108"/>
      <c r="G39" s="2630" t="s">
        <v>281</v>
      </c>
      <c r="H39" s="2099"/>
      <c r="I39" s="2099"/>
      <c r="J39" s="2099"/>
      <c r="K39" s="2099"/>
      <c r="L39" s="2099"/>
      <c r="M39" s="2099"/>
      <c r="N39" s="2099"/>
      <c r="O39" s="2099"/>
      <c r="P39" s="2099"/>
      <c r="Q39" s="2099"/>
      <c r="R39" s="2099"/>
      <c r="S39" s="2099"/>
      <c r="T39" s="2099"/>
      <c r="U39" s="2099"/>
      <c r="V39" s="2099"/>
      <c r="W39" s="2099"/>
      <c r="X39" s="2099"/>
      <c r="Y39" s="2099"/>
      <c r="Z39" s="2099"/>
      <c r="AA39" s="2099"/>
      <c r="AB39" s="2099"/>
      <c r="AC39" s="2099"/>
      <c r="AD39" s="2099"/>
      <c r="AE39" s="2678"/>
      <c r="AF39" s="2679"/>
      <c r="AG39" s="2679"/>
      <c r="AH39" s="2679"/>
      <c r="AI39" s="2679"/>
      <c r="AJ39" s="2679"/>
      <c r="AK39" s="2679"/>
      <c r="AL39" s="2679"/>
      <c r="AM39" s="2680"/>
      <c r="AN39" s="2678"/>
      <c r="AO39" s="2679"/>
      <c r="AP39" s="2679"/>
      <c r="AQ39" s="2679"/>
      <c r="AR39" s="2679"/>
      <c r="AS39" s="2679"/>
      <c r="AT39" s="2679"/>
      <c r="AU39" s="2680"/>
      <c r="AV39" s="2059"/>
      <c r="AW39" s="2099"/>
      <c r="AX39" s="2099"/>
      <c r="AY39" s="2099"/>
      <c r="AZ39" s="2099"/>
      <c r="BA39" s="2099"/>
      <c r="BB39" s="2099"/>
      <c r="BC39" s="2038"/>
      <c r="BD39" s="2640"/>
      <c r="BE39" s="2641"/>
      <c r="BF39" s="2641"/>
      <c r="BG39" s="2641"/>
      <c r="BH39" s="2641"/>
      <c r="BI39" s="2641"/>
      <c r="BJ39" s="2641"/>
      <c r="BK39" s="2642"/>
      <c r="BL39" s="2687"/>
      <c r="BM39" s="2688"/>
      <c r="BN39" s="2688"/>
      <c r="BO39" s="2688"/>
      <c r="BP39" s="2688"/>
      <c r="BQ39" s="2688"/>
      <c r="BR39" s="2688"/>
      <c r="BS39" s="2689"/>
      <c r="BT39" s="2711"/>
      <c r="BU39" s="2712"/>
      <c r="BV39" s="2712"/>
      <c r="BW39" s="2712"/>
      <c r="BX39" s="2712"/>
      <c r="BY39" s="2712"/>
      <c r="BZ39" s="2712"/>
      <c r="CA39" s="2713"/>
      <c r="CB39" s="2095"/>
      <c r="CC39" s="2095"/>
      <c r="CD39" s="116"/>
      <c r="CE39" s="116"/>
      <c r="CF39" s="116"/>
      <c r="CG39" s="116"/>
      <c r="CH39" s="116"/>
      <c r="CI39" s="116"/>
      <c r="CJ39" s="116"/>
      <c r="CK39" s="116"/>
      <c r="CL39" s="116"/>
    </row>
    <row r="40" spans="1:90" s="118" customFormat="1" ht="15" customHeight="1">
      <c r="A40" s="1861"/>
      <c r="B40" s="1861"/>
      <c r="C40" s="1861"/>
      <c r="D40" s="1861"/>
      <c r="E40" s="2108"/>
      <c r="F40" s="2108"/>
      <c r="G40" s="2690"/>
      <c r="H40" s="2691"/>
      <c r="I40" s="2691"/>
      <c r="J40" s="2691"/>
      <c r="K40" s="2691"/>
      <c r="L40" s="2691"/>
      <c r="M40" s="2691"/>
      <c r="N40" s="2691"/>
      <c r="O40" s="2691"/>
      <c r="P40" s="2691"/>
      <c r="Q40" s="2691"/>
      <c r="R40" s="2691"/>
      <c r="S40" s="2691"/>
      <c r="T40" s="2691"/>
      <c r="U40" s="2691"/>
      <c r="V40" s="2691"/>
      <c r="W40" s="2691"/>
      <c r="X40" s="2691"/>
      <c r="Y40" s="2691"/>
      <c r="Z40" s="2691"/>
      <c r="AA40" s="2691"/>
      <c r="AB40" s="2691"/>
      <c r="AC40" s="2691"/>
      <c r="AD40" s="2692"/>
      <c r="AE40" s="2696"/>
      <c r="AF40" s="2697"/>
      <c r="AG40" s="2697"/>
      <c r="AH40" s="2697"/>
      <c r="AI40" s="2697"/>
      <c r="AJ40" s="2697"/>
      <c r="AK40" s="2697"/>
      <c r="AL40" s="2697"/>
      <c r="AM40" s="2698"/>
      <c r="AN40" s="2696"/>
      <c r="AO40" s="2697"/>
      <c r="AP40" s="2697"/>
      <c r="AQ40" s="2697"/>
      <c r="AR40" s="2697"/>
      <c r="AS40" s="2697"/>
      <c r="AT40" s="2697"/>
      <c r="AU40" s="2698"/>
      <c r="AV40" s="2699"/>
      <c r="AW40" s="2700"/>
      <c r="AX40" s="2700"/>
      <c r="AY40" s="2700"/>
      <c r="AZ40" s="2700"/>
      <c r="BA40" s="2700"/>
      <c r="BB40" s="2700"/>
      <c r="BC40" s="2701"/>
      <c r="BD40" s="2705"/>
      <c r="BE40" s="2706"/>
      <c r="BF40" s="2706"/>
      <c r="BG40" s="2706"/>
      <c r="BH40" s="2706"/>
      <c r="BI40" s="2706"/>
      <c r="BJ40" s="2706"/>
      <c r="BK40" s="2707"/>
      <c r="BL40" s="2699"/>
      <c r="BM40" s="2700"/>
      <c r="BN40" s="2700"/>
      <c r="BO40" s="2700"/>
      <c r="BP40" s="2700"/>
      <c r="BQ40" s="2700"/>
      <c r="BR40" s="2700"/>
      <c r="BS40" s="2701"/>
      <c r="BT40" s="2711"/>
      <c r="BU40" s="2712"/>
      <c r="BV40" s="2712"/>
      <c r="BW40" s="2712"/>
      <c r="BX40" s="2712"/>
      <c r="BY40" s="2712"/>
      <c r="BZ40" s="2712"/>
      <c r="CA40" s="2713"/>
      <c r="CB40" s="2095"/>
      <c r="CC40" s="2095"/>
      <c r="CD40" s="116"/>
      <c r="CE40" s="116"/>
      <c r="CF40" s="116"/>
      <c r="CG40" s="116"/>
      <c r="CH40" s="116"/>
      <c r="CI40" s="116"/>
      <c r="CJ40" s="116"/>
      <c r="CK40" s="116"/>
      <c r="CL40" s="116"/>
    </row>
    <row r="41" spans="1:90" s="118" customFormat="1" ht="11.25" customHeight="1" thickBot="1">
      <c r="A41" s="1861"/>
      <c r="B41" s="1861"/>
      <c r="C41" s="1861"/>
      <c r="D41" s="1861"/>
      <c r="E41" s="2108"/>
      <c r="F41" s="2108"/>
      <c r="G41" s="2721"/>
      <c r="H41" s="2722"/>
      <c r="I41" s="2722"/>
      <c r="J41" s="2722"/>
      <c r="K41" s="2722"/>
      <c r="L41" s="2722"/>
      <c r="M41" s="2722"/>
      <c r="N41" s="2722"/>
      <c r="O41" s="2722"/>
      <c r="P41" s="2722"/>
      <c r="Q41" s="2722"/>
      <c r="R41" s="2722"/>
      <c r="S41" s="2722"/>
      <c r="T41" s="2722"/>
      <c r="U41" s="2722"/>
      <c r="V41" s="2722"/>
      <c r="W41" s="2722"/>
      <c r="X41" s="2722"/>
      <c r="Y41" s="2722"/>
      <c r="Z41" s="2722"/>
      <c r="AA41" s="2722"/>
      <c r="AB41" s="2722"/>
      <c r="AC41" s="2722"/>
      <c r="AD41" s="2723"/>
      <c r="AE41" s="2727"/>
      <c r="AF41" s="2728"/>
      <c r="AG41" s="2728"/>
      <c r="AH41" s="2728"/>
      <c r="AI41" s="2728"/>
      <c r="AJ41" s="2728"/>
      <c r="AK41" s="2728"/>
      <c r="AL41" s="2728"/>
      <c r="AM41" s="2729"/>
      <c r="AN41" s="2730"/>
      <c r="AO41" s="2731"/>
      <c r="AP41" s="2731"/>
      <c r="AQ41" s="2731"/>
      <c r="AR41" s="2731"/>
      <c r="AS41" s="2731"/>
      <c r="AT41" s="2731"/>
      <c r="AU41" s="2732"/>
      <c r="AV41" s="2724"/>
      <c r="AW41" s="2725"/>
      <c r="AX41" s="2725"/>
      <c r="AY41" s="2725"/>
      <c r="AZ41" s="2725"/>
      <c r="BA41" s="2725"/>
      <c r="BB41" s="2725"/>
      <c r="BC41" s="2726"/>
      <c r="BD41" s="2733"/>
      <c r="BE41" s="2734"/>
      <c r="BF41" s="2734"/>
      <c r="BG41" s="2734"/>
      <c r="BH41" s="2734"/>
      <c r="BI41" s="2734"/>
      <c r="BJ41" s="2734"/>
      <c r="BK41" s="2735"/>
      <c r="BL41" s="2724"/>
      <c r="BM41" s="2725"/>
      <c r="BN41" s="2725"/>
      <c r="BO41" s="2725"/>
      <c r="BP41" s="2725"/>
      <c r="BQ41" s="2725"/>
      <c r="BR41" s="2725"/>
      <c r="BS41" s="2726"/>
      <c r="BT41" s="2736"/>
      <c r="BU41" s="2737"/>
      <c r="BV41" s="2737"/>
      <c r="BW41" s="2737"/>
      <c r="BX41" s="2737"/>
      <c r="BY41" s="2737"/>
      <c r="BZ41" s="2737"/>
      <c r="CA41" s="2738"/>
      <c r="CB41" s="2095"/>
      <c r="CC41" s="2095"/>
      <c r="CD41" s="116"/>
      <c r="CE41" s="116"/>
      <c r="CF41" s="116"/>
      <c r="CG41" s="116"/>
      <c r="CH41" s="116"/>
      <c r="CI41" s="116"/>
      <c r="CJ41" s="116"/>
      <c r="CK41" s="116"/>
      <c r="CL41" s="116"/>
    </row>
    <row r="42" spans="1:90" s="118" customFormat="1" ht="15" customHeight="1">
      <c r="A42" s="1861"/>
      <c r="B42" s="1861"/>
      <c r="C42" s="1861"/>
      <c r="D42" s="1861"/>
      <c r="E42" s="2108"/>
      <c r="F42" s="2108"/>
      <c r="G42" s="2609" t="s">
        <v>282</v>
      </c>
      <c r="H42" s="2610"/>
      <c r="I42" s="2610"/>
      <c r="J42" s="2610"/>
      <c r="K42" s="2610"/>
      <c r="L42" s="2610"/>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c r="AS42" s="2610"/>
      <c r="AT42" s="2610"/>
      <c r="AU42" s="2610"/>
      <c r="AV42" s="2610"/>
      <c r="AW42" s="2610"/>
      <c r="AX42" s="2610"/>
      <c r="AY42" s="2610"/>
      <c r="AZ42" s="2610"/>
      <c r="BA42" s="2610"/>
      <c r="BB42" s="2610"/>
      <c r="BC42" s="2610"/>
      <c r="BD42" s="2610"/>
      <c r="BE42" s="2610"/>
      <c r="BF42" s="2610"/>
      <c r="BG42" s="2610"/>
      <c r="BH42" s="2610"/>
      <c r="BI42" s="2610"/>
      <c r="BJ42" s="2610"/>
      <c r="BK42" s="2610"/>
      <c r="BL42" s="2610"/>
      <c r="BM42" s="2610"/>
      <c r="BN42" s="2610"/>
      <c r="BO42" s="2610"/>
      <c r="BP42" s="2610"/>
      <c r="BQ42" s="2610"/>
      <c r="BR42" s="2610"/>
      <c r="BS42" s="2610"/>
      <c r="BT42" s="2610"/>
      <c r="BU42" s="2610"/>
      <c r="BV42" s="2610"/>
      <c r="BW42" s="2610"/>
      <c r="BX42" s="2610"/>
      <c r="BY42" s="2610"/>
      <c r="BZ42" s="2610"/>
      <c r="CA42" s="2750"/>
      <c r="CB42" s="2095"/>
      <c r="CC42" s="2095"/>
      <c r="CD42" s="116"/>
      <c r="CE42" s="116"/>
      <c r="CF42" s="116"/>
      <c r="CG42" s="116"/>
      <c r="CH42" s="116"/>
      <c r="CI42" s="116"/>
      <c r="CJ42" s="116"/>
      <c r="CK42" s="116"/>
      <c r="CL42" s="116"/>
    </row>
    <row r="43" spans="1:90" s="118" customFormat="1" ht="15" customHeight="1">
      <c r="A43" s="1861"/>
      <c r="B43" s="1861"/>
      <c r="C43" s="1861"/>
      <c r="D43" s="1861"/>
      <c r="E43" s="2108"/>
      <c r="F43" s="2108"/>
      <c r="G43" s="2630"/>
      <c r="H43" s="2099"/>
      <c r="I43" s="2099"/>
      <c r="J43" s="2099"/>
      <c r="K43" s="2099"/>
      <c r="L43" s="2099"/>
      <c r="M43" s="2099"/>
      <c r="N43" s="2099"/>
      <c r="O43" s="2099"/>
      <c r="P43" s="2099"/>
      <c r="Q43" s="2099"/>
      <c r="R43" s="2099"/>
      <c r="S43" s="2099"/>
      <c r="T43" s="2099"/>
      <c r="U43" s="2099"/>
      <c r="V43" s="2099"/>
      <c r="W43" s="2099"/>
      <c r="X43" s="2099"/>
      <c r="Y43" s="2099"/>
      <c r="Z43" s="2099"/>
      <c r="AA43" s="2099"/>
      <c r="AB43" s="2099"/>
      <c r="AC43" s="2099"/>
      <c r="AD43" s="2099"/>
      <c r="AE43" s="2099"/>
      <c r="AF43" s="2099"/>
      <c r="AG43" s="2099"/>
      <c r="AH43" s="2099"/>
      <c r="AI43" s="2099"/>
      <c r="AJ43" s="2099"/>
      <c r="AK43" s="2099"/>
      <c r="AL43" s="2099"/>
      <c r="AM43" s="2099"/>
      <c r="AN43" s="2099"/>
      <c r="AO43" s="2099"/>
      <c r="AP43" s="2099"/>
      <c r="AQ43" s="2099"/>
      <c r="AR43" s="2099"/>
      <c r="AS43" s="2099"/>
      <c r="AT43" s="2099"/>
      <c r="AU43" s="2099"/>
      <c r="AV43" s="2099"/>
      <c r="AW43" s="2099"/>
      <c r="AX43" s="2099"/>
      <c r="AY43" s="2099"/>
      <c r="AZ43" s="2099"/>
      <c r="BA43" s="2099"/>
      <c r="BB43" s="2099"/>
      <c r="BC43" s="2099"/>
      <c r="BD43" s="2099"/>
      <c r="BE43" s="2099"/>
      <c r="BF43" s="2099"/>
      <c r="BG43" s="2099"/>
      <c r="BH43" s="2099"/>
      <c r="BI43" s="2099"/>
      <c r="BJ43" s="2099"/>
      <c r="BK43" s="2099"/>
      <c r="BL43" s="2099"/>
      <c r="BM43" s="2099"/>
      <c r="BN43" s="2099"/>
      <c r="BO43" s="2099"/>
      <c r="BP43" s="2099"/>
      <c r="BQ43" s="2099"/>
      <c r="BR43" s="2099"/>
      <c r="BS43" s="2099"/>
      <c r="BT43" s="2099"/>
      <c r="BU43" s="2099"/>
      <c r="BV43" s="2099"/>
      <c r="BW43" s="2099"/>
      <c r="BX43" s="2099"/>
      <c r="BY43" s="2099"/>
      <c r="BZ43" s="2099"/>
      <c r="CA43" s="2720"/>
      <c r="CB43" s="2095"/>
      <c r="CC43" s="2095"/>
      <c r="CD43" s="116"/>
      <c r="CE43" s="116"/>
      <c r="CF43" s="116"/>
      <c r="CG43" s="116"/>
      <c r="CH43" s="116"/>
      <c r="CI43" s="116"/>
      <c r="CJ43" s="116"/>
      <c r="CK43" s="116"/>
      <c r="CL43" s="116"/>
    </row>
    <row r="44" spans="1:90" s="118" customFormat="1" ht="15" customHeight="1">
      <c r="A44" s="1861"/>
      <c r="B44" s="1861"/>
      <c r="C44" s="1861"/>
      <c r="D44" s="1861"/>
      <c r="E44" s="2108"/>
      <c r="F44" s="2108"/>
      <c r="G44" s="2630"/>
      <c r="H44" s="2099"/>
      <c r="I44" s="2099"/>
      <c r="J44" s="2099"/>
      <c r="K44" s="2099"/>
      <c r="L44" s="2099"/>
      <c r="M44" s="2084" t="str">
        <f>IF(★入力画面!$U$12="","　　　年　　　月　　　日",★入力画面!$BL$12)</f>
        <v>　　　年　　　月　　　日</v>
      </c>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99"/>
      <c r="AL44" s="2099"/>
      <c r="AM44" s="2099"/>
      <c r="AN44" s="2099"/>
      <c r="AO44" s="2099"/>
      <c r="AP44" s="2099"/>
      <c r="AQ44" s="2099"/>
      <c r="AR44" s="2099"/>
      <c r="AS44" s="2099"/>
      <c r="AT44" s="2099"/>
      <c r="AU44" s="2099"/>
      <c r="AV44" s="2099"/>
      <c r="AW44" s="2099"/>
      <c r="AX44" s="2099"/>
      <c r="AY44" s="2099"/>
      <c r="AZ44" s="2099"/>
      <c r="BA44" s="2099"/>
      <c r="BB44" s="2099"/>
      <c r="BC44" s="2099"/>
      <c r="BD44" s="2099"/>
      <c r="BE44" s="2099"/>
      <c r="BF44" s="2099"/>
      <c r="BG44" s="2099"/>
      <c r="BH44" s="2099"/>
      <c r="BI44" s="2099"/>
      <c r="BJ44" s="2099"/>
      <c r="BK44" s="2099"/>
      <c r="BL44" s="2099"/>
      <c r="BM44" s="2099"/>
      <c r="BN44" s="2099"/>
      <c r="BO44" s="2099"/>
      <c r="BP44" s="2099"/>
      <c r="BQ44" s="2099"/>
      <c r="BR44" s="2099"/>
      <c r="BS44" s="2099"/>
      <c r="BT44" s="2099"/>
      <c r="BU44" s="2099"/>
      <c r="BV44" s="2099"/>
      <c r="BW44" s="2099"/>
      <c r="BX44" s="2099"/>
      <c r="BY44" s="2099"/>
      <c r="BZ44" s="2099"/>
      <c r="CA44" s="2720"/>
      <c r="CB44" s="2095"/>
      <c r="CC44" s="2095"/>
      <c r="CD44" s="116"/>
      <c r="CE44" s="116"/>
      <c r="CF44" s="116"/>
      <c r="CG44" s="116"/>
      <c r="CH44" s="116"/>
      <c r="CI44" s="116"/>
      <c r="CJ44" s="116"/>
      <c r="CK44" s="116"/>
      <c r="CL44" s="116"/>
    </row>
    <row r="45" spans="1:90" s="118" customFormat="1" ht="15" customHeight="1">
      <c r="A45" s="1861"/>
      <c r="B45" s="1861"/>
      <c r="C45" s="1861"/>
      <c r="D45" s="1861"/>
      <c r="E45" s="2108"/>
      <c r="F45" s="2108"/>
      <c r="G45" s="2630"/>
      <c r="H45" s="2099"/>
      <c r="I45" s="2099"/>
      <c r="J45" s="2099"/>
      <c r="K45" s="2099"/>
      <c r="L45" s="2099"/>
      <c r="M45" s="2099"/>
      <c r="N45" s="2099"/>
      <c r="O45" s="2099"/>
      <c r="P45" s="2099"/>
      <c r="Q45" s="2099"/>
      <c r="R45" s="2099"/>
      <c r="S45" s="2099"/>
      <c r="T45" s="2099"/>
      <c r="U45" s="2099"/>
      <c r="V45" s="2099"/>
      <c r="W45" s="2099"/>
      <c r="X45" s="2099"/>
      <c r="Y45" s="2099"/>
      <c r="Z45" s="2099"/>
      <c r="AA45" s="2099"/>
      <c r="AB45" s="2099"/>
      <c r="AC45" s="2099"/>
      <c r="AD45" s="2099"/>
      <c r="AE45" s="2099"/>
      <c r="AF45" s="2099"/>
      <c r="AG45" s="2099"/>
      <c r="AH45" s="2099"/>
      <c r="AI45" s="2099"/>
      <c r="AJ45" s="2099"/>
      <c r="AK45" s="2099"/>
      <c r="AL45" s="2099"/>
      <c r="AM45" s="2099"/>
      <c r="AN45" s="2099"/>
      <c r="AO45" s="2099"/>
      <c r="AP45" s="2099"/>
      <c r="AQ45" s="2099"/>
      <c r="AR45" s="2099"/>
      <c r="AS45" s="2099"/>
      <c r="AT45" s="2099"/>
      <c r="AU45" s="2099"/>
      <c r="AV45" s="2099"/>
      <c r="AW45" s="2099"/>
      <c r="AX45" s="2099"/>
      <c r="AY45" s="2099"/>
      <c r="AZ45" s="2099"/>
      <c r="BA45" s="2099"/>
      <c r="BB45" s="2099"/>
      <c r="BC45" s="2099"/>
      <c r="BD45" s="2099"/>
      <c r="BE45" s="2099"/>
      <c r="BF45" s="2099"/>
      <c r="BG45" s="2099"/>
      <c r="BH45" s="2099"/>
      <c r="BI45" s="2099"/>
      <c r="BJ45" s="2099"/>
      <c r="BK45" s="2099"/>
      <c r="BL45" s="2099"/>
      <c r="BM45" s="2099"/>
      <c r="BN45" s="2099"/>
      <c r="BO45" s="2099"/>
      <c r="BP45" s="2099"/>
      <c r="BQ45" s="2099"/>
      <c r="BR45" s="2099"/>
      <c r="BS45" s="2099"/>
      <c r="BT45" s="2099"/>
      <c r="BU45" s="2099"/>
      <c r="BV45" s="2099"/>
      <c r="BW45" s="2099"/>
      <c r="BX45" s="2099"/>
      <c r="BY45" s="2099"/>
      <c r="BZ45" s="2099"/>
      <c r="CA45" s="2720"/>
      <c r="CB45" s="2095"/>
      <c r="CC45" s="2095"/>
      <c r="CD45" s="116"/>
      <c r="CE45" s="116"/>
      <c r="CF45" s="116"/>
      <c r="CG45" s="116"/>
      <c r="CH45" s="116"/>
      <c r="CI45" s="116"/>
      <c r="CJ45" s="116"/>
      <c r="CK45" s="116"/>
      <c r="CL45" s="116"/>
    </row>
    <row r="46" spans="1:90" s="118" customFormat="1" ht="15" customHeight="1">
      <c r="A46" s="1861"/>
      <c r="B46" s="1861"/>
      <c r="C46" s="1861"/>
      <c r="D46" s="1861"/>
      <c r="E46" s="2108"/>
      <c r="F46" s="2108"/>
      <c r="G46" s="2630"/>
      <c r="H46" s="2099"/>
      <c r="I46" s="2099"/>
      <c r="J46" s="2099"/>
      <c r="K46" s="2099"/>
      <c r="L46" s="2099"/>
      <c r="M46" s="2099"/>
      <c r="N46" s="2099"/>
      <c r="O46" s="2099"/>
      <c r="P46" s="2099"/>
      <c r="Q46" s="2099"/>
      <c r="R46" s="2099"/>
      <c r="S46" s="2099"/>
      <c r="T46" s="2099"/>
      <c r="U46" s="2099"/>
      <c r="V46" s="2099"/>
      <c r="W46" s="2099"/>
      <c r="X46" s="2099"/>
      <c r="Y46" s="2099"/>
      <c r="Z46" s="2099"/>
      <c r="AA46" s="2099"/>
      <c r="AB46" s="2099"/>
      <c r="AC46" s="2099"/>
      <c r="AD46" s="2099"/>
      <c r="AE46" s="2099"/>
      <c r="AF46" s="2099"/>
      <c r="AG46" s="2099"/>
      <c r="AH46" s="2099"/>
      <c r="AI46" s="2099"/>
      <c r="AJ46" s="2099"/>
      <c r="AK46" s="2099"/>
      <c r="AL46" s="2099"/>
      <c r="AM46" s="2107" t="s">
        <v>78</v>
      </c>
      <c r="AN46" s="2107"/>
      <c r="AO46" s="2107"/>
      <c r="AP46" s="2107"/>
      <c r="AQ46" s="2107"/>
      <c r="AR46" s="2107"/>
      <c r="AS46" s="2107"/>
      <c r="AT46" s="2107"/>
      <c r="AU46" s="2107"/>
      <c r="AV46" s="2107"/>
      <c r="AW46" s="356"/>
      <c r="AX46" s="2106">
        <f>★入力画面!$M$18</f>
        <v>0</v>
      </c>
      <c r="AY46" s="2106"/>
      <c r="AZ46" s="2106"/>
      <c r="BA46" s="2106"/>
      <c r="BB46" s="2106"/>
      <c r="BC46" s="2106"/>
      <c r="BD46" s="2106"/>
      <c r="BE46" s="2106"/>
      <c r="BF46" s="2106"/>
      <c r="BG46" s="2106"/>
      <c r="BH46" s="2106"/>
      <c r="BI46" s="2106"/>
      <c r="BJ46" s="2106"/>
      <c r="BK46" s="2106"/>
      <c r="BL46" s="2106"/>
      <c r="BM46" s="2106"/>
      <c r="BN46" s="2106"/>
      <c r="BO46" s="2106"/>
      <c r="BP46" s="2106"/>
      <c r="BQ46" s="2106"/>
      <c r="BR46" s="2106"/>
      <c r="BS46" s="2106"/>
      <c r="BT46" s="2106"/>
      <c r="BU46" s="2106"/>
      <c r="BV46" s="2106"/>
      <c r="BW46" s="2106"/>
      <c r="BX46" s="2106"/>
      <c r="BY46" s="2106"/>
      <c r="BZ46" s="2106"/>
      <c r="CA46" s="357"/>
      <c r="CB46" s="2095"/>
      <c r="CC46" s="2095"/>
      <c r="CD46" s="116"/>
      <c r="CE46" s="116"/>
      <c r="CF46" s="116"/>
      <c r="CG46" s="116"/>
      <c r="CH46" s="116"/>
      <c r="CI46" s="116"/>
      <c r="CJ46" s="116"/>
      <c r="CK46" s="116"/>
      <c r="CL46" s="116"/>
    </row>
    <row r="47" spans="1:90" s="118" customFormat="1" ht="15" customHeight="1">
      <c r="A47" s="1861"/>
      <c r="B47" s="1861"/>
      <c r="C47" s="1861"/>
      <c r="D47" s="1861"/>
      <c r="E47" s="2108"/>
      <c r="F47" s="2108"/>
      <c r="G47" s="2630"/>
      <c r="H47" s="2099"/>
      <c r="I47" s="2099"/>
      <c r="J47" s="2099"/>
      <c r="K47" s="2099"/>
      <c r="L47" s="2099"/>
      <c r="M47" s="2099"/>
      <c r="N47" s="2099"/>
      <c r="O47" s="2099"/>
      <c r="P47" s="2099"/>
      <c r="Q47" s="2099"/>
      <c r="R47" s="2099"/>
      <c r="S47" s="2099"/>
      <c r="T47" s="2099"/>
      <c r="U47" s="2099"/>
      <c r="V47" s="2099"/>
      <c r="W47" s="2099"/>
      <c r="X47" s="2099"/>
      <c r="Y47" s="2099"/>
      <c r="Z47" s="2099"/>
      <c r="AA47" s="2099"/>
      <c r="AB47" s="2099"/>
      <c r="AC47" s="2099"/>
      <c r="AD47" s="2099"/>
      <c r="AE47" s="2099"/>
      <c r="AF47" s="2099"/>
      <c r="AG47" s="2099"/>
      <c r="AH47" s="2099"/>
      <c r="AI47" s="2099"/>
      <c r="AJ47" s="2099"/>
      <c r="AK47" s="2099"/>
      <c r="AL47" s="2099"/>
      <c r="AM47" s="2062"/>
      <c r="AN47" s="2062"/>
      <c r="AO47" s="2062"/>
      <c r="AP47" s="2062"/>
      <c r="AQ47" s="2062"/>
      <c r="AR47" s="2062"/>
      <c r="AS47" s="2062"/>
      <c r="AT47" s="2062"/>
      <c r="AU47" s="2062"/>
      <c r="AV47" s="2062"/>
      <c r="AW47" s="356"/>
      <c r="AX47" s="2099"/>
      <c r="AY47" s="2099"/>
      <c r="AZ47" s="2099"/>
      <c r="BA47" s="2099"/>
      <c r="BB47" s="2099"/>
      <c r="BC47" s="2099"/>
      <c r="BD47" s="2099"/>
      <c r="BE47" s="2099"/>
      <c r="BF47" s="2099"/>
      <c r="BG47" s="2099"/>
      <c r="BH47" s="2099"/>
      <c r="BI47" s="2099"/>
      <c r="BJ47" s="2099"/>
      <c r="BK47" s="2099"/>
      <c r="BL47" s="2099"/>
      <c r="BM47" s="2099"/>
      <c r="BN47" s="2099"/>
      <c r="BO47" s="2099"/>
      <c r="BP47" s="2099"/>
      <c r="BQ47" s="2099"/>
      <c r="BR47" s="2099"/>
      <c r="BS47" s="2099"/>
      <c r="BT47" s="2099"/>
      <c r="BU47" s="2099"/>
      <c r="BV47" s="2099"/>
      <c r="BW47" s="2099"/>
      <c r="BX47" s="2099"/>
      <c r="BY47" s="2099"/>
      <c r="BZ47" s="2099"/>
      <c r="CA47" s="2720"/>
      <c r="CB47" s="2095"/>
      <c r="CC47" s="2095"/>
      <c r="CD47" s="116"/>
      <c r="CE47" s="116"/>
      <c r="CF47" s="116"/>
      <c r="CG47" s="116"/>
      <c r="CH47" s="116"/>
      <c r="CI47" s="116"/>
      <c r="CJ47" s="116"/>
      <c r="CK47" s="116"/>
      <c r="CL47" s="116"/>
    </row>
    <row r="48" spans="1:90" s="118" customFormat="1" ht="15" customHeight="1">
      <c r="A48" s="1861"/>
      <c r="B48" s="1861"/>
      <c r="C48" s="1861"/>
      <c r="D48" s="1861"/>
      <c r="E48" s="2108"/>
      <c r="F48" s="2108"/>
      <c r="G48" s="2630"/>
      <c r="H48" s="2099"/>
      <c r="I48" s="2099"/>
      <c r="J48" s="2099"/>
      <c r="K48" s="2099"/>
      <c r="L48" s="2099"/>
      <c r="M48" s="2099"/>
      <c r="N48" s="2099"/>
      <c r="O48" s="2099"/>
      <c r="P48" s="2099"/>
      <c r="Q48" s="2099"/>
      <c r="R48" s="2099"/>
      <c r="S48" s="2099"/>
      <c r="T48" s="2099"/>
      <c r="U48" s="2099"/>
      <c r="V48" s="2099"/>
      <c r="W48" s="2099"/>
      <c r="X48" s="2099"/>
      <c r="Y48" s="2099"/>
      <c r="Z48" s="2099"/>
      <c r="AA48" s="2099"/>
      <c r="AB48" s="2099"/>
      <c r="AC48" s="2099"/>
      <c r="AD48" s="2099"/>
      <c r="AE48" s="2099"/>
      <c r="AF48" s="2099"/>
      <c r="AG48" s="2099"/>
      <c r="AH48" s="2099"/>
      <c r="AI48" s="2099"/>
      <c r="AJ48" s="2099"/>
      <c r="AK48" s="2099"/>
      <c r="AL48" s="2099"/>
      <c r="AM48" s="2062" t="s">
        <v>83</v>
      </c>
      <c r="AN48" s="2062"/>
      <c r="AO48" s="2062"/>
      <c r="AP48" s="2062"/>
      <c r="AQ48" s="2062"/>
      <c r="AR48" s="2062"/>
      <c r="AS48" s="2062"/>
      <c r="AT48" s="2062"/>
      <c r="AU48" s="2062"/>
      <c r="AV48" s="2062"/>
      <c r="AW48" s="356"/>
      <c r="AX48" s="2106">
        <f>★入力画面!$M$54</f>
        <v>0</v>
      </c>
      <c r="AY48" s="2106"/>
      <c r="AZ48" s="2106"/>
      <c r="BA48" s="2106"/>
      <c r="BB48" s="2106"/>
      <c r="BC48" s="2106"/>
      <c r="BD48" s="2106"/>
      <c r="BE48" s="2106"/>
      <c r="BF48" s="2106"/>
      <c r="BG48" s="2106"/>
      <c r="BH48" s="2106"/>
      <c r="BI48" s="2106"/>
      <c r="BJ48" s="2106"/>
      <c r="BK48" s="2106"/>
      <c r="BL48" s="2106"/>
      <c r="BM48" s="2106"/>
      <c r="BN48" s="2106"/>
      <c r="BO48" s="2106"/>
      <c r="BP48" s="2106"/>
      <c r="BQ48" s="2106"/>
      <c r="BR48" s="2106"/>
      <c r="BS48" s="2106"/>
      <c r="BT48" s="2106"/>
      <c r="BU48" s="2746"/>
      <c r="BV48" s="2746"/>
      <c r="BW48" s="2047"/>
      <c r="BX48" s="2047"/>
      <c r="BY48" s="2047"/>
      <c r="BZ48" s="2047"/>
      <c r="CA48" s="2747"/>
      <c r="CB48" s="2095"/>
      <c r="CC48" s="2095"/>
      <c r="CD48" s="116"/>
      <c r="CE48" s="116"/>
      <c r="CF48" s="116"/>
      <c r="CG48" s="116"/>
      <c r="CH48" s="116"/>
      <c r="CI48" s="116"/>
      <c r="CJ48" s="116"/>
      <c r="CK48" s="116"/>
      <c r="CL48" s="116"/>
    </row>
    <row r="49" spans="1:90" s="118" customFormat="1" ht="15" customHeight="1" thickBot="1">
      <c r="A49" s="1861"/>
      <c r="B49" s="1861"/>
      <c r="C49" s="1861"/>
      <c r="D49" s="1861"/>
      <c r="E49" s="356"/>
      <c r="F49" s="356"/>
      <c r="G49" s="2751"/>
      <c r="H49" s="2748"/>
      <c r="I49" s="2748"/>
      <c r="J49" s="2748"/>
      <c r="K49" s="2748"/>
      <c r="L49" s="2748"/>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t="s">
        <v>957</v>
      </c>
      <c r="AN49" s="2748"/>
      <c r="AO49" s="2748"/>
      <c r="AP49" s="2748"/>
      <c r="AQ49" s="2748"/>
      <c r="AR49" s="2748"/>
      <c r="AS49" s="2748"/>
      <c r="AT49" s="2748"/>
      <c r="AU49" s="2748"/>
      <c r="AV49" s="2748"/>
      <c r="AW49" s="2748"/>
      <c r="AX49" s="2748"/>
      <c r="AY49" s="2748"/>
      <c r="AZ49" s="2748"/>
      <c r="BA49" s="2748"/>
      <c r="BB49" s="2748"/>
      <c r="BC49" s="2748"/>
      <c r="BD49" s="2748"/>
      <c r="BE49" s="2748"/>
      <c r="BF49" s="2748"/>
      <c r="BG49" s="2748"/>
      <c r="BH49" s="2748"/>
      <c r="BI49" s="2748"/>
      <c r="BJ49" s="2748"/>
      <c r="BK49" s="2748"/>
      <c r="BL49" s="2748"/>
      <c r="BM49" s="2748"/>
      <c r="BN49" s="2748"/>
      <c r="BO49" s="2748"/>
      <c r="BP49" s="2748"/>
      <c r="BQ49" s="2748"/>
      <c r="BR49" s="2748"/>
      <c r="BS49" s="2748"/>
      <c r="BT49" s="2748"/>
      <c r="BU49" s="2748"/>
      <c r="BV49" s="2748"/>
      <c r="BW49" s="2748"/>
      <c r="BX49" s="2748"/>
      <c r="BY49" s="2748"/>
      <c r="BZ49" s="2748"/>
      <c r="CA49" s="2749"/>
      <c r="CB49" s="2095"/>
      <c r="CC49" s="2095"/>
      <c r="CD49" s="116"/>
      <c r="CE49" s="116"/>
      <c r="CF49" s="116"/>
      <c r="CG49" s="116"/>
      <c r="CH49" s="116"/>
      <c r="CI49" s="116"/>
      <c r="CJ49" s="116"/>
      <c r="CK49" s="116"/>
      <c r="CL49" s="116"/>
    </row>
    <row r="50" spans="1:90" s="118" customFormat="1" ht="15" customHeight="1">
      <c r="A50" s="1861"/>
      <c r="B50" s="1861"/>
      <c r="C50" s="1861"/>
      <c r="D50" s="1861"/>
      <c r="E50" s="356"/>
      <c r="F50" s="356"/>
      <c r="G50" s="2099"/>
      <c r="H50" s="2099"/>
      <c r="I50" s="2099"/>
      <c r="J50" s="2099"/>
      <c r="K50" s="2099"/>
      <c r="L50" s="2099"/>
      <c r="M50" s="2099"/>
      <c r="N50" s="2099"/>
      <c r="O50" s="2099"/>
      <c r="P50" s="2099"/>
      <c r="Q50" s="2099"/>
      <c r="R50" s="2099"/>
      <c r="S50" s="2099"/>
      <c r="T50" s="2099"/>
      <c r="U50" s="2099"/>
      <c r="V50" s="2099"/>
      <c r="W50" s="2099"/>
      <c r="X50" s="2099"/>
      <c r="Y50" s="2099"/>
      <c r="Z50" s="2099"/>
      <c r="AA50" s="2099"/>
      <c r="AB50" s="2099"/>
      <c r="AC50" s="2099"/>
      <c r="AD50" s="2099"/>
      <c r="AE50" s="2099"/>
      <c r="AF50" s="2099"/>
      <c r="AG50" s="2099"/>
      <c r="AH50" s="2099"/>
      <c r="AI50" s="2099"/>
      <c r="AJ50" s="2099"/>
      <c r="AK50" s="2099"/>
      <c r="AL50" s="2099"/>
      <c r="AM50" s="2099"/>
      <c r="AN50" s="2099"/>
      <c r="AO50" s="2099"/>
      <c r="AP50" s="2099"/>
      <c r="AQ50" s="2099"/>
      <c r="AR50" s="2099"/>
      <c r="AS50" s="2099"/>
      <c r="AT50" s="2099"/>
      <c r="AU50" s="2099"/>
      <c r="AV50" s="2099"/>
      <c r="AW50" s="2099"/>
      <c r="AX50" s="2099"/>
      <c r="AY50" s="2099"/>
      <c r="AZ50" s="2099"/>
      <c r="BA50" s="2099"/>
      <c r="BB50" s="2099"/>
      <c r="BC50" s="2099"/>
      <c r="BD50" s="2099"/>
      <c r="BE50" s="2099"/>
      <c r="BF50" s="2099"/>
      <c r="BG50" s="2099"/>
      <c r="BH50" s="2099"/>
      <c r="BI50" s="2099"/>
      <c r="BJ50" s="2099"/>
      <c r="BK50" s="2099"/>
      <c r="BL50" s="2099"/>
      <c r="BM50" s="2099"/>
      <c r="BN50" s="2099"/>
      <c r="BO50" s="2099"/>
      <c r="BP50" s="2099"/>
      <c r="BQ50" s="2099"/>
      <c r="BR50" s="2099"/>
      <c r="BS50" s="2099"/>
      <c r="BT50" s="2099"/>
      <c r="BU50" s="2099"/>
      <c r="BV50" s="2099"/>
      <c r="BW50" s="2099"/>
      <c r="BX50" s="2099"/>
      <c r="BY50" s="2099"/>
      <c r="BZ50" s="2099"/>
      <c r="CA50" s="2099"/>
      <c r="CB50" s="2095"/>
      <c r="CC50" s="2095"/>
      <c r="CD50" s="116"/>
      <c r="CE50" s="116"/>
      <c r="CF50" s="116"/>
      <c r="CG50" s="116"/>
      <c r="CH50" s="116"/>
      <c r="CI50" s="116"/>
      <c r="CJ50" s="116"/>
      <c r="CK50" s="116"/>
      <c r="CL50" s="116"/>
    </row>
    <row r="51" spans="1:90" s="118" customFormat="1" ht="15" customHeight="1">
      <c r="A51" s="1861"/>
      <c r="B51" s="1861"/>
      <c r="C51" s="1861"/>
      <c r="D51" s="1861"/>
      <c r="E51" s="356"/>
      <c r="F51" s="356"/>
      <c r="G51" s="2110" t="s">
        <v>234</v>
      </c>
      <c r="H51" s="2110"/>
      <c r="I51" s="2110"/>
      <c r="J51" s="2110"/>
      <c r="K51" s="2110"/>
      <c r="L51" s="2110"/>
      <c r="M51" s="2110"/>
      <c r="N51" s="2110"/>
      <c r="O51" s="2110"/>
      <c r="P51" s="2110"/>
      <c r="Q51" s="2110"/>
      <c r="R51" s="2110"/>
      <c r="S51" s="2110"/>
      <c r="T51" s="2110"/>
      <c r="U51" s="2110"/>
      <c r="V51" s="2110"/>
      <c r="W51" s="2110"/>
      <c r="X51" s="2110"/>
      <c r="Y51" s="2110"/>
      <c r="Z51" s="2110"/>
      <c r="AA51" s="2110"/>
      <c r="AB51" s="2110"/>
      <c r="AC51" s="2110"/>
      <c r="AD51" s="2110"/>
      <c r="AE51" s="2110"/>
      <c r="AF51" s="2110"/>
      <c r="AG51" s="2110"/>
      <c r="AH51" s="2110"/>
      <c r="AI51" s="2110"/>
      <c r="AJ51" s="2110"/>
      <c r="AK51" s="2110"/>
      <c r="AL51" s="2110"/>
      <c r="AM51" s="2110"/>
      <c r="AN51" s="2110"/>
      <c r="AO51" s="2110"/>
      <c r="AP51" s="2110"/>
      <c r="AQ51" s="2110"/>
      <c r="AR51" s="2110"/>
      <c r="AS51" s="2110"/>
      <c r="AT51" s="2110"/>
      <c r="AU51" s="2110"/>
      <c r="AV51" s="2110"/>
      <c r="AW51" s="2110"/>
      <c r="AX51" s="2110"/>
      <c r="AY51" s="2110"/>
      <c r="AZ51" s="2110"/>
      <c r="BA51" s="2110"/>
      <c r="BB51" s="2110"/>
      <c r="BC51" s="2110"/>
      <c r="BD51" s="2110"/>
      <c r="BE51" s="2110"/>
      <c r="BF51" s="2110"/>
      <c r="BG51" s="2110"/>
      <c r="BH51" s="2110"/>
      <c r="BI51" s="2110"/>
      <c r="BJ51" s="2110"/>
      <c r="BK51" s="2110"/>
      <c r="BL51" s="2110"/>
      <c r="BM51" s="2110"/>
      <c r="BN51" s="2110"/>
      <c r="BO51" s="2110"/>
      <c r="BP51" s="2110"/>
      <c r="BQ51" s="2110"/>
      <c r="BR51" s="2110"/>
      <c r="BS51" s="2110"/>
      <c r="BT51" s="2110"/>
      <c r="BU51" s="2110"/>
      <c r="BV51" s="2110"/>
      <c r="BW51" s="2110"/>
      <c r="BX51" s="2110"/>
      <c r="BY51" s="2110"/>
      <c r="BZ51" s="2110"/>
      <c r="CA51" s="2110"/>
      <c r="CB51" s="2095"/>
      <c r="CC51" s="2095"/>
      <c r="CD51" s="116"/>
      <c r="CE51" s="116"/>
      <c r="CF51" s="116"/>
      <c r="CG51" s="116"/>
      <c r="CH51" s="116"/>
      <c r="CI51" s="116"/>
      <c r="CJ51" s="116"/>
      <c r="CK51" s="116"/>
      <c r="CL51" s="116"/>
    </row>
    <row r="52" spans="1:90" s="118" customFormat="1" ht="15" customHeight="1">
      <c r="A52" s="1861"/>
      <c r="B52" s="1861"/>
      <c r="C52" s="1861"/>
      <c r="D52" s="1861"/>
      <c r="E52" s="356"/>
      <c r="F52" s="356"/>
      <c r="G52" s="2739" t="s">
        <v>283</v>
      </c>
      <c r="H52" s="2739"/>
      <c r="I52" s="2739"/>
      <c r="J52" s="2739"/>
      <c r="K52" s="2739"/>
      <c r="L52" s="2739"/>
      <c r="M52" s="2739"/>
      <c r="N52" s="2739"/>
      <c r="O52" s="2739"/>
      <c r="P52" s="2739"/>
      <c r="Q52" s="2739"/>
      <c r="R52" s="2739"/>
      <c r="S52" s="2739"/>
      <c r="T52" s="2739"/>
      <c r="U52" s="2739"/>
      <c r="V52" s="2739"/>
      <c r="W52" s="2739"/>
      <c r="X52" s="2739"/>
      <c r="Y52" s="2739"/>
      <c r="Z52" s="2739"/>
      <c r="AA52" s="2739"/>
      <c r="AB52" s="2739"/>
      <c r="AC52" s="2739"/>
      <c r="AD52" s="2739"/>
      <c r="AE52" s="2739"/>
      <c r="AF52" s="2739"/>
      <c r="AG52" s="2739"/>
      <c r="AH52" s="2739"/>
      <c r="AI52" s="2739"/>
      <c r="AJ52" s="2739"/>
      <c r="AK52" s="2739"/>
      <c r="AL52" s="2739"/>
      <c r="AM52" s="2739"/>
      <c r="AN52" s="2739"/>
      <c r="AO52" s="2739"/>
      <c r="AP52" s="2739"/>
      <c r="AQ52" s="2739"/>
      <c r="AR52" s="2739"/>
      <c r="AS52" s="2739"/>
      <c r="AT52" s="2739"/>
      <c r="AU52" s="2739"/>
      <c r="AV52" s="2739"/>
      <c r="AW52" s="2739"/>
      <c r="AX52" s="2739"/>
      <c r="AY52" s="2739"/>
      <c r="AZ52" s="2739"/>
      <c r="BA52" s="2739"/>
      <c r="BB52" s="2739"/>
      <c r="BC52" s="2739"/>
      <c r="BD52" s="2739"/>
      <c r="BE52" s="2739"/>
      <c r="BF52" s="2739"/>
      <c r="BG52" s="2739"/>
      <c r="BH52" s="2739"/>
      <c r="BI52" s="2739"/>
      <c r="BJ52" s="2739"/>
      <c r="BK52" s="2739"/>
      <c r="BL52" s="2739"/>
      <c r="BM52" s="2739"/>
      <c r="BN52" s="2739"/>
      <c r="BO52" s="2739"/>
      <c r="BP52" s="2739"/>
      <c r="BQ52" s="2739"/>
      <c r="BR52" s="2739"/>
      <c r="BS52" s="2739"/>
      <c r="BT52" s="2739"/>
      <c r="BU52" s="2739"/>
      <c r="BV52" s="2739"/>
      <c r="BW52" s="2739"/>
      <c r="BX52" s="2739"/>
      <c r="BY52" s="2739"/>
      <c r="BZ52" s="2739"/>
      <c r="CA52" s="2739"/>
      <c r="CB52" s="2095"/>
      <c r="CC52" s="2095"/>
      <c r="CD52" s="116"/>
      <c r="CE52" s="116"/>
      <c r="CF52" s="116"/>
      <c r="CG52" s="116"/>
      <c r="CH52" s="116"/>
      <c r="CI52" s="116"/>
      <c r="CJ52" s="116"/>
      <c r="CK52" s="116"/>
      <c r="CL52" s="116"/>
    </row>
    <row r="53" spans="1:90" s="118" customFormat="1" ht="15" customHeight="1">
      <c r="A53" s="1861"/>
      <c r="B53" s="1861"/>
      <c r="C53" s="1861"/>
      <c r="D53" s="1861"/>
      <c r="E53" s="356"/>
      <c r="F53" s="356"/>
      <c r="G53" s="2739" t="s">
        <v>284</v>
      </c>
      <c r="H53" s="2739"/>
      <c r="I53" s="2739"/>
      <c r="J53" s="2739"/>
      <c r="K53" s="2739"/>
      <c r="L53" s="2739"/>
      <c r="M53" s="2739"/>
      <c r="N53" s="2739"/>
      <c r="O53" s="2739"/>
      <c r="P53" s="2739"/>
      <c r="Q53" s="2739"/>
      <c r="R53" s="2739"/>
      <c r="S53" s="2739"/>
      <c r="T53" s="2739"/>
      <c r="U53" s="2739"/>
      <c r="V53" s="2739"/>
      <c r="W53" s="2739"/>
      <c r="X53" s="2739"/>
      <c r="Y53" s="2739"/>
      <c r="Z53" s="2739"/>
      <c r="AA53" s="2739"/>
      <c r="AB53" s="2739"/>
      <c r="AC53" s="2739"/>
      <c r="AD53" s="2739"/>
      <c r="AE53" s="2739"/>
      <c r="AF53" s="2739"/>
      <c r="AG53" s="2739"/>
      <c r="AH53" s="2739"/>
      <c r="AI53" s="2739"/>
      <c r="AJ53" s="2739"/>
      <c r="AK53" s="2739"/>
      <c r="AL53" s="2739"/>
      <c r="AM53" s="2739"/>
      <c r="AN53" s="2739"/>
      <c r="AO53" s="2739"/>
      <c r="AP53" s="2739"/>
      <c r="AQ53" s="2739"/>
      <c r="AR53" s="2739"/>
      <c r="AS53" s="2739"/>
      <c r="AT53" s="2739"/>
      <c r="AU53" s="2739"/>
      <c r="AV53" s="2739"/>
      <c r="AW53" s="2739"/>
      <c r="AX53" s="2739"/>
      <c r="AY53" s="2739"/>
      <c r="AZ53" s="2739"/>
      <c r="BA53" s="2739"/>
      <c r="BB53" s="2739"/>
      <c r="BC53" s="2739"/>
      <c r="BD53" s="2739"/>
      <c r="BE53" s="2739"/>
      <c r="BF53" s="2739"/>
      <c r="BG53" s="2739"/>
      <c r="BH53" s="2739"/>
      <c r="BI53" s="2739"/>
      <c r="BJ53" s="2739"/>
      <c r="BK53" s="2739"/>
      <c r="BL53" s="2739"/>
      <c r="BM53" s="2739"/>
      <c r="BN53" s="2739"/>
      <c r="BO53" s="2739"/>
      <c r="BP53" s="2739"/>
      <c r="BQ53" s="2739"/>
      <c r="BR53" s="2739"/>
      <c r="BS53" s="2739"/>
      <c r="BT53" s="2739"/>
      <c r="BU53" s="2739"/>
      <c r="BV53" s="2739"/>
      <c r="BW53" s="2739"/>
      <c r="BX53" s="2739"/>
      <c r="BY53" s="2739"/>
      <c r="BZ53" s="2739"/>
      <c r="CA53" s="2739"/>
      <c r="CB53" s="2095"/>
      <c r="CC53" s="2095"/>
      <c r="CD53" s="116"/>
      <c r="CE53" s="116"/>
      <c r="CF53" s="116"/>
      <c r="CG53" s="116"/>
      <c r="CH53" s="116"/>
      <c r="CI53" s="116"/>
      <c r="CJ53" s="116"/>
      <c r="CK53" s="116"/>
      <c r="CL53" s="116"/>
    </row>
    <row r="54" spans="1:90" s="118" customFormat="1" ht="15" customHeight="1">
      <c r="A54" s="1861"/>
      <c r="B54" s="1861"/>
      <c r="C54" s="1861"/>
      <c r="D54" s="1861"/>
      <c r="E54" s="356"/>
      <c r="F54" s="356"/>
      <c r="G54" s="2739" t="s">
        <v>1199</v>
      </c>
      <c r="H54" s="2739"/>
      <c r="I54" s="2739"/>
      <c r="J54" s="2739"/>
      <c r="K54" s="2739"/>
      <c r="L54" s="2739"/>
      <c r="M54" s="2739"/>
      <c r="N54" s="2739"/>
      <c r="O54" s="2739"/>
      <c r="P54" s="2739"/>
      <c r="Q54" s="2739"/>
      <c r="R54" s="2739"/>
      <c r="S54" s="2739"/>
      <c r="T54" s="2739"/>
      <c r="U54" s="2739"/>
      <c r="V54" s="2739"/>
      <c r="W54" s="2739"/>
      <c r="X54" s="2739"/>
      <c r="Y54" s="2739"/>
      <c r="Z54" s="2739"/>
      <c r="AA54" s="2739"/>
      <c r="AB54" s="2739"/>
      <c r="AC54" s="2739"/>
      <c r="AD54" s="2739"/>
      <c r="AE54" s="2739"/>
      <c r="AF54" s="2739"/>
      <c r="AG54" s="2739"/>
      <c r="AH54" s="2739"/>
      <c r="AI54" s="2739"/>
      <c r="AJ54" s="2739"/>
      <c r="AK54" s="2739"/>
      <c r="AL54" s="2739"/>
      <c r="AM54" s="2739"/>
      <c r="AN54" s="2739"/>
      <c r="AO54" s="2739"/>
      <c r="AP54" s="2739"/>
      <c r="AQ54" s="2739"/>
      <c r="AR54" s="2739"/>
      <c r="AS54" s="2739"/>
      <c r="AT54" s="2739"/>
      <c r="AU54" s="2739"/>
      <c r="AV54" s="2739"/>
      <c r="AW54" s="2739"/>
      <c r="AX54" s="2739"/>
      <c r="AY54" s="2739"/>
      <c r="AZ54" s="2739"/>
      <c r="BA54" s="2739"/>
      <c r="BB54" s="2739"/>
      <c r="BC54" s="2739"/>
      <c r="BD54" s="2739"/>
      <c r="BE54" s="2739"/>
      <c r="BF54" s="2739"/>
      <c r="BG54" s="2739"/>
      <c r="BH54" s="2739"/>
      <c r="BI54" s="2739"/>
      <c r="BJ54" s="2739"/>
      <c r="BK54" s="2739"/>
      <c r="BL54" s="2739"/>
      <c r="BM54" s="2739"/>
      <c r="BN54" s="2739"/>
      <c r="BO54" s="2739"/>
      <c r="BP54" s="2739"/>
      <c r="BQ54" s="2739"/>
      <c r="BR54" s="2739"/>
      <c r="BS54" s="2739"/>
      <c r="BT54" s="2739"/>
      <c r="BU54" s="2739"/>
      <c r="BV54" s="2739"/>
      <c r="BW54" s="2739"/>
      <c r="BX54" s="2739"/>
      <c r="BY54" s="2739"/>
      <c r="BZ54" s="2739"/>
      <c r="CA54" s="2739"/>
      <c r="CB54" s="2095"/>
      <c r="CC54" s="2095"/>
      <c r="CD54" s="116"/>
      <c r="CE54" s="116"/>
      <c r="CF54" s="116"/>
      <c r="CG54" s="116"/>
      <c r="CH54" s="116"/>
      <c r="CI54" s="116"/>
      <c r="CJ54" s="116"/>
      <c r="CK54" s="116"/>
      <c r="CL54" s="116"/>
    </row>
    <row r="55" spans="1:90" s="118" customFormat="1" ht="15" customHeight="1">
      <c r="A55" s="1861"/>
      <c r="B55" s="1861"/>
      <c r="C55" s="1861"/>
      <c r="D55" s="1861"/>
      <c r="E55" s="356"/>
      <c r="F55" s="356"/>
      <c r="G55" s="2739" t="s">
        <v>1200</v>
      </c>
      <c r="H55" s="2739"/>
      <c r="I55" s="2739"/>
      <c r="J55" s="2739"/>
      <c r="K55" s="2739"/>
      <c r="L55" s="2739"/>
      <c r="M55" s="2739"/>
      <c r="N55" s="2739"/>
      <c r="O55" s="2739"/>
      <c r="P55" s="2739"/>
      <c r="Q55" s="2739"/>
      <c r="R55" s="2739"/>
      <c r="S55" s="2739"/>
      <c r="T55" s="2739"/>
      <c r="U55" s="2739"/>
      <c r="V55" s="2739"/>
      <c r="W55" s="2739"/>
      <c r="X55" s="2739"/>
      <c r="Y55" s="2739"/>
      <c r="Z55" s="2739"/>
      <c r="AA55" s="2739"/>
      <c r="AB55" s="2739"/>
      <c r="AC55" s="2739"/>
      <c r="AD55" s="2739"/>
      <c r="AE55" s="2739"/>
      <c r="AF55" s="2739"/>
      <c r="AG55" s="2739"/>
      <c r="AH55" s="2739"/>
      <c r="AI55" s="2739"/>
      <c r="AJ55" s="2739"/>
      <c r="AK55" s="2739"/>
      <c r="AL55" s="2739"/>
      <c r="AM55" s="2739"/>
      <c r="AN55" s="2739"/>
      <c r="AO55" s="2739"/>
      <c r="AP55" s="2739"/>
      <c r="AQ55" s="2739"/>
      <c r="AR55" s="2739"/>
      <c r="AS55" s="2739"/>
      <c r="AT55" s="2739"/>
      <c r="AU55" s="2739"/>
      <c r="AV55" s="2739"/>
      <c r="AW55" s="2739"/>
      <c r="AX55" s="2739"/>
      <c r="AY55" s="2739"/>
      <c r="AZ55" s="2739"/>
      <c r="BA55" s="2739"/>
      <c r="BB55" s="2739"/>
      <c r="BC55" s="2739"/>
      <c r="BD55" s="2739"/>
      <c r="BE55" s="2739"/>
      <c r="BF55" s="2739"/>
      <c r="BG55" s="2739"/>
      <c r="BH55" s="2739"/>
      <c r="BI55" s="2739"/>
      <c r="BJ55" s="2739"/>
      <c r="BK55" s="2739"/>
      <c r="BL55" s="2739"/>
      <c r="BM55" s="2739"/>
      <c r="BN55" s="2739"/>
      <c r="BO55" s="2739"/>
      <c r="BP55" s="2739"/>
      <c r="BQ55" s="2739"/>
      <c r="BR55" s="2739"/>
      <c r="BS55" s="2739"/>
      <c r="BT55" s="2739"/>
      <c r="BU55" s="2739"/>
      <c r="BV55" s="2739"/>
      <c r="BW55" s="2739"/>
      <c r="BX55" s="2739"/>
      <c r="BY55" s="2739"/>
      <c r="BZ55" s="2739"/>
      <c r="CA55" s="2739"/>
      <c r="CB55" s="2095"/>
      <c r="CC55" s="2095"/>
      <c r="CD55" s="116"/>
      <c r="CE55" s="116"/>
      <c r="CF55" s="116"/>
      <c r="CG55" s="116"/>
      <c r="CH55" s="116"/>
      <c r="CI55" s="116"/>
      <c r="CJ55" s="116"/>
      <c r="CK55" s="116"/>
      <c r="CL55" s="116"/>
    </row>
    <row r="56" spans="1:90" s="118" customFormat="1" ht="15" customHeight="1">
      <c r="A56" s="1861"/>
      <c r="B56" s="1861"/>
      <c r="C56" s="1861"/>
      <c r="D56" s="1861"/>
      <c r="E56" s="356"/>
      <c r="F56" s="356"/>
      <c r="G56" s="2739" t="s">
        <v>1841</v>
      </c>
      <c r="H56" s="2739"/>
      <c r="I56" s="2739"/>
      <c r="J56" s="2739"/>
      <c r="K56" s="2739"/>
      <c r="L56" s="2739"/>
      <c r="M56" s="2739"/>
      <c r="N56" s="2739"/>
      <c r="O56" s="2739"/>
      <c r="P56" s="2739"/>
      <c r="Q56" s="2739"/>
      <c r="R56" s="2739"/>
      <c r="S56" s="2739"/>
      <c r="T56" s="2739"/>
      <c r="U56" s="2739"/>
      <c r="V56" s="2739"/>
      <c r="W56" s="2739"/>
      <c r="X56" s="2739"/>
      <c r="Y56" s="2739"/>
      <c r="Z56" s="2739"/>
      <c r="AA56" s="2739"/>
      <c r="AB56" s="2739"/>
      <c r="AC56" s="2739"/>
      <c r="AD56" s="2739"/>
      <c r="AE56" s="2739"/>
      <c r="AF56" s="2739"/>
      <c r="AG56" s="2739"/>
      <c r="AH56" s="2739"/>
      <c r="AI56" s="2739"/>
      <c r="AJ56" s="2739"/>
      <c r="AK56" s="2739"/>
      <c r="AL56" s="2739"/>
      <c r="AM56" s="2739"/>
      <c r="AN56" s="2739"/>
      <c r="AO56" s="2739"/>
      <c r="AP56" s="2739"/>
      <c r="AQ56" s="2739"/>
      <c r="AR56" s="2739"/>
      <c r="AS56" s="2739"/>
      <c r="AT56" s="2739"/>
      <c r="AU56" s="2739"/>
      <c r="AV56" s="2739"/>
      <c r="AW56" s="2739"/>
      <c r="AX56" s="2739"/>
      <c r="AY56" s="2739"/>
      <c r="AZ56" s="2739"/>
      <c r="BA56" s="2739"/>
      <c r="BB56" s="2739"/>
      <c r="BC56" s="2739"/>
      <c r="BD56" s="2739"/>
      <c r="BE56" s="2739"/>
      <c r="BF56" s="2739"/>
      <c r="BG56" s="2739"/>
      <c r="BH56" s="2739"/>
      <c r="BI56" s="2739"/>
      <c r="BJ56" s="2739"/>
      <c r="BK56" s="2739"/>
      <c r="BL56" s="2739"/>
      <c r="BM56" s="2739"/>
      <c r="BN56" s="2739"/>
      <c r="BO56" s="2739"/>
      <c r="BP56" s="2739"/>
      <c r="BQ56" s="2739"/>
      <c r="BR56" s="2739"/>
      <c r="BS56" s="2739"/>
      <c r="BT56" s="2739"/>
      <c r="BU56" s="2739"/>
      <c r="BV56" s="2739"/>
      <c r="BW56" s="2739"/>
      <c r="BX56" s="2739"/>
      <c r="BY56" s="2739"/>
      <c r="BZ56" s="2739"/>
      <c r="CA56" s="2739"/>
      <c r="CB56" s="2095"/>
      <c r="CC56" s="2095"/>
      <c r="CD56" s="116"/>
      <c r="CE56" s="116"/>
      <c r="CF56" s="116"/>
      <c r="CG56" s="116"/>
      <c r="CH56" s="116"/>
      <c r="CI56" s="116"/>
      <c r="CJ56" s="116"/>
      <c r="CK56" s="116"/>
      <c r="CL56" s="116"/>
    </row>
    <row r="57" spans="1:90" s="118" customFormat="1" ht="15" customHeight="1">
      <c r="A57" s="1861"/>
      <c r="B57" s="1861"/>
      <c r="C57" s="1861"/>
      <c r="D57" s="1861"/>
      <c r="E57" s="356"/>
      <c r="F57" s="356"/>
      <c r="G57" s="2739" t="s">
        <v>1201</v>
      </c>
      <c r="H57" s="2739"/>
      <c r="I57" s="2739"/>
      <c r="J57" s="2739"/>
      <c r="K57" s="2739"/>
      <c r="L57" s="2739"/>
      <c r="M57" s="2739"/>
      <c r="N57" s="2739"/>
      <c r="O57" s="2739"/>
      <c r="P57" s="2739"/>
      <c r="Q57" s="2739"/>
      <c r="R57" s="2739"/>
      <c r="S57" s="2739"/>
      <c r="T57" s="2739"/>
      <c r="U57" s="2739"/>
      <c r="V57" s="2739"/>
      <c r="W57" s="2739"/>
      <c r="X57" s="2739"/>
      <c r="Y57" s="2739"/>
      <c r="Z57" s="2739"/>
      <c r="AA57" s="2739"/>
      <c r="AB57" s="2739"/>
      <c r="AC57" s="2739"/>
      <c r="AD57" s="2739"/>
      <c r="AE57" s="2739"/>
      <c r="AF57" s="2739"/>
      <c r="AG57" s="2739"/>
      <c r="AH57" s="2739"/>
      <c r="AI57" s="2739"/>
      <c r="AJ57" s="2739"/>
      <c r="AK57" s="2739"/>
      <c r="AL57" s="2739"/>
      <c r="AM57" s="2739"/>
      <c r="AN57" s="2739"/>
      <c r="AO57" s="2739"/>
      <c r="AP57" s="2739"/>
      <c r="AQ57" s="2739"/>
      <c r="AR57" s="2739"/>
      <c r="AS57" s="2739"/>
      <c r="AT57" s="2739"/>
      <c r="AU57" s="2739"/>
      <c r="AV57" s="2739"/>
      <c r="AW57" s="2739"/>
      <c r="AX57" s="2739"/>
      <c r="AY57" s="2739"/>
      <c r="AZ57" s="2739"/>
      <c r="BA57" s="2739"/>
      <c r="BB57" s="2739"/>
      <c r="BC57" s="2739"/>
      <c r="BD57" s="2739"/>
      <c r="BE57" s="2739"/>
      <c r="BF57" s="2739"/>
      <c r="BG57" s="2739"/>
      <c r="BH57" s="2739"/>
      <c r="BI57" s="2739"/>
      <c r="BJ57" s="2739"/>
      <c r="BK57" s="2739"/>
      <c r="BL57" s="2739"/>
      <c r="BM57" s="2739"/>
      <c r="BN57" s="2739"/>
      <c r="BO57" s="2739"/>
      <c r="BP57" s="2739"/>
      <c r="BQ57" s="2739"/>
      <c r="BR57" s="2739"/>
      <c r="BS57" s="2739"/>
      <c r="BT57" s="2739"/>
      <c r="BU57" s="2739"/>
      <c r="BV57" s="2739"/>
      <c r="BW57" s="2739"/>
      <c r="BX57" s="2739"/>
      <c r="BY57" s="2739"/>
      <c r="BZ57" s="2739"/>
      <c r="CA57" s="2739"/>
      <c r="CB57" s="2095"/>
      <c r="CC57" s="2095"/>
      <c r="CD57" s="116"/>
      <c r="CE57" s="116"/>
      <c r="CF57" s="116"/>
      <c r="CG57" s="116"/>
      <c r="CH57" s="116"/>
      <c r="CI57" s="116"/>
      <c r="CJ57" s="116"/>
      <c r="CK57" s="116"/>
      <c r="CL57" s="116"/>
    </row>
    <row r="58" spans="1:90" s="118" customFormat="1" ht="15" customHeight="1">
      <c r="A58" s="1861"/>
      <c r="B58" s="1861"/>
      <c r="C58" s="1861"/>
      <c r="D58" s="1861"/>
      <c r="E58" s="2099"/>
      <c r="F58" s="2099"/>
      <c r="G58" s="2099"/>
      <c r="H58" s="2099"/>
      <c r="I58" s="2099"/>
      <c r="J58" s="2099"/>
      <c r="K58" s="2099"/>
      <c r="L58" s="2099"/>
      <c r="M58" s="2099"/>
      <c r="N58" s="2099"/>
      <c r="O58" s="2099"/>
      <c r="P58" s="2099"/>
      <c r="Q58" s="2099"/>
      <c r="R58" s="2099"/>
      <c r="S58" s="2099"/>
      <c r="T58" s="2099"/>
      <c r="U58" s="2099"/>
      <c r="V58" s="2099"/>
      <c r="W58" s="2099"/>
      <c r="X58" s="2099"/>
      <c r="Y58" s="2099"/>
      <c r="Z58" s="2099"/>
      <c r="AA58" s="2099"/>
      <c r="AB58" s="2099"/>
      <c r="AC58" s="2099"/>
      <c r="AD58" s="2099"/>
      <c r="AE58" s="2099"/>
      <c r="AF58" s="2099"/>
      <c r="AG58" s="2099"/>
      <c r="AH58" s="2099"/>
      <c r="AI58" s="2099"/>
      <c r="AJ58" s="2099"/>
      <c r="AK58" s="2099"/>
      <c r="AL58" s="2099"/>
      <c r="AM58" s="2099"/>
      <c r="AN58" s="2099"/>
      <c r="AO58" s="2099"/>
      <c r="AP58" s="2099"/>
      <c r="AQ58" s="2099"/>
      <c r="AR58" s="2099"/>
      <c r="AS58" s="2099"/>
      <c r="AT58" s="2099"/>
      <c r="AU58" s="2099"/>
      <c r="AV58" s="2099"/>
      <c r="AW58" s="2099"/>
      <c r="AX58" s="2099"/>
      <c r="AY58" s="2099"/>
      <c r="AZ58" s="2099"/>
      <c r="BA58" s="2099"/>
      <c r="BB58" s="2099"/>
      <c r="BC58" s="2099"/>
      <c r="BD58" s="2099"/>
      <c r="BE58" s="2099"/>
      <c r="BF58" s="2099"/>
      <c r="BG58" s="2099"/>
      <c r="BH58" s="2099"/>
      <c r="BI58" s="2099"/>
      <c r="BJ58" s="2099"/>
      <c r="BK58" s="2099"/>
      <c r="BL58" s="2099"/>
      <c r="BM58" s="2099"/>
      <c r="BN58" s="2099"/>
      <c r="BO58" s="2099"/>
      <c r="BP58" s="2099"/>
      <c r="BQ58" s="2099"/>
      <c r="BR58" s="2099"/>
      <c r="BS58" s="2099"/>
      <c r="BT58" s="2099"/>
      <c r="BU58" s="2099"/>
      <c r="BV58" s="2099"/>
      <c r="BW58" s="2099"/>
      <c r="BX58" s="2099"/>
      <c r="BY58" s="2099"/>
      <c r="BZ58" s="2099"/>
      <c r="CA58" s="2099"/>
      <c r="CB58" s="2099"/>
      <c r="CC58" s="2099"/>
      <c r="CD58" s="116"/>
      <c r="CE58" s="116"/>
      <c r="CF58" s="116"/>
      <c r="CG58" s="116"/>
      <c r="CH58" s="116"/>
      <c r="CI58" s="116"/>
      <c r="CJ58" s="116"/>
      <c r="CK58" s="116"/>
      <c r="CL58" s="116"/>
    </row>
    <row r="59" spans="1:90" s="118" customFormat="1" ht="63" customHeight="1">
      <c r="A59" s="1861"/>
      <c r="B59" s="1861"/>
      <c r="C59" s="1861"/>
      <c r="D59" s="1861"/>
      <c r="E59" s="2099"/>
      <c r="F59" s="2099"/>
      <c r="G59" s="2099"/>
      <c r="H59" s="2099"/>
      <c r="I59" s="2099"/>
      <c r="J59" s="2099"/>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099"/>
      <c r="AX59" s="2099"/>
      <c r="AY59" s="2099"/>
      <c r="AZ59" s="2099"/>
      <c r="BA59" s="2099"/>
      <c r="BB59" s="2099"/>
      <c r="BC59" s="2099"/>
      <c r="BD59" s="2099"/>
      <c r="BE59" s="2099"/>
      <c r="BF59" s="2099"/>
      <c r="BG59" s="2099"/>
      <c r="BH59" s="2099"/>
      <c r="BI59" s="2099"/>
      <c r="BJ59" s="2099"/>
      <c r="BK59" s="2099"/>
      <c r="BL59" s="2099"/>
      <c r="BM59" s="2099"/>
      <c r="BN59" s="2099"/>
      <c r="BO59" s="2099"/>
      <c r="BP59" s="2099"/>
      <c r="BQ59" s="2099"/>
      <c r="BR59" s="2099"/>
      <c r="BS59" s="2099"/>
      <c r="BT59" s="2099"/>
      <c r="BU59" s="2099"/>
      <c r="BV59" s="2099"/>
      <c r="BW59" s="2099"/>
      <c r="BX59" s="2099"/>
      <c r="BY59" s="2099"/>
      <c r="BZ59" s="2099"/>
      <c r="CA59" s="2099"/>
      <c r="CB59" s="2099"/>
      <c r="CC59" s="2099"/>
      <c r="CD59" s="116"/>
      <c r="CE59" s="116"/>
      <c r="CF59" s="116"/>
      <c r="CG59" s="116"/>
      <c r="CH59" s="116"/>
      <c r="CI59" s="116"/>
      <c r="CJ59" s="116"/>
      <c r="CK59" s="116"/>
      <c r="CL59" s="116"/>
    </row>
    <row r="60" spans="1:90" s="120" customFormat="1" ht="15" customHeight="1">
      <c r="A60" s="119"/>
      <c r="B60" s="119"/>
      <c r="C60" s="119"/>
      <c r="D60" s="119"/>
      <c r="BQ60" s="121"/>
      <c r="BR60" s="121"/>
      <c r="BS60" s="121"/>
      <c r="BT60" s="121"/>
      <c r="BU60" s="121"/>
      <c r="BV60" s="121"/>
      <c r="BW60" s="121"/>
      <c r="BX60" s="121"/>
      <c r="BY60" s="121"/>
      <c r="BZ60" s="121"/>
      <c r="CD60" s="116"/>
      <c r="CE60" s="116"/>
      <c r="CF60" s="116"/>
      <c r="CG60" s="116"/>
      <c r="CH60" s="116"/>
      <c r="CI60" s="116"/>
      <c r="CJ60" s="116"/>
      <c r="CK60" s="116"/>
      <c r="CL60" s="116"/>
    </row>
    <row r="61" spans="1:90" s="118" customFormat="1" ht="15" hidden="1" customHeight="1">
      <c r="A61" s="122"/>
      <c r="B61" s="122"/>
      <c r="C61" s="122"/>
      <c r="D61" s="122"/>
      <c r="BQ61" s="27"/>
      <c r="BR61" s="27"/>
      <c r="BS61" s="27"/>
      <c r="BT61" s="27"/>
      <c r="BU61" s="27"/>
      <c r="BV61" s="27"/>
      <c r="BW61" s="27"/>
      <c r="BX61" s="27"/>
      <c r="BY61" s="27"/>
      <c r="BZ61" s="27"/>
      <c r="CD61" s="117"/>
      <c r="CE61" s="117"/>
      <c r="CF61" s="117"/>
      <c r="CG61" s="117"/>
      <c r="CH61" s="117"/>
      <c r="CI61" s="117"/>
      <c r="CJ61" s="117"/>
      <c r="CK61" s="117"/>
      <c r="CL61" s="117"/>
    </row>
    <row r="62" spans="1:90" s="118" customFormat="1" ht="15" hidden="1" customHeight="1">
      <c r="A62" s="122"/>
      <c r="B62" s="122"/>
      <c r="C62" s="122"/>
      <c r="D62" s="122"/>
      <c r="BQ62" s="27"/>
      <c r="BR62" s="27"/>
      <c r="BS62" s="27"/>
      <c r="BT62" s="27"/>
      <c r="BU62" s="27"/>
      <c r="BV62" s="27"/>
      <c r="BW62" s="27"/>
      <c r="BX62" s="27"/>
      <c r="BY62" s="27"/>
      <c r="BZ62" s="27"/>
      <c r="CD62" s="117"/>
      <c r="CE62" s="117"/>
      <c r="CF62" s="117"/>
      <c r="CG62" s="117"/>
      <c r="CH62" s="117"/>
      <c r="CI62" s="117"/>
      <c r="CJ62" s="117"/>
      <c r="CK62" s="117"/>
      <c r="CL62" s="117"/>
    </row>
    <row r="63" spans="1:90" s="118" customFormat="1" ht="15" hidden="1" customHeight="1">
      <c r="A63" s="122"/>
      <c r="B63" s="122"/>
      <c r="C63" s="122"/>
      <c r="D63" s="122"/>
      <c r="BQ63" s="27"/>
      <c r="BR63" s="27"/>
      <c r="BS63" s="27"/>
      <c r="BT63" s="27"/>
      <c r="BU63" s="27"/>
      <c r="BV63" s="27"/>
      <c r="BW63" s="27"/>
      <c r="BX63" s="27"/>
      <c r="BY63" s="27"/>
      <c r="BZ63" s="27"/>
      <c r="CD63" s="117"/>
      <c r="CE63" s="117"/>
      <c r="CF63" s="117"/>
      <c r="CG63" s="117"/>
      <c r="CH63" s="117"/>
      <c r="CI63" s="117"/>
      <c r="CJ63" s="117"/>
      <c r="CK63" s="117"/>
      <c r="CL63" s="117"/>
    </row>
    <row r="64" spans="1:90" s="118" customFormat="1" ht="15" hidden="1" customHeight="1">
      <c r="A64" s="122"/>
      <c r="B64" s="122"/>
      <c r="C64" s="122"/>
      <c r="D64" s="122"/>
      <c r="BQ64" s="27"/>
      <c r="BR64" s="27"/>
      <c r="BS64" s="27"/>
      <c r="BT64" s="27"/>
      <c r="BU64" s="27"/>
      <c r="BV64" s="27"/>
      <c r="BW64" s="27"/>
      <c r="BX64" s="27"/>
      <c r="BY64" s="27"/>
      <c r="BZ64" s="27"/>
      <c r="CD64" s="117"/>
      <c r="CE64" s="117"/>
      <c r="CF64" s="117"/>
      <c r="CG64" s="117"/>
      <c r="CH64" s="117"/>
      <c r="CI64" s="117"/>
      <c r="CJ64" s="117"/>
      <c r="CK64" s="117"/>
      <c r="CL64" s="117"/>
    </row>
    <row r="65" spans="69:90" s="118" customFormat="1" ht="15" hidden="1" customHeight="1">
      <c r="BQ65" s="27"/>
      <c r="BR65" s="27"/>
      <c r="BS65" s="27"/>
      <c r="BT65" s="27"/>
      <c r="BU65" s="27"/>
      <c r="BV65" s="27"/>
      <c r="BW65" s="27"/>
      <c r="BX65" s="27"/>
      <c r="BY65" s="27"/>
      <c r="BZ65" s="27"/>
      <c r="CD65" s="117"/>
      <c r="CE65" s="28"/>
      <c r="CF65" s="28"/>
      <c r="CG65" s="28"/>
      <c r="CH65" s="28"/>
      <c r="CI65" s="28"/>
      <c r="CJ65" s="28"/>
      <c r="CK65" s="28"/>
      <c r="CL65" s="28"/>
    </row>
    <row r="66" spans="69:90" s="118" customFormat="1" ht="15" hidden="1" customHeight="1">
      <c r="BQ66" s="27"/>
      <c r="BR66" s="27"/>
      <c r="BS66" s="27"/>
      <c r="BT66" s="27"/>
      <c r="BU66" s="27"/>
      <c r="BV66" s="27"/>
      <c r="BW66" s="27"/>
      <c r="BX66" s="27"/>
      <c r="BY66" s="27"/>
      <c r="BZ66" s="27"/>
      <c r="CD66" s="117"/>
      <c r="CE66" s="28"/>
      <c r="CF66" s="28"/>
      <c r="CG66" s="28"/>
      <c r="CH66" s="28"/>
      <c r="CI66" s="28"/>
      <c r="CJ66" s="28"/>
      <c r="CK66" s="28"/>
      <c r="CL66" s="28"/>
    </row>
  </sheetData>
  <sheetProtection password="85FE" sheet="1" objects="1" scenarios="1" selectLockedCells="1" selectUnlockedCells="1"/>
  <mergeCells count="174">
    <mergeCell ref="G57:CA57"/>
    <mergeCell ref="E58:CC59"/>
    <mergeCell ref="AE12:AM14"/>
    <mergeCell ref="AE16:AM17"/>
    <mergeCell ref="G51:CA51"/>
    <mergeCell ref="G52:CA52"/>
    <mergeCell ref="G53:CA53"/>
    <mergeCell ref="G54:CA54"/>
    <mergeCell ref="G55:CA55"/>
    <mergeCell ref="G56:CA56"/>
    <mergeCell ref="AM48:AV48"/>
    <mergeCell ref="AX48:BT48"/>
    <mergeCell ref="BU48:BV48"/>
    <mergeCell ref="BW48:CA48"/>
    <mergeCell ref="AM49:CA49"/>
    <mergeCell ref="G50:CA50"/>
    <mergeCell ref="G42:CA43"/>
    <mergeCell ref="G44:L44"/>
    <mergeCell ref="M44:AJ44"/>
    <mergeCell ref="AK44:CA44"/>
    <mergeCell ref="G45:CA45"/>
    <mergeCell ref="G46:AL49"/>
    <mergeCell ref="AM46:AV46"/>
    <mergeCell ref="AX46:BZ46"/>
    <mergeCell ref="AM47:AV47"/>
    <mergeCell ref="AX47:CA47"/>
    <mergeCell ref="G40:AD41"/>
    <mergeCell ref="AE40:AM40"/>
    <mergeCell ref="AN40:AU40"/>
    <mergeCell ref="AV40:BC41"/>
    <mergeCell ref="BD40:BK40"/>
    <mergeCell ref="BL40:BS41"/>
    <mergeCell ref="AE41:AM41"/>
    <mergeCell ref="AN41:AU41"/>
    <mergeCell ref="BD41:BK41"/>
    <mergeCell ref="BT36:CA41"/>
    <mergeCell ref="G37:AD37"/>
    <mergeCell ref="AV37:BC37"/>
    <mergeCell ref="BD37:BK37"/>
    <mergeCell ref="G38:AD38"/>
    <mergeCell ref="AV38:BC38"/>
    <mergeCell ref="BD38:BK38"/>
    <mergeCell ref="G39:AD39"/>
    <mergeCell ref="AV39:BC39"/>
    <mergeCell ref="BD39:BK39"/>
    <mergeCell ref="G36:AD36"/>
    <mergeCell ref="AE36:AM39"/>
    <mergeCell ref="AN36:AU39"/>
    <mergeCell ref="AV36:BC36"/>
    <mergeCell ref="BD36:BK36"/>
    <mergeCell ref="BL36:BS39"/>
    <mergeCell ref="G34:AD35"/>
    <mergeCell ref="AE34:AM34"/>
    <mergeCell ref="AN34:AU34"/>
    <mergeCell ref="AV34:BC35"/>
    <mergeCell ref="BD34:BK34"/>
    <mergeCell ref="BL34:BS35"/>
    <mergeCell ref="AE35:AM35"/>
    <mergeCell ref="AN35:AU35"/>
    <mergeCell ref="BD35:BK35"/>
    <mergeCell ref="BD29:BK29"/>
    <mergeCell ref="BT30:CA35"/>
    <mergeCell ref="G31:AD31"/>
    <mergeCell ref="AV31:BC31"/>
    <mergeCell ref="BD31:BK31"/>
    <mergeCell ref="G32:AD32"/>
    <mergeCell ref="AV32:BC32"/>
    <mergeCell ref="BD32:BK32"/>
    <mergeCell ref="G33:AD33"/>
    <mergeCell ref="AV33:BC33"/>
    <mergeCell ref="BD33:BK33"/>
    <mergeCell ref="G30:AD30"/>
    <mergeCell ref="AE30:AM33"/>
    <mergeCell ref="AN30:AU33"/>
    <mergeCell ref="AV30:BC30"/>
    <mergeCell ref="BD30:BK30"/>
    <mergeCell ref="BL30:BS33"/>
    <mergeCell ref="BT24:CA29"/>
    <mergeCell ref="G25:AD25"/>
    <mergeCell ref="AV25:BC25"/>
    <mergeCell ref="BD25:BK25"/>
    <mergeCell ref="G26:AD26"/>
    <mergeCell ref="AV26:BC26"/>
    <mergeCell ref="BD26:BK26"/>
    <mergeCell ref="G27:AD27"/>
    <mergeCell ref="AV27:BC27"/>
    <mergeCell ref="BD27:BK27"/>
    <mergeCell ref="G24:AD24"/>
    <mergeCell ref="AE24:AM27"/>
    <mergeCell ref="AN24:AU27"/>
    <mergeCell ref="AV24:BC24"/>
    <mergeCell ref="BD24:BK24"/>
    <mergeCell ref="BL24:BS27"/>
    <mergeCell ref="G28:AD29"/>
    <mergeCell ref="AE28:AM28"/>
    <mergeCell ref="AN28:AU28"/>
    <mergeCell ref="AV28:BC29"/>
    <mergeCell ref="BD28:BK28"/>
    <mergeCell ref="BL28:BS29"/>
    <mergeCell ref="AE29:AM29"/>
    <mergeCell ref="AN29:AU29"/>
    <mergeCell ref="BT18:CA23"/>
    <mergeCell ref="G19:AD19"/>
    <mergeCell ref="AV19:BC19"/>
    <mergeCell ref="BD19:BK19"/>
    <mergeCell ref="G20:AD20"/>
    <mergeCell ref="AV20:BC20"/>
    <mergeCell ref="BD20:BK20"/>
    <mergeCell ref="G21:AD21"/>
    <mergeCell ref="AV21:BC21"/>
    <mergeCell ref="BD21:BK21"/>
    <mergeCell ref="G22:AD23"/>
    <mergeCell ref="AE22:AM22"/>
    <mergeCell ref="AN22:AU22"/>
    <mergeCell ref="AV22:BC23"/>
    <mergeCell ref="BD22:BK22"/>
    <mergeCell ref="BL22:BS23"/>
    <mergeCell ref="AE23:AM23"/>
    <mergeCell ref="AN23:AU23"/>
    <mergeCell ref="BD23:BK23"/>
    <mergeCell ref="G18:AD18"/>
    <mergeCell ref="AE18:AM21"/>
    <mergeCell ref="AN18:AU21"/>
    <mergeCell ref="AV18:BC18"/>
    <mergeCell ref="BD18:BK18"/>
    <mergeCell ref="BL18:BS21"/>
    <mergeCell ref="AE10:AM11"/>
    <mergeCell ref="AN10:AR10"/>
    <mergeCell ref="AS10:BV10"/>
    <mergeCell ref="BW10:CA10"/>
    <mergeCell ref="BT12:CA17"/>
    <mergeCell ref="G13:AD13"/>
    <mergeCell ref="AV13:BC13"/>
    <mergeCell ref="BD13:BK13"/>
    <mergeCell ref="G14:AD14"/>
    <mergeCell ref="AV14:BC14"/>
    <mergeCell ref="BD14:BK14"/>
    <mergeCell ref="G15:AD15"/>
    <mergeCell ref="AV15:BC17"/>
    <mergeCell ref="BL17:BS17"/>
    <mergeCell ref="BD15:BK15"/>
    <mergeCell ref="AE15:AM15"/>
    <mergeCell ref="BD16:BK16"/>
    <mergeCell ref="BD17:BK17"/>
    <mergeCell ref="BL12:BS16"/>
    <mergeCell ref="AN15:AU15"/>
    <mergeCell ref="AN12:AU14"/>
    <mergeCell ref="AN16:AU17"/>
    <mergeCell ref="G16:AD16"/>
    <mergeCell ref="G17:AD17"/>
    <mergeCell ref="A1:D59"/>
    <mergeCell ref="E1:CA1"/>
    <mergeCell ref="CB1:CC57"/>
    <mergeCell ref="E2:CA2"/>
    <mergeCell ref="E3:CA3"/>
    <mergeCell ref="E4:CA4"/>
    <mergeCell ref="E5:AE6"/>
    <mergeCell ref="AF5:AZ6"/>
    <mergeCell ref="BA5:CA6"/>
    <mergeCell ref="E7:CA7"/>
    <mergeCell ref="AN11:AU11"/>
    <mergeCell ref="AV11:BC11"/>
    <mergeCell ref="BD11:BK11"/>
    <mergeCell ref="BL11:BS11"/>
    <mergeCell ref="BT11:CA11"/>
    <mergeCell ref="G12:AD12"/>
    <mergeCell ref="AV12:BC12"/>
    <mergeCell ref="BD12:BK12"/>
    <mergeCell ref="E8:Z8"/>
    <mergeCell ref="AA8:BE8"/>
    <mergeCell ref="BF8:CA8"/>
    <mergeCell ref="E9:F48"/>
    <mergeCell ref="G9:CA9"/>
    <mergeCell ref="G10:AD11"/>
  </mergeCells>
  <phoneticPr fontId="15"/>
  <dataValidations count="1">
    <dataValidation imeMode="hiragana" allowBlank="1" showInputMessage="1" sqref="G44:G46 AF5 BL36 BF8 AA8 E63:G1048576 CD1:CD3 G10 AM46:AM49 AV11:AV13 AE10 AS10 AE12 AN11:AN12 BD11:BD13 AN18 BD24:BD25 BD30:BD31 BD16:BD19 BD28 G42 BD22 G36:G40 BT11:BT12 G30:G34 BD34 BT30 G24:G28 BT24 AE28 AE34 BL18 AE22 BL24 BL30 BA5 AW46:AX48 CA60:CD1048576 H60:BP1048576 G18:G22 AE15:AE16 G12:G16 BL11:BL12 BT18 AV18:AV19 AE18 AV24:AV25 AE24 AN24 AV30:AV31 AE30 AN30 AV36:AV37 AE36 AN36 BD36:BD37 BD40 BT36 AE40 E7:E9 CM1:XFD1048576 E1:E5 A65:D1048576" xr:uid="{00000000-0002-0000-1200-000000000000}"/>
  </dataValidations>
  <printOptions horizontalCentered="1" verticalCentered="1"/>
  <pageMargins left="0" right="0" top="0" bottom="0" header="0.51181102362204722" footer="0"/>
  <pageSetup paperSize="9" orientation="portrait" blackAndWhite="1" horizontalDpi="4294967292" r:id="rId1"/>
  <colBreaks count="1" manualBreakCount="1">
    <brk id="8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FF00"/>
    <pageSetUpPr autoPageBreaks="0" fitToPage="1"/>
  </sheetPr>
  <dimension ref="A1:AW100"/>
  <sheetViews>
    <sheetView showRowColHeaders="0" workbookViewId="0">
      <selection activeCell="E7" sqref="E7"/>
    </sheetView>
  </sheetViews>
  <sheetFormatPr defaultColWidth="2.5" defaultRowHeight="0" customHeight="1" zeroHeight="1"/>
  <cols>
    <col min="1" max="39" width="2.5" style="174" customWidth="1"/>
    <col min="40" max="40" width="3.25" style="174" customWidth="1"/>
    <col min="41" max="41" width="2.5" style="175" customWidth="1"/>
    <col min="42" max="49" width="2.5" style="1" customWidth="1"/>
    <col min="50" max="50" width="2.5" style="176" customWidth="1"/>
    <col min="51" max="16384" width="2.5" style="176"/>
  </cols>
  <sheetData>
    <row r="1" spans="1:49" s="167" customFormat="1" ht="15" customHeight="1">
      <c r="A1" s="2752"/>
      <c r="B1" s="2752"/>
      <c r="C1" s="2752"/>
      <c r="D1" s="2752"/>
      <c r="E1" s="2753"/>
      <c r="F1" s="2753"/>
      <c r="G1" s="2753"/>
      <c r="H1" s="2753"/>
      <c r="I1" s="2753"/>
      <c r="J1" s="2753"/>
      <c r="K1" s="2753"/>
      <c r="L1" s="2753"/>
      <c r="M1" s="2753"/>
      <c r="N1" s="2753"/>
      <c r="O1" s="2753"/>
      <c r="P1" s="2753"/>
      <c r="Q1" s="2753"/>
      <c r="R1" s="2753"/>
      <c r="S1" s="2753"/>
      <c r="T1" s="2753"/>
      <c r="U1" s="2753"/>
      <c r="V1" s="2753"/>
      <c r="W1" s="2753"/>
      <c r="X1" s="2753"/>
      <c r="Y1" s="2753"/>
      <c r="Z1" s="2753"/>
      <c r="AA1" s="2753"/>
      <c r="AB1" s="2753"/>
      <c r="AC1" s="2753"/>
      <c r="AD1" s="2753"/>
      <c r="AE1" s="2753"/>
      <c r="AF1" s="2753"/>
      <c r="AG1" s="2753"/>
      <c r="AH1" s="2753"/>
      <c r="AI1" s="2753"/>
      <c r="AJ1" s="2753"/>
      <c r="AK1" s="2753"/>
      <c r="AL1" s="2752"/>
      <c r="AM1" s="2752"/>
      <c r="AN1" s="2752"/>
      <c r="AO1" s="166"/>
      <c r="AP1" s="166"/>
      <c r="AQ1" s="166"/>
      <c r="AR1" s="166"/>
      <c r="AS1" s="166"/>
      <c r="AT1" s="166"/>
      <c r="AU1" s="166"/>
      <c r="AV1" s="166"/>
      <c r="AW1" s="166"/>
    </row>
    <row r="2" spans="1:49" s="167" customFormat="1" ht="15" customHeight="1">
      <c r="A2" s="2752"/>
      <c r="B2" s="2752"/>
      <c r="C2" s="2752"/>
      <c r="D2" s="2752"/>
      <c r="E2" s="2753"/>
      <c r="F2" s="2753"/>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2"/>
      <c r="AM2" s="2752"/>
      <c r="AN2" s="2752"/>
      <c r="AO2" s="166"/>
      <c r="AP2" s="166"/>
      <c r="AQ2" s="166"/>
      <c r="AR2" s="166"/>
      <c r="AS2" s="166"/>
      <c r="AT2" s="166"/>
      <c r="AU2" s="166"/>
      <c r="AV2" s="166"/>
      <c r="AW2" s="166"/>
    </row>
    <row r="3" spans="1:49" s="167" customFormat="1" ht="15" customHeight="1">
      <c r="A3" s="2752"/>
      <c r="B3" s="2752"/>
      <c r="C3" s="2752"/>
      <c r="D3" s="2752"/>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2"/>
      <c r="AM3" s="2752"/>
      <c r="AN3" s="2752"/>
      <c r="AO3" s="166"/>
      <c r="AP3" s="166"/>
      <c r="AQ3" s="166"/>
      <c r="AR3" s="166"/>
      <c r="AS3" s="166"/>
      <c r="AT3" s="166"/>
      <c r="AU3" s="166"/>
      <c r="AV3" s="166"/>
      <c r="AW3" s="166"/>
    </row>
    <row r="4" spans="1:49" s="167" customFormat="1" ht="14.25" customHeight="1">
      <c r="A4" s="2752"/>
      <c r="B4" s="2752"/>
      <c r="C4" s="2752"/>
      <c r="D4" s="2752"/>
      <c r="E4" s="2753"/>
      <c r="F4" s="2753"/>
      <c r="G4" s="2753"/>
      <c r="H4" s="2753"/>
      <c r="I4" s="2753"/>
      <c r="J4" s="2753"/>
      <c r="K4" s="2753"/>
      <c r="L4" s="2753"/>
      <c r="M4" s="2753"/>
      <c r="N4" s="2754" t="s">
        <v>1202</v>
      </c>
      <c r="O4" s="2754"/>
      <c r="P4" s="2754"/>
      <c r="Q4" s="2754"/>
      <c r="R4" s="2754"/>
      <c r="S4" s="2754"/>
      <c r="T4" s="2754"/>
      <c r="U4" s="2754"/>
      <c r="V4" s="2754"/>
      <c r="W4" s="2754"/>
      <c r="X4" s="2754"/>
      <c r="Y4" s="2754"/>
      <c r="Z4" s="2754"/>
      <c r="AA4" s="2754"/>
      <c r="AB4" s="2754"/>
      <c r="AC4" s="2753"/>
      <c r="AD4" s="2753"/>
      <c r="AE4" s="2753"/>
      <c r="AF4" s="2753"/>
      <c r="AG4" s="2753"/>
      <c r="AH4" s="2753"/>
      <c r="AI4" s="2753"/>
      <c r="AJ4" s="2753"/>
      <c r="AK4" s="2753"/>
      <c r="AL4" s="2752"/>
      <c r="AM4" s="2752"/>
      <c r="AN4" s="2752"/>
      <c r="AO4" s="166"/>
      <c r="AP4" s="166"/>
      <c r="AQ4" s="166"/>
      <c r="AR4" s="166"/>
      <c r="AS4" s="166"/>
      <c r="AT4" s="166"/>
      <c r="AU4" s="166"/>
      <c r="AV4" s="166"/>
      <c r="AW4" s="166"/>
    </row>
    <row r="5" spans="1:49" s="167" customFormat="1" ht="14.25" customHeight="1">
      <c r="A5" s="2752"/>
      <c r="B5" s="2752"/>
      <c r="C5" s="2752"/>
      <c r="D5" s="2752"/>
      <c r="E5" s="2753"/>
      <c r="F5" s="2753"/>
      <c r="G5" s="2753"/>
      <c r="H5" s="2753"/>
      <c r="I5" s="2753"/>
      <c r="J5" s="2753"/>
      <c r="K5" s="2753"/>
      <c r="L5" s="2753"/>
      <c r="M5" s="2753"/>
      <c r="N5" s="2754"/>
      <c r="O5" s="2754"/>
      <c r="P5" s="2754"/>
      <c r="Q5" s="2754"/>
      <c r="R5" s="2754"/>
      <c r="S5" s="2754"/>
      <c r="T5" s="2754"/>
      <c r="U5" s="2754"/>
      <c r="V5" s="2754"/>
      <c r="W5" s="2754"/>
      <c r="X5" s="2754"/>
      <c r="Y5" s="2754"/>
      <c r="Z5" s="2754"/>
      <c r="AA5" s="2754"/>
      <c r="AB5" s="2754"/>
      <c r="AC5" s="2753"/>
      <c r="AD5" s="2753"/>
      <c r="AE5" s="2753"/>
      <c r="AF5" s="2753"/>
      <c r="AG5" s="2753"/>
      <c r="AH5" s="2753"/>
      <c r="AI5" s="2753"/>
      <c r="AJ5" s="2753"/>
      <c r="AK5" s="2753"/>
      <c r="AL5" s="2752"/>
      <c r="AM5" s="2752"/>
      <c r="AN5" s="2752"/>
      <c r="AO5" s="166"/>
      <c r="AP5" s="166"/>
      <c r="AQ5" s="166"/>
      <c r="AR5" s="166"/>
      <c r="AS5" s="166"/>
      <c r="AT5" s="166"/>
      <c r="AU5" s="166"/>
      <c r="AV5" s="166"/>
      <c r="AW5" s="166"/>
    </row>
    <row r="6" spans="1:49" s="169" customFormat="1" ht="15" customHeight="1">
      <c r="A6" s="2752"/>
      <c r="B6" s="2752"/>
      <c r="C6" s="2752"/>
      <c r="D6" s="2752"/>
      <c r="E6" s="2755"/>
      <c r="F6" s="2755"/>
      <c r="G6" s="2755"/>
      <c r="H6" s="2755"/>
      <c r="I6" s="2755"/>
      <c r="J6" s="2755"/>
      <c r="K6" s="2755"/>
      <c r="L6" s="2755"/>
      <c r="M6" s="2755"/>
      <c r="N6" s="2755"/>
      <c r="O6" s="2755"/>
      <c r="P6" s="2755"/>
      <c r="Q6" s="2755"/>
      <c r="R6" s="2755"/>
      <c r="S6" s="2755"/>
      <c r="T6" s="2755"/>
      <c r="U6" s="2755"/>
      <c r="V6" s="2755"/>
      <c r="W6" s="2755"/>
      <c r="X6" s="2755"/>
      <c r="Y6" s="2755"/>
      <c r="Z6" s="2755"/>
      <c r="AA6" s="2755"/>
      <c r="AB6" s="2755"/>
      <c r="AC6" s="2755"/>
      <c r="AD6" s="2755"/>
      <c r="AE6" s="2755"/>
      <c r="AF6" s="2755"/>
      <c r="AG6" s="2755"/>
      <c r="AH6" s="2755"/>
      <c r="AI6" s="2755"/>
      <c r="AJ6" s="2755"/>
      <c r="AK6" s="2755"/>
      <c r="AL6" s="2752"/>
      <c r="AM6" s="2752"/>
      <c r="AN6" s="2752"/>
      <c r="AO6" s="168"/>
      <c r="AP6" s="168"/>
      <c r="AQ6" s="168"/>
      <c r="AR6" s="168"/>
      <c r="AS6" s="168"/>
      <c r="AT6" s="168"/>
      <c r="AU6" s="168"/>
      <c r="AV6" s="168"/>
      <c r="AW6" s="168"/>
    </row>
    <row r="7" spans="1:49" s="169" customFormat="1" ht="15" customHeight="1">
      <c r="A7" s="2752"/>
      <c r="B7" s="2752"/>
      <c r="C7" s="2752"/>
      <c r="D7" s="2752"/>
      <c r="E7" s="341"/>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3"/>
      <c r="AJ7" s="343"/>
      <c r="AK7" s="344"/>
      <c r="AL7" s="2752"/>
      <c r="AM7" s="2752"/>
      <c r="AN7" s="2752"/>
      <c r="AO7" s="168"/>
      <c r="AP7" s="168"/>
      <c r="AQ7" s="168"/>
      <c r="AR7" s="168"/>
      <c r="AS7" s="168"/>
      <c r="AT7" s="168"/>
      <c r="AU7" s="168"/>
      <c r="AV7" s="168"/>
      <c r="AW7" s="168"/>
    </row>
    <row r="8" spans="1:49" s="169" customFormat="1" ht="15" customHeight="1" thickBot="1">
      <c r="A8" s="2752"/>
      <c r="B8" s="2752"/>
      <c r="C8" s="2752"/>
      <c r="D8" s="2752"/>
      <c r="E8" s="345"/>
      <c r="F8" s="346"/>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7"/>
      <c r="AJ8" s="347"/>
      <c r="AK8" s="348"/>
      <c r="AL8" s="2752"/>
      <c r="AM8" s="2752"/>
      <c r="AN8" s="2752"/>
      <c r="AO8" s="168"/>
      <c r="AP8" s="168"/>
      <c r="AQ8" s="168"/>
      <c r="AR8" s="168"/>
      <c r="AS8" s="168"/>
      <c r="AT8" s="168"/>
      <c r="AU8" s="168"/>
      <c r="AV8" s="168"/>
      <c r="AW8" s="168"/>
    </row>
    <row r="9" spans="1:49" s="169" customFormat="1" ht="15" customHeight="1" thickBot="1">
      <c r="A9" s="2752"/>
      <c r="B9" s="2752"/>
      <c r="C9" s="2752"/>
      <c r="D9" s="2752"/>
      <c r="E9" s="345"/>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8"/>
      <c r="AL9" s="2752"/>
      <c r="AM9" s="2752"/>
      <c r="AN9" s="2752"/>
      <c r="AO9" s="168"/>
      <c r="AP9" s="2757" t="s">
        <v>1453</v>
      </c>
      <c r="AQ9" s="2758"/>
      <c r="AR9" s="2758"/>
      <c r="AS9" s="2758"/>
      <c r="AT9" s="2758"/>
      <c r="AU9" s="2758"/>
      <c r="AV9" s="2759"/>
      <c r="AW9" s="168"/>
    </row>
    <row r="10" spans="1:49" s="169" customFormat="1" ht="15" customHeight="1">
      <c r="A10" s="2752"/>
      <c r="B10" s="2752"/>
      <c r="C10" s="2752"/>
      <c r="D10" s="2752"/>
      <c r="E10" s="345"/>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8"/>
      <c r="AL10" s="2752"/>
      <c r="AM10" s="2752"/>
      <c r="AN10" s="2752"/>
      <c r="AO10" s="168"/>
      <c r="AP10" s="2260" t="s">
        <v>1454</v>
      </c>
      <c r="AQ10" s="2261"/>
      <c r="AR10" s="2261"/>
      <c r="AS10" s="2261"/>
      <c r="AT10" s="2261"/>
      <c r="AU10" s="2261"/>
      <c r="AV10" s="2262"/>
      <c r="AW10" s="168"/>
    </row>
    <row r="11" spans="1:49" s="169" customFormat="1" ht="15" customHeight="1">
      <c r="A11" s="2752"/>
      <c r="B11" s="2752"/>
      <c r="C11" s="2752"/>
      <c r="D11" s="2752"/>
      <c r="E11" s="345"/>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8"/>
      <c r="AL11" s="2752"/>
      <c r="AM11" s="2752"/>
      <c r="AN11" s="2752"/>
      <c r="AO11" s="168"/>
      <c r="AP11" s="2263"/>
      <c r="AQ11" s="2264"/>
      <c r="AR11" s="2264"/>
      <c r="AS11" s="2264"/>
      <c r="AT11" s="2264"/>
      <c r="AU11" s="2264"/>
      <c r="AV11" s="2265"/>
      <c r="AW11" s="168"/>
    </row>
    <row r="12" spans="1:49" s="169" customFormat="1" ht="15" customHeight="1">
      <c r="A12" s="2752"/>
      <c r="B12" s="2752"/>
      <c r="C12" s="2752"/>
      <c r="D12" s="2752"/>
      <c r="E12" s="345"/>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8"/>
      <c r="AL12" s="2752"/>
      <c r="AM12" s="2752"/>
      <c r="AN12" s="2752"/>
      <c r="AO12" s="168"/>
      <c r="AP12" s="2263"/>
      <c r="AQ12" s="2264"/>
      <c r="AR12" s="2264"/>
      <c r="AS12" s="2264"/>
      <c r="AT12" s="2264"/>
      <c r="AU12" s="2264"/>
      <c r="AV12" s="2265"/>
      <c r="AW12" s="168"/>
    </row>
    <row r="13" spans="1:49" s="169" customFormat="1" ht="15" customHeight="1">
      <c r="A13" s="2752"/>
      <c r="B13" s="2752"/>
      <c r="C13" s="2752"/>
      <c r="D13" s="2752"/>
      <c r="E13" s="345"/>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8"/>
      <c r="AL13" s="2752"/>
      <c r="AM13" s="2752"/>
      <c r="AN13" s="2752"/>
      <c r="AO13" s="168"/>
      <c r="AP13" s="2263"/>
      <c r="AQ13" s="2264"/>
      <c r="AR13" s="2264"/>
      <c r="AS13" s="2264"/>
      <c r="AT13" s="2264"/>
      <c r="AU13" s="2264"/>
      <c r="AV13" s="2265"/>
      <c r="AW13" s="168"/>
    </row>
    <row r="14" spans="1:49" s="169" customFormat="1" ht="15" customHeight="1">
      <c r="A14" s="2752"/>
      <c r="B14" s="2752"/>
      <c r="C14" s="2752"/>
      <c r="D14" s="2752"/>
      <c r="E14" s="345"/>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8"/>
      <c r="AL14" s="2752"/>
      <c r="AM14" s="2752"/>
      <c r="AN14" s="2752"/>
      <c r="AO14" s="168"/>
      <c r="AP14" s="2263"/>
      <c r="AQ14" s="2264"/>
      <c r="AR14" s="2264"/>
      <c r="AS14" s="2264"/>
      <c r="AT14" s="2264"/>
      <c r="AU14" s="2264"/>
      <c r="AV14" s="2265"/>
      <c r="AW14" s="168"/>
    </row>
    <row r="15" spans="1:49" s="169" customFormat="1" ht="15" customHeight="1" thickBot="1">
      <c r="A15" s="2752"/>
      <c r="B15" s="2752"/>
      <c r="C15" s="2752"/>
      <c r="D15" s="2752"/>
      <c r="E15" s="345"/>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8"/>
      <c r="AL15" s="2752"/>
      <c r="AM15" s="2752"/>
      <c r="AN15" s="2752"/>
      <c r="AO15" s="168"/>
      <c r="AP15" s="2266"/>
      <c r="AQ15" s="2267"/>
      <c r="AR15" s="2267"/>
      <c r="AS15" s="2267"/>
      <c r="AT15" s="2267"/>
      <c r="AU15" s="2267"/>
      <c r="AV15" s="2268"/>
      <c r="AW15" s="168"/>
    </row>
    <row r="16" spans="1:49" s="169" customFormat="1" ht="15" customHeight="1" thickBot="1">
      <c r="A16" s="2752"/>
      <c r="B16" s="2752"/>
      <c r="C16" s="2752"/>
      <c r="D16" s="2752"/>
      <c r="E16" s="345"/>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8"/>
      <c r="AL16" s="2752"/>
      <c r="AM16" s="2752"/>
      <c r="AN16" s="2752"/>
      <c r="AO16" s="168"/>
      <c r="AW16" s="168"/>
    </row>
    <row r="17" spans="1:49" s="169" customFormat="1" ht="15" customHeight="1" thickBot="1">
      <c r="A17" s="2752"/>
      <c r="B17" s="2752"/>
      <c r="C17" s="2752"/>
      <c r="D17" s="2752"/>
      <c r="E17" s="345"/>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8"/>
      <c r="AL17" s="2752"/>
      <c r="AM17" s="2752"/>
      <c r="AN17" s="2752"/>
      <c r="AO17" s="168"/>
      <c r="AP17" s="2757" t="s">
        <v>1455</v>
      </c>
      <c r="AQ17" s="2758"/>
      <c r="AR17" s="2758"/>
      <c r="AS17" s="2758"/>
      <c r="AT17" s="2758"/>
      <c r="AU17" s="2758"/>
      <c r="AV17" s="2759"/>
      <c r="AW17" s="168"/>
    </row>
    <row r="18" spans="1:49" s="169" customFormat="1" ht="15" customHeight="1">
      <c r="A18" s="2752"/>
      <c r="B18" s="2752"/>
      <c r="C18" s="2752"/>
      <c r="D18" s="2752"/>
      <c r="E18" s="345"/>
      <c r="F18" s="346"/>
      <c r="G18" s="346"/>
      <c r="H18" s="346"/>
      <c r="I18" s="346"/>
      <c r="J18" s="346"/>
      <c r="K18" s="346"/>
      <c r="L18" s="346"/>
      <c r="M18" s="346"/>
      <c r="N18" s="346"/>
      <c r="O18" s="346"/>
      <c r="P18" s="170"/>
      <c r="Q18" s="170"/>
      <c r="R18" s="170"/>
      <c r="S18" s="170"/>
      <c r="T18" s="170"/>
      <c r="U18" s="170"/>
      <c r="V18" s="170"/>
      <c r="W18" s="170"/>
      <c r="X18" s="170"/>
      <c r="Y18" s="170"/>
      <c r="Z18" s="170"/>
      <c r="AA18" s="170"/>
      <c r="AB18" s="170"/>
      <c r="AC18" s="170"/>
      <c r="AD18" s="170"/>
      <c r="AE18" s="170"/>
      <c r="AF18" s="170"/>
      <c r="AG18" s="170"/>
      <c r="AH18" s="346"/>
      <c r="AI18" s="346"/>
      <c r="AJ18" s="346"/>
      <c r="AK18" s="348"/>
      <c r="AL18" s="2752"/>
      <c r="AM18" s="2752"/>
      <c r="AN18" s="2752"/>
      <c r="AO18" s="168"/>
      <c r="AP18" s="2260" t="s">
        <v>1456</v>
      </c>
      <c r="AQ18" s="2261"/>
      <c r="AR18" s="2261"/>
      <c r="AS18" s="2261"/>
      <c r="AT18" s="2261"/>
      <c r="AU18" s="2261"/>
      <c r="AV18" s="2262"/>
      <c r="AW18" s="168"/>
    </row>
    <row r="19" spans="1:49" s="169" customFormat="1" ht="15" customHeight="1">
      <c r="A19" s="2752"/>
      <c r="B19" s="2752"/>
      <c r="C19" s="2752"/>
      <c r="D19" s="2752"/>
      <c r="E19" s="345"/>
      <c r="F19" s="346"/>
      <c r="G19" s="346"/>
      <c r="H19" s="346"/>
      <c r="I19" s="346"/>
      <c r="J19" s="346"/>
      <c r="K19" s="346"/>
      <c r="L19" s="346"/>
      <c r="M19" s="346"/>
      <c r="N19" s="346"/>
      <c r="O19" s="346"/>
      <c r="P19" s="170"/>
      <c r="Q19" s="170"/>
      <c r="R19" s="170"/>
      <c r="S19" s="170"/>
      <c r="T19" s="170"/>
      <c r="U19" s="170"/>
      <c r="V19" s="170"/>
      <c r="W19" s="170"/>
      <c r="X19" s="170"/>
      <c r="Y19" s="170"/>
      <c r="Z19" s="170"/>
      <c r="AA19" s="170"/>
      <c r="AB19" s="170"/>
      <c r="AC19" s="170"/>
      <c r="AD19" s="170"/>
      <c r="AE19" s="170"/>
      <c r="AF19" s="170"/>
      <c r="AG19" s="170"/>
      <c r="AH19" s="346"/>
      <c r="AI19" s="346"/>
      <c r="AJ19" s="346"/>
      <c r="AK19" s="348"/>
      <c r="AL19" s="2752"/>
      <c r="AM19" s="2752"/>
      <c r="AN19" s="2752"/>
      <c r="AO19" s="168"/>
      <c r="AP19" s="2263"/>
      <c r="AQ19" s="2264"/>
      <c r="AR19" s="2264"/>
      <c r="AS19" s="2264"/>
      <c r="AT19" s="2264"/>
      <c r="AU19" s="2264"/>
      <c r="AV19" s="2265"/>
      <c r="AW19" s="168"/>
    </row>
    <row r="20" spans="1:49" s="169" customFormat="1" ht="15" customHeight="1" thickBot="1">
      <c r="A20" s="2752"/>
      <c r="B20" s="2752"/>
      <c r="C20" s="2752"/>
      <c r="D20" s="2752"/>
      <c r="E20" s="345"/>
      <c r="F20" s="346"/>
      <c r="G20" s="346"/>
      <c r="H20" s="346"/>
      <c r="I20" s="346"/>
      <c r="J20" s="346"/>
      <c r="K20" s="346"/>
      <c r="L20" s="346"/>
      <c r="M20" s="346"/>
      <c r="N20" s="346"/>
      <c r="O20" s="346"/>
      <c r="P20" s="170"/>
      <c r="Q20" s="170"/>
      <c r="R20" s="170"/>
      <c r="S20" s="170"/>
      <c r="T20" s="170"/>
      <c r="U20" s="170"/>
      <c r="V20" s="170"/>
      <c r="W20" s="170"/>
      <c r="X20" s="170"/>
      <c r="Y20" s="170"/>
      <c r="Z20" s="170"/>
      <c r="AA20" s="170"/>
      <c r="AB20" s="170"/>
      <c r="AC20" s="170"/>
      <c r="AD20" s="170"/>
      <c r="AE20" s="170"/>
      <c r="AF20" s="170"/>
      <c r="AG20" s="170"/>
      <c r="AH20" s="346"/>
      <c r="AI20" s="346"/>
      <c r="AJ20" s="346"/>
      <c r="AK20" s="348"/>
      <c r="AL20" s="2752"/>
      <c r="AM20" s="2752"/>
      <c r="AN20" s="2752"/>
      <c r="AO20" s="168"/>
      <c r="AP20" s="2266"/>
      <c r="AQ20" s="2267"/>
      <c r="AR20" s="2267"/>
      <c r="AS20" s="2267"/>
      <c r="AT20" s="2267"/>
      <c r="AU20" s="2267"/>
      <c r="AV20" s="2268"/>
      <c r="AW20" s="168"/>
    </row>
    <row r="21" spans="1:49" s="169" customFormat="1" ht="15" customHeight="1" thickBot="1">
      <c r="A21" s="2752"/>
      <c r="B21" s="2752"/>
      <c r="C21" s="2752"/>
      <c r="D21" s="2752"/>
      <c r="E21" s="345"/>
      <c r="F21" s="346"/>
      <c r="G21" s="346"/>
      <c r="H21" s="346"/>
      <c r="I21" s="346"/>
      <c r="J21" s="346"/>
      <c r="K21" s="346"/>
      <c r="L21" s="346"/>
      <c r="M21" s="346"/>
      <c r="N21" s="346"/>
      <c r="O21" s="346"/>
      <c r="P21" s="170"/>
      <c r="Q21" s="170"/>
      <c r="R21" s="170"/>
      <c r="S21" s="170"/>
      <c r="T21" s="170"/>
      <c r="U21" s="170"/>
      <c r="V21" s="170"/>
      <c r="W21" s="170"/>
      <c r="X21" s="170"/>
      <c r="Y21" s="170"/>
      <c r="Z21" s="170"/>
      <c r="AA21" s="170"/>
      <c r="AB21" s="170"/>
      <c r="AC21" s="170"/>
      <c r="AD21" s="170"/>
      <c r="AE21" s="170"/>
      <c r="AF21" s="170"/>
      <c r="AG21" s="170"/>
      <c r="AH21" s="346"/>
      <c r="AI21" s="346"/>
      <c r="AJ21" s="346"/>
      <c r="AK21" s="348"/>
      <c r="AL21" s="2752"/>
      <c r="AM21" s="2752"/>
      <c r="AN21" s="2752"/>
      <c r="AO21" s="168"/>
      <c r="AW21" s="168"/>
    </row>
    <row r="22" spans="1:49" s="169" customFormat="1" ht="15" customHeight="1" thickTop="1">
      <c r="A22" s="2752"/>
      <c r="B22" s="2752"/>
      <c r="C22" s="2752"/>
      <c r="D22" s="2752"/>
      <c r="E22" s="345"/>
      <c r="F22" s="346"/>
      <c r="G22" s="346"/>
      <c r="H22" s="346"/>
      <c r="I22" s="346"/>
      <c r="J22" s="346"/>
      <c r="K22" s="346"/>
      <c r="L22" s="346"/>
      <c r="M22" s="346"/>
      <c r="N22" s="346"/>
      <c r="O22" s="346"/>
      <c r="P22" s="170"/>
      <c r="Q22" s="170"/>
      <c r="R22" s="170"/>
      <c r="S22" s="170"/>
      <c r="T22" s="170"/>
      <c r="U22" s="170"/>
      <c r="V22" s="170"/>
      <c r="W22" s="170"/>
      <c r="X22" s="170"/>
      <c r="Y22" s="170"/>
      <c r="Z22" s="170"/>
      <c r="AA22" s="170"/>
      <c r="AB22" s="170"/>
      <c r="AC22" s="170"/>
      <c r="AD22" s="170"/>
      <c r="AE22" s="170"/>
      <c r="AF22" s="170"/>
      <c r="AG22" s="170"/>
      <c r="AH22" s="346"/>
      <c r="AI22" s="346"/>
      <c r="AJ22" s="346"/>
      <c r="AK22" s="348"/>
      <c r="AL22" s="2752"/>
      <c r="AM22" s="2752"/>
      <c r="AN22" s="2752"/>
      <c r="AO22" s="168"/>
      <c r="AP22" s="206"/>
      <c r="AQ22" s="207"/>
      <c r="AR22" s="2765" t="s">
        <v>1626</v>
      </c>
      <c r="AS22" s="2766"/>
      <c r="AT22" s="2766"/>
      <c r="AU22" s="2766"/>
      <c r="AV22" s="2767"/>
      <c r="AW22" s="168"/>
    </row>
    <row r="23" spans="1:49" s="169" customFormat="1" ht="15" customHeight="1">
      <c r="A23" s="2752"/>
      <c r="B23" s="2752"/>
      <c r="C23" s="2752"/>
      <c r="D23" s="2752"/>
      <c r="E23" s="345"/>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170"/>
      <c r="AH23" s="346"/>
      <c r="AI23" s="346"/>
      <c r="AJ23" s="346"/>
      <c r="AK23" s="348"/>
      <c r="AL23" s="2752"/>
      <c r="AM23" s="2752"/>
      <c r="AN23" s="2752"/>
      <c r="AO23" s="168"/>
      <c r="AP23" s="208"/>
      <c r="AQ23" s="209"/>
      <c r="AR23" s="2768"/>
      <c r="AS23" s="2768"/>
      <c r="AT23" s="2768"/>
      <c r="AU23" s="2768"/>
      <c r="AV23" s="2769"/>
      <c r="AW23" s="168"/>
    </row>
    <row r="24" spans="1:49" s="169" customFormat="1" ht="15" customHeight="1">
      <c r="A24" s="2752"/>
      <c r="B24" s="2752"/>
      <c r="C24" s="2752"/>
      <c r="D24" s="2752"/>
      <c r="E24" s="345"/>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8"/>
      <c r="AL24" s="2752"/>
      <c r="AM24" s="2752"/>
      <c r="AN24" s="2752"/>
      <c r="AO24" s="168"/>
      <c r="AP24" s="2770" t="s">
        <v>1627</v>
      </c>
      <c r="AQ24" s="2771"/>
      <c r="AR24" s="2771"/>
      <c r="AS24" s="2771"/>
      <c r="AT24" s="2771"/>
      <c r="AU24" s="2771"/>
      <c r="AV24" s="2772"/>
      <c r="AW24" s="168"/>
    </row>
    <row r="25" spans="1:49" s="169" customFormat="1" ht="15" customHeight="1">
      <c r="A25" s="2752"/>
      <c r="B25" s="2752"/>
      <c r="C25" s="2752"/>
      <c r="D25" s="2752"/>
      <c r="E25" s="345"/>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8"/>
      <c r="AL25" s="2752"/>
      <c r="AM25" s="2752"/>
      <c r="AN25" s="2752"/>
      <c r="AO25" s="168"/>
      <c r="AP25" s="2773"/>
      <c r="AQ25" s="2771"/>
      <c r="AR25" s="2771"/>
      <c r="AS25" s="2771"/>
      <c r="AT25" s="2771"/>
      <c r="AU25" s="2771"/>
      <c r="AV25" s="2772"/>
      <c r="AW25" s="168"/>
    </row>
    <row r="26" spans="1:49" s="167" customFormat="1" ht="15" customHeight="1">
      <c r="A26" s="2752"/>
      <c r="B26" s="2752"/>
      <c r="C26" s="2752"/>
      <c r="D26" s="2752"/>
      <c r="E26" s="349"/>
      <c r="F26" s="350"/>
      <c r="G26" s="350"/>
      <c r="H26" s="350"/>
      <c r="I26" s="350"/>
      <c r="J26" s="350"/>
      <c r="K26" s="350"/>
      <c r="L26" s="350"/>
      <c r="M26" s="350"/>
      <c r="N26" s="350"/>
      <c r="O26" s="346"/>
      <c r="P26" s="346"/>
      <c r="Q26" s="346"/>
      <c r="R26" s="346"/>
      <c r="S26" s="346"/>
      <c r="T26" s="346"/>
      <c r="U26" s="346"/>
      <c r="V26" s="346"/>
      <c r="W26" s="346"/>
      <c r="X26" s="346"/>
      <c r="Y26" s="346"/>
      <c r="Z26" s="346"/>
      <c r="AA26" s="346"/>
      <c r="AB26" s="346"/>
      <c r="AC26" s="346"/>
      <c r="AD26" s="346"/>
      <c r="AE26" s="346"/>
      <c r="AF26" s="346"/>
      <c r="AG26" s="350"/>
      <c r="AH26" s="350"/>
      <c r="AI26" s="350"/>
      <c r="AJ26" s="350"/>
      <c r="AK26" s="351"/>
      <c r="AL26" s="2752"/>
      <c r="AM26" s="2752"/>
      <c r="AN26" s="2752"/>
      <c r="AO26" s="166"/>
      <c r="AP26" s="2773"/>
      <c r="AQ26" s="2771"/>
      <c r="AR26" s="2771"/>
      <c r="AS26" s="2771"/>
      <c r="AT26" s="2771"/>
      <c r="AU26" s="2771"/>
      <c r="AV26" s="2772"/>
      <c r="AW26" s="166"/>
    </row>
    <row r="27" spans="1:49" s="167" customFormat="1" ht="15" customHeight="1">
      <c r="A27" s="2752"/>
      <c r="B27" s="2752"/>
      <c r="C27" s="2752"/>
      <c r="D27" s="2752"/>
      <c r="E27" s="349"/>
      <c r="F27" s="350"/>
      <c r="G27" s="350"/>
      <c r="H27" s="350"/>
      <c r="I27" s="350"/>
      <c r="J27" s="350"/>
      <c r="K27" s="350"/>
      <c r="L27" s="350"/>
      <c r="M27" s="350"/>
      <c r="N27" s="350"/>
      <c r="O27" s="346"/>
      <c r="P27" s="346"/>
      <c r="Q27" s="346"/>
      <c r="R27" s="346"/>
      <c r="S27" s="346"/>
      <c r="T27" s="346"/>
      <c r="U27" s="346"/>
      <c r="V27" s="346"/>
      <c r="W27" s="346"/>
      <c r="X27" s="346"/>
      <c r="Y27" s="346"/>
      <c r="Z27" s="346"/>
      <c r="AA27" s="346"/>
      <c r="AB27" s="346"/>
      <c r="AC27" s="346"/>
      <c r="AD27" s="346"/>
      <c r="AE27" s="346"/>
      <c r="AF27" s="346"/>
      <c r="AG27" s="350"/>
      <c r="AH27" s="350"/>
      <c r="AI27" s="350"/>
      <c r="AJ27" s="350"/>
      <c r="AK27" s="351"/>
      <c r="AL27" s="2752"/>
      <c r="AM27" s="2752"/>
      <c r="AN27" s="2752"/>
      <c r="AO27" s="166"/>
      <c r="AP27" s="2773"/>
      <c r="AQ27" s="2771"/>
      <c r="AR27" s="2771"/>
      <c r="AS27" s="2771"/>
      <c r="AT27" s="2771"/>
      <c r="AU27" s="2771"/>
      <c r="AV27" s="2772"/>
      <c r="AW27" s="166"/>
    </row>
    <row r="28" spans="1:49" s="167" customFormat="1" ht="15" customHeight="1" thickBot="1">
      <c r="A28" s="2752"/>
      <c r="B28" s="2752"/>
      <c r="C28" s="2752"/>
      <c r="D28" s="2752"/>
      <c r="E28" s="349"/>
      <c r="F28" s="350"/>
      <c r="G28" s="350"/>
      <c r="H28" s="350"/>
      <c r="I28" s="350"/>
      <c r="J28" s="350"/>
      <c r="K28" s="350"/>
      <c r="L28" s="350"/>
      <c r="M28" s="350"/>
      <c r="N28" s="350"/>
      <c r="O28" s="346"/>
      <c r="P28" s="346"/>
      <c r="Q28" s="346"/>
      <c r="R28" s="346"/>
      <c r="S28" s="346"/>
      <c r="T28" s="346"/>
      <c r="U28" s="346"/>
      <c r="V28" s="346"/>
      <c r="W28" s="346"/>
      <c r="X28" s="346"/>
      <c r="Y28" s="346"/>
      <c r="Z28" s="346"/>
      <c r="AA28" s="346"/>
      <c r="AB28" s="346"/>
      <c r="AC28" s="346"/>
      <c r="AD28" s="346"/>
      <c r="AE28" s="346"/>
      <c r="AF28" s="346"/>
      <c r="AG28" s="350"/>
      <c r="AH28" s="350"/>
      <c r="AI28" s="350"/>
      <c r="AJ28" s="350"/>
      <c r="AK28" s="351"/>
      <c r="AL28" s="2752"/>
      <c r="AM28" s="2752"/>
      <c r="AN28" s="2752"/>
      <c r="AO28" s="166"/>
      <c r="AP28" s="2774"/>
      <c r="AQ28" s="2775"/>
      <c r="AR28" s="2775"/>
      <c r="AS28" s="2775"/>
      <c r="AT28" s="2775"/>
      <c r="AU28" s="2775"/>
      <c r="AV28" s="2776"/>
      <c r="AW28" s="166"/>
    </row>
    <row r="29" spans="1:49" s="167" customFormat="1" ht="15" customHeight="1" thickTop="1">
      <c r="A29" s="2752"/>
      <c r="B29" s="2752"/>
      <c r="C29" s="2752"/>
      <c r="D29" s="2752"/>
      <c r="E29" s="349"/>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1"/>
      <c r="AL29" s="2752"/>
      <c r="AM29" s="2752"/>
      <c r="AN29" s="2752"/>
      <c r="AO29" s="166"/>
      <c r="AP29" s="166"/>
      <c r="AQ29" s="166"/>
      <c r="AR29" s="166"/>
      <c r="AS29" s="166"/>
      <c r="AT29" s="166"/>
      <c r="AU29" s="166"/>
      <c r="AV29" s="166"/>
      <c r="AW29" s="166"/>
    </row>
    <row r="30" spans="1:49" s="167" customFormat="1" ht="15" customHeight="1">
      <c r="A30" s="2752"/>
      <c r="B30" s="2752"/>
      <c r="C30" s="2752"/>
      <c r="D30" s="2752"/>
      <c r="E30" s="349"/>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1"/>
      <c r="AL30" s="2752"/>
      <c r="AM30" s="2752"/>
      <c r="AN30" s="2752"/>
      <c r="AO30" s="166"/>
      <c r="AP30" s="166"/>
      <c r="AQ30" s="166"/>
      <c r="AR30" s="166"/>
      <c r="AS30" s="166"/>
      <c r="AT30" s="166"/>
      <c r="AU30" s="166"/>
      <c r="AV30" s="166"/>
      <c r="AW30" s="166"/>
    </row>
    <row r="31" spans="1:49" s="167" customFormat="1" ht="15" customHeight="1">
      <c r="A31" s="2752"/>
      <c r="B31" s="2752"/>
      <c r="C31" s="2752"/>
      <c r="D31" s="2752"/>
      <c r="E31" s="349"/>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1"/>
      <c r="AL31" s="2752"/>
      <c r="AM31" s="2752"/>
      <c r="AN31" s="2752"/>
      <c r="AO31" s="166"/>
      <c r="AW31" s="166"/>
    </row>
    <row r="32" spans="1:49" s="167" customFormat="1" ht="15" customHeight="1">
      <c r="A32" s="2752"/>
      <c r="B32" s="2752"/>
      <c r="C32" s="2752"/>
      <c r="D32" s="2752"/>
      <c r="E32" s="349"/>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1"/>
      <c r="AL32" s="2752"/>
      <c r="AM32" s="2752"/>
      <c r="AN32" s="2752"/>
      <c r="AO32" s="166"/>
      <c r="AW32" s="166"/>
    </row>
    <row r="33" spans="1:49" s="167" customFormat="1" ht="15" customHeight="1">
      <c r="A33" s="2752"/>
      <c r="B33" s="2752"/>
      <c r="C33" s="2752"/>
      <c r="D33" s="2752"/>
      <c r="E33" s="349"/>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1"/>
      <c r="AL33" s="2752"/>
      <c r="AM33" s="2752"/>
      <c r="AN33" s="2752"/>
      <c r="AO33" s="166"/>
      <c r="AW33" s="166"/>
    </row>
    <row r="34" spans="1:49" s="167" customFormat="1" ht="15" customHeight="1">
      <c r="A34" s="2752"/>
      <c r="B34" s="2752"/>
      <c r="C34" s="2752"/>
      <c r="D34" s="2752"/>
      <c r="E34" s="349"/>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1"/>
      <c r="AL34" s="2752"/>
      <c r="AM34" s="2752"/>
      <c r="AN34" s="2752"/>
      <c r="AO34" s="166"/>
      <c r="AP34" s="166"/>
      <c r="AQ34" s="166"/>
      <c r="AR34" s="166"/>
      <c r="AS34" s="166"/>
      <c r="AT34" s="166"/>
      <c r="AU34" s="166"/>
      <c r="AV34" s="166"/>
      <c r="AW34" s="166"/>
    </row>
    <row r="35" spans="1:49" s="167" customFormat="1" ht="15" customHeight="1">
      <c r="A35" s="2752"/>
      <c r="B35" s="2752"/>
      <c r="C35" s="2752"/>
      <c r="D35" s="2752"/>
      <c r="E35" s="349"/>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1"/>
      <c r="AL35" s="2752"/>
      <c r="AM35" s="2752"/>
      <c r="AN35" s="2752"/>
      <c r="AO35" s="166"/>
      <c r="AP35" s="166"/>
      <c r="AQ35" s="166"/>
      <c r="AR35" s="166"/>
      <c r="AS35" s="166"/>
      <c r="AT35" s="166"/>
      <c r="AU35" s="166"/>
      <c r="AV35" s="166"/>
      <c r="AW35" s="166"/>
    </row>
    <row r="36" spans="1:49" s="167" customFormat="1" ht="15" customHeight="1">
      <c r="A36" s="2752"/>
      <c r="B36" s="2752"/>
      <c r="C36" s="2752"/>
      <c r="D36" s="2752"/>
      <c r="E36" s="349"/>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1"/>
      <c r="AL36" s="2752"/>
      <c r="AM36" s="2752"/>
      <c r="AN36" s="2752"/>
      <c r="AO36" s="166"/>
      <c r="AP36" s="166"/>
      <c r="AQ36" s="166"/>
      <c r="AR36" s="166"/>
      <c r="AS36" s="166"/>
      <c r="AT36" s="166"/>
      <c r="AU36" s="166"/>
      <c r="AV36" s="166"/>
      <c r="AW36" s="166"/>
    </row>
    <row r="37" spans="1:49" s="167" customFormat="1" ht="15" customHeight="1">
      <c r="A37" s="2752"/>
      <c r="B37" s="2752"/>
      <c r="C37" s="2752"/>
      <c r="D37" s="2752"/>
      <c r="E37" s="349"/>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1"/>
      <c r="AL37" s="2752"/>
      <c r="AM37" s="2752"/>
      <c r="AN37" s="2752"/>
      <c r="AO37" s="166"/>
      <c r="AP37" s="166"/>
      <c r="AQ37" s="166"/>
      <c r="AR37" s="166"/>
      <c r="AS37" s="166"/>
      <c r="AT37" s="166"/>
      <c r="AU37" s="166"/>
      <c r="AV37" s="166"/>
      <c r="AW37" s="166"/>
    </row>
    <row r="38" spans="1:49" s="167" customFormat="1" ht="15" customHeight="1">
      <c r="A38" s="2752"/>
      <c r="B38" s="2752"/>
      <c r="C38" s="2752"/>
      <c r="D38" s="2752"/>
      <c r="E38" s="349"/>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1"/>
      <c r="AL38" s="2752"/>
      <c r="AM38" s="2752"/>
      <c r="AN38" s="2752"/>
      <c r="AO38" s="166"/>
      <c r="AP38" s="166"/>
      <c r="AQ38" s="166"/>
      <c r="AR38" s="166"/>
      <c r="AS38" s="166"/>
      <c r="AT38" s="166"/>
      <c r="AU38" s="166"/>
      <c r="AV38" s="166"/>
      <c r="AW38" s="166"/>
    </row>
    <row r="39" spans="1:49" s="167" customFormat="1" ht="15" customHeight="1">
      <c r="A39" s="2752"/>
      <c r="B39" s="2752"/>
      <c r="C39" s="2752"/>
      <c r="D39" s="2752"/>
      <c r="E39" s="349"/>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1"/>
      <c r="AL39" s="2752"/>
      <c r="AM39" s="2752"/>
      <c r="AN39" s="2752"/>
      <c r="AO39" s="166"/>
      <c r="AP39" s="166"/>
      <c r="AQ39" s="166"/>
      <c r="AR39" s="166"/>
      <c r="AS39" s="166"/>
      <c r="AT39" s="166"/>
      <c r="AU39" s="166"/>
      <c r="AV39" s="166"/>
      <c r="AW39" s="166"/>
    </row>
    <row r="40" spans="1:49" s="167" customFormat="1" ht="15" customHeight="1">
      <c r="A40" s="2752"/>
      <c r="B40" s="2752"/>
      <c r="C40" s="2752"/>
      <c r="D40" s="2752"/>
      <c r="E40" s="349"/>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1"/>
      <c r="AL40" s="2752"/>
      <c r="AM40" s="2752"/>
      <c r="AN40" s="2752"/>
      <c r="AO40" s="166"/>
      <c r="AP40" s="166"/>
      <c r="AQ40" s="166"/>
      <c r="AR40" s="166"/>
      <c r="AS40" s="166"/>
      <c r="AT40" s="166"/>
      <c r="AU40" s="166"/>
      <c r="AV40" s="166"/>
      <c r="AW40" s="166"/>
    </row>
    <row r="41" spans="1:49" s="167" customFormat="1" ht="15" customHeight="1">
      <c r="A41" s="2752"/>
      <c r="B41" s="2752"/>
      <c r="C41" s="2752"/>
      <c r="D41" s="2752"/>
      <c r="E41" s="349"/>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1"/>
      <c r="AL41" s="2752"/>
      <c r="AM41" s="2752"/>
      <c r="AN41" s="2752"/>
      <c r="AO41" s="166"/>
      <c r="AP41" s="166"/>
      <c r="AQ41" s="166"/>
      <c r="AR41" s="166"/>
      <c r="AS41" s="166"/>
      <c r="AT41" s="166"/>
      <c r="AU41" s="166"/>
      <c r="AV41" s="166"/>
      <c r="AW41" s="166"/>
    </row>
    <row r="42" spans="1:49" s="167" customFormat="1" ht="15" customHeight="1">
      <c r="A42" s="2752"/>
      <c r="B42" s="2752"/>
      <c r="C42" s="2752"/>
      <c r="D42" s="2752"/>
      <c r="E42" s="349"/>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1"/>
      <c r="AL42" s="2752"/>
      <c r="AM42" s="2752"/>
      <c r="AN42" s="2752"/>
      <c r="AO42" s="166"/>
      <c r="AP42" s="166"/>
      <c r="AQ42" s="166"/>
      <c r="AR42" s="166"/>
      <c r="AS42" s="166"/>
      <c r="AT42" s="166"/>
      <c r="AU42" s="166"/>
      <c r="AV42" s="166"/>
      <c r="AW42" s="166"/>
    </row>
    <row r="43" spans="1:49" s="167" customFormat="1" ht="15" customHeight="1">
      <c r="A43" s="2752"/>
      <c r="B43" s="2752"/>
      <c r="C43" s="2752"/>
      <c r="D43" s="2752"/>
      <c r="E43" s="349"/>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1"/>
      <c r="AL43" s="2752"/>
      <c r="AM43" s="2752"/>
      <c r="AN43" s="2752"/>
      <c r="AO43" s="166"/>
      <c r="AP43" s="166"/>
      <c r="AQ43" s="166"/>
      <c r="AR43" s="166"/>
      <c r="AS43" s="166"/>
      <c r="AT43" s="166"/>
      <c r="AU43" s="166"/>
      <c r="AV43" s="166"/>
      <c r="AW43" s="166"/>
    </row>
    <row r="44" spans="1:49" s="167" customFormat="1" ht="15" customHeight="1">
      <c r="A44" s="2752"/>
      <c r="B44" s="2752"/>
      <c r="C44" s="2752"/>
      <c r="D44" s="2752"/>
      <c r="E44" s="349"/>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1"/>
      <c r="AL44" s="2752"/>
      <c r="AM44" s="2752"/>
      <c r="AN44" s="2752"/>
      <c r="AO44" s="166"/>
      <c r="AP44" s="166"/>
      <c r="AQ44" s="166"/>
      <c r="AR44" s="166"/>
      <c r="AS44" s="166"/>
      <c r="AT44" s="166"/>
      <c r="AU44" s="166"/>
      <c r="AV44" s="166"/>
      <c r="AW44" s="166"/>
    </row>
    <row r="45" spans="1:49" s="167" customFormat="1" ht="15" customHeight="1">
      <c r="A45" s="2752"/>
      <c r="B45" s="2752"/>
      <c r="C45" s="2752"/>
      <c r="D45" s="2752"/>
      <c r="E45" s="349"/>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1"/>
      <c r="AL45" s="2752"/>
      <c r="AM45" s="2752"/>
      <c r="AN45" s="2752"/>
      <c r="AO45" s="166"/>
      <c r="AP45" s="166"/>
      <c r="AQ45" s="166"/>
      <c r="AR45" s="166"/>
      <c r="AS45" s="166"/>
      <c r="AT45" s="166"/>
      <c r="AU45" s="166"/>
      <c r="AV45" s="166"/>
      <c r="AW45" s="166"/>
    </row>
    <row r="46" spans="1:49" s="167" customFormat="1" ht="15" customHeight="1">
      <c r="A46" s="2752"/>
      <c r="B46" s="2752"/>
      <c r="C46" s="2752"/>
      <c r="D46" s="2752"/>
      <c r="E46" s="349"/>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1"/>
      <c r="AL46" s="2752"/>
      <c r="AM46" s="2752"/>
      <c r="AN46" s="2752"/>
      <c r="AO46" s="166"/>
      <c r="AP46" s="166"/>
      <c r="AQ46" s="166"/>
      <c r="AR46" s="166"/>
      <c r="AS46" s="166"/>
      <c r="AT46" s="166"/>
      <c r="AU46" s="166"/>
      <c r="AV46" s="166"/>
      <c r="AW46" s="166"/>
    </row>
    <row r="47" spans="1:49" s="167" customFormat="1" ht="15" customHeight="1">
      <c r="A47" s="2752"/>
      <c r="B47" s="2752"/>
      <c r="C47" s="2752"/>
      <c r="D47" s="2752"/>
      <c r="E47" s="349"/>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1"/>
      <c r="AL47" s="2752"/>
      <c r="AM47" s="2752"/>
      <c r="AN47" s="2752"/>
      <c r="AO47" s="166"/>
      <c r="AP47" s="166"/>
      <c r="AQ47" s="166"/>
      <c r="AR47" s="166"/>
      <c r="AS47" s="166"/>
      <c r="AT47" s="166"/>
      <c r="AU47" s="166"/>
      <c r="AV47" s="166"/>
      <c r="AW47" s="166"/>
    </row>
    <row r="48" spans="1:49" s="167" customFormat="1" ht="15" customHeight="1">
      <c r="A48" s="2752"/>
      <c r="B48" s="2752"/>
      <c r="C48" s="2752"/>
      <c r="D48" s="2752"/>
      <c r="E48" s="349"/>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1"/>
      <c r="AL48" s="2752"/>
      <c r="AM48" s="2752"/>
      <c r="AN48" s="2752"/>
      <c r="AO48" s="166"/>
      <c r="AP48" s="166"/>
      <c r="AQ48" s="166"/>
      <c r="AR48" s="166"/>
      <c r="AS48" s="166"/>
      <c r="AT48" s="166"/>
      <c r="AU48" s="166"/>
      <c r="AV48" s="166"/>
      <c r="AW48" s="166"/>
    </row>
    <row r="49" spans="1:49" s="167" customFormat="1" ht="15" customHeight="1">
      <c r="A49" s="2752"/>
      <c r="B49" s="2752"/>
      <c r="C49" s="2752"/>
      <c r="D49" s="2752"/>
      <c r="E49" s="349"/>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1"/>
      <c r="AL49" s="2752"/>
      <c r="AM49" s="2752"/>
      <c r="AN49" s="2752"/>
      <c r="AO49" s="166"/>
      <c r="AP49" s="166"/>
      <c r="AQ49" s="166"/>
      <c r="AR49" s="166"/>
      <c r="AS49" s="166"/>
      <c r="AT49" s="166"/>
      <c r="AU49" s="166"/>
      <c r="AV49" s="166"/>
      <c r="AW49" s="166"/>
    </row>
    <row r="50" spans="1:49" s="167" customFormat="1" ht="15" customHeight="1">
      <c r="A50" s="2752"/>
      <c r="B50" s="2752"/>
      <c r="C50" s="2752"/>
      <c r="D50" s="2752"/>
      <c r="E50" s="349"/>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1"/>
      <c r="AL50" s="2752"/>
      <c r="AM50" s="2752"/>
      <c r="AN50" s="2752"/>
      <c r="AO50" s="166"/>
      <c r="AP50" s="166"/>
      <c r="AQ50" s="166"/>
      <c r="AR50" s="166"/>
      <c r="AS50" s="166"/>
      <c r="AT50" s="166"/>
      <c r="AU50" s="166"/>
      <c r="AV50" s="166"/>
      <c r="AW50" s="166"/>
    </row>
    <row r="51" spans="1:49" s="167" customFormat="1" ht="15" customHeight="1">
      <c r="A51" s="2752"/>
      <c r="B51" s="2752"/>
      <c r="C51" s="2752"/>
      <c r="D51" s="2752"/>
      <c r="E51" s="349"/>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1"/>
      <c r="AL51" s="2752"/>
      <c r="AM51" s="2752"/>
      <c r="AN51" s="2752"/>
      <c r="AO51" s="166"/>
      <c r="AP51" s="166"/>
      <c r="AQ51" s="166"/>
      <c r="AR51" s="166"/>
      <c r="AS51" s="166"/>
      <c r="AT51" s="166"/>
      <c r="AU51" s="166"/>
      <c r="AV51" s="166"/>
      <c r="AW51" s="166"/>
    </row>
    <row r="52" spans="1:49" s="167" customFormat="1" ht="15" customHeight="1">
      <c r="A52" s="2752"/>
      <c r="B52" s="2752"/>
      <c r="C52" s="2752"/>
      <c r="D52" s="2752"/>
      <c r="E52" s="349"/>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1"/>
      <c r="AL52" s="2752"/>
      <c r="AM52" s="2752"/>
      <c r="AN52" s="2752"/>
      <c r="AO52" s="166"/>
      <c r="AP52" s="166"/>
      <c r="AQ52" s="166"/>
      <c r="AR52" s="166"/>
      <c r="AS52" s="166"/>
      <c r="AT52" s="166"/>
      <c r="AU52" s="166"/>
      <c r="AV52" s="166"/>
      <c r="AW52" s="166"/>
    </row>
    <row r="53" spans="1:49" s="167" customFormat="1" ht="15" customHeight="1">
      <c r="A53" s="2752"/>
      <c r="B53" s="2752"/>
      <c r="C53" s="2752"/>
      <c r="D53" s="2752"/>
      <c r="E53" s="349"/>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1"/>
      <c r="AL53" s="2752"/>
      <c r="AM53" s="2752"/>
      <c r="AN53" s="2752"/>
      <c r="AO53" s="166"/>
      <c r="AP53" s="166"/>
      <c r="AQ53" s="166"/>
      <c r="AR53" s="166"/>
      <c r="AS53" s="166"/>
      <c r="AT53" s="166"/>
      <c r="AU53" s="166"/>
      <c r="AV53" s="166"/>
      <c r="AW53" s="166"/>
    </row>
    <row r="54" spans="1:49" s="167" customFormat="1" ht="15" customHeight="1">
      <c r="A54" s="2752"/>
      <c r="B54" s="2752"/>
      <c r="C54" s="2752"/>
      <c r="D54" s="2752"/>
      <c r="E54" s="349"/>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1"/>
      <c r="AL54" s="2752"/>
      <c r="AM54" s="2752"/>
      <c r="AN54" s="2752"/>
      <c r="AO54" s="166"/>
      <c r="AP54" s="166"/>
      <c r="AQ54" s="166"/>
      <c r="AR54" s="166"/>
      <c r="AS54" s="166"/>
      <c r="AT54" s="166"/>
      <c r="AU54" s="166"/>
      <c r="AV54" s="166"/>
      <c r="AW54" s="166"/>
    </row>
    <row r="55" spans="1:49" s="167" customFormat="1" ht="15" customHeight="1">
      <c r="A55" s="2752"/>
      <c r="B55" s="2752"/>
      <c r="C55" s="2752"/>
      <c r="D55" s="2752"/>
      <c r="E55" s="349"/>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1"/>
      <c r="AL55" s="2752"/>
      <c r="AM55" s="2752"/>
      <c r="AN55" s="2752"/>
      <c r="AO55" s="166"/>
      <c r="AP55" s="166"/>
      <c r="AQ55" s="166"/>
      <c r="AR55" s="166"/>
      <c r="AS55" s="166"/>
      <c r="AT55" s="166"/>
      <c r="AU55" s="166"/>
      <c r="AV55" s="166"/>
      <c r="AW55" s="166"/>
    </row>
    <row r="56" spans="1:49" s="167" customFormat="1" ht="15" customHeight="1">
      <c r="A56" s="2752"/>
      <c r="B56" s="2752"/>
      <c r="C56" s="2752"/>
      <c r="D56" s="2752"/>
      <c r="E56" s="349"/>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352"/>
      <c r="AG56" s="352"/>
      <c r="AH56" s="352"/>
      <c r="AI56" s="352"/>
      <c r="AJ56" s="352"/>
      <c r="AK56" s="353"/>
      <c r="AL56" s="2752"/>
      <c r="AM56" s="2752"/>
      <c r="AN56" s="2752"/>
      <c r="AO56" s="166"/>
      <c r="AP56" s="166"/>
      <c r="AQ56" s="166"/>
      <c r="AR56" s="166"/>
      <c r="AS56" s="166"/>
      <c r="AT56" s="166"/>
      <c r="AU56" s="166"/>
      <c r="AV56" s="166"/>
      <c r="AW56" s="166"/>
    </row>
    <row r="57" spans="1:49" s="167" customFormat="1" ht="15" customHeight="1">
      <c r="A57" s="2752"/>
      <c r="B57" s="2752"/>
      <c r="C57" s="2752"/>
      <c r="D57" s="2752"/>
      <c r="E57" s="2760" t="s">
        <v>1203</v>
      </c>
      <c r="F57" s="2761"/>
      <c r="G57" s="2761"/>
      <c r="H57" s="2761"/>
      <c r="I57" s="2761"/>
      <c r="J57" s="2762">
        <f>★入力画面!M103</f>
        <v>0</v>
      </c>
      <c r="K57" s="2762"/>
      <c r="L57" s="2762"/>
      <c r="M57" s="2762"/>
      <c r="N57" s="2762"/>
      <c r="O57" s="239" t="s">
        <v>1204</v>
      </c>
      <c r="P57" s="2762">
        <f>★入力画面!W103</f>
        <v>0</v>
      </c>
      <c r="Q57" s="2762"/>
      <c r="R57" s="2762"/>
      <c r="S57" s="2762"/>
      <c r="T57" s="2762"/>
      <c r="U57" s="2762"/>
      <c r="V57" s="2763" t="s">
        <v>1457</v>
      </c>
      <c r="W57" s="2763"/>
      <c r="X57" s="2763"/>
      <c r="Y57" s="2763"/>
      <c r="Z57" s="2763"/>
      <c r="AA57" s="2763"/>
      <c r="AB57" s="2762">
        <f>★入力画面!AI103</f>
        <v>0</v>
      </c>
      <c r="AC57" s="2762"/>
      <c r="AD57" s="2763" t="s">
        <v>1205</v>
      </c>
      <c r="AE57" s="2763"/>
      <c r="AF57" s="2763"/>
      <c r="AG57" s="2763"/>
      <c r="AH57" s="2763"/>
      <c r="AI57" s="2763"/>
      <c r="AJ57" s="2763"/>
      <c r="AK57" s="2764"/>
      <c r="AL57" s="2752"/>
      <c r="AM57" s="2752"/>
      <c r="AN57" s="2752"/>
      <c r="AO57" s="166"/>
      <c r="AP57" s="166"/>
      <c r="AQ57" s="166"/>
      <c r="AR57" s="166"/>
      <c r="AS57" s="166"/>
      <c r="AT57" s="166"/>
      <c r="AU57" s="166"/>
      <c r="AV57" s="166"/>
      <c r="AW57" s="166"/>
    </row>
    <row r="58" spans="1:49" s="167" customFormat="1" ht="15" customHeight="1">
      <c r="A58" s="2752"/>
      <c r="B58" s="2752"/>
      <c r="C58" s="2752"/>
      <c r="D58" s="2752"/>
      <c r="E58" s="2756"/>
      <c r="F58" s="2756"/>
      <c r="G58" s="2756"/>
      <c r="H58" s="2756"/>
      <c r="I58" s="2756"/>
      <c r="J58" s="2756"/>
      <c r="K58" s="2756"/>
      <c r="L58" s="2756"/>
      <c r="M58" s="2756"/>
      <c r="N58" s="2756"/>
      <c r="O58" s="2756"/>
      <c r="P58" s="2756"/>
      <c r="Q58" s="2756"/>
      <c r="R58" s="2756"/>
      <c r="S58" s="2756"/>
      <c r="T58" s="2756"/>
      <c r="U58" s="2756"/>
      <c r="V58" s="2756"/>
      <c r="W58" s="2756"/>
      <c r="X58" s="2756"/>
      <c r="Y58" s="2756"/>
      <c r="Z58" s="2756"/>
      <c r="AA58" s="2756"/>
      <c r="AB58" s="2756"/>
      <c r="AC58" s="2756"/>
      <c r="AD58" s="2756"/>
      <c r="AE58" s="2756"/>
      <c r="AF58" s="2756"/>
      <c r="AG58" s="2756"/>
      <c r="AH58" s="2756"/>
      <c r="AI58" s="2756"/>
      <c r="AJ58" s="2756"/>
      <c r="AK58" s="2756"/>
      <c r="AL58" s="2752"/>
      <c r="AM58" s="2752"/>
      <c r="AN58" s="2752"/>
      <c r="AO58" s="166"/>
      <c r="AP58" s="166"/>
      <c r="AQ58" s="166"/>
      <c r="AR58" s="166"/>
      <c r="AS58" s="166"/>
      <c r="AT58" s="166"/>
      <c r="AU58" s="166"/>
      <c r="AV58" s="166"/>
      <c r="AW58" s="166"/>
    </row>
    <row r="59" spans="1:49" s="167" customFormat="1" ht="15" customHeight="1">
      <c r="A59" s="2752"/>
      <c r="B59" s="2752"/>
      <c r="C59" s="2752"/>
      <c r="D59" s="2752"/>
      <c r="E59" s="2756"/>
      <c r="F59" s="2756"/>
      <c r="G59" s="2756"/>
      <c r="H59" s="2756"/>
      <c r="I59" s="2756"/>
      <c r="J59" s="2756"/>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2"/>
      <c r="AM59" s="2752"/>
      <c r="AN59" s="2752"/>
      <c r="AO59" s="166"/>
      <c r="AP59" s="166"/>
      <c r="AQ59" s="166"/>
      <c r="AR59" s="166"/>
      <c r="AS59" s="166"/>
      <c r="AT59" s="166"/>
      <c r="AU59" s="166"/>
      <c r="AV59" s="166"/>
      <c r="AW59" s="166"/>
    </row>
    <row r="60" spans="1:49" s="167" customFormat="1" ht="15.75" customHeight="1">
      <c r="A60" s="2752"/>
      <c r="B60" s="2752"/>
      <c r="C60" s="2752"/>
      <c r="D60" s="2752"/>
      <c r="E60" s="2756"/>
      <c r="F60" s="2756"/>
      <c r="G60" s="2756"/>
      <c r="H60" s="2756"/>
      <c r="I60" s="2756"/>
      <c r="J60" s="2756"/>
      <c r="K60" s="2756"/>
      <c r="L60" s="2756"/>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2"/>
      <c r="AM60" s="2752"/>
      <c r="AN60" s="2752"/>
      <c r="AO60" s="166"/>
      <c r="AP60" s="166"/>
      <c r="AQ60" s="166"/>
      <c r="AR60" s="166"/>
      <c r="AS60" s="166"/>
      <c r="AT60" s="166"/>
      <c r="AU60" s="166"/>
      <c r="AV60" s="166"/>
      <c r="AW60" s="166"/>
    </row>
    <row r="61" spans="1:49" s="167" customFormat="1" ht="15" customHeight="1">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row>
    <row r="62" spans="1:49" s="167" customFormat="1" ht="15" customHeight="1">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row>
    <row r="63" spans="1:49" s="167" customFormat="1" ht="15" customHeight="1">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row>
    <row r="64" spans="1:49" s="167" customFormat="1" ht="15" customHeight="1">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3"/>
      <c r="AP64" s="173"/>
      <c r="AQ64" s="173"/>
      <c r="AR64" s="173"/>
      <c r="AS64" s="173"/>
      <c r="AT64" s="173"/>
      <c r="AU64" s="173"/>
      <c r="AV64" s="173"/>
      <c r="AW64" s="173"/>
    </row>
    <row r="65" spans="1:49" s="167" customFormat="1" ht="15" customHeight="1">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3"/>
      <c r="AP65" s="173"/>
      <c r="AQ65" s="173"/>
      <c r="AR65" s="173"/>
      <c r="AS65" s="173"/>
      <c r="AT65" s="173"/>
      <c r="AU65" s="173"/>
      <c r="AV65" s="173"/>
      <c r="AW65" s="173"/>
    </row>
    <row r="66" spans="1:49" s="167" customFormat="1" ht="15" customHeight="1">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3"/>
      <c r="AP66" s="173"/>
      <c r="AQ66" s="173"/>
      <c r="AR66" s="173"/>
      <c r="AS66" s="173"/>
      <c r="AT66" s="173"/>
      <c r="AU66" s="173"/>
      <c r="AV66" s="173"/>
      <c r="AW66" s="173"/>
    </row>
    <row r="67" spans="1:49" s="167" customFormat="1" ht="15" customHeight="1">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3"/>
      <c r="AP67" s="173"/>
      <c r="AQ67" s="173"/>
      <c r="AR67" s="173"/>
      <c r="AS67" s="173"/>
      <c r="AT67" s="173"/>
      <c r="AU67" s="173"/>
      <c r="AV67" s="173"/>
      <c r="AW67" s="173"/>
    </row>
    <row r="68" spans="1:49" s="167" customFormat="1" ht="15" customHeight="1">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3"/>
      <c r="AP68" s="12"/>
      <c r="AQ68" s="12"/>
      <c r="AR68" s="12"/>
      <c r="AS68" s="12"/>
      <c r="AT68" s="12"/>
      <c r="AU68" s="12"/>
      <c r="AV68" s="12"/>
      <c r="AW68" s="12"/>
    </row>
    <row r="69" spans="1:49" s="167" customFormat="1" ht="15" customHeight="1">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3"/>
      <c r="AP69" s="12"/>
      <c r="AQ69" s="12"/>
      <c r="AR69" s="12"/>
      <c r="AS69" s="12"/>
      <c r="AT69" s="12"/>
      <c r="AU69" s="12"/>
      <c r="AV69" s="12"/>
      <c r="AW69" s="12"/>
    </row>
    <row r="70" spans="1:49" s="167" customFormat="1" ht="15" customHeight="1">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3"/>
      <c r="AP70" s="12"/>
      <c r="AQ70" s="12"/>
      <c r="AR70" s="12"/>
      <c r="AS70" s="12"/>
      <c r="AT70" s="12"/>
      <c r="AU70" s="12"/>
      <c r="AV70" s="12"/>
      <c r="AW70" s="12"/>
    </row>
    <row r="71" spans="1:49" s="167" customFormat="1" ht="1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3"/>
      <c r="AP71" s="12"/>
      <c r="AQ71" s="12"/>
      <c r="AR71" s="12"/>
      <c r="AS71" s="12"/>
      <c r="AT71" s="12"/>
      <c r="AU71" s="12"/>
      <c r="AV71" s="12"/>
      <c r="AW71" s="12"/>
    </row>
    <row r="72" spans="1:49" s="167" customFormat="1" ht="15" customHeight="1">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3"/>
      <c r="AP72" s="12"/>
      <c r="AQ72" s="12"/>
      <c r="AR72" s="12"/>
      <c r="AS72" s="12"/>
      <c r="AT72" s="12"/>
      <c r="AU72" s="12"/>
      <c r="AV72" s="12"/>
      <c r="AW72" s="12"/>
    </row>
    <row r="73" spans="1:49" s="167" customFormat="1" ht="15" customHeight="1">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3"/>
      <c r="AP73" s="12"/>
      <c r="AQ73" s="12"/>
      <c r="AR73" s="12"/>
      <c r="AS73" s="12"/>
      <c r="AT73" s="12"/>
      <c r="AU73" s="12"/>
      <c r="AV73" s="12"/>
      <c r="AW73" s="12"/>
    </row>
    <row r="74" spans="1:49" s="167" customFormat="1" ht="15" customHeight="1">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3"/>
      <c r="AP74" s="12"/>
      <c r="AQ74" s="12"/>
      <c r="AR74" s="12"/>
      <c r="AS74" s="12"/>
      <c r="AT74" s="12"/>
      <c r="AU74" s="12"/>
      <c r="AV74" s="12"/>
      <c r="AW74" s="12"/>
    </row>
    <row r="75" spans="1:49" s="167" customFormat="1" ht="15" customHeight="1">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3"/>
      <c r="AP75" s="12"/>
      <c r="AQ75" s="12"/>
      <c r="AR75" s="12"/>
      <c r="AS75" s="12"/>
      <c r="AT75" s="12"/>
      <c r="AU75" s="12"/>
      <c r="AV75" s="12"/>
      <c r="AW75" s="12"/>
    </row>
    <row r="76" spans="1:49" s="167" customFormat="1" ht="15" customHeight="1">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3"/>
      <c r="AP76" s="12"/>
      <c r="AQ76" s="12"/>
      <c r="AR76" s="12"/>
      <c r="AS76" s="12"/>
      <c r="AT76" s="12"/>
      <c r="AU76" s="12"/>
      <c r="AV76" s="12"/>
      <c r="AW76" s="12"/>
    </row>
    <row r="77" spans="1:49" s="167" customFormat="1" ht="15" customHeight="1">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3"/>
      <c r="AP77" s="12"/>
      <c r="AQ77" s="12"/>
      <c r="AR77" s="12"/>
      <c r="AS77" s="12"/>
      <c r="AT77" s="12"/>
      <c r="AU77" s="12"/>
      <c r="AV77" s="12"/>
      <c r="AW77" s="12"/>
    </row>
    <row r="78" spans="1:49" s="167" customFormat="1" ht="15" customHeight="1">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3"/>
      <c r="AP78" s="12"/>
      <c r="AQ78" s="12"/>
      <c r="AR78" s="12"/>
      <c r="AS78" s="12"/>
      <c r="AT78" s="12"/>
      <c r="AU78" s="12"/>
      <c r="AV78" s="12"/>
      <c r="AW78" s="12"/>
    </row>
    <row r="79" spans="1:49" s="167" customFormat="1" ht="15" customHeight="1">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3"/>
      <c r="AP79" s="12"/>
      <c r="AQ79" s="12"/>
      <c r="AR79" s="12"/>
      <c r="AS79" s="12"/>
      <c r="AT79" s="12"/>
      <c r="AU79" s="12"/>
      <c r="AV79" s="12"/>
      <c r="AW79" s="12"/>
    </row>
    <row r="80" spans="1:49" s="167" customFormat="1" ht="15" customHeight="1">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3"/>
      <c r="AP80" s="12"/>
      <c r="AQ80" s="12"/>
      <c r="AR80" s="12"/>
      <c r="AS80" s="12"/>
      <c r="AT80" s="12"/>
      <c r="AU80" s="12"/>
      <c r="AV80" s="12"/>
      <c r="AW80" s="12"/>
    </row>
    <row r="81" spans="1:49" s="167" customFormat="1" ht="15" customHeight="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3"/>
      <c r="AP81" s="12"/>
      <c r="AQ81" s="12"/>
      <c r="AR81" s="12"/>
      <c r="AS81" s="12"/>
      <c r="AT81" s="12"/>
      <c r="AU81" s="12"/>
      <c r="AV81" s="12"/>
      <c r="AW81" s="12"/>
    </row>
    <row r="82" spans="1:49" s="167" customFormat="1" ht="15" customHeight="1">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3"/>
      <c r="AP82" s="12"/>
      <c r="AQ82" s="12"/>
      <c r="AR82" s="12"/>
      <c r="AS82" s="12"/>
      <c r="AT82" s="12"/>
      <c r="AU82" s="12"/>
      <c r="AV82" s="12"/>
      <c r="AW82" s="12"/>
    </row>
    <row r="83" spans="1:49" s="167" customFormat="1" ht="15" customHeight="1">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3"/>
      <c r="AP83" s="12"/>
      <c r="AQ83" s="12"/>
      <c r="AR83" s="12"/>
      <c r="AS83" s="12"/>
      <c r="AT83" s="12"/>
      <c r="AU83" s="12"/>
      <c r="AV83" s="12"/>
      <c r="AW83" s="12"/>
    </row>
    <row r="84" spans="1:49" s="167" customFormat="1" ht="15" customHeight="1">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3"/>
      <c r="AP84" s="12"/>
      <c r="AQ84" s="12"/>
      <c r="AR84" s="12"/>
      <c r="AS84" s="12"/>
      <c r="AT84" s="12"/>
      <c r="AU84" s="12"/>
      <c r="AV84" s="12"/>
      <c r="AW84" s="12"/>
    </row>
    <row r="85" spans="1:49" s="167" customFormat="1" ht="15" customHeight="1">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3"/>
      <c r="AP85" s="12"/>
      <c r="AQ85" s="12"/>
      <c r="AR85" s="12"/>
      <c r="AS85" s="12"/>
      <c r="AT85" s="12"/>
      <c r="AU85" s="12"/>
      <c r="AV85" s="12"/>
      <c r="AW85" s="12"/>
    </row>
    <row r="86" spans="1:49" s="167" customFormat="1" ht="15" customHeight="1">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3"/>
      <c r="AP86" s="12"/>
      <c r="AQ86" s="12"/>
      <c r="AR86" s="12"/>
      <c r="AS86" s="12"/>
      <c r="AT86" s="12"/>
      <c r="AU86" s="12"/>
      <c r="AV86" s="12"/>
      <c r="AW86" s="12"/>
    </row>
    <row r="87" spans="1:49" s="167" customFormat="1" ht="15" customHeight="1">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3"/>
      <c r="AP87" s="12"/>
      <c r="AQ87" s="12"/>
      <c r="AR87" s="12"/>
      <c r="AS87" s="12"/>
      <c r="AT87" s="12"/>
      <c r="AU87" s="12"/>
      <c r="AV87" s="12"/>
      <c r="AW87" s="12"/>
    </row>
    <row r="88" spans="1:49" s="167" customFormat="1" ht="15" customHeight="1">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3"/>
      <c r="AP88" s="12"/>
      <c r="AQ88" s="12"/>
      <c r="AR88" s="12"/>
      <c r="AS88" s="12"/>
      <c r="AT88" s="12"/>
      <c r="AU88" s="12"/>
      <c r="AV88" s="12"/>
      <c r="AW88" s="12"/>
    </row>
    <row r="89" spans="1:49" s="167" customFormat="1" ht="15" customHeight="1">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3"/>
      <c r="AP89" s="12"/>
      <c r="AQ89" s="12"/>
      <c r="AR89" s="12"/>
      <c r="AS89" s="12"/>
      <c r="AT89" s="12"/>
      <c r="AU89" s="12"/>
      <c r="AV89" s="12"/>
      <c r="AW89" s="12"/>
    </row>
    <row r="90" spans="1:49" s="167" customFormat="1" ht="15" customHeight="1">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3"/>
      <c r="AP90" s="12"/>
      <c r="AQ90" s="12"/>
      <c r="AR90" s="12"/>
      <c r="AS90" s="12"/>
      <c r="AT90" s="12"/>
      <c r="AU90" s="12"/>
      <c r="AV90" s="12"/>
      <c r="AW90" s="12"/>
    </row>
    <row r="91" spans="1:49" s="167" customFormat="1" ht="15" customHeight="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3"/>
      <c r="AP91" s="12"/>
      <c r="AQ91" s="12"/>
      <c r="AR91" s="12"/>
      <c r="AS91" s="12"/>
      <c r="AT91" s="12"/>
      <c r="AU91" s="12"/>
      <c r="AV91" s="12"/>
      <c r="AW91" s="12"/>
    </row>
    <row r="92" spans="1:49" s="167" customFormat="1" ht="15" customHeight="1">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3"/>
      <c r="AP92" s="12"/>
      <c r="AQ92" s="12"/>
      <c r="AR92" s="12"/>
      <c r="AS92" s="12"/>
      <c r="AT92" s="12"/>
      <c r="AU92" s="12"/>
      <c r="AV92" s="12"/>
      <c r="AW92" s="12"/>
    </row>
    <row r="93" spans="1:49" s="167" customFormat="1" ht="15" customHeight="1">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3"/>
      <c r="AP93" s="12"/>
      <c r="AQ93" s="12"/>
      <c r="AR93" s="12"/>
      <c r="AS93" s="12"/>
      <c r="AT93" s="12"/>
      <c r="AU93" s="12"/>
      <c r="AV93" s="12"/>
      <c r="AW93" s="12"/>
    </row>
    <row r="94" spans="1:49" s="167" customFormat="1" ht="15" customHeight="1">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3"/>
      <c r="AP94" s="12"/>
      <c r="AQ94" s="12"/>
      <c r="AR94" s="12"/>
      <c r="AS94" s="12"/>
      <c r="AT94" s="12"/>
      <c r="AU94" s="12"/>
      <c r="AV94" s="12"/>
      <c r="AW94" s="12"/>
    </row>
    <row r="95" spans="1:49" s="167" customFormat="1" ht="15" customHeight="1">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3"/>
      <c r="AP95" s="12"/>
      <c r="AQ95" s="12"/>
      <c r="AR95" s="12"/>
      <c r="AS95" s="12"/>
      <c r="AT95" s="12"/>
      <c r="AU95" s="12"/>
      <c r="AV95" s="12"/>
      <c r="AW95" s="12"/>
    </row>
    <row r="96" spans="1:49" s="167" customFormat="1" ht="15" customHeight="1">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3"/>
      <c r="AP96" s="12"/>
      <c r="AQ96" s="12"/>
      <c r="AR96" s="12"/>
      <c r="AS96" s="12"/>
      <c r="AT96" s="12"/>
      <c r="AU96" s="12"/>
      <c r="AV96" s="12"/>
      <c r="AW96" s="12"/>
    </row>
    <row r="97" spans="1:49" s="167" customFormat="1" ht="15" customHeight="1">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3"/>
      <c r="AP97" s="12"/>
      <c r="AQ97" s="12"/>
      <c r="AR97" s="12"/>
      <c r="AS97" s="12"/>
      <c r="AT97" s="12"/>
      <c r="AU97" s="12"/>
      <c r="AV97" s="12"/>
      <c r="AW97" s="12"/>
    </row>
    <row r="98" spans="1:49" s="167" customFormat="1" ht="15" customHeight="1">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3"/>
      <c r="AP98" s="12"/>
      <c r="AQ98" s="12"/>
      <c r="AR98" s="12"/>
      <c r="AS98" s="12"/>
      <c r="AT98" s="12"/>
      <c r="AU98" s="12"/>
      <c r="AV98" s="12"/>
      <c r="AW98" s="12"/>
    </row>
    <row r="99" spans="1:49" s="167" customFormat="1" ht="15" customHeight="1">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3"/>
      <c r="AP99" s="12"/>
      <c r="AQ99" s="12"/>
      <c r="AR99" s="12"/>
      <c r="AS99" s="12"/>
      <c r="AT99" s="12"/>
      <c r="AU99" s="12"/>
      <c r="AV99" s="12"/>
      <c r="AW99" s="12"/>
    </row>
    <row r="100" spans="1:49" ht="15" customHeight="1"/>
  </sheetData>
  <sheetProtection algorithmName="SHA-512" hashValue="SEaXu72H4Goany/EWnS6EXf+hJ2slIpjtOV8ZidqhPTaZ2w0Avt6kum33MINASk1UH1Nj5/o8Y16Zp3jzYkJMA==" saltValue="0eXko0SWkrU1brJcwKgvsA==" spinCount="100000" sheet="1" scenarios="1" selectLockedCells="1"/>
  <mergeCells count="21">
    <mergeCell ref="AP9:AV9"/>
    <mergeCell ref="AP10:AV15"/>
    <mergeCell ref="AP17:AV17"/>
    <mergeCell ref="AP18:AV20"/>
    <mergeCell ref="E57:I57"/>
    <mergeCell ref="J57:N57"/>
    <mergeCell ref="P57:U57"/>
    <mergeCell ref="V57:AA57"/>
    <mergeCell ref="AB57:AC57"/>
    <mergeCell ref="AD57:AK57"/>
    <mergeCell ref="AR22:AV23"/>
    <mergeCell ref="AP24:AV28"/>
    <mergeCell ref="A1:D60"/>
    <mergeCell ref="E1:AK3"/>
    <mergeCell ref="AL1:AN60"/>
    <mergeCell ref="E4:M5"/>
    <mergeCell ref="N4:AB5"/>
    <mergeCell ref="AC4:AK5"/>
    <mergeCell ref="E6:AK6"/>
    <mergeCell ref="E58:AK58"/>
    <mergeCell ref="E59:AK60"/>
  </mergeCells>
  <phoneticPr fontId="15"/>
  <dataValidations count="2">
    <dataValidation imeMode="hiragana" allowBlank="1" showInputMessage="1" showErrorMessage="1" sqref="AP10 AP18" xr:uid="{00000000-0002-0000-1300-000000000000}"/>
    <dataValidation imeMode="hiragana" allowBlank="1" showInputMessage="1" sqref="A1:C1 E1 BO61:XFD63 AX64:XFD1048576 AO1 AO64:AO1048576 AO61:BE63 AF23:AF56 AH18:AK23 AG24:AK56 AK7:AK17 P7:AH17 AI7 AI9:AJ17 P23:AE55 E58 F7:O55 E7:E56 AX1:AZ60 BH1:XFD60 BA1:BG12 BA19:BG60 A61:AN1048576" xr:uid="{00000000-0002-0000-13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pageSetUpPr autoPageBreaks="0" fitToPage="1"/>
  </sheetPr>
  <dimension ref="A1:DE2080"/>
  <sheetViews>
    <sheetView showGridLines="0" showRowColHeaders="0" workbookViewId="0">
      <selection sqref="A1:AO1"/>
    </sheetView>
  </sheetViews>
  <sheetFormatPr defaultColWidth="0" defaultRowHeight="15" customHeight="1" zeroHeight="1"/>
  <cols>
    <col min="1" max="1" width="1.25" style="1" customWidth="1"/>
    <col min="2" max="2" width="2.5" style="241" customWidth="1"/>
    <col min="3" max="3" width="4.875" style="1" customWidth="1"/>
    <col min="4" max="12" width="2.5" style="241" customWidth="1"/>
    <col min="13" max="42" width="2.5" style="1" customWidth="1"/>
    <col min="43" max="43" width="2.5" style="49" hidden="1" customWidth="1"/>
    <col min="44" max="58" width="2.5" style="1" customWidth="1"/>
    <col min="59" max="59" width="5" style="1" customWidth="1"/>
    <col min="60" max="60" width="2.5" style="36" customWidth="1"/>
    <col min="61" max="61" width="2.5" style="50" hidden="1" customWidth="1"/>
    <col min="62" max="62" width="2.5" style="49" hidden="1" customWidth="1"/>
    <col min="63" max="63" width="2.5" style="3" hidden="1" customWidth="1"/>
    <col min="64" max="64" width="34.5" style="6" hidden="1" customWidth="1"/>
    <col min="65" max="65" width="6.5" style="6" hidden="1" customWidth="1"/>
    <col min="66" max="66" width="2.5" style="6" hidden="1" customWidth="1"/>
    <col min="67" max="67" width="7.5" style="8" hidden="1" customWidth="1"/>
    <col min="68" max="68" width="27.25" style="8" hidden="1" customWidth="1"/>
    <col min="69" max="69" width="2.5" style="8" hidden="1" customWidth="1"/>
    <col min="70" max="77" width="2.25" style="8" hidden="1" customWidth="1"/>
    <col min="78" max="78" width="2.25" style="16" hidden="1" customWidth="1"/>
    <col min="79" max="79" width="19.375" style="1" hidden="1" customWidth="1"/>
    <col min="80" max="80" width="16.125" style="1" hidden="1" customWidth="1"/>
    <col min="81" max="81" width="10" style="1" hidden="1" customWidth="1"/>
    <col min="82" max="83" width="8.25" style="1" hidden="1" customWidth="1"/>
    <col min="84" max="84" width="20.75" style="1" hidden="1" customWidth="1"/>
    <col min="85" max="85" width="9.75" style="1" hidden="1" customWidth="1"/>
    <col min="86" max="86" width="62.75" style="1" hidden="1" customWidth="1"/>
    <col min="87" max="87" width="23" style="1" hidden="1" customWidth="1"/>
    <col min="88" max="88" width="42" style="1" hidden="1" customWidth="1"/>
    <col min="89" max="89" width="10" style="1" hidden="1" customWidth="1"/>
    <col min="90" max="90" width="23" style="1" hidden="1" customWidth="1"/>
    <col min="91" max="91" width="10.25" style="1" hidden="1" customWidth="1"/>
    <col min="92" max="92" width="17.25" style="1" hidden="1" customWidth="1"/>
    <col min="93" max="93" width="10.25" style="1" hidden="1" customWidth="1"/>
    <col min="94" max="94" width="12.5" style="1" hidden="1" customWidth="1"/>
    <col min="95" max="95" width="10.25" style="1" hidden="1" customWidth="1"/>
    <col min="96" max="96" width="20.75" style="1" hidden="1" customWidth="1"/>
    <col min="97" max="97" width="19.75" style="1" hidden="1" customWidth="1"/>
    <col min="98" max="98" width="9.625" style="1" hidden="1" customWidth="1"/>
    <col min="99" max="99" width="12.25" style="1" hidden="1" customWidth="1"/>
    <col min="100" max="101" width="17.625" style="1" hidden="1" customWidth="1"/>
    <col min="102" max="102" width="16.125" style="1" hidden="1" customWidth="1"/>
    <col min="103" max="104" width="9" style="1" hidden="1" customWidth="1"/>
    <col min="105" max="105" width="15.125" style="1" hidden="1" customWidth="1"/>
    <col min="106" max="106" width="5" style="134" hidden="1" customWidth="1"/>
    <col min="107" max="107" width="8" style="429" hidden="1" customWidth="1"/>
    <col min="108" max="109" width="4.5" style="134" hidden="1" customWidth="1"/>
    <col min="110" max="16384" width="2.5" style="1" hidden="1"/>
  </cols>
  <sheetData>
    <row r="1" spans="1:109" ht="30" customHeight="1">
      <c r="A1" s="580" t="s">
        <v>4320</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Q1" s="244"/>
      <c r="AR1" s="709"/>
      <c r="AS1" s="709"/>
      <c r="AT1" s="709"/>
      <c r="AU1" s="709"/>
      <c r="AV1" s="709"/>
      <c r="AW1" s="709"/>
      <c r="AX1" s="709"/>
      <c r="AY1" s="709"/>
      <c r="AZ1" s="709"/>
      <c r="BA1" s="709"/>
      <c r="BB1" s="709"/>
      <c r="BC1" s="709"/>
      <c r="BD1" s="709"/>
      <c r="BE1" s="709"/>
      <c r="BF1" s="709"/>
      <c r="BG1" s="709"/>
      <c r="BL1" s="1109" t="s">
        <v>190</v>
      </c>
      <c r="BM1" s="1109"/>
      <c r="BN1" s="1109"/>
      <c r="BO1" s="1109"/>
      <c r="BP1" s="1109"/>
      <c r="BQ1" s="1109"/>
      <c r="BR1" s="1109"/>
      <c r="BS1" s="1109"/>
      <c r="BT1" s="1109"/>
      <c r="BU1" s="1109"/>
      <c r="BV1" s="33"/>
      <c r="BW1" s="33"/>
      <c r="BX1" s="33"/>
      <c r="BY1" s="33"/>
      <c r="BZ1" s="15"/>
      <c r="CA1" s="4" t="s">
        <v>707</v>
      </c>
      <c r="CB1" s="4" t="s">
        <v>14</v>
      </c>
      <c r="CC1" s="4" t="s">
        <v>63</v>
      </c>
      <c r="CD1" s="4" t="s">
        <v>66</v>
      </c>
      <c r="CE1" s="4" t="s">
        <v>772</v>
      </c>
      <c r="CF1" s="4" t="s">
        <v>127</v>
      </c>
      <c r="CG1" s="4" t="s">
        <v>629</v>
      </c>
      <c r="CH1" s="4" t="s">
        <v>517</v>
      </c>
      <c r="CI1" s="4" t="s">
        <v>140</v>
      </c>
      <c r="CJ1" s="4" t="s">
        <v>141</v>
      </c>
      <c r="CK1" s="4" t="s">
        <v>362</v>
      </c>
      <c r="CL1" s="4" t="s">
        <v>1038</v>
      </c>
      <c r="CM1" s="4" t="s">
        <v>497</v>
      </c>
      <c r="CN1" s="4" t="s">
        <v>511</v>
      </c>
      <c r="CO1" s="4" t="s">
        <v>498</v>
      </c>
      <c r="CP1" s="4" t="s">
        <v>505</v>
      </c>
      <c r="CQ1" s="4" t="s">
        <v>499</v>
      </c>
      <c r="CR1" s="4" t="s">
        <v>778</v>
      </c>
      <c r="CS1" s="4" t="s">
        <v>545</v>
      </c>
      <c r="CT1" s="4" t="s">
        <v>569</v>
      </c>
      <c r="CU1" s="4" t="s">
        <v>573</v>
      </c>
      <c r="CV1" s="4" t="s">
        <v>580</v>
      </c>
      <c r="CW1" s="4" t="s">
        <v>581</v>
      </c>
      <c r="CX1" s="4" t="s">
        <v>636</v>
      </c>
      <c r="CY1" s="4" t="s">
        <v>658</v>
      </c>
      <c r="CZ1" s="4" t="s">
        <v>888</v>
      </c>
      <c r="DA1" s="135" t="s">
        <v>1072</v>
      </c>
      <c r="DB1" s="158" t="s">
        <v>1262</v>
      </c>
      <c r="DC1" s="180" t="s">
        <v>557</v>
      </c>
      <c r="DD1" s="180" t="s">
        <v>1207</v>
      </c>
      <c r="DE1" s="180" t="s">
        <v>1208</v>
      </c>
    </row>
    <row r="2" spans="1:109" ht="15" customHeight="1">
      <c r="A2" s="1277" t="s">
        <v>870</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Q2" s="244"/>
      <c r="AR2" s="709"/>
      <c r="AS2" s="709"/>
      <c r="AT2" s="709"/>
      <c r="AU2" s="709"/>
      <c r="AV2" s="709"/>
      <c r="AW2" s="709"/>
      <c r="AX2" s="709"/>
      <c r="AY2" s="709"/>
      <c r="AZ2" s="709"/>
      <c r="BA2" s="709"/>
      <c r="BB2" s="709"/>
      <c r="BC2" s="709"/>
      <c r="BD2" s="709"/>
      <c r="BE2" s="709"/>
      <c r="BF2" s="709"/>
      <c r="BG2" s="709"/>
      <c r="CA2" s="1" t="s">
        <v>699</v>
      </c>
      <c r="CB2" s="1" t="s">
        <v>783</v>
      </c>
      <c r="CC2" s="1" t="s">
        <v>637</v>
      </c>
      <c r="CD2" s="1" t="s">
        <v>703</v>
      </c>
      <c r="CE2" s="1" t="s">
        <v>771</v>
      </c>
      <c r="CF2" s="1" t="s">
        <v>718</v>
      </c>
      <c r="CG2" s="1" t="s">
        <v>705</v>
      </c>
      <c r="CH2" s="1" t="s">
        <v>898</v>
      </c>
      <c r="CI2" s="1" t="s">
        <v>709</v>
      </c>
      <c r="CJ2" s="1" t="s">
        <v>709</v>
      </c>
      <c r="CK2" s="1" t="s">
        <v>363</v>
      </c>
      <c r="CL2" s="1" t="s">
        <v>700</v>
      </c>
      <c r="CM2" s="1" t="s">
        <v>776</v>
      </c>
      <c r="CO2" s="1" t="s">
        <v>776</v>
      </c>
      <c r="CP2" s="1" t="s">
        <v>776</v>
      </c>
      <c r="CQ2" s="1" t="s">
        <v>776</v>
      </c>
      <c r="CR2" s="1" t="s">
        <v>718</v>
      </c>
      <c r="CS2" s="1" t="s">
        <v>713</v>
      </c>
      <c r="CT2" s="1" t="s">
        <v>706</v>
      </c>
      <c r="CV2" s="1" t="s">
        <v>576</v>
      </c>
      <c r="CW2" s="1" t="s">
        <v>577</v>
      </c>
      <c r="CX2" s="1" t="s">
        <v>633</v>
      </c>
      <c r="CY2" s="1" t="s">
        <v>776</v>
      </c>
      <c r="CZ2" s="1" t="s">
        <v>699</v>
      </c>
      <c r="DA2" s="35" t="s">
        <v>1073</v>
      </c>
      <c r="DB2" s="134" t="s">
        <v>1498</v>
      </c>
      <c r="DC2" s="187" t="s">
        <v>1125</v>
      </c>
      <c r="DD2" s="181" t="s">
        <v>1126</v>
      </c>
      <c r="DE2" s="181" t="s">
        <v>1127</v>
      </c>
    </row>
    <row r="3" spans="1:109" ht="15" customHeight="1">
      <c r="A3" s="1277"/>
      <c r="B3" s="1277"/>
      <c r="C3" s="1277"/>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Q3" s="244"/>
      <c r="AR3" s="709"/>
      <c r="AS3" s="709"/>
      <c r="AT3" s="709"/>
      <c r="AU3" s="709"/>
      <c r="AV3" s="709"/>
      <c r="AW3" s="709"/>
      <c r="AX3" s="709"/>
      <c r="AY3" s="709"/>
      <c r="AZ3" s="709"/>
      <c r="BA3" s="709"/>
      <c r="BB3" s="709"/>
      <c r="BC3" s="709"/>
      <c r="BD3" s="709"/>
      <c r="BE3" s="709"/>
      <c r="BF3" s="709"/>
      <c r="BG3" s="709"/>
      <c r="CA3" s="1" t="s">
        <v>730</v>
      </c>
      <c r="CB3" s="1" t="s">
        <v>15</v>
      </c>
      <c r="CC3" s="1" t="s">
        <v>638</v>
      </c>
      <c r="CD3" s="1" t="s">
        <v>134</v>
      </c>
      <c r="CE3" s="1" t="s">
        <v>1024</v>
      </c>
      <c r="CF3" s="9"/>
      <c r="CG3" s="1" t="s">
        <v>630</v>
      </c>
      <c r="CH3" s="1" t="s">
        <v>882</v>
      </c>
      <c r="CK3" s="1" t="s">
        <v>327</v>
      </c>
      <c r="CM3" s="1" t="s">
        <v>489</v>
      </c>
      <c r="CN3" s="1" t="s">
        <v>510</v>
      </c>
      <c r="CO3" s="1" t="s">
        <v>803</v>
      </c>
      <c r="CP3" s="1" t="s">
        <v>506</v>
      </c>
      <c r="CQ3" s="1" t="s">
        <v>500</v>
      </c>
      <c r="CR3" s="9"/>
      <c r="CS3" s="1" t="s">
        <v>708</v>
      </c>
      <c r="CT3" s="1" t="s">
        <v>570</v>
      </c>
      <c r="CU3" s="1" t="s">
        <v>574</v>
      </c>
      <c r="CV3" s="1" t="s">
        <v>578</v>
      </c>
      <c r="CW3" s="1" t="s">
        <v>579</v>
      </c>
      <c r="CX3" s="1" t="s">
        <v>634</v>
      </c>
      <c r="CY3" s="1" t="s">
        <v>864</v>
      </c>
      <c r="CZ3" s="1" t="s">
        <v>889</v>
      </c>
      <c r="DA3" s="35" t="s">
        <v>1075</v>
      </c>
      <c r="DB3" s="134" t="s">
        <v>1499</v>
      </c>
      <c r="DC3" s="187" t="s">
        <v>1552</v>
      </c>
      <c r="DD3" s="181" t="s">
        <v>1130</v>
      </c>
      <c r="DE3" s="181" t="s">
        <v>1131</v>
      </c>
    </row>
    <row r="4" spans="1:109" ht="15" customHeight="1">
      <c r="B4" s="1248" t="s">
        <v>828</v>
      </c>
      <c r="C4" s="1249"/>
      <c r="D4" s="1120" t="s">
        <v>1027</v>
      </c>
      <c r="E4" s="1121"/>
      <c r="F4" s="1121"/>
      <c r="G4" s="1116" t="s">
        <v>767</v>
      </c>
      <c r="H4" s="1116"/>
      <c r="I4" s="1116"/>
      <c r="J4" s="1116" t="s">
        <v>809</v>
      </c>
      <c r="K4" s="1116"/>
      <c r="L4" s="1116"/>
      <c r="M4" s="1116" t="s">
        <v>810</v>
      </c>
      <c r="N4" s="1116"/>
      <c r="O4" s="1116"/>
      <c r="P4" s="1116" t="s">
        <v>989</v>
      </c>
      <c r="Q4" s="1116"/>
      <c r="R4" s="1116"/>
      <c r="S4" s="1116" t="s">
        <v>1028</v>
      </c>
      <c r="T4" s="1116"/>
      <c r="U4" s="1116"/>
      <c r="V4" s="1116" t="s">
        <v>1447</v>
      </c>
      <c r="W4" s="1116"/>
      <c r="X4" s="1116"/>
      <c r="Y4" s="1116" t="s">
        <v>990</v>
      </c>
      <c r="Z4" s="1116"/>
      <c r="AA4" s="1116"/>
      <c r="AB4" s="1116" t="s">
        <v>811</v>
      </c>
      <c r="AC4" s="1116"/>
      <c r="AD4" s="1116"/>
      <c r="AE4" s="1116" t="s">
        <v>1029</v>
      </c>
      <c r="AF4" s="1116"/>
      <c r="AG4" s="1116"/>
      <c r="AH4" s="1116" t="s">
        <v>1030</v>
      </c>
      <c r="AI4" s="1116"/>
      <c r="AJ4" s="1116"/>
      <c r="AK4" s="1239" t="s">
        <v>1031</v>
      </c>
      <c r="AL4" s="1239"/>
      <c r="AM4" s="1239"/>
      <c r="AN4" s="688"/>
      <c r="AO4" s="689"/>
      <c r="AP4" s="245"/>
      <c r="AQ4" s="244"/>
      <c r="AR4" s="709"/>
      <c r="AS4" s="709"/>
      <c r="AT4" s="709"/>
      <c r="AU4" s="709"/>
      <c r="AV4" s="709"/>
      <c r="AW4" s="709"/>
      <c r="AX4" s="709"/>
      <c r="AY4" s="709"/>
      <c r="AZ4" s="709"/>
      <c r="BA4" s="709"/>
      <c r="BB4" s="709"/>
      <c r="BC4" s="709"/>
      <c r="BD4" s="709"/>
      <c r="BE4" s="709"/>
      <c r="BF4" s="709"/>
      <c r="BG4" s="709"/>
      <c r="CA4" s="1" t="s">
        <v>708</v>
      </c>
      <c r="CB4" s="1" t="s">
        <v>27</v>
      </c>
      <c r="CC4" s="1" t="s">
        <v>639</v>
      </c>
      <c r="CD4" s="1" t="s">
        <v>135</v>
      </c>
      <c r="CE4" s="1" t="s">
        <v>134</v>
      </c>
      <c r="CF4" s="1" t="s">
        <v>838</v>
      </c>
      <c r="CG4" s="1" t="s">
        <v>631</v>
      </c>
      <c r="CH4" s="1" t="s">
        <v>883</v>
      </c>
      <c r="CI4" s="1" t="s">
        <v>698</v>
      </c>
      <c r="CJ4" s="1" t="s">
        <v>876</v>
      </c>
      <c r="CK4" s="1" t="s">
        <v>821</v>
      </c>
      <c r="CL4" s="1" t="s">
        <v>1039</v>
      </c>
      <c r="CM4" s="1" t="s">
        <v>496</v>
      </c>
      <c r="CO4" s="1" t="s">
        <v>509</v>
      </c>
      <c r="CP4" s="1" t="s">
        <v>508</v>
      </c>
      <c r="CQ4" s="1" t="s">
        <v>512</v>
      </c>
      <c r="CR4" s="1" t="s">
        <v>530</v>
      </c>
      <c r="CS4" s="1" t="s">
        <v>715</v>
      </c>
      <c r="CT4" s="1" t="s">
        <v>571</v>
      </c>
      <c r="CU4" s="1" t="s">
        <v>1040</v>
      </c>
      <c r="CX4" s="1" t="s">
        <v>635</v>
      </c>
      <c r="CZ4" s="1" t="s">
        <v>890</v>
      </c>
      <c r="DB4" s="134" t="s">
        <v>1273</v>
      </c>
      <c r="DC4" s="187" t="s">
        <v>1284</v>
      </c>
      <c r="DD4" s="181" t="s">
        <v>1134</v>
      </c>
      <c r="DE4" s="181" t="s">
        <v>1135</v>
      </c>
    </row>
    <row r="5" spans="1:109" ht="15" customHeight="1">
      <c r="B5" s="1250"/>
      <c r="C5" s="1251"/>
      <c r="D5" s="1120" t="s">
        <v>1027</v>
      </c>
      <c r="E5" s="1121"/>
      <c r="F5" s="1121"/>
      <c r="G5" s="1116" t="s">
        <v>1448</v>
      </c>
      <c r="H5" s="1116"/>
      <c r="I5" s="1116"/>
      <c r="J5" s="1116" t="s">
        <v>984</v>
      </c>
      <c r="K5" s="1116"/>
      <c r="L5" s="1116"/>
      <c r="M5" s="1116" t="s">
        <v>1032</v>
      </c>
      <c r="N5" s="1116"/>
      <c r="O5" s="1116"/>
      <c r="P5" s="1116"/>
      <c r="Q5" s="1116" t="s">
        <v>1033</v>
      </c>
      <c r="R5" s="1116"/>
      <c r="S5" s="1116"/>
      <c r="T5" s="1116" t="s">
        <v>1519</v>
      </c>
      <c r="U5" s="1116"/>
      <c r="V5" s="1116"/>
      <c r="W5" s="776"/>
      <c r="X5" s="777"/>
      <c r="Y5" s="1218" t="s">
        <v>991</v>
      </c>
      <c r="Z5" s="1219"/>
      <c r="AA5" s="1220"/>
      <c r="AB5" s="1116" t="s">
        <v>0</v>
      </c>
      <c r="AC5" s="1116"/>
      <c r="AD5" s="1116"/>
      <c r="AE5" s="1116"/>
      <c r="AF5" s="1116" t="s">
        <v>1034</v>
      </c>
      <c r="AG5" s="1116"/>
      <c r="AH5" s="1116"/>
      <c r="AI5" s="1116"/>
      <c r="AJ5" s="1116" t="s">
        <v>1959</v>
      </c>
      <c r="AK5" s="1116"/>
      <c r="AL5" s="1116"/>
      <c r="AM5" s="1116"/>
      <c r="AN5" s="1116"/>
      <c r="AO5" s="1221"/>
      <c r="AP5" s="246"/>
      <c r="AQ5" s="244"/>
      <c r="AR5" s="709"/>
      <c r="AS5" s="709"/>
      <c r="AT5" s="709"/>
      <c r="AU5" s="709"/>
      <c r="AV5" s="709"/>
      <c r="AW5" s="709"/>
      <c r="AX5" s="709"/>
      <c r="AY5" s="709"/>
      <c r="AZ5" s="709"/>
      <c r="BA5" s="709"/>
      <c r="BB5" s="709"/>
      <c r="BC5" s="709"/>
      <c r="BD5" s="709"/>
      <c r="BE5" s="709"/>
      <c r="BF5" s="709"/>
      <c r="BG5" s="709"/>
      <c r="CA5" s="1" t="s">
        <v>719</v>
      </c>
      <c r="CB5" s="1" t="s">
        <v>798</v>
      </c>
      <c r="CC5" s="1" t="s">
        <v>640</v>
      </c>
      <c r="CE5" s="1" t="s">
        <v>135</v>
      </c>
      <c r="CF5" s="1" t="s">
        <v>839</v>
      </c>
      <c r="CH5" s="1" t="s">
        <v>884</v>
      </c>
      <c r="CI5" s="1" t="s">
        <v>176</v>
      </c>
      <c r="CJ5" s="1" t="s">
        <v>2354</v>
      </c>
      <c r="CK5" s="1" t="s">
        <v>315</v>
      </c>
      <c r="CL5" s="1" t="s">
        <v>2458</v>
      </c>
      <c r="CP5" s="1" t="s">
        <v>507</v>
      </c>
      <c r="CQ5" s="1" t="s">
        <v>502</v>
      </c>
      <c r="CR5" s="1" t="s">
        <v>531</v>
      </c>
      <c r="CS5" s="1" t="s">
        <v>708</v>
      </c>
      <c r="CU5" s="1" t="s">
        <v>1041</v>
      </c>
      <c r="DA5" s="35" t="s">
        <v>1076</v>
      </c>
      <c r="DB5" s="134" t="s">
        <v>1280</v>
      </c>
      <c r="DC5" s="187" t="s">
        <v>1282</v>
      </c>
      <c r="DD5" s="181" t="s">
        <v>1137</v>
      </c>
      <c r="DE5" s="181" t="s">
        <v>1138</v>
      </c>
    </row>
    <row r="6" spans="1:109" ht="15" customHeight="1">
      <c r="B6" s="1252"/>
      <c r="C6" s="1253"/>
      <c r="D6" s="1218" t="s">
        <v>991</v>
      </c>
      <c r="E6" s="1219"/>
      <c r="F6" s="1220"/>
      <c r="G6" s="1231" t="s">
        <v>2337</v>
      </c>
      <c r="H6" s="1232"/>
      <c r="I6" s="1232"/>
      <c r="J6" s="1232"/>
      <c r="K6" s="1232" t="s">
        <v>1037</v>
      </c>
      <c r="L6" s="1232"/>
      <c r="M6" s="1232"/>
      <c r="N6" s="442"/>
      <c r="O6" s="1122" t="s">
        <v>993</v>
      </c>
      <c r="P6" s="1123"/>
      <c r="Q6" s="1123"/>
      <c r="R6" s="1116" t="s">
        <v>0</v>
      </c>
      <c r="S6" s="1116"/>
      <c r="T6" s="1116"/>
      <c r="U6" s="1116"/>
      <c r="V6" s="1116" t="s">
        <v>992</v>
      </c>
      <c r="W6" s="1116"/>
      <c r="X6" s="1116"/>
      <c r="Y6" s="1242" t="s">
        <v>1035</v>
      </c>
      <c r="Z6" s="1243"/>
      <c r="AA6" s="1244"/>
      <c r="AB6" s="1116" t="s">
        <v>1036</v>
      </c>
      <c r="AC6" s="1116"/>
      <c r="AD6" s="1116"/>
      <c r="AE6" s="1116"/>
      <c r="AF6" s="859"/>
      <c r="AG6" s="859"/>
      <c r="AH6" s="860"/>
      <c r="AI6" s="1278" t="s">
        <v>1639</v>
      </c>
      <c r="AJ6" s="1279"/>
      <c r="AK6" s="1280"/>
      <c r="AL6" s="1240" t="s">
        <v>0</v>
      </c>
      <c r="AM6" s="1116"/>
      <c r="AN6" s="1116"/>
      <c r="AO6" s="1221"/>
      <c r="AP6" s="246"/>
      <c r="AQ6" s="244"/>
      <c r="AR6" s="709"/>
      <c r="AS6" s="709"/>
      <c r="AT6" s="709"/>
      <c r="AU6" s="709"/>
      <c r="AV6" s="709"/>
      <c r="AW6" s="709"/>
      <c r="AX6" s="709"/>
      <c r="AY6" s="709"/>
      <c r="AZ6" s="709"/>
      <c r="BA6" s="709"/>
      <c r="BB6" s="709"/>
      <c r="BC6" s="709"/>
      <c r="BD6" s="709"/>
      <c r="BE6" s="709"/>
      <c r="BF6" s="709"/>
      <c r="BG6" s="709"/>
      <c r="CA6" s="1" t="s">
        <v>720</v>
      </c>
      <c r="CB6" s="1" t="s">
        <v>784</v>
      </c>
      <c r="CC6" s="1" t="s">
        <v>641</v>
      </c>
      <c r="CD6" s="4" t="s">
        <v>66</v>
      </c>
      <c r="CI6" s="1" t="s">
        <v>177</v>
      </c>
      <c r="CJ6" s="1" t="s">
        <v>1740</v>
      </c>
      <c r="CK6" s="1" t="s">
        <v>316</v>
      </c>
      <c r="CL6" s="1" t="s">
        <v>2397</v>
      </c>
      <c r="CQ6" s="1" t="s">
        <v>501</v>
      </c>
      <c r="CR6" s="1" t="s">
        <v>532</v>
      </c>
      <c r="CS6" s="1" t="s">
        <v>1039</v>
      </c>
      <c r="CU6" s="1" t="s">
        <v>1042</v>
      </c>
      <c r="DA6" s="35" t="s">
        <v>1077</v>
      </c>
      <c r="DC6" s="187" t="s">
        <v>1281</v>
      </c>
      <c r="DD6" s="181" t="s">
        <v>1140</v>
      </c>
      <c r="DE6" s="181" t="s">
        <v>1141</v>
      </c>
    </row>
    <row r="7" spans="1:109" ht="15" customHeight="1" thickBot="1">
      <c r="C7" s="247"/>
      <c r="D7" s="247"/>
      <c r="AE7" s="1241"/>
      <c r="AF7" s="1241"/>
      <c r="AG7" s="1241"/>
      <c r="AH7" s="1241"/>
      <c r="AI7" s="1241"/>
      <c r="AR7" s="709"/>
      <c r="AS7" s="709"/>
      <c r="AT7" s="709"/>
      <c r="AU7" s="709"/>
      <c r="AV7" s="709"/>
      <c r="AW7" s="709"/>
      <c r="AX7" s="709"/>
      <c r="AY7" s="709"/>
      <c r="AZ7" s="709"/>
      <c r="BA7" s="709"/>
      <c r="BB7" s="709"/>
      <c r="BC7" s="709"/>
      <c r="BD7" s="709"/>
      <c r="BE7" s="709"/>
      <c r="BF7" s="709"/>
      <c r="BG7" s="709"/>
      <c r="CA7" s="1" t="s">
        <v>721</v>
      </c>
      <c r="CB7" s="1" t="s">
        <v>785</v>
      </c>
      <c r="CC7" s="1" t="s">
        <v>642</v>
      </c>
      <c r="CD7" s="1" t="s">
        <v>703</v>
      </c>
      <c r="CI7" s="1" t="s">
        <v>178</v>
      </c>
      <c r="CJ7" s="1" t="s">
        <v>877</v>
      </c>
      <c r="CK7" s="1" t="s">
        <v>317</v>
      </c>
      <c r="CL7" s="1" t="s">
        <v>2398</v>
      </c>
      <c r="CQ7" s="1" t="s">
        <v>503</v>
      </c>
      <c r="CR7" s="1" t="s">
        <v>533</v>
      </c>
      <c r="CS7" s="1" t="s">
        <v>2458</v>
      </c>
      <c r="CU7" s="1" t="s">
        <v>1043</v>
      </c>
      <c r="DC7" s="187" t="s">
        <v>1277</v>
      </c>
      <c r="DD7" s="181" t="s">
        <v>1145</v>
      </c>
      <c r="DE7" s="181" t="s">
        <v>1146</v>
      </c>
    </row>
    <row r="8" spans="1:109" ht="15" customHeight="1" thickBot="1">
      <c r="B8" s="1245" t="s">
        <v>70</v>
      </c>
      <c r="C8" s="1246"/>
      <c r="D8" s="1246"/>
      <c r="E8" s="1246"/>
      <c r="F8" s="1246"/>
      <c r="G8" s="1246"/>
      <c r="H8" s="1246"/>
      <c r="I8" s="1246"/>
      <c r="J8" s="1246"/>
      <c r="K8" s="1246"/>
      <c r="L8" s="1246"/>
      <c r="M8" s="1246"/>
      <c r="N8" s="1246"/>
      <c r="O8" s="1246"/>
      <c r="P8" s="1246"/>
      <c r="Q8" s="1246"/>
      <c r="R8" s="1246"/>
      <c r="S8" s="1246"/>
      <c r="T8" s="1246"/>
      <c r="U8" s="1246"/>
      <c r="V8" s="1246"/>
      <c r="W8" s="1246"/>
      <c r="X8" s="1246"/>
      <c r="Y8" s="1246"/>
      <c r="Z8" s="1246"/>
      <c r="AA8" s="1246"/>
      <c r="AB8" s="1246"/>
      <c r="AC8" s="1246"/>
      <c r="AD8" s="1246"/>
      <c r="AE8" s="1246"/>
      <c r="AF8" s="1246"/>
      <c r="AG8" s="1246"/>
      <c r="AH8" s="1246"/>
      <c r="AI8" s="1246"/>
      <c r="AJ8" s="1246"/>
      <c r="AK8" s="1246"/>
      <c r="AL8" s="1246"/>
      <c r="AM8" s="1246"/>
      <c r="AN8" s="1246"/>
      <c r="AO8" s="1247"/>
      <c r="AP8" s="248"/>
      <c r="AQ8" s="249"/>
      <c r="AR8" s="765"/>
      <c r="AS8" s="765"/>
      <c r="AT8" s="765"/>
      <c r="AU8" s="765"/>
      <c r="AV8" s="765"/>
      <c r="AW8" s="765"/>
      <c r="AX8" s="765"/>
      <c r="AY8" s="765"/>
      <c r="AZ8" s="765"/>
      <c r="BA8" s="765"/>
      <c r="BB8" s="765"/>
      <c r="BC8" s="765"/>
      <c r="BD8" s="765"/>
      <c r="BE8" s="765"/>
      <c r="BF8" s="765"/>
      <c r="BG8" s="765"/>
      <c r="CA8" s="1" t="s">
        <v>722</v>
      </c>
      <c r="CB8" s="1" t="s">
        <v>786</v>
      </c>
      <c r="CC8" s="1" t="s">
        <v>643</v>
      </c>
      <c r="CD8" s="1" t="s">
        <v>1024</v>
      </c>
      <c r="CI8" s="1" t="s">
        <v>179</v>
      </c>
      <c r="CJ8" s="1" t="s">
        <v>878</v>
      </c>
      <c r="CK8" s="1" t="s">
        <v>318</v>
      </c>
      <c r="CL8" s="1" t="s">
        <v>2399</v>
      </c>
      <c r="CQ8" s="1" t="s">
        <v>504</v>
      </c>
      <c r="CR8" s="1" t="s">
        <v>534</v>
      </c>
      <c r="CS8" s="1" t="s">
        <v>2397</v>
      </c>
      <c r="CU8" s="1" t="s">
        <v>1044</v>
      </c>
      <c r="DA8" s="35" t="s">
        <v>1078</v>
      </c>
      <c r="DC8" s="187" t="s">
        <v>1274</v>
      </c>
      <c r="DD8" s="181" t="s">
        <v>1148</v>
      </c>
      <c r="DE8" s="181" t="s">
        <v>1149</v>
      </c>
    </row>
    <row r="9" spans="1:109" ht="15" customHeight="1" thickBot="1">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48"/>
      <c r="AQ9" s="249"/>
      <c r="AR9" s="1256" t="s">
        <v>659</v>
      </c>
      <c r="AS9" s="1257"/>
      <c r="AT9" s="1257"/>
      <c r="AU9" s="1257"/>
      <c r="AV9" s="1257"/>
      <c r="AW9" s="1257"/>
      <c r="AX9" s="1257"/>
      <c r="AY9" s="1257"/>
      <c r="AZ9" s="1257"/>
      <c r="BA9" s="1257"/>
      <c r="BB9" s="1257"/>
      <c r="BC9" s="1257"/>
      <c r="BD9" s="1257"/>
      <c r="BE9" s="1257"/>
      <c r="BF9" s="1257"/>
      <c r="BG9" s="1258"/>
      <c r="CA9" s="1" t="s">
        <v>723</v>
      </c>
      <c r="CB9" s="1" t="s">
        <v>787</v>
      </c>
      <c r="CC9" s="1" t="s">
        <v>644</v>
      </c>
      <c r="CD9" s="1" t="s">
        <v>134</v>
      </c>
      <c r="CI9" s="1" t="s">
        <v>180</v>
      </c>
      <c r="CJ9" s="1" t="s">
        <v>879</v>
      </c>
      <c r="CK9" s="1" t="s">
        <v>319</v>
      </c>
      <c r="CL9" s="1" t="s">
        <v>2400</v>
      </c>
      <c r="CR9" s="1" t="s">
        <v>535</v>
      </c>
      <c r="CS9" s="1" t="s">
        <v>2398</v>
      </c>
      <c r="CU9" s="1" t="s">
        <v>1045</v>
      </c>
      <c r="DA9" s="35" t="s">
        <v>1079</v>
      </c>
      <c r="DC9" s="187" t="s">
        <v>1271</v>
      </c>
      <c r="DD9" s="181" t="s">
        <v>1151</v>
      </c>
      <c r="DE9" s="181" t="s">
        <v>1152</v>
      </c>
    </row>
    <row r="10" spans="1:109" ht="15" customHeight="1" thickTop="1">
      <c r="A10" s="241"/>
      <c r="B10" s="251"/>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3"/>
      <c r="AR10" s="1259"/>
      <c r="AS10" s="1260"/>
      <c r="AT10" s="1260"/>
      <c r="AU10" s="1260"/>
      <c r="AV10" s="1260"/>
      <c r="AW10" s="1260"/>
      <c r="AX10" s="1260"/>
      <c r="AY10" s="1260"/>
      <c r="AZ10" s="1260"/>
      <c r="BA10" s="1260"/>
      <c r="BB10" s="1260"/>
      <c r="BC10" s="1260"/>
      <c r="BD10" s="1260"/>
      <c r="BE10" s="1260"/>
      <c r="BF10" s="1260"/>
      <c r="BG10" s="1261"/>
      <c r="CA10" s="1" t="s">
        <v>724</v>
      </c>
      <c r="CB10" s="1" t="s">
        <v>788</v>
      </c>
      <c r="CC10" s="1" t="s">
        <v>645</v>
      </c>
      <c r="CD10" s="1" t="s">
        <v>135</v>
      </c>
      <c r="CI10" s="9" t="s">
        <v>181</v>
      </c>
      <c r="CJ10" s="1" t="s">
        <v>2355</v>
      </c>
      <c r="CK10" s="1" t="s">
        <v>320</v>
      </c>
      <c r="CL10" s="1" t="s">
        <v>2401</v>
      </c>
      <c r="CR10" s="1" t="s">
        <v>536</v>
      </c>
      <c r="CS10" s="1" t="s">
        <v>2399</v>
      </c>
      <c r="CU10" s="1" t="s">
        <v>1046</v>
      </c>
      <c r="DC10" s="187" t="s">
        <v>1268</v>
      </c>
      <c r="DD10" s="181" t="s">
        <v>1156</v>
      </c>
      <c r="DE10" s="181" t="s">
        <v>1157</v>
      </c>
    </row>
    <row r="11" spans="1:109" ht="15" customHeight="1">
      <c r="A11" s="241"/>
      <c r="B11" s="254"/>
      <c r="C11" s="255" t="s">
        <v>716</v>
      </c>
      <c r="D11" s="1222" t="s">
        <v>11</v>
      </c>
      <c r="E11" s="1223"/>
      <c r="F11" s="1223"/>
      <c r="G11" s="1223"/>
      <c r="H11" s="1223"/>
      <c r="I11" s="1223"/>
      <c r="J11" s="1223"/>
      <c r="K11" s="1223"/>
      <c r="L11" s="1224"/>
      <c r="M11" s="1212" t="s">
        <v>69</v>
      </c>
      <c r="N11" s="1213"/>
      <c r="O11" s="1213"/>
      <c r="P11" s="1213"/>
      <c r="Q11" s="1213"/>
      <c r="R11" s="1213"/>
      <c r="S11" s="1213"/>
      <c r="T11" s="1213"/>
      <c r="U11" s="1213"/>
      <c r="V11" s="1213"/>
      <c r="W11" s="1213"/>
      <c r="X11" s="1213"/>
      <c r="Y11" s="1213"/>
      <c r="Z11" s="1213"/>
      <c r="AA11" s="1213"/>
      <c r="AB11" s="1213"/>
      <c r="AC11" s="1213"/>
      <c r="AD11" s="1213"/>
      <c r="AE11" s="1213"/>
      <c r="AF11" s="1213"/>
      <c r="AG11" s="1213"/>
      <c r="AH11" s="1213"/>
      <c r="AI11" s="1213"/>
      <c r="AJ11" s="1213"/>
      <c r="AK11" s="1213"/>
      <c r="AL11" s="1213"/>
      <c r="AM11" s="1214"/>
      <c r="AO11" s="256"/>
      <c r="AR11" s="1262" t="s">
        <v>67</v>
      </c>
      <c r="AS11" s="1263"/>
      <c r="AT11" s="1262" t="s">
        <v>1446</v>
      </c>
      <c r="AU11" s="1264"/>
      <c r="AV11" s="1264"/>
      <c r="AW11" s="1264"/>
      <c r="AX11" s="1264"/>
      <c r="AY11" s="1264"/>
      <c r="AZ11" s="1264"/>
      <c r="BA11" s="1264"/>
      <c r="BB11" s="1264"/>
      <c r="BC11" s="1264"/>
      <c r="BD11" s="1264"/>
      <c r="BE11" s="1264"/>
      <c r="BF11" s="1264"/>
      <c r="BG11" s="1263"/>
      <c r="CA11" s="1" t="s">
        <v>725</v>
      </c>
      <c r="CB11" s="1" t="s">
        <v>789</v>
      </c>
      <c r="CC11" s="1" t="s">
        <v>646</v>
      </c>
      <c r="CD11" s="1" t="s">
        <v>136</v>
      </c>
      <c r="CI11" s="1" t="s">
        <v>182</v>
      </c>
      <c r="CJ11" s="1" t="s">
        <v>2356</v>
      </c>
      <c r="CK11" s="1" t="s">
        <v>321</v>
      </c>
      <c r="CL11" s="1" t="s">
        <v>2402</v>
      </c>
      <c r="CR11" s="1" t="s">
        <v>538</v>
      </c>
      <c r="CS11" s="1" t="s">
        <v>2400</v>
      </c>
      <c r="CU11" s="1" t="s">
        <v>1047</v>
      </c>
      <c r="DA11" s="35" t="s">
        <v>1080</v>
      </c>
      <c r="DC11" s="187" t="s">
        <v>1266</v>
      </c>
      <c r="DD11" s="181" t="s">
        <v>1160</v>
      </c>
      <c r="DE11" s="181" t="s">
        <v>1161</v>
      </c>
    </row>
    <row r="12" spans="1:109" ht="15" customHeight="1">
      <c r="A12" s="241"/>
      <c r="B12" s="254"/>
      <c r="C12" s="1254" t="s">
        <v>717</v>
      </c>
      <c r="D12" s="761" t="s">
        <v>12</v>
      </c>
      <c r="E12" s="762"/>
      <c r="F12" s="762"/>
      <c r="G12" s="762"/>
      <c r="H12" s="762"/>
      <c r="I12" s="762"/>
      <c r="J12" s="762"/>
      <c r="K12" s="762"/>
      <c r="L12" s="763"/>
      <c r="M12" s="1237" t="s">
        <v>1025</v>
      </c>
      <c r="N12" s="1191"/>
      <c r="O12" s="1077"/>
      <c r="P12" s="1078"/>
      <c r="Q12" s="729" t="s">
        <v>131</v>
      </c>
      <c r="R12" s="1077"/>
      <c r="S12" s="1078"/>
      <c r="T12" s="729" t="s">
        <v>132</v>
      </c>
      <c r="U12" s="1077"/>
      <c r="V12" s="1078"/>
      <c r="W12" s="729" t="s">
        <v>133</v>
      </c>
      <c r="X12" s="1233" t="s">
        <v>1815</v>
      </c>
      <c r="Y12" s="1233"/>
      <c r="Z12" s="1233"/>
      <c r="AA12" s="1233"/>
      <c r="AB12" s="1233"/>
      <c r="AC12" s="1233"/>
      <c r="AD12" s="1233"/>
      <c r="AE12" s="1233"/>
      <c r="AF12" s="1233"/>
      <c r="AG12" s="1233"/>
      <c r="AH12" s="1233"/>
      <c r="AI12" s="1233"/>
      <c r="AJ12" s="1233"/>
      <c r="AK12" s="1233"/>
      <c r="AL12" s="1233"/>
      <c r="AM12" s="1234"/>
      <c r="AO12" s="256"/>
      <c r="AR12" s="869">
        <v>1</v>
      </c>
      <c r="AS12" s="870"/>
      <c r="AT12" s="875" t="s">
        <v>1640</v>
      </c>
      <c r="AU12" s="875"/>
      <c r="AV12" s="875"/>
      <c r="AW12" s="875"/>
      <c r="AX12" s="875"/>
      <c r="AY12" s="875"/>
      <c r="AZ12" s="875"/>
      <c r="BA12" s="875"/>
      <c r="BB12" s="875"/>
      <c r="BC12" s="875"/>
      <c r="BD12" s="875"/>
      <c r="BE12" s="875"/>
      <c r="BF12" s="875"/>
      <c r="BG12" s="875"/>
      <c r="BL12" s="7" t="str">
        <f>IF(U12=""," 　　年　 　月　 　日",M12&amp;O12&amp;Q12&amp;R12&amp;T12&amp;U12&amp;W12)</f>
        <v xml:space="preserve"> 　　年　 　月　 　日</v>
      </c>
      <c r="CA12" s="1" t="s">
        <v>726</v>
      </c>
      <c r="CB12" s="1" t="s">
        <v>790</v>
      </c>
      <c r="CC12" s="1" t="s">
        <v>647</v>
      </c>
      <c r="CD12" s="1" t="s">
        <v>137</v>
      </c>
      <c r="CI12" s="1" t="s">
        <v>183</v>
      </c>
      <c r="CK12" s="1" t="s">
        <v>322</v>
      </c>
      <c r="CL12" s="1" t="s">
        <v>2403</v>
      </c>
      <c r="CS12" s="1" t="s">
        <v>2401</v>
      </c>
      <c r="CU12" s="1" t="s">
        <v>1048</v>
      </c>
      <c r="DA12" s="35" t="s">
        <v>1082</v>
      </c>
      <c r="DC12" s="187" t="s">
        <v>1563</v>
      </c>
      <c r="DD12" s="181" t="s">
        <v>1164</v>
      </c>
      <c r="DE12" s="181" t="s">
        <v>1165</v>
      </c>
    </row>
    <row r="13" spans="1:109" ht="15" customHeight="1">
      <c r="A13" s="241"/>
      <c r="B13" s="254"/>
      <c r="C13" s="1255"/>
      <c r="D13" s="764"/>
      <c r="E13" s="765"/>
      <c r="F13" s="765"/>
      <c r="G13" s="765"/>
      <c r="H13" s="765"/>
      <c r="I13" s="765"/>
      <c r="J13" s="765"/>
      <c r="K13" s="765"/>
      <c r="L13" s="766"/>
      <c r="M13" s="1238"/>
      <c r="N13" s="1192"/>
      <c r="O13" s="1079"/>
      <c r="P13" s="1080"/>
      <c r="Q13" s="732"/>
      <c r="R13" s="1079"/>
      <c r="S13" s="1080"/>
      <c r="T13" s="732"/>
      <c r="U13" s="1079"/>
      <c r="V13" s="1080"/>
      <c r="W13" s="732"/>
      <c r="X13" s="1235"/>
      <c r="Y13" s="1235"/>
      <c r="Z13" s="1235"/>
      <c r="AA13" s="1235"/>
      <c r="AB13" s="1235"/>
      <c r="AC13" s="1235"/>
      <c r="AD13" s="1235"/>
      <c r="AE13" s="1235"/>
      <c r="AF13" s="1235"/>
      <c r="AG13" s="1235"/>
      <c r="AH13" s="1235"/>
      <c r="AI13" s="1235"/>
      <c r="AJ13" s="1235"/>
      <c r="AK13" s="1235"/>
      <c r="AL13" s="1235"/>
      <c r="AM13" s="1236"/>
      <c r="AO13" s="256"/>
      <c r="AR13" s="869">
        <v>2</v>
      </c>
      <c r="AS13" s="870"/>
      <c r="AT13" s="875" t="s">
        <v>1641</v>
      </c>
      <c r="AU13" s="875"/>
      <c r="AV13" s="875"/>
      <c r="AW13" s="875"/>
      <c r="AX13" s="875"/>
      <c r="AY13" s="875"/>
      <c r="AZ13" s="875"/>
      <c r="BA13" s="875"/>
      <c r="BB13" s="875"/>
      <c r="BC13" s="875"/>
      <c r="BD13" s="875"/>
      <c r="BE13" s="875"/>
      <c r="BF13" s="875"/>
      <c r="BG13" s="875"/>
      <c r="BL13" s="125" t="str">
        <f>IF(O12="","",O12-12)</f>
        <v/>
      </c>
      <c r="CA13" s="1" t="s">
        <v>727</v>
      </c>
      <c r="CB13" s="1" t="s">
        <v>791</v>
      </c>
      <c r="CC13" s="1" t="s">
        <v>648</v>
      </c>
      <c r="CI13" s="9" t="s">
        <v>184</v>
      </c>
      <c r="CK13" s="1" t="s">
        <v>323</v>
      </c>
      <c r="CL13" s="1" t="s">
        <v>2404</v>
      </c>
      <c r="CS13" s="1" t="s">
        <v>2402</v>
      </c>
      <c r="CU13" s="1" t="s">
        <v>1049</v>
      </c>
      <c r="DC13" s="187" t="s">
        <v>1664</v>
      </c>
      <c r="DD13" s="181" t="s">
        <v>1167</v>
      </c>
      <c r="DE13" s="181" t="s">
        <v>1168</v>
      </c>
    </row>
    <row r="14" spans="1:109" ht="15" customHeight="1">
      <c r="A14" s="241"/>
      <c r="B14" s="254"/>
      <c r="AO14" s="256"/>
      <c r="AR14" s="869">
        <v>3</v>
      </c>
      <c r="AS14" s="870"/>
      <c r="AT14" s="875" t="s">
        <v>1642</v>
      </c>
      <c r="AU14" s="875"/>
      <c r="AV14" s="875"/>
      <c r="AW14" s="875"/>
      <c r="AX14" s="875"/>
      <c r="AY14" s="875"/>
      <c r="AZ14" s="875"/>
      <c r="BA14" s="875"/>
      <c r="BB14" s="875"/>
      <c r="BC14" s="875"/>
      <c r="BD14" s="875"/>
      <c r="BE14" s="875"/>
      <c r="BF14" s="875"/>
      <c r="BG14" s="875"/>
      <c r="BL14" s="125" t="str">
        <f>IF(R12="","",R12)</f>
        <v/>
      </c>
      <c r="CA14" s="1" t="s">
        <v>728</v>
      </c>
      <c r="CB14" s="1" t="s">
        <v>792</v>
      </c>
      <c r="CC14" s="1" t="s">
        <v>649</v>
      </c>
      <c r="CI14" s="1" t="s">
        <v>880</v>
      </c>
      <c r="CK14" s="1" t="s">
        <v>324</v>
      </c>
      <c r="CL14" s="1" t="s">
        <v>2405</v>
      </c>
      <c r="CS14" s="1" t="s">
        <v>2403</v>
      </c>
      <c r="CU14" s="1" t="s">
        <v>1050</v>
      </c>
      <c r="DA14" s="35" t="s">
        <v>1083</v>
      </c>
      <c r="DC14" s="187" t="s">
        <v>1665</v>
      </c>
      <c r="DD14" s="181" t="s">
        <v>1169</v>
      </c>
      <c r="DE14" s="181" t="s">
        <v>1170</v>
      </c>
    </row>
    <row r="15" spans="1:109" ht="15" customHeight="1">
      <c r="A15" s="241"/>
      <c r="B15" s="254"/>
      <c r="C15" s="1103" t="s">
        <v>861</v>
      </c>
      <c r="D15" s="961" t="s">
        <v>4</v>
      </c>
      <c r="E15" s="961"/>
      <c r="F15" s="961"/>
      <c r="G15" s="961"/>
      <c r="H15" s="961"/>
      <c r="I15" s="961"/>
      <c r="J15" s="961"/>
      <c r="K15" s="961"/>
      <c r="L15" s="962"/>
      <c r="M15" s="1026"/>
      <c r="N15" s="1027"/>
      <c r="O15" s="1027"/>
      <c r="P15" s="1027"/>
      <c r="Q15" s="1027"/>
      <c r="R15" s="1027"/>
      <c r="S15" s="1027"/>
      <c r="T15" s="1027"/>
      <c r="U15" s="1027"/>
      <c r="V15" s="1027"/>
      <c r="W15" s="1027"/>
      <c r="X15" s="1027"/>
      <c r="Y15" s="1027"/>
      <c r="Z15" s="1027"/>
      <c r="AA15" s="1027"/>
      <c r="AB15" s="1027"/>
      <c r="AC15" s="1027"/>
      <c r="AD15" s="1027"/>
      <c r="AE15" s="1029"/>
      <c r="AF15" s="948" t="s">
        <v>124</v>
      </c>
      <c r="AG15" s="949"/>
      <c r="AH15" s="949"/>
      <c r="AI15" s="949"/>
      <c r="AJ15" s="949"/>
      <c r="AK15" s="949"/>
      <c r="AL15" s="949"/>
      <c r="AM15" s="950"/>
      <c r="AO15" s="256"/>
      <c r="AR15" s="869">
        <v>4</v>
      </c>
      <c r="AS15" s="870"/>
      <c r="AT15" s="875" t="s">
        <v>1643</v>
      </c>
      <c r="AU15" s="875"/>
      <c r="AV15" s="875"/>
      <c r="AW15" s="875"/>
      <c r="AX15" s="875"/>
      <c r="AY15" s="875"/>
      <c r="AZ15" s="875"/>
      <c r="BA15" s="875"/>
      <c r="BB15" s="875"/>
      <c r="BC15" s="875"/>
      <c r="BD15" s="875"/>
      <c r="BE15" s="875"/>
      <c r="BF15" s="875"/>
      <c r="BG15" s="875"/>
      <c r="BL15" s="17" t="str">
        <f>BL13&amp;BL14</f>
        <v/>
      </c>
      <c r="CA15" s="1" t="s">
        <v>729</v>
      </c>
      <c r="CB15" s="1" t="s">
        <v>793</v>
      </c>
      <c r="CC15" s="1" t="s">
        <v>650</v>
      </c>
      <c r="CI15" s="1" t="s">
        <v>185</v>
      </c>
      <c r="CK15" s="1" t="s">
        <v>325</v>
      </c>
      <c r="CL15" s="1" t="s">
        <v>2406</v>
      </c>
      <c r="CS15" s="1" t="s">
        <v>2404</v>
      </c>
      <c r="CU15" s="1" t="s">
        <v>1051</v>
      </c>
      <c r="DA15" s="35" t="s">
        <v>1084</v>
      </c>
      <c r="DC15" s="187" t="s">
        <v>1666</v>
      </c>
      <c r="DD15" s="181"/>
      <c r="DE15" s="181" t="s">
        <v>1171</v>
      </c>
    </row>
    <row r="16" spans="1:109" ht="15" hidden="1" customHeight="1">
      <c r="A16" s="257"/>
      <c r="B16" s="254"/>
      <c r="C16" s="1104"/>
      <c r="D16" s="709" t="s">
        <v>860</v>
      </c>
      <c r="E16" s="709"/>
      <c r="F16" s="709"/>
      <c r="G16" s="709"/>
      <c r="H16" s="709"/>
      <c r="I16" s="709"/>
      <c r="J16" s="709"/>
      <c r="K16" s="709"/>
      <c r="L16" s="710"/>
      <c r="M16" s="879" t="s">
        <v>126</v>
      </c>
      <c r="N16" s="880"/>
      <c r="O16" s="881"/>
      <c r="P16" s="258" t="str">
        <f t="shared" ref="P16:AI16" si="0">MID($M$15,COLUMN()-15,1)</f>
        <v/>
      </c>
      <c r="Q16" s="258" t="str">
        <f t="shared" si="0"/>
        <v/>
      </c>
      <c r="R16" s="258" t="str">
        <f t="shared" si="0"/>
        <v/>
      </c>
      <c r="S16" s="258" t="str">
        <f t="shared" si="0"/>
        <v/>
      </c>
      <c r="T16" s="258" t="str">
        <f t="shared" si="0"/>
        <v/>
      </c>
      <c r="U16" s="258" t="str">
        <f t="shared" si="0"/>
        <v/>
      </c>
      <c r="V16" s="258" t="str">
        <f t="shared" si="0"/>
        <v/>
      </c>
      <c r="W16" s="258" t="str">
        <f t="shared" si="0"/>
        <v/>
      </c>
      <c r="X16" s="258" t="str">
        <f t="shared" si="0"/>
        <v/>
      </c>
      <c r="Y16" s="258" t="str">
        <f t="shared" si="0"/>
        <v/>
      </c>
      <c r="Z16" s="258" t="str">
        <f t="shared" si="0"/>
        <v/>
      </c>
      <c r="AA16" s="258" t="str">
        <f t="shared" si="0"/>
        <v/>
      </c>
      <c r="AB16" s="258" t="str">
        <f t="shared" si="0"/>
        <v/>
      </c>
      <c r="AC16" s="258" t="str">
        <f t="shared" si="0"/>
        <v/>
      </c>
      <c r="AD16" s="258" t="str">
        <f t="shared" si="0"/>
        <v/>
      </c>
      <c r="AE16" s="258" t="str">
        <f t="shared" si="0"/>
        <v/>
      </c>
      <c r="AF16" s="258" t="str">
        <f t="shared" si="0"/>
        <v/>
      </c>
      <c r="AG16" s="258" t="str">
        <f t="shared" si="0"/>
        <v/>
      </c>
      <c r="AH16" s="258" t="str">
        <f t="shared" si="0"/>
        <v/>
      </c>
      <c r="AI16" s="258" t="str">
        <f t="shared" si="0"/>
        <v/>
      </c>
      <c r="AJ16" s="1225"/>
      <c r="AK16" s="1226"/>
      <c r="AL16" s="1226"/>
      <c r="AM16" s="1227"/>
      <c r="AO16" s="256"/>
      <c r="AR16" s="259"/>
      <c r="AS16" s="259"/>
      <c r="BZ16" s="17"/>
      <c r="CA16" s="1" t="s">
        <v>730</v>
      </c>
      <c r="CB16" s="1" t="s">
        <v>794</v>
      </c>
      <c r="CC16" s="1" t="s">
        <v>651</v>
      </c>
      <c r="CI16" s="1" t="s">
        <v>186</v>
      </c>
      <c r="CK16" s="1" t="s">
        <v>326</v>
      </c>
      <c r="CL16" s="1" t="s">
        <v>2407</v>
      </c>
      <c r="CS16" s="1" t="s">
        <v>2405</v>
      </c>
      <c r="CU16" s="1" t="s">
        <v>1052</v>
      </c>
      <c r="DC16" s="187" t="s">
        <v>1667</v>
      </c>
      <c r="DD16" s="181"/>
      <c r="DE16" s="181" t="s">
        <v>1175</v>
      </c>
    </row>
    <row r="17" spans="1:109" ht="15" hidden="1" customHeight="1">
      <c r="A17" s="257"/>
      <c r="B17" s="254"/>
      <c r="C17" s="1104"/>
      <c r="D17" s="709"/>
      <c r="E17" s="709"/>
      <c r="F17" s="709"/>
      <c r="G17" s="709"/>
      <c r="H17" s="709"/>
      <c r="I17" s="709"/>
      <c r="J17" s="709"/>
      <c r="K17" s="709"/>
      <c r="L17" s="710"/>
      <c r="M17" s="882"/>
      <c r="N17" s="883"/>
      <c r="O17" s="884"/>
      <c r="P17" s="258" t="str">
        <f t="shared" ref="P17:AI17" si="1">MID($M$15,COLUMN()-15+20,1)</f>
        <v/>
      </c>
      <c r="Q17" s="258" t="str">
        <f t="shared" si="1"/>
        <v/>
      </c>
      <c r="R17" s="258" t="str">
        <f t="shared" si="1"/>
        <v/>
      </c>
      <c r="S17" s="258" t="str">
        <f t="shared" si="1"/>
        <v/>
      </c>
      <c r="T17" s="258" t="str">
        <f t="shared" si="1"/>
        <v/>
      </c>
      <c r="U17" s="258" t="str">
        <f t="shared" si="1"/>
        <v/>
      </c>
      <c r="V17" s="258" t="str">
        <f t="shared" si="1"/>
        <v/>
      </c>
      <c r="W17" s="258" t="str">
        <f t="shared" si="1"/>
        <v/>
      </c>
      <c r="X17" s="258" t="str">
        <f t="shared" si="1"/>
        <v/>
      </c>
      <c r="Y17" s="258" t="str">
        <f t="shared" si="1"/>
        <v/>
      </c>
      <c r="Z17" s="258" t="str">
        <f t="shared" si="1"/>
        <v/>
      </c>
      <c r="AA17" s="258" t="str">
        <f t="shared" si="1"/>
        <v/>
      </c>
      <c r="AB17" s="258" t="str">
        <f t="shared" si="1"/>
        <v/>
      </c>
      <c r="AC17" s="258" t="str">
        <f t="shared" si="1"/>
        <v/>
      </c>
      <c r="AD17" s="258" t="str">
        <f t="shared" si="1"/>
        <v/>
      </c>
      <c r="AE17" s="258" t="str">
        <f t="shared" si="1"/>
        <v/>
      </c>
      <c r="AF17" s="258" t="str">
        <f t="shared" si="1"/>
        <v/>
      </c>
      <c r="AG17" s="258" t="str">
        <f t="shared" si="1"/>
        <v/>
      </c>
      <c r="AH17" s="258" t="str">
        <f t="shared" si="1"/>
        <v/>
      </c>
      <c r="AI17" s="258" t="str">
        <f t="shared" si="1"/>
        <v/>
      </c>
      <c r="AJ17" s="1228"/>
      <c r="AK17" s="1229"/>
      <c r="AL17" s="1229"/>
      <c r="AM17" s="1230"/>
      <c r="AO17" s="256"/>
      <c r="AR17" s="259"/>
      <c r="AS17" s="259"/>
      <c r="CA17" s="1" t="s">
        <v>731</v>
      </c>
      <c r="CB17" s="1" t="s">
        <v>795</v>
      </c>
      <c r="CC17" s="1" t="s">
        <v>652</v>
      </c>
      <c r="CI17" s="1" t="s">
        <v>187</v>
      </c>
      <c r="CK17" s="1" t="s">
        <v>327</v>
      </c>
      <c r="CL17" s="1" t="s">
        <v>2408</v>
      </c>
      <c r="CS17" s="1" t="s">
        <v>2406</v>
      </c>
      <c r="CU17" s="1" t="s">
        <v>1053</v>
      </c>
      <c r="DA17" s="35" t="s">
        <v>1085</v>
      </c>
      <c r="DC17" s="187" t="s">
        <v>1668</v>
      </c>
      <c r="DD17" s="181"/>
      <c r="DE17" s="181" t="s">
        <v>1176</v>
      </c>
    </row>
    <row r="18" spans="1:109" ht="15" customHeight="1">
      <c r="A18" s="241"/>
      <c r="B18" s="254"/>
      <c r="C18" s="1104"/>
      <c r="D18" s="709"/>
      <c r="E18" s="709"/>
      <c r="F18" s="709"/>
      <c r="G18" s="709"/>
      <c r="H18" s="709"/>
      <c r="I18" s="709"/>
      <c r="J18" s="709"/>
      <c r="K18" s="709"/>
      <c r="L18" s="710"/>
      <c r="M18" s="947"/>
      <c r="N18" s="920"/>
      <c r="O18" s="920"/>
      <c r="P18" s="920"/>
      <c r="Q18" s="920"/>
      <c r="R18" s="920"/>
      <c r="S18" s="920"/>
      <c r="T18" s="920"/>
      <c r="U18" s="920"/>
      <c r="V18" s="920"/>
      <c r="W18" s="920"/>
      <c r="X18" s="920"/>
      <c r="Y18" s="920"/>
      <c r="Z18" s="920"/>
      <c r="AA18" s="920"/>
      <c r="AB18" s="920"/>
      <c r="AC18" s="920"/>
      <c r="AD18" s="920"/>
      <c r="AE18" s="920"/>
      <c r="AF18" s="920"/>
      <c r="AG18" s="920"/>
      <c r="AH18" s="920"/>
      <c r="AI18" s="921"/>
      <c r="AJ18" s="998" t="s">
        <v>664</v>
      </c>
      <c r="AK18" s="999"/>
      <c r="AL18" s="999"/>
      <c r="AM18" s="1000"/>
      <c r="AO18" s="256"/>
      <c r="AR18" s="1215">
        <v>5</v>
      </c>
      <c r="AS18" s="260">
        <v>1</v>
      </c>
      <c r="AT18" s="875" t="s">
        <v>1644</v>
      </c>
      <c r="AU18" s="875"/>
      <c r="AV18" s="875"/>
      <c r="AW18" s="875"/>
      <c r="AX18" s="875"/>
      <c r="AY18" s="875"/>
      <c r="AZ18" s="875"/>
      <c r="BA18" s="875"/>
      <c r="BB18" s="875"/>
      <c r="BC18" s="875"/>
      <c r="BD18" s="875"/>
      <c r="BE18" s="875"/>
      <c r="BF18" s="875"/>
      <c r="BG18" s="875"/>
      <c r="CA18" s="1" t="s">
        <v>732</v>
      </c>
      <c r="CB18" s="1" t="s">
        <v>796</v>
      </c>
      <c r="CC18" s="1" t="s">
        <v>653</v>
      </c>
      <c r="CI18" s="1" t="s">
        <v>188</v>
      </c>
      <c r="CK18" s="1" t="s">
        <v>328</v>
      </c>
      <c r="CL18" s="1" t="s">
        <v>2409</v>
      </c>
      <c r="CS18" s="1" t="s">
        <v>2407</v>
      </c>
      <c r="CU18" s="1" t="s">
        <v>1054</v>
      </c>
      <c r="DA18" s="35" t="s">
        <v>1086</v>
      </c>
      <c r="DC18" s="187" t="s">
        <v>1669</v>
      </c>
      <c r="DD18" s="181"/>
      <c r="DE18" s="181" t="s">
        <v>1177</v>
      </c>
    </row>
    <row r="19" spans="1:109" ht="15" hidden="1" customHeight="1">
      <c r="A19" s="257"/>
      <c r="B19" s="254"/>
      <c r="C19" s="1104"/>
      <c r="D19" s="709"/>
      <c r="E19" s="709"/>
      <c r="F19" s="709"/>
      <c r="G19" s="709"/>
      <c r="H19" s="709"/>
      <c r="I19" s="709"/>
      <c r="J19" s="709"/>
      <c r="K19" s="709"/>
      <c r="L19" s="710"/>
      <c r="M19" s="879" t="s">
        <v>126</v>
      </c>
      <c r="N19" s="880"/>
      <c r="O19" s="881"/>
      <c r="P19" s="261" t="str">
        <f t="shared" ref="P19:AI19" si="2">MID($M$18,COLUMN()-15,1)</f>
        <v/>
      </c>
      <c r="Q19" s="261" t="str">
        <f t="shared" si="2"/>
        <v/>
      </c>
      <c r="R19" s="261" t="str">
        <f t="shared" si="2"/>
        <v/>
      </c>
      <c r="S19" s="261" t="str">
        <f t="shared" si="2"/>
        <v/>
      </c>
      <c r="T19" s="261" t="str">
        <f t="shared" si="2"/>
        <v/>
      </c>
      <c r="U19" s="261" t="str">
        <f t="shared" si="2"/>
        <v/>
      </c>
      <c r="V19" s="261" t="str">
        <f t="shared" si="2"/>
        <v/>
      </c>
      <c r="W19" s="261" t="str">
        <f t="shared" si="2"/>
        <v/>
      </c>
      <c r="X19" s="261" t="str">
        <f t="shared" si="2"/>
        <v/>
      </c>
      <c r="Y19" s="261" t="str">
        <f t="shared" si="2"/>
        <v/>
      </c>
      <c r="Z19" s="261" t="str">
        <f t="shared" si="2"/>
        <v/>
      </c>
      <c r="AA19" s="261" t="str">
        <f t="shared" si="2"/>
        <v/>
      </c>
      <c r="AB19" s="261" t="str">
        <f t="shared" si="2"/>
        <v/>
      </c>
      <c r="AC19" s="261" t="str">
        <f t="shared" si="2"/>
        <v/>
      </c>
      <c r="AD19" s="261" t="str">
        <f t="shared" si="2"/>
        <v/>
      </c>
      <c r="AE19" s="261" t="str">
        <f t="shared" si="2"/>
        <v/>
      </c>
      <c r="AF19" s="261" t="str">
        <f t="shared" si="2"/>
        <v/>
      </c>
      <c r="AG19" s="261" t="str">
        <f t="shared" si="2"/>
        <v/>
      </c>
      <c r="AH19" s="261" t="str">
        <f t="shared" si="2"/>
        <v/>
      </c>
      <c r="AI19" s="261" t="str">
        <f t="shared" si="2"/>
        <v/>
      </c>
      <c r="AJ19" s="941"/>
      <c r="AK19" s="942"/>
      <c r="AL19" s="942"/>
      <c r="AM19" s="943"/>
      <c r="AO19" s="256"/>
      <c r="AR19" s="1216"/>
      <c r="AS19" s="259"/>
      <c r="CA19" s="1" t="s">
        <v>733</v>
      </c>
      <c r="CB19" s="1" t="s">
        <v>797</v>
      </c>
      <c r="CC19" s="1" t="s">
        <v>654</v>
      </c>
      <c r="CI19" s="1" t="s">
        <v>189</v>
      </c>
      <c r="CK19" s="1" t="s">
        <v>329</v>
      </c>
      <c r="CL19" s="1" t="s">
        <v>2410</v>
      </c>
      <c r="CS19" s="1" t="s">
        <v>2408</v>
      </c>
      <c r="CU19" s="1" t="s">
        <v>1055</v>
      </c>
      <c r="DC19" s="187" t="s">
        <v>1670</v>
      </c>
      <c r="DD19" s="181"/>
      <c r="DE19" s="181" t="s">
        <v>1178</v>
      </c>
    </row>
    <row r="20" spans="1:109" ht="15" hidden="1" customHeight="1">
      <c r="A20" s="257"/>
      <c r="B20" s="254"/>
      <c r="C20" s="1105"/>
      <c r="D20" s="709"/>
      <c r="E20" s="709"/>
      <c r="F20" s="709"/>
      <c r="G20" s="709"/>
      <c r="H20" s="709"/>
      <c r="I20" s="709"/>
      <c r="J20" s="709"/>
      <c r="K20" s="709"/>
      <c r="L20" s="710"/>
      <c r="M20" s="882"/>
      <c r="N20" s="883"/>
      <c r="O20" s="884"/>
      <c r="P20" s="258" t="str">
        <f t="shared" ref="P20:AI20" si="3">MID($M$18,COLUMN()-15+20,1)</f>
        <v/>
      </c>
      <c r="Q20" s="258" t="str">
        <f t="shared" si="3"/>
        <v/>
      </c>
      <c r="R20" s="258" t="str">
        <f t="shared" si="3"/>
        <v/>
      </c>
      <c r="S20" s="258" t="str">
        <f t="shared" si="3"/>
        <v/>
      </c>
      <c r="T20" s="258" t="str">
        <f t="shared" si="3"/>
        <v/>
      </c>
      <c r="U20" s="258" t="str">
        <f t="shared" si="3"/>
        <v/>
      </c>
      <c r="V20" s="258" t="str">
        <f t="shared" si="3"/>
        <v/>
      </c>
      <c r="W20" s="258" t="str">
        <f t="shared" si="3"/>
        <v/>
      </c>
      <c r="X20" s="258" t="str">
        <f t="shared" si="3"/>
        <v/>
      </c>
      <c r="Y20" s="258" t="str">
        <f t="shared" si="3"/>
        <v/>
      </c>
      <c r="Z20" s="258" t="str">
        <f t="shared" si="3"/>
        <v/>
      </c>
      <c r="AA20" s="258" t="str">
        <f t="shared" si="3"/>
        <v/>
      </c>
      <c r="AB20" s="258" t="str">
        <f t="shared" si="3"/>
        <v/>
      </c>
      <c r="AC20" s="258" t="str">
        <f t="shared" si="3"/>
        <v/>
      </c>
      <c r="AD20" s="258" t="str">
        <f t="shared" si="3"/>
        <v/>
      </c>
      <c r="AE20" s="258" t="str">
        <f t="shared" si="3"/>
        <v/>
      </c>
      <c r="AF20" s="258" t="str">
        <f t="shared" si="3"/>
        <v/>
      </c>
      <c r="AG20" s="258" t="str">
        <f t="shared" si="3"/>
        <v/>
      </c>
      <c r="AH20" s="258" t="str">
        <f t="shared" si="3"/>
        <v/>
      </c>
      <c r="AI20" s="258" t="str">
        <f t="shared" si="3"/>
        <v/>
      </c>
      <c r="AJ20" s="944"/>
      <c r="AK20" s="945"/>
      <c r="AL20" s="945"/>
      <c r="AM20" s="946"/>
      <c r="AO20" s="256"/>
      <c r="AR20" s="1216"/>
      <c r="AS20" s="259"/>
      <c r="CA20" s="1" t="s">
        <v>734</v>
      </c>
      <c r="CB20" s="1" t="s">
        <v>62</v>
      </c>
      <c r="CC20" s="1" t="s">
        <v>655</v>
      </c>
      <c r="CK20" s="1" t="s">
        <v>330</v>
      </c>
      <c r="CL20" s="1" t="s">
        <v>2411</v>
      </c>
      <c r="CS20" s="1" t="s">
        <v>2409</v>
      </c>
      <c r="CU20" s="1" t="s">
        <v>1056</v>
      </c>
      <c r="DA20" s="35" t="s">
        <v>1087</v>
      </c>
      <c r="DC20" s="187" t="s">
        <v>1671</v>
      </c>
      <c r="DD20" s="181"/>
      <c r="DE20" s="181" t="s">
        <v>1179</v>
      </c>
    </row>
    <row r="21" spans="1:109" ht="15" hidden="1" customHeight="1">
      <c r="A21" s="257"/>
      <c r="B21" s="254"/>
      <c r="C21" s="1106" t="s">
        <v>802</v>
      </c>
      <c r="D21" s="854" t="s">
        <v>312</v>
      </c>
      <c r="E21" s="776"/>
      <c r="F21" s="776"/>
      <c r="G21" s="776"/>
      <c r="H21" s="776"/>
      <c r="I21" s="776"/>
      <c r="J21" s="776"/>
      <c r="K21" s="776"/>
      <c r="L21" s="777"/>
      <c r="M21" s="1117" t="s">
        <v>313</v>
      </c>
      <c r="N21" s="1118"/>
      <c r="O21" s="1118"/>
      <c r="P21" s="1118"/>
      <c r="Q21" s="1118"/>
      <c r="R21" s="1118"/>
      <c r="S21" s="1119"/>
      <c r="T21" s="1129" t="s">
        <v>666</v>
      </c>
      <c r="U21" s="1130"/>
      <c r="V21" s="1130"/>
      <c r="W21" s="1130"/>
      <c r="X21" s="1130"/>
      <c r="Y21" s="1130"/>
      <c r="Z21" s="1130"/>
      <c r="AA21" s="1130"/>
      <c r="AB21" s="1130"/>
      <c r="AC21" s="1130"/>
      <c r="AD21" s="1130"/>
      <c r="AE21" s="1130"/>
      <c r="AF21" s="1130"/>
      <c r="AG21" s="1130"/>
      <c r="AH21" s="1130"/>
      <c r="AI21" s="1130"/>
      <c r="AJ21" s="1130"/>
      <c r="AK21" s="1130"/>
      <c r="AL21" s="1130"/>
      <c r="AM21" s="1131"/>
      <c r="AO21" s="256"/>
      <c r="AR21" s="1216"/>
      <c r="AS21" s="259"/>
      <c r="BL21" s="7" t="str">
        <f>LEFT(M21,1)</f>
        <v>1</v>
      </c>
      <c r="CA21" s="1" t="s">
        <v>735</v>
      </c>
      <c r="CB21" s="1" t="s">
        <v>16</v>
      </c>
      <c r="CC21" s="1" t="s">
        <v>656</v>
      </c>
      <c r="CK21" s="1" t="s">
        <v>331</v>
      </c>
      <c r="CL21" s="1" t="s">
        <v>2412</v>
      </c>
      <c r="CS21" s="1" t="s">
        <v>2410</v>
      </c>
      <c r="CU21" s="1" t="s">
        <v>1057</v>
      </c>
      <c r="DA21" s="35" t="s">
        <v>1088</v>
      </c>
      <c r="DC21" s="187" t="s">
        <v>1672</v>
      </c>
      <c r="DD21" s="181"/>
      <c r="DE21" s="181" t="s">
        <v>1184</v>
      </c>
    </row>
    <row r="22" spans="1:109" ht="15" hidden="1" customHeight="1">
      <c r="A22" s="257"/>
      <c r="B22" s="254"/>
      <c r="C22" s="1107"/>
      <c r="D22" s="761" t="s">
        <v>314</v>
      </c>
      <c r="E22" s="762"/>
      <c r="F22" s="762"/>
      <c r="G22" s="762"/>
      <c r="H22" s="762"/>
      <c r="I22" s="762"/>
      <c r="J22" s="762"/>
      <c r="K22" s="762"/>
      <c r="L22" s="763"/>
      <c r="M22" s="1117" t="s">
        <v>662</v>
      </c>
      <c r="N22" s="1118"/>
      <c r="O22" s="1118"/>
      <c r="P22" s="1118"/>
      <c r="Q22" s="1118"/>
      <c r="R22" s="1118"/>
      <c r="S22" s="1118"/>
      <c r="T22" s="1118"/>
      <c r="U22" s="1118"/>
      <c r="V22" s="1118"/>
      <c r="W22" s="1118"/>
      <c r="X22" s="1118"/>
      <c r="Y22" s="1118"/>
      <c r="Z22" s="1119"/>
      <c r="AA22" s="855" t="s">
        <v>665</v>
      </c>
      <c r="AB22" s="855"/>
      <c r="AC22" s="855"/>
      <c r="AD22" s="855"/>
      <c r="AE22" s="855"/>
      <c r="AF22" s="855"/>
      <c r="AG22" s="855"/>
      <c r="AH22" s="855"/>
      <c r="AI22" s="855"/>
      <c r="AJ22" s="855"/>
      <c r="AK22" s="855"/>
      <c r="AL22" s="855"/>
      <c r="AM22" s="856"/>
      <c r="AO22" s="256"/>
      <c r="AR22" s="1216"/>
      <c r="AS22" s="259"/>
      <c r="BL22" s="7" t="str">
        <f>IF(BL21="1","☑主たる事務所","☑従たる事務所")</f>
        <v>☑主たる事務所</v>
      </c>
      <c r="CA22" s="1" t="s">
        <v>736</v>
      </c>
      <c r="CB22" s="1" t="s">
        <v>17</v>
      </c>
      <c r="CC22" s="1" t="s">
        <v>657</v>
      </c>
      <c r="CK22" s="1" t="s">
        <v>332</v>
      </c>
      <c r="CL22" s="1" t="s">
        <v>2413</v>
      </c>
      <c r="CS22" s="1" t="s">
        <v>2411</v>
      </c>
      <c r="CU22" s="1" t="s">
        <v>1058</v>
      </c>
      <c r="DC22" s="187" t="s">
        <v>1673</v>
      </c>
      <c r="DD22" s="181"/>
      <c r="DE22" s="181" t="s">
        <v>1185</v>
      </c>
    </row>
    <row r="23" spans="1:109" ht="15" hidden="1" customHeight="1">
      <c r="A23" s="257"/>
      <c r="B23" s="254"/>
      <c r="C23" s="1107"/>
      <c r="D23" s="764"/>
      <c r="E23" s="765"/>
      <c r="F23" s="765"/>
      <c r="G23" s="765"/>
      <c r="H23" s="765"/>
      <c r="I23" s="765"/>
      <c r="J23" s="765"/>
      <c r="K23" s="765"/>
      <c r="L23" s="766"/>
      <c r="M23" s="966" t="s">
        <v>126</v>
      </c>
      <c r="N23" s="967"/>
      <c r="O23" s="968"/>
      <c r="P23" s="258" t="str">
        <f t="shared" ref="P23:AI23" si="4">MID($M$22,COLUMN()-15,1)</f>
        <v>本</v>
      </c>
      <c r="Q23" s="258" t="str">
        <f t="shared" si="4"/>
        <v>店</v>
      </c>
      <c r="R23" s="258" t="str">
        <f t="shared" si="4"/>
        <v/>
      </c>
      <c r="S23" s="258" t="str">
        <f t="shared" si="4"/>
        <v/>
      </c>
      <c r="T23" s="258" t="str">
        <f t="shared" si="4"/>
        <v/>
      </c>
      <c r="U23" s="258" t="str">
        <f t="shared" si="4"/>
        <v/>
      </c>
      <c r="V23" s="258" t="str">
        <f t="shared" si="4"/>
        <v/>
      </c>
      <c r="W23" s="258" t="str">
        <f t="shared" si="4"/>
        <v/>
      </c>
      <c r="X23" s="258" t="str">
        <f t="shared" si="4"/>
        <v/>
      </c>
      <c r="Y23" s="258" t="str">
        <f t="shared" si="4"/>
        <v/>
      </c>
      <c r="Z23" s="258" t="str">
        <f t="shared" si="4"/>
        <v/>
      </c>
      <c r="AA23" s="258" t="str">
        <f t="shared" si="4"/>
        <v/>
      </c>
      <c r="AB23" s="258" t="str">
        <f t="shared" si="4"/>
        <v/>
      </c>
      <c r="AC23" s="258" t="str">
        <f t="shared" si="4"/>
        <v/>
      </c>
      <c r="AD23" s="258" t="str">
        <f t="shared" si="4"/>
        <v/>
      </c>
      <c r="AE23" s="258" t="str">
        <f t="shared" si="4"/>
        <v/>
      </c>
      <c r="AF23" s="258" t="str">
        <f t="shared" si="4"/>
        <v/>
      </c>
      <c r="AG23" s="258" t="str">
        <f t="shared" si="4"/>
        <v/>
      </c>
      <c r="AH23" s="258" t="str">
        <f t="shared" si="4"/>
        <v/>
      </c>
      <c r="AI23" s="258" t="str">
        <f t="shared" si="4"/>
        <v/>
      </c>
      <c r="AJ23" s="740"/>
      <c r="AK23" s="861"/>
      <c r="AL23" s="861"/>
      <c r="AM23" s="862"/>
      <c r="AO23" s="256"/>
      <c r="AR23" s="1216"/>
      <c r="AS23" s="259"/>
      <c r="CA23" s="1" t="s">
        <v>737</v>
      </c>
      <c r="CB23" s="1" t="s">
        <v>18</v>
      </c>
      <c r="CK23" s="1" t="s">
        <v>333</v>
      </c>
      <c r="CL23" s="1" t="s">
        <v>2414</v>
      </c>
      <c r="CS23" s="1" t="s">
        <v>2412</v>
      </c>
      <c r="CU23" s="1" t="s">
        <v>1059</v>
      </c>
      <c r="DC23" s="187" t="s">
        <v>1674</v>
      </c>
      <c r="DD23" s="181"/>
      <c r="DE23" s="181" t="s">
        <v>1187</v>
      </c>
    </row>
    <row r="24" spans="1:109" ht="15" customHeight="1">
      <c r="A24" s="241"/>
      <c r="B24" s="254"/>
      <c r="C24" s="1107"/>
      <c r="D24" s="761" t="s">
        <v>5</v>
      </c>
      <c r="E24" s="762"/>
      <c r="F24" s="762"/>
      <c r="G24" s="762"/>
      <c r="H24" s="762"/>
      <c r="I24" s="762"/>
      <c r="J24" s="762"/>
      <c r="K24" s="762"/>
      <c r="L24" s="763"/>
      <c r="M24" s="929"/>
      <c r="N24" s="858"/>
      <c r="O24" s="241" t="s">
        <v>64</v>
      </c>
      <c r="P24" s="857"/>
      <c r="Q24" s="929"/>
      <c r="R24" s="858"/>
      <c r="S24" s="928"/>
      <c r="T24" s="859"/>
      <c r="U24" s="859"/>
      <c r="V24" s="859"/>
      <c r="W24" s="859"/>
      <c r="X24" s="859"/>
      <c r="Y24" s="859"/>
      <c r="Z24" s="859"/>
      <c r="AA24" s="859"/>
      <c r="AB24" s="859"/>
      <c r="AC24" s="859"/>
      <c r="AD24" s="859"/>
      <c r="AE24" s="859"/>
      <c r="AF24" s="859"/>
      <c r="AG24" s="859"/>
      <c r="AH24" s="859"/>
      <c r="AI24" s="859"/>
      <c r="AJ24" s="859"/>
      <c r="AK24" s="859"/>
      <c r="AL24" s="859"/>
      <c r="AM24" s="860"/>
      <c r="AO24" s="256"/>
      <c r="AR24" s="1217"/>
      <c r="AS24" s="260">
        <v>2</v>
      </c>
      <c r="AT24" s="875" t="s">
        <v>1645</v>
      </c>
      <c r="AU24" s="875"/>
      <c r="AV24" s="875"/>
      <c r="AW24" s="875"/>
      <c r="AX24" s="875"/>
      <c r="AY24" s="875"/>
      <c r="AZ24" s="875"/>
      <c r="BA24" s="875"/>
      <c r="BB24" s="875"/>
      <c r="BC24" s="875"/>
      <c r="BD24" s="875"/>
      <c r="BE24" s="875"/>
      <c r="BF24" s="875"/>
      <c r="BG24" s="875"/>
      <c r="BL24" s="7" t="str">
        <f>IF(M24="","",M24&amp;O24&amp;P24)</f>
        <v/>
      </c>
      <c r="CA24" s="1" t="s">
        <v>738</v>
      </c>
      <c r="CB24" s="1" t="s">
        <v>19</v>
      </c>
      <c r="CK24" s="1" t="s">
        <v>334</v>
      </c>
      <c r="CL24" s="1" t="s">
        <v>2415</v>
      </c>
      <c r="CS24" s="1" t="s">
        <v>2413</v>
      </c>
      <c r="CU24" s="1" t="s">
        <v>1060</v>
      </c>
      <c r="DC24" s="187" t="s">
        <v>1675</v>
      </c>
      <c r="DD24" s="181"/>
      <c r="DE24" s="181" t="s">
        <v>1188</v>
      </c>
    </row>
    <row r="25" spans="1:109" ht="15" hidden="1" customHeight="1">
      <c r="A25" s="257"/>
      <c r="B25" s="254"/>
      <c r="C25" s="1107"/>
      <c r="D25" s="764"/>
      <c r="E25" s="765"/>
      <c r="F25" s="765"/>
      <c r="G25" s="765"/>
      <c r="H25" s="765"/>
      <c r="I25" s="765"/>
      <c r="J25" s="765"/>
      <c r="K25" s="765"/>
      <c r="L25" s="766"/>
      <c r="M25" s="966" t="s">
        <v>126</v>
      </c>
      <c r="N25" s="967"/>
      <c r="O25" s="968"/>
      <c r="P25" s="258" t="str">
        <f>MID(M24,COLUMN()-15,1)</f>
        <v/>
      </c>
      <c r="Q25" s="258" t="str">
        <f>MID(M24,COLUMN()-15,1)</f>
        <v/>
      </c>
      <c r="R25" s="258" t="str">
        <f>MID(M24,COLUMN()-15,1)</f>
        <v/>
      </c>
      <c r="S25" s="262" t="s">
        <v>128</v>
      </c>
      <c r="T25" s="258" t="str">
        <f>MID(P24,COLUMN()-19,1)</f>
        <v/>
      </c>
      <c r="U25" s="258" t="str">
        <f>MID(P24,COLUMN()-19,1)</f>
        <v/>
      </c>
      <c r="V25" s="258" t="str">
        <f>MID(P24,COLUMN()-19,1)</f>
        <v/>
      </c>
      <c r="W25" s="258" t="str">
        <f>MID(P24,COLUMN()-19,1)</f>
        <v/>
      </c>
      <c r="X25" s="740"/>
      <c r="Y25" s="861"/>
      <c r="Z25" s="861"/>
      <c r="AA25" s="861"/>
      <c r="AB25" s="861"/>
      <c r="AC25" s="861"/>
      <c r="AD25" s="861"/>
      <c r="AE25" s="861"/>
      <c r="AF25" s="861"/>
      <c r="AG25" s="861"/>
      <c r="AH25" s="861"/>
      <c r="AI25" s="861"/>
      <c r="AJ25" s="861"/>
      <c r="AK25" s="861"/>
      <c r="AL25" s="861"/>
      <c r="AM25" s="862"/>
      <c r="AO25" s="256"/>
      <c r="AR25" s="259"/>
      <c r="AS25" s="259"/>
      <c r="BL25" s="19"/>
      <c r="CA25" s="1" t="s">
        <v>739</v>
      </c>
      <c r="CB25" s="1" t="s">
        <v>20</v>
      </c>
      <c r="CK25" s="1" t="s">
        <v>335</v>
      </c>
      <c r="CL25" s="1" t="s">
        <v>2416</v>
      </c>
      <c r="CS25" s="1" t="s">
        <v>2414</v>
      </c>
      <c r="CU25" s="1" t="s">
        <v>1061</v>
      </c>
      <c r="DC25" s="187" t="s">
        <v>1676</v>
      </c>
      <c r="DD25" s="181"/>
      <c r="DE25" s="181" t="s">
        <v>1189</v>
      </c>
    </row>
    <row r="26" spans="1:109" ht="15" customHeight="1">
      <c r="A26" s="241"/>
      <c r="B26" s="254"/>
      <c r="C26" s="1107"/>
      <c r="D26" s="722" t="s">
        <v>806</v>
      </c>
      <c r="E26" s="723"/>
      <c r="F26" s="723"/>
      <c r="G26" s="723"/>
      <c r="H26" s="723"/>
      <c r="I26" s="723"/>
      <c r="J26" s="723"/>
      <c r="K26" s="723"/>
      <c r="L26" s="724"/>
      <c r="M26" s="1126" t="s">
        <v>1027</v>
      </c>
      <c r="N26" s="1127"/>
      <c r="O26" s="1127"/>
      <c r="P26" s="1127"/>
      <c r="Q26" s="1127"/>
      <c r="R26" s="1128"/>
      <c r="S26" s="263"/>
      <c r="T26" s="969"/>
      <c r="U26" s="1049"/>
      <c r="V26" s="1049"/>
      <c r="W26" s="1049"/>
      <c r="X26" s="1049"/>
      <c r="Y26" s="1049"/>
      <c r="Z26" s="1049"/>
      <c r="AA26" s="1050"/>
      <c r="AB26" s="928"/>
      <c r="AC26" s="859"/>
      <c r="AD26" s="859"/>
      <c r="AE26" s="859"/>
      <c r="AF26" s="859"/>
      <c r="AG26" s="859"/>
      <c r="AH26" s="859"/>
      <c r="AI26" s="859"/>
      <c r="AJ26" s="859"/>
      <c r="AK26" s="859"/>
      <c r="AL26" s="859"/>
      <c r="AM26" s="860"/>
      <c r="AO26" s="256"/>
      <c r="AR26" s="869">
        <v>6</v>
      </c>
      <c r="AS26" s="870"/>
      <c r="AT26" s="875" t="s">
        <v>1646</v>
      </c>
      <c r="AU26" s="875"/>
      <c r="AV26" s="875"/>
      <c r="AW26" s="875"/>
      <c r="AX26" s="875"/>
      <c r="AY26" s="875"/>
      <c r="AZ26" s="875"/>
      <c r="BA26" s="875"/>
      <c r="BB26" s="875"/>
      <c r="BC26" s="875"/>
      <c r="BD26" s="875"/>
      <c r="BE26" s="875"/>
      <c r="BF26" s="875"/>
      <c r="BG26" s="875"/>
      <c r="BL26" s="7" t="str">
        <f>IF(T26="市区町村を選択 ▼","",LEFT(T26,6))</f>
        <v/>
      </c>
      <c r="CA26" s="1" t="s">
        <v>740</v>
      </c>
      <c r="CB26" s="1" t="s">
        <v>21</v>
      </c>
      <c r="CK26" s="1" t="s">
        <v>336</v>
      </c>
      <c r="CL26" s="1" t="s">
        <v>2417</v>
      </c>
      <c r="CS26" s="1" t="s">
        <v>2415</v>
      </c>
      <c r="CU26" s="1" t="s">
        <v>1062</v>
      </c>
      <c r="DC26" s="187" t="s">
        <v>1677</v>
      </c>
      <c r="DD26" s="181"/>
      <c r="DE26" s="181" t="s">
        <v>1190</v>
      </c>
    </row>
    <row r="27" spans="1:109" ht="15" hidden="1" customHeight="1">
      <c r="A27" s="257"/>
      <c r="B27" s="254"/>
      <c r="C27" s="1107"/>
      <c r="D27" s="839"/>
      <c r="E27" s="840"/>
      <c r="F27" s="840"/>
      <c r="G27" s="840"/>
      <c r="H27" s="840"/>
      <c r="I27" s="840"/>
      <c r="J27" s="840"/>
      <c r="K27" s="840"/>
      <c r="L27" s="841"/>
      <c r="M27" s="966" t="s">
        <v>126</v>
      </c>
      <c r="N27" s="967"/>
      <c r="O27" s="968"/>
      <c r="P27" s="261" t="str">
        <f t="shared" ref="P27:U27" si="5">MID($BL$26,COLUMN()-15,1)</f>
        <v/>
      </c>
      <c r="Q27" s="261" t="str">
        <f t="shared" si="5"/>
        <v/>
      </c>
      <c r="R27" s="261" t="str">
        <f t="shared" si="5"/>
        <v/>
      </c>
      <c r="S27" s="261" t="str">
        <f t="shared" si="5"/>
        <v/>
      </c>
      <c r="T27" s="261" t="str">
        <f t="shared" si="5"/>
        <v/>
      </c>
      <c r="U27" s="258" t="str">
        <f t="shared" si="5"/>
        <v/>
      </c>
      <c r="V27" s="740"/>
      <c r="W27" s="741"/>
      <c r="X27" s="741"/>
      <c r="Y27" s="741"/>
      <c r="Z27" s="741"/>
      <c r="AA27" s="741"/>
      <c r="AB27" s="741"/>
      <c r="AC27" s="741"/>
      <c r="AD27" s="741"/>
      <c r="AE27" s="741"/>
      <c r="AF27" s="741"/>
      <c r="AG27" s="741"/>
      <c r="AH27" s="741"/>
      <c r="AI27" s="741"/>
      <c r="AJ27" s="741"/>
      <c r="AK27" s="741"/>
      <c r="AL27" s="741"/>
      <c r="AM27" s="742"/>
      <c r="AO27" s="256"/>
      <c r="AR27" s="259"/>
      <c r="AS27" s="259"/>
      <c r="BL27" s="7" t="str">
        <f>IF(T26="市区町村を選択 ▼","",MID(T26,8,10))</f>
        <v/>
      </c>
      <c r="CA27" s="1" t="s">
        <v>741</v>
      </c>
      <c r="CB27" s="1" t="s">
        <v>22</v>
      </c>
      <c r="CK27" s="1" t="s">
        <v>337</v>
      </c>
      <c r="CL27" s="1" t="s">
        <v>2418</v>
      </c>
      <c r="CS27" s="1" t="s">
        <v>2416</v>
      </c>
      <c r="CU27" s="1" t="s">
        <v>1063</v>
      </c>
      <c r="DC27" s="187" t="s">
        <v>1678</v>
      </c>
      <c r="DD27" s="181"/>
      <c r="DE27" s="181" t="s">
        <v>1191</v>
      </c>
    </row>
    <row r="28" spans="1:109" ht="15" customHeight="1">
      <c r="A28" s="241"/>
      <c r="B28" s="254"/>
      <c r="C28" s="1107"/>
      <c r="D28" s="725"/>
      <c r="E28" s="726"/>
      <c r="F28" s="726"/>
      <c r="G28" s="726"/>
      <c r="H28" s="726"/>
      <c r="I28" s="726"/>
      <c r="J28" s="726"/>
      <c r="K28" s="726"/>
      <c r="L28" s="727"/>
      <c r="M28" s="1100" t="str">
        <f>BL27</f>
        <v/>
      </c>
      <c r="N28" s="1101"/>
      <c r="O28" s="1101"/>
      <c r="P28" s="1101"/>
      <c r="Q28" s="1101"/>
      <c r="R28" s="1101"/>
      <c r="S28" s="1101"/>
      <c r="T28" s="1101"/>
      <c r="U28" s="1101"/>
      <c r="V28" s="1101"/>
      <c r="W28" s="1101"/>
      <c r="X28" s="1101"/>
      <c r="Y28" s="1101"/>
      <c r="Z28" s="1101"/>
      <c r="AA28" s="1102"/>
      <c r="AB28" s="876" t="s">
        <v>627</v>
      </c>
      <c r="AC28" s="877"/>
      <c r="AD28" s="877"/>
      <c r="AE28" s="877"/>
      <c r="AF28" s="877"/>
      <c r="AG28" s="877"/>
      <c r="AH28" s="877"/>
      <c r="AI28" s="877"/>
      <c r="AJ28" s="877"/>
      <c r="AK28" s="877"/>
      <c r="AL28" s="877"/>
      <c r="AM28" s="878"/>
      <c r="AO28" s="256"/>
      <c r="AR28" s="869">
        <v>7</v>
      </c>
      <c r="AS28" s="870"/>
      <c r="AT28" s="875" t="s">
        <v>1647</v>
      </c>
      <c r="AU28" s="875"/>
      <c r="AV28" s="875"/>
      <c r="AW28" s="875"/>
      <c r="AX28" s="875"/>
      <c r="AY28" s="875"/>
      <c r="AZ28" s="875"/>
      <c r="BA28" s="875"/>
      <c r="BB28" s="875"/>
      <c r="BC28" s="875"/>
      <c r="BD28" s="875"/>
      <c r="BE28" s="875"/>
      <c r="BF28" s="875"/>
      <c r="BG28" s="875"/>
      <c r="BL28" s="7" t="str">
        <f>IF(T26="▼▼以下 　東京都","",$M$26&amp;$BL$27&amp;$M$29)</f>
        <v>東京都</v>
      </c>
      <c r="CA28" s="1" t="s">
        <v>742</v>
      </c>
      <c r="CB28" s="1" t="s">
        <v>23</v>
      </c>
      <c r="CK28" s="1" t="s">
        <v>338</v>
      </c>
      <c r="CL28" s="1" t="s">
        <v>2419</v>
      </c>
      <c r="CS28" s="1" t="s">
        <v>2417</v>
      </c>
      <c r="CU28" s="1" t="s">
        <v>1064</v>
      </c>
      <c r="DC28" s="187" t="s">
        <v>1679</v>
      </c>
      <c r="DD28" s="181"/>
      <c r="DE28" s="181" t="s">
        <v>1192</v>
      </c>
    </row>
    <row r="29" spans="1:109" ht="15" customHeight="1">
      <c r="A29" s="241"/>
      <c r="B29" s="254"/>
      <c r="C29" s="1107"/>
      <c r="D29" s="722" t="s">
        <v>807</v>
      </c>
      <c r="E29" s="723"/>
      <c r="F29" s="723"/>
      <c r="G29" s="723"/>
      <c r="H29" s="723"/>
      <c r="I29" s="723"/>
      <c r="J29" s="723"/>
      <c r="K29" s="723"/>
      <c r="L29" s="724"/>
      <c r="M29" s="947"/>
      <c r="N29" s="920"/>
      <c r="O29" s="920"/>
      <c r="P29" s="920"/>
      <c r="Q29" s="920"/>
      <c r="R29" s="920"/>
      <c r="S29" s="920"/>
      <c r="T29" s="920"/>
      <c r="U29" s="920"/>
      <c r="V29" s="920"/>
      <c r="W29" s="920"/>
      <c r="X29" s="920"/>
      <c r="Y29" s="920"/>
      <c r="Z29" s="920"/>
      <c r="AA29" s="920"/>
      <c r="AB29" s="920"/>
      <c r="AC29" s="920"/>
      <c r="AD29" s="920"/>
      <c r="AE29" s="920"/>
      <c r="AF29" s="920"/>
      <c r="AG29" s="920"/>
      <c r="AH29" s="920"/>
      <c r="AI29" s="921"/>
      <c r="AJ29" s="998" t="s">
        <v>664</v>
      </c>
      <c r="AK29" s="999"/>
      <c r="AL29" s="999"/>
      <c r="AM29" s="1000"/>
      <c r="AO29" s="256"/>
      <c r="AR29" s="869">
        <v>8</v>
      </c>
      <c r="AS29" s="870"/>
      <c r="AT29" s="875" t="s">
        <v>1445</v>
      </c>
      <c r="AU29" s="875"/>
      <c r="AV29" s="875"/>
      <c r="AW29" s="875"/>
      <c r="AX29" s="875"/>
      <c r="AY29" s="875"/>
      <c r="AZ29" s="875"/>
      <c r="BA29" s="875"/>
      <c r="BB29" s="875"/>
      <c r="BC29" s="875"/>
      <c r="BD29" s="875"/>
      <c r="BE29" s="875"/>
      <c r="BF29" s="875"/>
      <c r="BG29" s="875"/>
      <c r="BL29" s="7" t="str">
        <f>IF(M29="","",BL28&amp;"  "&amp;M33)</f>
        <v/>
      </c>
      <c r="CA29" s="1" t="s">
        <v>743</v>
      </c>
      <c r="CB29" s="1" t="s">
        <v>24</v>
      </c>
      <c r="CK29" s="1" t="s">
        <v>339</v>
      </c>
      <c r="CL29" s="1" t="s">
        <v>2420</v>
      </c>
      <c r="CS29" s="1" t="s">
        <v>2418</v>
      </c>
      <c r="CU29" s="1" t="s">
        <v>1065</v>
      </c>
      <c r="DC29" s="187" t="s">
        <v>1680</v>
      </c>
      <c r="DD29" s="181"/>
      <c r="DE29" s="181" t="s">
        <v>1186</v>
      </c>
    </row>
    <row r="30" spans="1:109" ht="15" customHeight="1">
      <c r="A30" s="241"/>
      <c r="B30" s="254"/>
      <c r="C30" s="1107"/>
      <c r="D30" s="725"/>
      <c r="E30" s="726"/>
      <c r="F30" s="726"/>
      <c r="G30" s="726"/>
      <c r="H30" s="726"/>
      <c r="I30" s="726"/>
      <c r="J30" s="726"/>
      <c r="K30" s="726"/>
      <c r="L30" s="727"/>
      <c r="M30" s="1135"/>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7"/>
      <c r="AO30" s="256"/>
      <c r="AR30" s="869">
        <v>9</v>
      </c>
      <c r="AS30" s="870"/>
      <c r="AT30" s="875" t="s">
        <v>1648</v>
      </c>
      <c r="AU30" s="875"/>
      <c r="AV30" s="875"/>
      <c r="AW30" s="875"/>
      <c r="AX30" s="875"/>
      <c r="AY30" s="875"/>
      <c r="AZ30" s="875"/>
      <c r="BA30" s="875"/>
      <c r="BB30" s="875"/>
      <c r="BC30" s="875"/>
      <c r="BD30" s="875"/>
      <c r="BE30" s="875"/>
      <c r="BF30" s="875"/>
      <c r="BG30" s="875"/>
      <c r="BL30" s="19"/>
      <c r="CA30" s="1" t="s">
        <v>744</v>
      </c>
      <c r="CB30" s="1" t="s">
        <v>25</v>
      </c>
      <c r="CK30" s="1" t="s">
        <v>340</v>
      </c>
      <c r="CL30" s="1" t="s">
        <v>2421</v>
      </c>
      <c r="CS30" s="1" t="s">
        <v>2419</v>
      </c>
      <c r="CU30" s="1" t="s">
        <v>1066</v>
      </c>
      <c r="DC30" s="187" t="s">
        <v>1681</v>
      </c>
      <c r="DD30" s="181"/>
      <c r="DE30" s="181" t="s">
        <v>1193</v>
      </c>
    </row>
    <row r="31" spans="1:109" ht="15" hidden="1" customHeight="1">
      <c r="A31" s="257"/>
      <c r="B31" s="254"/>
      <c r="C31" s="1107"/>
      <c r="D31" s="839"/>
      <c r="E31" s="840"/>
      <c r="F31" s="840"/>
      <c r="G31" s="840"/>
      <c r="H31" s="840"/>
      <c r="I31" s="840"/>
      <c r="J31" s="840"/>
      <c r="K31" s="840"/>
      <c r="L31" s="841"/>
      <c r="M31" s="1132" t="s">
        <v>126</v>
      </c>
      <c r="N31" s="1133"/>
      <c r="O31" s="1134"/>
      <c r="P31" s="261" t="str">
        <f t="shared" ref="P31:AI31" si="6">MID($M$29,COLUMN()-15,1)</f>
        <v/>
      </c>
      <c r="Q31" s="261" t="str">
        <f t="shared" si="6"/>
        <v/>
      </c>
      <c r="R31" s="261" t="str">
        <f t="shared" si="6"/>
        <v/>
      </c>
      <c r="S31" s="261" t="str">
        <f t="shared" si="6"/>
        <v/>
      </c>
      <c r="T31" s="261" t="str">
        <f t="shared" si="6"/>
        <v/>
      </c>
      <c r="U31" s="261" t="str">
        <f t="shared" si="6"/>
        <v/>
      </c>
      <c r="V31" s="261" t="str">
        <f t="shared" si="6"/>
        <v/>
      </c>
      <c r="W31" s="261" t="str">
        <f t="shared" si="6"/>
        <v/>
      </c>
      <c r="X31" s="261" t="str">
        <f t="shared" si="6"/>
        <v/>
      </c>
      <c r="Y31" s="261" t="str">
        <f t="shared" si="6"/>
        <v/>
      </c>
      <c r="Z31" s="261" t="str">
        <f t="shared" si="6"/>
        <v/>
      </c>
      <c r="AA31" s="261" t="str">
        <f t="shared" si="6"/>
        <v/>
      </c>
      <c r="AB31" s="261" t="str">
        <f t="shared" si="6"/>
        <v/>
      </c>
      <c r="AC31" s="261" t="str">
        <f t="shared" si="6"/>
        <v/>
      </c>
      <c r="AD31" s="261" t="str">
        <f t="shared" si="6"/>
        <v/>
      </c>
      <c r="AE31" s="261" t="str">
        <f t="shared" si="6"/>
        <v/>
      </c>
      <c r="AF31" s="261" t="str">
        <f t="shared" si="6"/>
        <v/>
      </c>
      <c r="AG31" s="261" t="str">
        <f t="shared" si="6"/>
        <v/>
      </c>
      <c r="AH31" s="261" t="str">
        <f t="shared" si="6"/>
        <v/>
      </c>
      <c r="AI31" s="261" t="str">
        <f t="shared" si="6"/>
        <v/>
      </c>
      <c r="AJ31" s="1139"/>
      <c r="AK31" s="1140"/>
      <c r="AL31" s="1140"/>
      <c r="AM31" s="1141"/>
      <c r="AO31" s="256"/>
      <c r="AR31" s="259"/>
      <c r="AS31" s="259"/>
      <c r="CA31" s="1" t="s">
        <v>745</v>
      </c>
      <c r="CB31" s="1" t="s">
        <v>26</v>
      </c>
      <c r="CK31" s="1" t="s">
        <v>341</v>
      </c>
      <c r="CL31" s="1" t="s">
        <v>2422</v>
      </c>
      <c r="CS31" s="1" t="s">
        <v>2420</v>
      </c>
      <c r="CU31" s="1" t="s">
        <v>1067</v>
      </c>
      <c r="DC31" s="187" t="s">
        <v>1682</v>
      </c>
      <c r="DD31" s="181"/>
      <c r="DE31" s="181" t="s">
        <v>1194</v>
      </c>
    </row>
    <row r="32" spans="1:109" ht="15" hidden="1" customHeight="1">
      <c r="A32" s="257"/>
      <c r="B32" s="254"/>
      <c r="C32" s="1107"/>
      <c r="D32" s="839"/>
      <c r="E32" s="840"/>
      <c r="F32" s="840"/>
      <c r="G32" s="840"/>
      <c r="H32" s="840"/>
      <c r="I32" s="840"/>
      <c r="J32" s="840"/>
      <c r="K32" s="840"/>
      <c r="L32" s="841"/>
      <c r="M32" s="882"/>
      <c r="N32" s="883"/>
      <c r="O32" s="884"/>
      <c r="P32" s="258" t="str">
        <f t="shared" ref="P32:AI32" si="7">MID($M$29,COLUMN()-15+20,1)</f>
        <v/>
      </c>
      <c r="Q32" s="258" t="str">
        <f t="shared" si="7"/>
        <v/>
      </c>
      <c r="R32" s="258" t="str">
        <f t="shared" si="7"/>
        <v/>
      </c>
      <c r="S32" s="258" t="str">
        <f t="shared" si="7"/>
        <v/>
      </c>
      <c r="T32" s="258" t="str">
        <f t="shared" si="7"/>
        <v/>
      </c>
      <c r="U32" s="258" t="str">
        <f t="shared" si="7"/>
        <v/>
      </c>
      <c r="V32" s="258" t="str">
        <f t="shared" si="7"/>
        <v/>
      </c>
      <c r="W32" s="258" t="str">
        <f t="shared" si="7"/>
        <v/>
      </c>
      <c r="X32" s="258" t="str">
        <f t="shared" si="7"/>
        <v/>
      </c>
      <c r="Y32" s="258" t="str">
        <f t="shared" si="7"/>
        <v/>
      </c>
      <c r="Z32" s="258" t="str">
        <f t="shared" si="7"/>
        <v/>
      </c>
      <c r="AA32" s="258" t="str">
        <f t="shared" si="7"/>
        <v/>
      </c>
      <c r="AB32" s="258" t="str">
        <f t="shared" si="7"/>
        <v/>
      </c>
      <c r="AC32" s="258" t="str">
        <f t="shared" si="7"/>
        <v/>
      </c>
      <c r="AD32" s="258" t="str">
        <f t="shared" si="7"/>
        <v/>
      </c>
      <c r="AE32" s="258" t="str">
        <f t="shared" si="7"/>
        <v/>
      </c>
      <c r="AF32" s="258" t="str">
        <f t="shared" si="7"/>
        <v/>
      </c>
      <c r="AG32" s="258" t="str">
        <f t="shared" si="7"/>
        <v/>
      </c>
      <c r="AH32" s="258" t="str">
        <f t="shared" si="7"/>
        <v/>
      </c>
      <c r="AI32" s="258" t="str">
        <f t="shared" si="7"/>
        <v/>
      </c>
      <c r="AJ32" s="944"/>
      <c r="AK32" s="945"/>
      <c r="AL32" s="945"/>
      <c r="AM32" s="946"/>
      <c r="AO32" s="256"/>
      <c r="AR32" s="259"/>
      <c r="AS32" s="259"/>
      <c r="CA32" s="1" t="s">
        <v>746</v>
      </c>
      <c r="CB32" s="1" t="s">
        <v>27</v>
      </c>
      <c r="CK32" s="1" t="s">
        <v>342</v>
      </c>
      <c r="CL32" s="1" t="s">
        <v>2423</v>
      </c>
      <c r="CS32" s="1" t="s">
        <v>2421</v>
      </c>
      <c r="CU32" s="1" t="s">
        <v>1068</v>
      </c>
      <c r="DC32" s="429" t="s">
        <v>1683</v>
      </c>
      <c r="DD32" s="181"/>
      <c r="DE32" s="181" t="s">
        <v>1195</v>
      </c>
    </row>
    <row r="33" spans="1:109" ht="15" customHeight="1">
      <c r="A33" s="241"/>
      <c r="B33" s="254"/>
      <c r="C33" s="1107"/>
      <c r="D33" s="847" t="s">
        <v>192</v>
      </c>
      <c r="E33" s="848"/>
      <c r="F33" s="848"/>
      <c r="G33" s="848"/>
      <c r="H33" s="848"/>
      <c r="I33" s="848"/>
      <c r="J33" s="848"/>
      <c r="K33" s="848"/>
      <c r="L33" s="849"/>
      <c r="M33" s="947"/>
      <c r="N33" s="920"/>
      <c r="O33" s="920"/>
      <c r="P33" s="920"/>
      <c r="Q33" s="920"/>
      <c r="R33" s="920"/>
      <c r="S33" s="920"/>
      <c r="T33" s="920"/>
      <c r="U33" s="920"/>
      <c r="V33" s="920"/>
      <c r="W33" s="920"/>
      <c r="X33" s="920"/>
      <c r="Y33" s="920"/>
      <c r="Z33" s="921"/>
      <c r="AA33" s="855" t="s">
        <v>1657</v>
      </c>
      <c r="AB33" s="855"/>
      <c r="AC33" s="855"/>
      <c r="AD33" s="855"/>
      <c r="AE33" s="855"/>
      <c r="AF33" s="855"/>
      <c r="AG33" s="855"/>
      <c r="AH33" s="855"/>
      <c r="AI33" s="855"/>
      <c r="AJ33" s="855"/>
      <c r="AK33" s="855"/>
      <c r="AL33" s="855"/>
      <c r="AM33" s="856"/>
      <c r="AO33" s="256"/>
      <c r="AR33" s="995">
        <v>10</v>
      </c>
      <c r="AS33" s="997"/>
      <c r="AT33" s="990" t="s">
        <v>1649</v>
      </c>
      <c r="AU33" s="990"/>
      <c r="AV33" s="990"/>
      <c r="AW33" s="990"/>
      <c r="AX33" s="990"/>
      <c r="AY33" s="990"/>
      <c r="AZ33" s="990"/>
      <c r="BA33" s="990"/>
      <c r="BB33" s="990"/>
      <c r="BC33" s="990"/>
      <c r="BD33" s="990"/>
      <c r="BE33" s="990"/>
      <c r="BF33" s="990"/>
      <c r="BG33" s="990"/>
      <c r="BL33" s="19"/>
      <c r="CA33" s="1" t="s">
        <v>747</v>
      </c>
      <c r="CB33" s="1" t="s">
        <v>28</v>
      </c>
      <c r="CK33" s="1" t="s">
        <v>343</v>
      </c>
      <c r="CL33" s="1" t="s">
        <v>2424</v>
      </c>
      <c r="CS33" s="1" t="s">
        <v>2422</v>
      </c>
      <c r="CU33" s="1" t="s">
        <v>1069</v>
      </c>
      <c r="DC33" s="429" t="s">
        <v>1684</v>
      </c>
      <c r="DD33" s="181"/>
      <c r="DE33" s="181" t="s">
        <v>1180</v>
      </c>
    </row>
    <row r="34" spans="1:109" ht="15" customHeight="1">
      <c r="A34" s="241"/>
      <c r="B34" s="254"/>
      <c r="C34" s="1107"/>
      <c r="D34" s="761" t="s">
        <v>562</v>
      </c>
      <c r="E34" s="762"/>
      <c r="F34" s="762"/>
      <c r="G34" s="762"/>
      <c r="H34" s="762"/>
      <c r="I34" s="762"/>
      <c r="J34" s="762"/>
      <c r="K34" s="762"/>
      <c r="L34" s="763"/>
      <c r="M34" s="863"/>
      <c r="N34" s="863"/>
      <c r="O34" s="243" t="s">
        <v>701</v>
      </c>
      <c r="P34" s="863"/>
      <c r="Q34" s="863"/>
      <c r="R34" s="863"/>
      <c r="S34" s="243" t="s">
        <v>702</v>
      </c>
      <c r="T34" s="863"/>
      <c r="U34" s="863"/>
      <c r="V34" s="863"/>
      <c r="W34" s="928"/>
      <c r="X34" s="859"/>
      <c r="Y34" s="859"/>
      <c r="Z34" s="859"/>
      <c r="AA34" s="859"/>
      <c r="AB34" s="859"/>
      <c r="AC34" s="859"/>
      <c r="AD34" s="859"/>
      <c r="AE34" s="859"/>
      <c r="AF34" s="859"/>
      <c r="AG34" s="859"/>
      <c r="AH34" s="859"/>
      <c r="AI34" s="859"/>
      <c r="AJ34" s="859"/>
      <c r="AK34" s="859"/>
      <c r="AL34" s="859"/>
      <c r="AM34" s="860"/>
      <c r="AO34" s="256"/>
      <c r="AR34" s="869">
        <v>11</v>
      </c>
      <c r="AS34" s="870"/>
      <c r="AT34" s="875" t="s">
        <v>1650</v>
      </c>
      <c r="AU34" s="875"/>
      <c r="AV34" s="875"/>
      <c r="AW34" s="875"/>
      <c r="AX34" s="875"/>
      <c r="AY34" s="875"/>
      <c r="AZ34" s="875"/>
      <c r="BA34" s="875"/>
      <c r="BB34" s="875"/>
      <c r="BC34" s="875"/>
      <c r="BD34" s="875"/>
      <c r="BE34" s="875"/>
      <c r="BF34" s="875"/>
      <c r="BG34" s="875"/>
      <c r="BL34" s="7" t="str">
        <f>IF(T34="","",M34&amp;O34&amp;P34&amp;S34&amp;T34)</f>
        <v/>
      </c>
      <c r="CA34" s="1" t="s">
        <v>748</v>
      </c>
      <c r="CB34" s="1" t="s">
        <v>29</v>
      </c>
      <c r="CK34" s="1" t="s">
        <v>344</v>
      </c>
      <c r="CL34" s="1" t="s">
        <v>2425</v>
      </c>
      <c r="CS34" s="1" t="s">
        <v>2423</v>
      </c>
      <c r="CU34" s="1" t="s">
        <v>1070</v>
      </c>
      <c r="DC34" s="429" t="s">
        <v>1685</v>
      </c>
    </row>
    <row r="35" spans="1:109" ht="15" hidden="1" customHeight="1">
      <c r="A35" s="257"/>
      <c r="B35" s="254"/>
      <c r="C35" s="1107"/>
      <c r="D35" s="764"/>
      <c r="E35" s="765"/>
      <c r="F35" s="765"/>
      <c r="G35" s="765"/>
      <c r="H35" s="765"/>
      <c r="I35" s="765"/>
      <c r="J35" s="765"/>
      <c r="K35" s="765"/>
      <c r="L35" s="766"/>
      <c r="M35" s="966" t="s">
        <v>126</v>
      </c>
      <c r="N35" s="967"/>
      <c r="O35" s="968"/>
      <c r="P35" s="261" t="str">
        <f t="shared" ref="P35:AB35" si="8">MID($BL$34,COLUMN()-15,1)</f>
        <v/>
      </c>
      <c r="Q35" s="261" t="str">
        <f t="shared" si="8"/>
        <v/>
      </c>
      <c r="R35" s="261" t="str">
        <f t="shared" si="8"/>
        <v/>
      </c>
      <c r="S35" s="261" t="str">
        <f t="shared" si="8"/>
        <v/>
      </c>
      <c r="T35" s="261" t="str">
        <f t="shared" si="8"/>
        <v/>
      </c>
      <c r="U35" s="261" t="str">
        <f t="shared" si="8"/>
        <v/>
      </c>
      <c r="V35" s="261" t="str">
        <f t="shared" si="8"/>
        <v/>
      </c>
      <c r="W35" s="261" t="str">
        <f t="shared" si="8"/>
        <v/>
      </c>
      <c r="X35" s="261" t="str">
        <f t="shared" si="8"/>
        <v/>
      </c>
      <c r="Y35" s="261" t="str">
        <f t="shared" si="8"/>
        <v/>
      </c>
      <c r="Z35" s="261" t="str">
        <f t="shared" si="8"/>
        <v/>
      </c>
      <c r="AA35" s="261" t="str">
        <f t="shared" si="8"/>
        <v/>
      </c>
      <c r="AB35" s="261" t="str">
        <f t="shared" si="8"/>
        <v/>
      </c>
      <c r="AC35" s="740"/>
      <c r="AD35" s="861"/>
      <c r="AE35" s="861"/>
      <c r="AF35" s="861"/>
      <c r="AG35" s="861"/>
      <c r="AH35" s="861"/>
      <c r="AI35" s="861"/>
      <c r="AJ35" s="861"/>
      <c r="AK35" s="861"/>
      <c r="AL35" s="861"/>
      <c r="AM35" s="862"/>
      <c r="AO35" s="256"/>
      <c r="AR35" s="259"/>
      <c r="AS35" s="259"/>
      <c r="BL35" s="19"/>
      <c r="CA35" s="1" t="s">
        <v>749</v>
      </c>
      <c r="CB35" s="1" t="s">
        <v>30</v>
      </c>
      <c r="CK35" s="1" t="s">
        <v>345</v>
      </c>
      <c r="CL35" s="1" t="s">
        <v>2426</v>
      </c>
      <c r="CS35" s="1" t="s">
        <v>2424</v>
      </c>
      <c r="CU35" s="1" t="s">
        <v>1071</v>
      </c>
      <c r="DC35" s="430" t="s">
        <v>1686</v>
      </c>
    </row>
    <row r="36" spans="1:109" ht="15" customHeight="1">
      <c r="A36" s="241"/>
      <c r="B36" s="254"/>
      <c r="C36" s="1107"/>
      <c r="D36" s="854" t="s">
        <v>800</v>
      </c>
      <c r="E36" s="776"/>
      <c r="F36" s="776"/>
      <c r="G36" s="776"/>
      <c r="H36" s="776"/>
      <c r="I36" s="776"/>
      <c r="J36" s="776"/>
      <c r="K36" s="776"/>
      <c r="L36" s="777"/>
      <c r="M36" s="863"/>
      <c r="N36" s="863"/>
      <c r="O36" s="264" t="s">
        <v>701</v>
      </c>
      <c r="P36" s="825"/>
      <c r="Q36" s="823"/>
      <c r="R36" s="824"/>
      <c r="S36" s="264" t="s">
        <v>702</v>
      </c>
      <c r="T36" s="1142"/>
      <c r="U36" s="1142"/>
      <c r="V36" s="1142"/>
      <c r="W36" s="1143"/>
      <c r="X36" s="680"/>
      <c r="Y36" s="680"/>
      <c r="Z36" s="680"/>
      <c r="AA36" s="680"/>
      <c r="AB36" s="680"/>
      <c r="AC36" s="680"/>
      <c r="AD36" s="680"/>
      <c r="AE36" s="680"/>
      <c r="AF36" s="680"/>
      <c r="AG36" s="680"/>
      <c r="AH36" s="680"/>
      <c r="AI36" s="680"/>
      <c r="AJ36" s="732"/>
      <c r="AK36" s="732"/>
      <c r="AL36" s="732"/>
      <c r="AM36" s="733"/>
      <c r="AO36" s="256"/>
      <c r="AR36" s="869">
        <v>12</v>
      </c>
      <c r="AS36" s="870"/>
      <c r="AT36" s="875" t="s">
        <v>1651</v>
      </c>
      <c r="AU36" s="875"/>
      <c r="AV36" s="875"/>
      <c r="AW36" s="875"/>
      <c r="AX36" s="875"/>
      <c r="AY36" s="875"/>
      <c r="AZ36" s="875"/>
      <c r="BA36" s="875"/>
      <c r="BB36" s="875"/>
      <c r="BC36" s="875"/>
      <c r="BD36" s="875"/>
      <c r="BE36" s="875"/>
      <c r="BF36" s="875"/>
      <c r="BG36" s="875"/>
      <c r="BL36" s="7" t="str">
        <f>IF(T36="","",M36&amp;O36&amp;P36&amp;S36&amp;T36)</f>
        <v/>
      </c>
      <c r="BZ36" s="18"/>
      <c r="CA36" s="1" t="s">
        <v>750</v>
      </c>
      <c r="CB36" s="1" t="s">
        <v>31</v>
      </c>
      <c r="CK36" s="1" t="s">
        <v>346</v>
      </c>
      <c r="CL36" s="1" t="s">
        <v>2427</v>
      </c>
      <c r="CS36" s="1" t="s">
        <v>2425</v>
      </c>
      <c r="DC36" s="430" t="s">
        <v>1687</v>
      </c>
    </row>
    <row r="37" spans="1:109" ht="15" customHeight="1">
      <c r="A37" s="241"/>
      <c r="B37" s="254"/>
      <c r="C37" s="1107"/>
      <c r="D37" s="761" t="s">
        <v>768</v>
      </c>
      <c r="E37" s="762"/>
      <c r="F37" s="762"/>
      <c r="G37" s="762"/>
      <c r="H37" s="762"/>
      <c r="I37" s="762"/>
      <c r="J37" s="762"/>
      <c r="K37" s="762"/>
      <c r="L37" s="763"/>
      <c r="M37" s="891"/>
      <c r="N37" s="892"/>
      <c r="O37" s="844" t="s">
        <v>364</v>
      </c>
      <c r="P37" s="845"/>
      <c r="Q37" s="888" t="s">
        <v>769</v>
      </c>
      <c r="R37" s="888"/>
      <c r="S37" s="888"/>
      <c r="T37" s="888"/>
      <c r="U37" s="888"/>
      <c r="V37" s="888"/>
      <c r="W37" s="888"/>
      <c r="X37" s="888"/>
      <c r="Y37" s="888"/>
      <c r="Z37" s="888"/>
      <c r="AA37" s="888"/>
      <c r="AB37" s="888"/>
      <c r="AC37" s="888"/>
      <c r="AD37" s="888"/>
      <c r="AE37" s="923"/>
      <c r="AF37" s="891"/>
      <c r="AG37" s="893"/>
      <c r="AH37" s="844" t="s">
        <v>364</v>
      </c>
      <c r="AI37" s="845"/>
      <c r="AJ37" s="845"/>
      <c r="AK37" s="845"/>
      <c r="AL37" s="845"/>
      <c r="AM37" s="846"/>
      <c r="AO37" s="256"/>
      <c r="AR37" s="995">
        <v>13</v>
      </c>
      <c r="AS37" s="996"/>
      <c r="AT37" s="990" t="s">
        <v>1652</v>
      </c>
      <c r="AU37" s="990"/>
      <c r="AV37" s="990"/>
      <c r="AW37" s="990"/>
      <c r="AX37" s="990"/>
      <c r="AY37" s="990"/>
      <c r="AZ37" s="990"/>
      <c r="BA37" s="990"/>
      <c r="BB37" s="990"/>
      <c r="BC37" s="990"/>
      <c r="BD37" s="990"/>
      <c r="BE37" s="990"/>
      <c r="BF37" s="990"/>
      <c r="BG37" s="990"/>
      <c r="BL37" s="19"/>
      <c r="CA37" s="1" t="s">
        <v>751</v>
      </c>
      <c r="CB37" s="1" t="s">
        <v>32</v>
      </c>
      <c r="CK37" s="1" t="s">
        <v>347</v>
      </c>
      <c r="CL37" s="1" t="s">
        <v>2428</v>
      </c>
      <c r="CS37" s="1" t="s">
        <v>2426</v>
      </c>
      <c r="DC37" s="430" t="s">
        <v>1688</v>
      </c>
    </row>
    <row r="38" spans="1:109" ht="15" customHeight="1">
      <c r="A38" s="241"/>
      <c r="B38" s="254"/>
      <c r="C38" s="1107"/>
      <c r="D38" s="1010"/>
      <c r="E38" s="709"/>
      <c r="F38" s="709"/>
      <c r="G38" s="709"/>
      <c r="H38" s="709"/>
      <c r="I38" s="709"/>
      <c r="J38" s="709"/>
      <c r="K38" s="709"/>
      <c r="L38" s="710"/>
      <c r="M38" s="1145" t="s">
        <v>408</v>
      </c>
      <c r="N38" s="1146"/>
      <c r="O38" s="1146"/>
      <c r="P38" s="1146"/>
      <c r="Q38" s="1146"/>
      <c r="R38" s="1146"/>
      <c r="S38" s="1146"/>
      <c r="T38" s="1146"/>
      <c r="U38" s="1146"/>
      <c r="V38" s="1146"/>
      <c r="W38" s="1146"/>
      <c r="X38" s="1146"/>
      <c r="Y38" s="1146"/>
      <c r="Z38" s="1146"/>
      <c r="AA38" s="1146"/>
      <c r="AB38" s="1146"/>
      <c r="AC38" s="1146"/>
      <c r="AD38" s="1146"/>
      <c r="AE38" s="1146"/>
      <c r="AF38" s="1146"/>
      <c r="AG38" s="1146"/>
      <c r="AH38" s="1146"/>
      <c r="AI38" s="1146"/>
      <c r="AJ38" s="1146"/>
      <c r="AK38" s="1146"/>
      <c r="AL38" s="1146"/>
      <c r="AM38" s="1147"/>
      <c r="AO38" s="256"/>
      <c r="AR38" s="874">
        <v>14</v>
      </c>
      <c r="AS38" s="869"/>
      <c r="AT38" s="875" t="s">
        <v>1018</v>
      </c>
      <c r="AU38" s="875"/>
      <c r="AV38" s="875"/>
      <c r="AW38" s="875"/>
      <c r="AX38" s="875"/>
      <c r="AY38" s="875"/>
      <c r="AZ38" s="875"/>
      <c r="BA38" s="875"/>
      <c r="BB38" s="875"/>
      <c r="BC38" s="875"/>
      <c r="BD38" s="875"/>
      <c r="BE38" s="875"/>
      <c r="BF38" s="875"/>
      <c r="BG38" s="875"/>
      <c r="BL38" s="19"/>
      <c r="CA38" s="1" t="s">
        <v>752</v>
      </c>
      <c r="CB38" s="1" t="s">
        <v>33</v>
      </c>
      <c r="CK38" s="1" t="s">
        <v>348</v>
      </c>
      <c r="CL38" s="1" t="s">
        <v>2429</v>
      </c>
      <c r="CS38" s="1" t="s">
        <v>2427</v>
      </c>
      <c r="DC38" s="430" t="s">
        <v>1689</v>
      </c>
    </row>
    <row r="39" spans="1:109" ht="15" hidden="1" customHeight="1">
      <c r="A39" s="257"/>
      <c r="B39" s="254"/>
      <c r="C39" s="1107"/>
      <c r="D39" s="764"/>
      <c r="E39" s="765"/>
      <c r="F39" s="765"/>
      <c r="G39" s="765"/>
      <c r="H39" s="765"/>
      <c r="I39" s="765"/>
      <c r="J39" s="765"/>
      <c r="K39" s="765"/>
      <c r="L39" s="766"/>
      <c r="M39" s="966" t="s">
        <v>126</v>
      </c>
      <c r="N39" s="967"/>
      <c r="O39" s="884"/>
      <c r="P39" s="261" t="str">
        <f>IF(LEN(M37)=4,LEFT(M37,1),"")</f>
        <v/>
      </c>
      <c r="Q39" s="261" t="str">
        <f>IF(LEN(M37)&gt;=3,MID(M37,LEN(M37)-2,1),"")</f>
        <v/>
      </c>
      <c r="R39" s="261" t="str">
        <f>IF(LEN(M37)&gt;=2,MID(M37,LEN(M37)-1,1),"")</f>
        <v/>
      </c>
      <c r="S39" s="261" t="str">
        <f>IF(LEN(M37)&lt;=4,RIGHT(M37,1),"")</f>
        <v/>
      </c>
      <c r="T39" s="1014"/>
      <c r="U39" s="1069"/>
      <c r="V39" s="1069"/>
      <c r="W39" s="1069"/>
      <c r="X39" s="1069"/>
      <c r="Y39" s="1069"/>
      <c r="Z39" s="1069"/>
      <c r="AA39" s="1069"/>
      <c r="AB39" s="1069"/>
      <c r="AC39" s="1069"/>
      <c r="AD39" s="1069"/>
      <c r="AE39" s="1069"/>
      <c r="AF39" s="1069"/>
      <c r="AG39" s="1069"/>
      <c r="AH39" s="1069"/>
      <c r="AI39" s="1069"/>
      <c r="AJ39" s="1124"/>
      <c r="AK39" s="1124"/>
      <c r="AL39" s="1124"/>
      <c r="AM39" s="1125"/>
      <c r="AO39" s="256"/>
      <c r="AR39" s="259"/>
      <c r="AS39" s="259"/>
      <c r="CA39" s="1" t="s">
        <v>753</v>
      </c>
      <c r="CB39" s="1" t="s">
        <v>34</v>
      </c>
      <c r="CK39" s="1" t="s">
        <v>349</v>
      </c>
      <c r="CL39" s="1" t="s">
        <v>2430</v>
      </c>
      <c r="CS39" s="1" t="s">
        <v>2428</v>
      </c>
      <c r="DC39" s="430" t="s">
        <v>1690</v>
      </c>
    </row>
    <row r="40" spans="1:109" ht="15" customHeight="1">
      <c r="A40" s="241"/>
      <c r="B40" s="254"/>
      <c r="C40" s="1107"/>
      <c r="D40" s="722" t="s">
        <v>868</v>
      </c>
      <c r="E40" s="723"/>
      <c r="F40" s="724"/>
      <c r="G40" s="1008" t="s">
        <v>871</v>
      </c>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009"/>
      <c r="AM40" s="1009"/>
      <c r="AO40" s="256"/>
      <c r="AR40" s="992" t="s">
        <v>1522</v>
      </c>
      <c r="AS40" s="265" t="s">
        <v>1520</v>
      </c>
      <c r="AT40" s="875" t="s">
        <v>1653</v>
      </c>
      <c r="AU40" s="875"/>
      <c r="AV40" s="875"/>
      <c r="AW40" s="875"/>
      <c r="AX40" s="875"/>
      <c r="AY40" s="875"/>
      <c r="AZ40" s="875"/>
      <c r="BA40" s="875"/>
      <c r="BB40" s="875"/>
      <c r="BC40" s="875"/>
      <c r="BD40" s="875"/>
      <c r="BE40" s="875"/>
      <c r="BF40" s="875"/>
      <c r="BG40" s="875"/>
      <c r="CA40" s="1" t="s">
        <v>754</v>
      </c>
      <c r="CB40" s="1" t="s">
        <v>35</v>
      </c>
      <c r="CK40" s="1" t="s">
        <v>350</v>
      </c>
      <c r="CL40" s="1" t="s">
        <v>2431</v>
      </c>
      <c r="CS40" s="1" t="s">
        <v>2429</v>
      </c>
      <c r="DC40" s="430" t="s">
        <v>1691</v>
      </c>
    </row>
    <row r="41" spans="1:109" ht="15" customHeight="1">
      <c r="A41" s="241"/>
      <c r="B41" s="254"/>
      <c r="C41" s="1107"/>
      <c r="D41" s="839"/>
      <c r="E41" s="840"/>
      <c r="F41" s="841"/>
      <c r="G41" s="1012" t="s">
        <v>869</v>
      </c>
      <c r="H41" s="1013"/>
      <c r="I41" s="723" t="s">
        <v>774</v>
      </c>
      <c r="J41" s="762"/>
      <c r="K41" s="762"/>
      <c r="L41" s="763"/>
      <c r="M41" s="1011" t="s">
        <v>805</v>
      </c>
      <c r="N41" s="1011"/>
      <c r="O41" s="1011"/>
      <c r="P41" s="1011"/>
      <c r="Q41" s="1011"/>
      <c r="R41" s="1011"/>
      <c r="S41" s="1016"/>
      <c r="T41" s="1016"/>
      <c r="U41" s="1016"/>
      <c r="V41" s="1016"/>
      <c r="W41" s="1016"/>
      <c r="X41" s="1016"/>
      <c r="Y41" s="1016"/>
      <c r="Z41" s="1016"/>
      <c r="AA41" s="1016"/>
      <c r="AB41" s="1016"/>
      <c r="AC41" s="1016"/>
      <c r="AD41" s="1004"/>
      <c r="AE41" s="1004"/>
      <c r="AF41" s="1004"/>
      <c r="AG41" s="1004"/>
      <c r="AH41" s="1004"/>
      <c r="AI41" s="1004"/>
      <c r="AJ41" s="1004"/>
      <c r="AK41" s="1004"/>
      <c r="AL41" s="1004"/>
      <c r="AM41" s="1004"/>
      <c r="AO41" s="256"/>
      <c r="AR41" s="993"/>
      <c r="AS41" s="265" t="s">
        <v>1521</v>
      </c>
      <c r="AT41" s="875" t="s">
        <v>1654</v>
      </c>
      <c r="AU41" s="875"/>
      <c r="AV41" s="875"/>
      <c r="AW41" s="875"/>
      <c r="AX41" s="875"/>
      <c r="AY41" s="875"/>
      <c r="AZ41" s="875"/>
      <c r="BA41" s="875"/>
      <c r="BB41" s="875"/>
      <c r="BC41" s="875"/>
      <c r="BD41" s="875"/>
      <c r="BE41" s="875"/>
      <c r="BF41" s="875"/>
      <c r="BG41" s="875"/>
      <c r="CA41" s="1" t="s">
        <v>756</v>
      </c>
      <c r="CB41" s="1" t="s">
        <v>36</v>
      </c>
      <c r="CK41" s="1" t="s">
        <v>351</v>
      </c>
      <c r="CL41" s="1" t="s">
        <v>2432</v>
      </c>
      <c r="CS41" s="1" t="s">
        <v>2430</v>
      </c>
      <c r="DC41" s="430" t="s">
        <v>1692</v>
      </c>
    </row>
    <row r="42" spans="1:109" ht="15" customHeight="1">
      <c r="A42" s="241"/>
      <c r="B42" s="254"/>
      <c r="C42" s="1107"/>
      <c r="D42" s="839"/>
      <c r="E42" s="840"/>
      <c r="F42" s="841"/>
      <c r="G42" s="1014"/>
      <c r="H42" s="1015"/>
      <c r="I42" s="765"/>
      <c r="J42" s="765"/>
      <c r="K42" s="765"/>
      <c r="L42" s="766"/>
      <c r="M42" s="854" t="s">
        <v>490</v>
      </c>
      <c r="N42" s="776"/>
      <c r="O42" s="776"/>
      <c r="P42" s="776"/>
      <c r="Q42" s="776"/>
      <c r="R42" s="777"/>
      <c r="S42" s="947"/>
      <c r="T42" s="920"/>
      <c r="U42" s="920"/>
      <c r="V42" s="920"/>
      <c r="W42" s="920"/>
      <c r="X42" s="920"/>
      <c r="Y42" s="920"/>
      <c r="Z42" s="920"/>
      <c r="AA42" s="920"/>
      <c r="AB42" s="920"/>
      <c r="AC42" s="921"/>
      <c r="AD42" s="1001" t="s">
        <v>1859</v>
      </c>
      <c r="AE42" s="1002"/>
      <c r="AF42" s="1002"/>
      <c r="AG42" s="1003"/>
      <c r="AH42" s="871" t="s">
        <v>699</v>
      </c>
      <c r="AI42" s="872"/>
      <c r="AJ42" s="872"/>
      <c r="AK42" s="872"/>
      <c r="AL42" s="872"/>
      <c r="AM42" s="873"/>
      <c r="AO42" s="256"/>
      <c r="AR42" s="993"/>
      <c r="AS42" s="266">
        <v>3</v>
      </c>
      <c r="AT42" s="875" t="s">
        <v>1655</v>
      </c>
      <c r="AU42" s="875"/>
      <c r="AV42" s="875"/>
      <c r="AW42" s="875"/>
      <c r="AX42" s="875"/>
      <c r="AY42" s="875"/>
      <c r="AZ42" s="875"/>
      <c r="BA42" s="875"/>
      <c r="BB42" s="875"/>
      <c r="BC42" s="875"/>
      <c r="BD42" s="875"/>
      <c r="BE42" s="875"/>
      <c r="BF42" s="875"/>
      <c r="BG42" s="875"/>
      <c r="BL42" s="7" t="str">
        <f>IF(AH42="選択　▼","",AH42)</f>
        <v/>
      </c>
      <c r="CA42" s="1" t="s">
        <v>755</v>
      </c>
      <c r="CB42" s="1" t="s">
        <v>37</v>
      </c>
      <c r="CK42" s="1" t="s">
        <v>352</v>
      </c>
      <c r="CL42" s="1" t="s">
        <v>2433</v>
      </c>
      <c r="CS42" s="1" t="s">
        <v>2431</v>
      </c>
      <c r="DC42" s="430" t="s">
        <v>1693</v>
      </c>
    </row>
    <row r="43" spans="1:109" ht="15" customHeight="1">
      <c r="A43" s="241"/>
      <c r="B43" s="254"/>
      <c r="C43" s="1107"/>
      <c r="D43" s="839"/>
      <c r="E43" s="840"/>
      <c r="F43" s="841"/>
      <c r="G43" s="1110" t="s">
        <v>872</v>
      </c>
      <c r="H43" s="1111"/>
      <c r="I43" s="1112"/>
      <c r="J43" s="1112"/>
      <c r="K43" s="1112"/>
      <c r="L43" s="1112"/>
      <c r="M43" s="1112"/>
      <c r="N43" s="1112"/>
      <c r="O43" s="1112"/>
      <c r="P43" s="1112"/>
      <c r="Q43" s="1112"/>
      <c r="R43" s="1112"/>
      <c r="S43" s="1112"/>
      <c r="T43" s="1112"/>
      <c r="U43" s="1112"/>
      <c r="V43" s="1112"/>
      <c r="W43" s="1112"/>
      <c r="X43" s="1112"/>
      <c r="Y43" s="1112"/>
      <c r="Z43" s="1112"/>
      <c r="AA43" s="1112"/>
      <c r="AB43" s="1112"/>
      <c r="AC43" s="1112"/>
      <c r="AD43" s="1112"/>
      <c r="AE43" s="1112"/>
      <c r="AF43" s="1112"/>
      <c r="AG43" s="1112"/>
      <c r="AH43" s="1112"/>
      <c r="AI43" s="1112"/>
      <c r="AJ43" s="1112"/>
      <c r="AK43" s="1112"/>
      <c r="AL43" s="1112"/>
      <c r="AM43" s="1113"/>
      <c r="AO43" s="256"/>
      <c r="AR43" s="993"/>
      <c r="AS43" s="266">
        <v>4</v>
      </c>
      <c r="AT43" s="868" t="s">
        <v>1655</v>
      </c>
      <c r="AU43" s="868"/>
      <c r="AV43" s="868"/>
      <c r="AW43" s="868"/>
      <c r="AX43" s="868"/>
      <c r="AY43" s="868"/>
      <c r="AZ43" s="868"/>
      <c r="BA43" s="868"/>
      <c r="BB43" s="868"/>
      <c r="BC43" s="868"/>
      <c r="BD43" s="868"/>
      <c r="BE43" s="868"/>
      <c r="BF43" s="868"/>
      <c r="BG43" s="868"/>
      <c r="CA43" s="1" t="s">
        <v>757</v>
      </c>
      <c r="CB43" s="1" t="s">
        <v>38</v>
      </c>
      <c r="CK43" s="1" t="s">
        <v>353</v>
      </c>
      <c r="CL43" s="1" t="s">
        <v>2434</v>
      </c>
      <c r="CS43" s="1" t="s">
        <v>2432</v>
      </c>
      <c r="DC43" s="430" t="s">
        <v>1694</v>
      </c>
    </row>
    <row r="44" spans="1:109" ht="15" customHeight="1">
      <c r="A44" s="241"/>
      <c r="B44" s="254"/>
      <c r="C44" s="1107"/>
      <c r="D44" s="839"/>
      <c r="E44" s="840"/>
      <c r="F44" s="841"/>
      <c r="G44" s="1012" t="s">
        <v>775</v>
      </c>
      <c r="H44" s="1013"/>
      <c r="I44" s="762" t="s">
        <v>491</v>
      </c>
      <c r="J44" s="762"/>
      <c r="K44" s="762"/>
      <c r="L44" s="762"/>
      <c r="M44" s="1011" t="s">
        <v>805</v>
      </c>
      <c r="N44" s="1011"/>
      <c r="O44" s="1011"/>
      <c r="P44" s="1011"/>
      <c r="Q44" s="1011"/>
      <c r="R44" s="1011"/>
      <c r="S44" s="1016"/>
      <c r="T44" s="1016"/>
      <c r="U44" s="1016"/>
      <c r="V44" s="1016"/>
      <c r="W44" s="1016"/>
      <c r="X44" s="1016"/>
      <c r="Y44" s="1016"/>
      <c r="Z44" s="1016"/>
      <c r="AA44" s="1016"/>
      <c r="AB44" s="1016"/>
      <c r="AC44" s="1016"/>
      <c r="AD44" s="1144"/>
      <c r="AE44" s="1144"/>
      <c r="AF44" s="1144"/>
      <c r="AG44" s="1144"/>
      <c r="AH44" s="1144"/>
      <c r="AI44" s="1144"/>
      <c r="AJ44" s="1144"/>
      <c r="AK44" s="1144"/>
      <c r="AL44" s="1144"/>
      <c r="AM44" s="1144"/>
      <c r="AO44" s="256"/>
      <c r="AR44" s="994"/>
      <c r="AS44" s="266">
        <v>5</v>
      </c>
      <c r="AT44" s="868" t="s">
        <v>1655</v>
      </c>
      <c r="AU44" s="868"/>
      <c r="AV44" s="868"/>
      <c r="AW44" s="868"/>
      <c r="AX44" s="868"/>
      <c r="AY44" s="868"/>
      <c r="AZ44" s="868"/>
      <c r="BA44" s="868"/>
      <c r="BB44" s="868"/>
      <c r="BC44" s="868"/>
      <c r="BD44" s="868"/>
      <c r="BE44" s="868"/>
      <c r="BF44" s="868"/>
      <c r="BG44" s="868"/>
      <c r="CA44" s="1" t="s">
        <v>758</v>
      </c>
      <c r="CB44" s="1" t="s">
        <v>39</v>
      </c>
      <c r="CK44" s="1" t="s">
        <v>354</v>
      </c>
      <c r="CL44" s="1" t="s">
        <v>2435</v>
      </c>
      <c r="CS44" s="1" t="s">
        <v>2433</v>
      </c>
      <c r="DC44" s="430" t="s">
        <v>1695</v>
      </c>
    </row>
    <row r="45" spans="1:109" ht="15" customHeight="1">
      <c r="A45" s="241"/>
      <c r="B45" s="254"/>
      <c r="C45" s="1107"/>
      <c r="D45" s="839"/>
      <c r="E45" s="840"/>
      <c r="F45" s="841"/>
      <c r="G45" s="1066"/>
      <c r="H45" s="1068"/>
      <c r="I45" s="765"/>
      <c r="J45" s="765"/>
      <c r="K45" s="765"/>
      <c r="L45" s="765"/>
      <c r="M45" s="854" t="s">
        <v>490</v>
      </c>
      <c r="N45" s="776"/>
      <c r="O45" s="776"/>
      <c r="P45" s="776"/>
      <c r="Q45" s="776"/>
      <c r="R45" s="777"/>
      <c r="S45" s="947"/>
      <c r="T45" s="920"/>
      <c r="U45" s="920"/>
      <c r="V45" s="920"/>
      <c r="W45" s="920"/>
      <c r="X45" s="920"/>
      <c r="Y45" s="920"/>
      <c r="Z45" s="920"/>
      <c r="AA45" s="920"/>
      <c r="AB45" s="920"/>
      <c r="AC45" s="921"/>
      <c r="AD45" s="1001" t="s">
        <v>1859</v>
      </c>
      <c r="AE45" s="1002"/>
      <c r="AF45" s="1002"/>
      <c r="AG45" s="1003"/>
      <c r="AH45" s="871" t="s">
        <v>699</v>
      </c>
      <c r="AI45" s="872"/>
      <c r="AJ45" s="872"/>
      <c r="AK45" s="872"/>
      <c r="AL45" s="872"/>
      <c r="AM45" s="873"/>
      <c r="AO45" s="256"/>
      <c r="BL45" s="7" t="str">
        <f>IF(AH45="選択　▼","",AH45)</f>
        <v/>
      </c>
      <c r="CA45" s="1" t="s">
        <v>759</v>
      </c>
      <c r="CB45" s="1" t="s">
        <v>40</v>
      </c>
      <c r="CK45" s="1" t="s">
        <v>355</v>
      </c>
      <c r="CL45" s="1" t="s">
        <v>2436</v>
      </c>
      <c r="CS45" s="1" t="s">
        <v>2434</v>
      </c>
      <c r="DC45" s="430" t="s">
        <v>1696</v>
      </c>
    </row>
    <row r="46" spans="1:109" ht="15" customHeight="1">
      <c r="A46" s="241"/>
      <c r="B46" s="254"/>
      <c r="C46" s="1107"/>
      <c r="D46" s="839"/>
      <c r="E46" s="840"/>
      <c r="F46" s="841"/>
      <c r="G46" s="1066"/>
      <c r="H46" s="1068"/>
      <c r="I46" s="776" t="s">
        <v>514</v>
      </c>
      <c r="J46" s="776"/>
      <c r="K46" s="776"/>
      <c r="L46" s="777"/>
      <c r="M46" s="867" t="s">
        <v>771</v>
      </c>
      <c r="N46" s="812"/>
      <c r="O46" s="857"/>
      <c r="P46" s="858"/>
      <c r="Q46" s="267" t="s">
        <v>131</v>
      </c>
      <c r="R46" s="857"/>
      <c r="S46" s="858"/>
      <c r="T46" s="268" t="s">
        <v>132</v>
      </c>
      <c r="U46" s="857"/>
      <c r="V46" s="858"/>
      <c r="W46" s="263" t="s">
        <v>133</v>
      </c>
      <c r="X46" s="1270"/>
      <c r="Y46" s="1270"/>
      <c r="Z46" s="1270"/>
      <c r="AA46" s="1270"/>
      <c r="AB46" s="1270"/>
      <c r="AC46" s="1270"/>
      <c r="AD46" s="1270"/>
      <c r="AE46" s="1270"/>
      <c r="AF46" s="1270"/>
      <c r="AG46" s="1270"/>
      <c r="AH46" s="1270"/>
      <c r="AI46" s="1270"/>
      <c r="AJ46" s="1270"/>
      <c r="AK46" s="1270"/>
      <c r="AL46" s="1270"/>
      <c r="AM46" s="1271"/>
      <c r="AO46" s="256"/>
      <c r="BL46" s="32" t="str">
        <f>IF($M$46="選択","",IF(R46="","",M46&amp;O46&amp;Q4&amp;Q46))</f>
        <v/>
      </c>
      <c r="BO46" s="32" t="str">
        <f>IF($M$46="選択","",IF(U46="","",R46&amp;T46&amp;U46&amp;W46))</f>
        <v/>
      </c>
      <c r="CA46" s="1" t="s">
        <v>760</v>
      </c>
      <c r="CB46" s="1" t="s">
        <v>41</v>
      </c>
      <c r="CK46" s="1" t="s">
        <v>356</v>
      </c>
      <c r="CL46" s="1" t="s">
        <v>2437</v>
      </c>
      <c r="CS46" s="1" t="s">
        <v>2435</v>
      </c>
      <c r="DC46" s="430" t="s">
        <v>1697</v>
      </c>
    </row>
    <row r="47" spans="1:109" ht="15" customHeight="1">
      <c r="A47" s="241"/>
      <c r="B47" s="254"/>
      <c r="C47" s="1107"/>
      <c r="D47" s="839"/>
      <c r="E47" s="840"/>
      <c r="F47" s="841"/>
      <c r="G47" s="1066"/>
      <c r="H47" s="1068"/>
      <c r="I47" s="761" t="s">
        <v>492</v>
      </c>
      <c r="J47" s="762"/>
      <c r="K47" s="762"/>
      <c r="L47" s="763"/>
      <c r="M47" s="867" t="s">
        <v>771</v>
      </c>
      <c r="N47" s="812"/>
      <c r="O47" s="857"/>
      <c r="P47" s="858"/>
      <c r="Q47" s="267" t="s">
        <v>131</v>
      </c>
      <c r="R47" s="857"/>
      <c r="S47" s="858"/>
      <c r="T47" s="268" t="s">
        <v>132</v>
      </c>
      <c r="U47" s="857"/>
      <c r="V47" s="858"/>
      <c r="W47" s="268" t="s">
        <v>133</v>
      </c>
      <c r="X47" s="859" t="s">
        <v>493</v>
      </c>
      <c r="Y47" s="860"/>
      <c r="Z47" s="867" t="s">
        <v>771</v>
      </c>
      <c r="AA47" s="812"/>
      <c r="AB47" s="857"/>
      <c r="AC47" s="858"/>
      <c r="AD47" s="267" t="s">
        <v>131</v>
      </c>
      <c r="AE47" s="857"/>
      <c r="AF47" s="858"/>
      <c r="AG47" s="268" t="s">
        <v>132</v>
      </c>
      <c r="AH47" s="857"/>
      <c r="AI47" s="858"/>
      <c r="AJ47" s="268" t="s">
        <v>133</v>
      </c>
      <c r="AK47" s="859" t="s">
        <v>777</v>
      </c>
      <c r="AL47" s="859"/>
      <c r="AM47" s="860"/>
      <c r="AO47" s="256"/>
      <c r="BL47" s="32" t="str">
        <f>IF($M$47="選択","",IF(R47="","",M47&amp;O47&amp;Q47))</f>
        <v/>
      </c>
      <c r="BO47" s="32" t="str">
        <f>IF($M$47="選択","",IF(U47="","",R47&amp;T47&amp;U47&amp;W47))</f>
        <v/>
      </c>
      <c r="BP47" s="32" t="str">
        <f>IF($Z$47="選択","",IF(AH47="","",Z47&amp;AB47&amp;AD47))</f>
        <v/>
      </c>
      <c r="BQ47" s="32" t="str">
        <f>IF($Z$47="選択","",IF(AE47="","",AE47&amp;AG47&amp;AH47&amp;AJ47))</f>
        <v/>
      </c>
      <c r="CA47" s="1" t="s">
        <v>761</v>
      </c>
      <c r="CB47" s="1" t="s">
        <v>42</v>
      </c>
      <c r="CK47" s="1" t="s">
        <v>357</v>
      </c>
      <c r="CL47" s="1" t="s">
        <v>2438</v>
      </c>
      <c r="CS47" s="1" t="s">
        <v>2436</v>
      </c>
      <c r="DC47" s="430" t="s">
        <v>1698</v>
      </c>
    </row>
    <row r="48" spans="1:109" ht="15" customHeight="1">
      <c r="A48" s="241"/>
      <c r="B48" s="254"/>
      <c r="C48" s="1107"/>
      <c r="D48" s="839"/>
      <c r="E48" s="840"/>
      <c r="F48" s="841"/>
      <c r="G48" s="1066"/>
      <c r="H48" s="1068"/>
      <c r="I48" s="764"/>
      <c r="J48" s="765"/>
      <c r="K48" s="765"/>
      <c r="L48" s="766"/>
      <c r="M48" s="871" t="s">
        <v>699</v>
      </c>
      <c r="N48" s="872"/>
      <c r="O48" s="872"/>
      <c r="P48" s="873"/>
      <c r="Q48" s="876" t="s">
        <v>804</v>
      </c>
      <c r="R48" s="877"/>
      <c r="S48" s="877"/>
      <c r="T48" s="877"/>
      <c r="U48" s="877"/>
      <c r="V48" s="877"/>
      <c r="W48" s="877"/>
      <c r="X48" s="877"/>
      <c r="Y48" s="877"/>
      <c r="Z48" s="877"/>
      <c r="AA48" s="877"/>
      <c r="AB48" s="877"/>
      <c r="AC48" s="877"/>
      <c r="AD48" s="877"/>
      <c r="AE48" s="877"/>
      <c r="AF48" s="877"/>
      <c r="AG48" s="877"/>
      <c r="AH48" s="877"/>
      <c r="AI48" s="877"/>
      <c r="AJ48" s="877"/>
      <c r="AK48" s="877"/>
      <c r="AL48" s="877"/>
      <c r="AM48" s="878"/>
      <c r="AO48" s="256"/>
      <c r="BL48" s="32" t="str">
        <f>IF(M48="選択　▼","",M48)</f>
        <v/>
      </c>
      <c r="CA48" s="1" t="s">
        <v>762</v>
      </c>
      <c r="CB48" s="1" t="s">
        <v>43</v>
      </c>
      <c r="CK48" s="1" t="s">
        <v>358</v>
      </c>
      <c r="CL48" s="1" t="s">
        <v>2439</v>
      </c>
      <c r="CS48" s="1" t="s">
        <v>2437</v>
      </c>
      <c r="DC48" s="430" t="s">
        <v>1699</v>
      </c>
    </row>
    <row r="49" spans="1:107" ht="15" customHeight="1">
      <c r="A49" s="241"/>
      <c r="B49" s="254"/>
      <c r="C49" s="1107"/>
      <c r="D49" s="839"/>
      <c r="E49" s="840"/>
      <c r="F49" s="841"/>
      <c r="G49" s="1066"/>
      <c r="H49" s="1068"/>
      <c r="I49" s="776" t="s">
        <v>494</v>
      </c>
      <c r="J49" s="776"/>
      <c r="K49" s="776"/>
      <c r="L49" s="777"/>
      <c r="M49" s="871" t="s">
        <v>699</v>
      </c>
      <c r="N49" s="872"/>
      <c r="O49" s="872"/>
      <c r="P49" s="872"/>
      <c r="Q49" s="872"/>
      <c r="R49" s="873"/>
      <c r="S49" s="1138"/>
      <c r="T49" s="1039"/>
      <c r="U49" s="1039"/>
      <c r="V49" s="1039"/>
      <c r="W49" s="1039"/>
      <c r="X49" s="1039"/>
      <c r="Y49" s="1039"/>
      <c r="Z49" s="1039"/>
      <c r="AA49" s="1039"/>
      <c r="AB49" s="1039"/>
      <c r="AC49" s="1039"/>
      <c r="AD49" s="1039"/>
      <c r="AE49" s="1039"/>
      <c r="AF49" s="1039"/>
      <c r="AG49" s="1039"/>
      <c r="AH49" s="1039"/>
      <c r="AI49" s="1039"/>
      <c r="AJ49" s="1039"/>
      <c r="AK49" s="1039"/>
      <c r="AL49" s="1039"/>
      <c r="AM49" s="1040"/>
      <c r="AO49" s="256"/>
      <c r="BL49" s="7" t="str">
        <f>IF(M49="選択　▼","",M49)</f>
        <v/>
      </c>
      <c r="CA49" s="1" t="s">
        <v>763</v>
      </c>
      <c r="CB49" s="1" t="s">
        <v>44</v>
      </c>
      <c r="CK49" s="1" t="s">
        <v>359</v>
      </c>
      <c r="CL49" s="1" t="s">
        <v>2440</v>
      </c>
      <c r="CS49" s="1" t="s">
        <v>2438</v>
      </c>
      <c r="DC49" s="430" t="s">
        <v>1700</v>
      </c>
    </row>
    <row r="50" spans="1:107" ht="15" customHeight="1">
      <c r="A50" s="241"/>
      <c r="B50" s="254"/>
      <c r="C50" s="1108"/>
      <c r="D50" s="725"/>
      <c r="E50" s="726"/>
      <c r="F50" s="727"/>
      <c r="G50" s="1014"/>
      <c r="H50" s="1015"/>
      <c r="I50" s="776" t="s">
        <v>515</v>
      </c>
      <c r="J50" s="776"/>
      <c r="K50" s="776"/>
      <c r="L50" s="777"/>
      <c r="M50" s="1005" t="s">
        <v>699</v>
      </c>
      <c r="N50" s="1006"/>
      <c r="O50" s="1006"/>
      <c r="P50" s="1006"/>
      <c r="Q50" s="1006"/>
      <c r="R50" s="1007"/>
      <c r="S50" s="876" t="s">
        <v>513</v>
      </c>
      <c r="T50" s="877"/>
      <c r="U50" s="877"/>
      <c r="V50" s="877"/>
      <c r="W50" s="877"/>
      <c r="X50" s="877"/>
      <c r="Y50" s="877"/>
      <c r="Z50" s="877"/>
      <c r="AA50" s="877"/>
      <c r="AB50" s="877"/>
      <c r="AC50" s="877"/>
      <c r="AD50" s="877"/>
      <c r="AE50" s="877"/>
      <c r="AF50" s="877"/>
      <c r="AG50" s="877"/>
      <c r="AH50" s="877"/>
      <c r="AI50" s="877"/>
      <c r="AJ50" s="877"/>
      <c r="AK50" s="877"/>
      <c r="AL50" s="877"/>
      <c r="AM50" s="878"/>
      <c r="AO50" s="256"/>
      <c r="BL50" s="7" t="str">
        <f>IF(M50="選択　▼","",M50)</f>
        <v/>
      </c>
      <c r="CA50" s="1" t="s">
        <v>764</v>
      </c>
      <c r="CB50" s="1" t="s">
        <v>45</v>
      </c>
      <c r="CK50" s="1" t="s">
        <v>360</v>
      </c>
      <c r="CL50" s="1" t="s">
        <v>2441</v>
      </c>
      <c r="CS50" s="1" t="s">
        <v>2439</v>
      </c>
      <c r="DC50" s="430" t="s">
        <v>1701</v>
      </c>
    </row>
    <row r="51" spans="1:107" ht="15" customHeight="1">
      <c r="A51" s="241"/>
      <c r="B51" s="254"/>
      <c r="C51" s="729"/>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960" t="s">
        <v>546</v>
      </c>
      <c r="AJ51" s="960"/>
      <c r="AK51" s="960"/>
      <c r="AL51" s="960"/>
      <c r="AM51" s="960"/>
      <c r="AO51" s="256"/>
      <c r="CA51" s="1" t="s">
        <v>765</v>
      </c>
      <c r="CB51" s="1" t="s">
        <v>46</v>
      </c>
      <c r="CK51" s="1" t="s">
        <v>361</v>
      </c>
      <c r="CL51" s="1" t="s">
        <v>2442</v>
      </c>
      <c r="CS51" s="1" t="s">
        <v>2440</v>
      </c>
      <c r="DC51" s="430" t="s">
        <v>1702</v>
      </c>
    </row>
    <row r="52" spans="1:107" ht="15" customHeight="1">
      <c r="A52" s="241"/>
      <c r="B52" s="254"/>
      <c r="C52" s="1041" t="s">
        <v>801</v>
      </c>
      <c r="D52" s="722" t="s">
        <v>780</v>
      </c>
      <c r="E52" s="723"/>
      <c r="F52" s="724"/>
      <c r="G52" s="961" t="s">
        <v>4</v>
      </c>
      <c r="H52" s="961"/>
      <c r="I52" s="961"/>
      <c r="J52" s="961"/>
      <c r="K52" s="961"/>
      <c r="L52" s="962"/>
      <c r="M52" s="1026"/>
      <c r="N52" s="1027"/>
      <c r="O52" s="1027"/>
      <c r="P52" s="1027"/>
      <c r="Q52" s="1027"/>
      <c r="R52" s="1027"/>
      <c r="S52" s="1027"/>
      <c r="T52" s="1027"/>
      <c r="U52" s="1027"/>
      <c r="V52" s="1029"/>
      <c r="W52" s="1017" t="s">
        <v>175</v>
      </c>
      <c r="X52" s="855"/>
      <c r="Y52" s="855"/>
      <c r="Z52" s="855"/>
      <c r="AA52" s="855"/>
      <c r="AB52" s="855"/>
      <c r="AC52" s="855"/>
      <c r="AD52" s="855"/>
      <c r="AE52" s="855"/>
      <c r="AF52" s="855"/>
      <c r="AG52" s="855"/>
      <c r="AH52" s="855"/>
      <c r="AI52" s="855"/>
      <c r="AJ52" s="855"/>
      <c r="AK52" s="855"/>
      <c r="AL52" s="855"/>
      <c r="AM52" s="856"/>
      <c r="AO52" s="256"/>
      <c r="BL52" s="85" t="str">
        <f>IF($M$56="選択▼","",$BL$54&amp;$R$56&amp;$S$56&amp;$U$56&amp;$V$56&amp;$X$56)</f>
        <v/>
      </c>
      <c r="CA52" s="1" t="s">
        <v>151</v>
      </c>
      <c r="CB52" s="1" t="s">
        <v>47</v>
      </c>
      <c r="CL52" s="1" t="s">
        <v>2443</v>
      </c>
      <c r="CS52" s="1" t="s">
        <v>2441</v>
      </c>
      <c r="DC52" s="430" t="s">
        <v>1703</v>
      </c>
    </row>
    <row r="53" spans="1:107" ht="15" hidden="1" customHeight="1">
      <c r="A53" s="257"/>
      <c r="B53" s="254"/>
      <c r="C53" s="1042"/>
      <c r="D53" s="839"/>
      <c r="E53" s="840"/>
      <c r="F53" s="841"/>
      <c r="G53" s="709" t="s">
        <v>2</v>
      </c>
      <c r="H53" s="709"/>
      <c r="I53" s="709"/>
      <c r="J53" s="709"/>
      <c r="K53" s="709"/>
      <c r="L53" s="710"/>
      <c r="M53" s="966" t="s">
        <v>126</v>
      </c>
      <c r="N53" s="967"/>
      <c r="O53" s="968"/>
      <c r="P53" s="258" t="str">
        <f t="shared" ref="P53:AI53" si="9">MID($M$52,COLUMN()-15,1)</f>
        <v/>
      </c>
      <c r="Q53" s="258" t="str">
        <f t="shared" si="9"/>
        <v/>
      </c>
      <c r="R53" s="258" t="str">
        <f t="shared" si="9"/>
        <v/>
      </c>
      <c r="S53" s="258" t="str">
        <f t="shared" si="9"/>
        <v/>
      </c>
      <c r="T53" s="258" t="str">
        <f t="shared" si="9"/>
        <v/>
      </c>
      <c r="U53" s="258" t="str">
        <f t="shared" si="9"/>
        <v/>
      </c>
      <c r="V53" s="258" t="str">
        <f t="shared" si="9"/>
        <v/>
      </c>
      <c r="W53" s="261" t="str">
        <f t="shared" si="9"/>
        <v/>
      </c>
      <c r="X53" s="261" t="str">
        <f t="shared" si="9"/>
        <v/>
      </c>
      <c r="Y53" s="261" t="str">
        <f t="shared" si="9"/>
        <v/>
      </c>
      <c r="Z53" s="261" t="str">
        <f t="shared" si="9"/>
        <v/>
      </c>
      <c r="AA53" s="261" t="str">
        <f t="shared" si="9"/>
        <v/>
      </c>
      <c r="AB53" s="261" t="str">
        <f t="shared" si="9"/>
        <v/>
      </c>
      <c r="AC53" s="261" t="str">
        <f t="shared" si="9"/>
        <v/>
      </c>
      <c r="AD53" s="261" t="str">
        <f t="shared" si="9"/>
        <v/>
      </c>
      <c r="AE53" s="261" t="str">
        <f t="shared" si="9"/>
        <v/>
      </c>
      <c r="AF53" s="261" t="str">
        <f t="shared" si="9"/>
        <v/>
      </c>
      <c r="AG53" s="261" t="str">
        <f t="shared" si="9"/>
        <v/>
      </c>
      <c r="AH53" s="261" t="str">
        <f t="shared" si="9"/>
        <v/>
      </c>
      <c r="AI53" s="261" t="str">
        <f t="shared" si="9"/>
        <v/>
      </c>
      <c r="AJ53" s="740"/>
      <c r="AK53" s="861"/>
      <c r="AL53" s="861"/>
      <c r="AM53" s="862"/>
      <c r="AO53" s="256"/>
      <c r="CA53" s="1" t="s">
        <v>152</v>
      </c>
      <c r="CB53" s="1" t="s">
        <v>48</v>
      </c>
      <c r="CL53" s="1" t="s">
        <v>2444</v>
      </c>
      <c r="CS53" s="1" t="s">
        <v>2442</v>
      </c>
      <c r="DC53" s="430" t="s">
        <v>1704</v>
      </c>
    </row>
    <row r="54" spans="1:107" ht="15" customHeight="1">
      <c r="A54" s="241"/>
      <c r="B54" s="254"/>
      <c r="C54" s="1042"/>
      <c r="D54" s="839"/>
      <c r="E54" s="840"/>
      <c r="F54" s="841"/>
      <c r="G54" s="709"/>
      <c r="H54" s="709"/>
      <c r="I54" s="709"/>
      <c r="J54" s="709"/>
      <c r="K54" s="709"/>
      <c r="L54" s="710"/>
      <c r="M54" s="947"/>
      <c r="N54" s="920"/>
      <c r="O54" s="920"/>
      <c r="P54" s="920"/>
      <c r="Q54" s="920"/>
      <c r="R54" s="920"/>
      <c r="S54" s="920"/>
      <c r="T54" s="920"/>
      <c r="U54" s="920"/>
      <c r="V54" s="920"/>
      <c r="W54" s="920"/>
      <c r="X54" s="920"/>
      <c r="Y54" s="920"/>
      <c r="Z54" s="921"/>
      <c r="AA54" s="855" t="s">
        <v>550</v>
      </c>
      <c r="AB54" s="855"/>
      <c r="AC54" s="855"/>
      <c r="AD54" s="855"/>
      <c r="AE54" s="855"/>
      <c r="AF54" s="855"/>
      <c r="AG54" s="855"/>
      <c r="AH54" s="855"/>
      <c r="AI54" s="855"/>
      <c r="AJ54" s="855"/>
      <c r="AK54" s="855"/>
      <c r="AL54" s="855"/>
      <c r="AM54" s="856"/>
      <c r="AO54" s="256"/>
      <c r="BL54" s="398" t="str">
        <f>IF($P$56="","",IF($M$56="昭和",$P$56+1925,$P$56+1988))</f>
        <v/>
      </c>
      <c r="CA54" s="1" t="s">
        <v>153</v>
      </c>
      <c r="CB54" s="1" t="s">
        <v>49</v>
      </c>
      <c r="CL54" s="1" t="s">
        <v>2445</v>
      </c>
      <c r="CS54" s="1" t="s">
        <v>2443</v>
      </c>
      <c r="DC54" s="430" t="s">
        <v>1705</v>
      </c>
    </row>
    <row r="55" spans="1:107" ht="15" hidden="1" customHeight="1">
      <c r="A55" s="257"/>
      <c r="B55" s="254"/>
      <c r="C55" s="1042"/>
      <c r="D55" s="839"/>
      <c r="E55" s="840"/>
      <c r="F55" s="841"/>
      <c r="G55" s="765"/>
      <c r="H55" s="765"/>
      <c r="I55" s="765"/>
      <c r="J55" s="765"/>
      <c r="K55" s="765"/>
      <c r="L55" s="766"/>
      <c r="M55" s="966" t="s">
        <v>126</v>
      </c>
      <c r="N55" s="967"/>
      <c r="O55" s="968"/>
      <c r="P55" s="258" t="str">
        <f t="shared" ref="P55:AI55" si="10">MID($M$54,COLUMN()-15,1)</f>
        <v/>
      </c>
      <c r="Q55" s="258" t="str">
        <f t="shared" si="10"/>
        <v/>
      </c>
      <c r="R55" s="258" t="str">
        <f t="shared" si="10"/>
        <v/>
      </c>
      <c r="S55" s="258" t="str">
        <f t="shared" si="10"/>
        <v/>
      </c>
      <c r="T55" s="258" t="str">
        <f t="shared" si="10"/>
        <v/>
      </c>
      <c r="U55" s="258" t="str">
        <f t="shared" si="10"/>
        <v/>
      </c>
      <c r="V55" s="258" t="str">
        <f t="shared" si="10"/>
        <v/>
      </c>
      <c r="W55" s="258" t="str">
        <f t="shared" si="10"/>
        <v/>
      </c>
      <c r="X55" s="258" t="str">
        <f t="shared" si="10"/>
        <v/>
      </c>
      <c r="Y55" s="258" t="str">
        <f t="shared" si="10"/>
        <v/>
      </c>
      <c r="Z55" s="258" t="str">
        <f t="shared" si="10"/>
        <v/>
      </c>
      <c r="AA55" s="258" t="str">
        <f t="shared" si="10"/>
        <v/>
      </c>
      <c r="AB55" s="258" t="str">
        <f t="shared" si="10"/>
        <v/>
      </c>
      <c r="AC55" s="258" t="str">
        <f t="shared" si="10"/>
        <v/>
      </c>
      <c r="AD55" s="258" t="str">
        <f t="shared" si="10"/>
        <v/>
      </c>
      <c r="AE55" s="258" t="str">
        <f t="shared" si="10"/>
        <v/>
      </c>
      <c r="AF55" s="258" t="str">
        <f t="shared" si="10"/>
        <v/>
      </c>
      <c r="AG55" s="258" t="str">
        <f t="shared" si="10"/>
        <v/>
      </c>
      <c r="AH55" s="258" t="str">
        <f t="shared" si="10"/>
        <v/>
      </c>
      <c r="AI55" s="258" t="str">
        <f t="shared" si="10"/>
        <v/>
      </c>
      <c r="AJ55" s="740"/>
      <c r="AK55" s="861"/>
      <c r="AL55" s="861"/>
      <c r="AM55" s="862"/>
      <c r="AO55" s="256"/>
      <c r="CA55" s="1" t="s">
        <v>154</v>
      </c>
      <c r="CB55" s="1" t="s">
        <v>50</v>
      </c>
      <c r="CL55" s="1" t="s">
        <v>2446</v>
      </c>
      <c r="CS55" s="1" t="s">
        <v>2444</v>
      </c>
      <c r="DC55" s="430" t="s">
        <v>1706</v>
      </c>
    </row>
    <row r="56" spans="1:107" ht="15" customHeight="1">
      <c r="A56" s="241"/>
      <c r="B56" s="254"/>
      <c r="C56" s="1042"/>
      <c r="D56" s="839"/>
      <c r="E56" s="840"/>
      <c r="F56" s="841"/>
      <c r="G56" s="761" t="s">
        <v>65</v>
      </c>
      <c r="H56" s="762"/>
      <c r="I56" s="762"/>
      <c r="J56" s="762"/>
      <c r="K56" s="762"/>
      <c r="L56" s="763"/>
      <c r="M56" s="1159" t="s">
        <v>703</v>
      </c>
      <c r="N56" s="1160"/>
      <c r="O56" s="1161"/>
      <c r="P56" s="825"/>
      <c r="Q56" s="824"/>
      <c r="R56" s="926" t="s">
        <v>131</v>
      </c>
      <c r="S56" s="825"/>
      <c r="T56" s="824"/>
      <c r="U56" s="926" t="s">
        <v>132</v>
      </c>
      <c r="V56" s="825"/>
      <c r="W56" s="824"/>
      <c r="X56" s="728" t="s">
        <v>133</v>
      </c>
      <c r="Y56" s="729"/>
      <c r="Z56" s="729"/>
      <c r="AA56" s="729"/>
      <c r="AB56" s="729"/>
      <c r="AC56" s="729"/>
      <c r="AD56" s="729"/>
      <c r="AE56" s="729"/>
      <c r="AF56" s="729"/>
      <c r="AG56" s="729"/>
      <c r="AH56" s="729"/>
      <c r="AI56" s="729"/>
      <c r="AJ56" s="729"/>
      <c r="AK56" s="729"/>
      <c r="AL56" s="729"/>
      <c r="AM56" s="730"/>
      <c r="AO56" s="256"/>
      <c r="BL56" s="7" t="str">
        <f>IF(M56="選択▼","",M56&amp;P56&amp;R56&amp;S56&amp;U56&amp;V56&amp;X56)</f>
        <v/>
      </c>
      <c r="BM56" s="20" t="str">
        <f>MID(P56,COLUMN()-64,1)</f>
        <v/>
      </c>
      <c r="BN56" s="20" t="str">
        <f>MID(P56,COLUMN()-64,1)</f>
        <v/>
      </c>
      <c r="BO56" s="20" t="str">
        <f>MID(S56,COLUMN()-66,1)</f>
        <v/>
      </c>
      <c r="BP56" s="20" t="str">
        <f>MID(S56,COLUMN()-66,1)</f>
        <v/>
      </c>
      <c r="BQ56" s="20" t="str">
        <f>MID(V56,COLUMN()-68,1)</f>
        <v/>
      </c>
      <c r="BR56" s="20" t="str">
        <f>MID(V56,COLUMN()-68,1)</f>
        <v/>
      </c>
      <c r="BS56" s="25" t="str">
        <f>IF(★入力画面!M56="平成","H",IF(★入力画面!M56="昭和","S",IF(★入力画面!M56="大正","T",IF(★入力画面!M56="明治","M",""))))</f>
        <v/>
      </c>
      <c r="CA56" s="1" t="s">
        <v>155</v>
      </c>
      <c r="CB56" s="1" t="s">
        <v>51</v>
      </c>
      <c r="CL56" s="1" t="s">
        <v>2447</v>
      </c>
      <c r="CS56" s="1" t="s">
        <v>2445</v>
      </c>
      <c r="DC56" s="430" t="s">
        <v>1707</v>
      </c>
    </row>
    <row r="57" spans="1:107" ht="15" customHeight="1">
      <c r="A57" s="241"/>
      <c r="B57" s="254"/>
      <c r="C57" s="1042"/>
      <c r="D57" s="839"/>
      <c r="E57" s="840"/>
      <c r="F57" s="841"/>
      <c r="G57" s="764"/>
      <c r="H57" s="765"/>
      <c r="I57" s="765"/>
      <c r="J57" s="765"/>
      <c r="K57" s="765"/>
      <c r="L57" s="766"/>
      <c r="M57" s="1162"/>
      <c r="N57" s="1163"/>
      <c r="O57" s="1164"/>
      <c r="P57" s="924"/>
      <c r="Q57" s="925"/>
      <c r="R57" s="927"/>
      <c r="S57" s="924"/>
      <c r="T57" s="925"/>
      <c r="U57" s="927"/>
      <c r="V57" s="924"/>
      <c r="W57" s="925"/>
      <c r="X57" s="731"/>
      <c r="Y57" s="732"/>
      <c r="Z57" s="732"/>
      <c r="AA57" s="732"/>
      <c r="AB57" s="732"/>
      <c r="AC57" s="732"/>
      <c r="AD57" s="732"/>
      <c r="AE57" s="732"/>
      <c r="AF57" s="732"/>
      <c r="AG57" s="732"/>
      <c r="AH57" s="732"/>
      <c r="AI57" s="732"/>
      <c r="AJ57" s="732"/>
      <c r="AK57" s="732"/>
      <c r="AL57" s="732"/>
      <c r="AM57" s="733"/>
      <c r="AO57" s="256"/>
      <c r="BL57" s="7" t="str">
        <f>IF(V56="","",P57&amp;R56&amp;S56&amp;U56&amp;V56&amp;X56)</f>
        <v/>
      </c>
      <c r="BM57" s="8"/>
      <c r="BN57" s="8"/>
      <c r="CA57" s="1" t="s">
        <v>156</v>
      </c>
      <c r="CB57" s="1" t="s">
        <v>52</v>
      </c>
      <c r="CL57" s="1" t="s">
        <v>2448</v>
      </c>
      <c r="CS57" s="1" t="s">
        <v>2446</v>
      </c>
      <c r="DC57" s="430" t="s">
        <v>1708</v>
      </c>
    </row>
    <row r="58" spans="1:107" ht="15" customHeight="1">
      <c r="A58" s="241"/>
      <c r="B58" s="254"/>
      <c r="C58" s="1042"/>
      <c r="D58" s="839"/>
      <c r="E58" s="840"/>
      <c r="F58" s="841"/>
      <c r="G58" s="762" t="s">
        <v>572</v>
      </c>
      <c r="H58" s="762"/>
      <c r="I58" s="762"/>
      <c r="J58" s="762"/>
      <c r="K58" s="762"/>
      <c r="L58" s="763"/>
      <c r="M58" s="857"/>
      <c r="N58" s="858"/>
      <c r="O58" s="242" t="s">
        <v>64</v>
      </c>
      <c r="P58" s="857"/>
      <c r="Q58" s="929"/>
      <c r="R58" s="858"/>
      <c r="S58" s="928"/>
      <c r="T58" s="859"/>
      <c r="U58" s="859"/>
      <c r="V58" s="859"/>
      <c r="W58" s="859"/>
      <c r="X58" s="859"/>
      <c r="Y58" s="859"/>
      <c r="Z58" s="859"/>
      <c r="AA58" s="859"/>
      <c r="AB58" s="859"/>
      <c r="AC58" s="859"/>
      <c r="AD58" s="859"/>
      <c r="AE58" s="859"/>
      <c r="AF58" s="859"/>
      <c r="AG58" s="859"/>
      <c r="AH58" s="859"/>
      <c r="AI58" s="859"/>
      <c r="AJ58" s="859"/>
      <c r="AK58" s="859"/>
      <c r="AL58" s="859"/>
      <c r="AM58" s="860"/>
      <c r="AO58" s="256"/>
      <c r="AR58" s="269"/>
      <c r="AS58" s="269"/>
      <c r="AT58" s="42"/>
      <c r="AU58" s="42"/>
      <c r="AV58" s="42"/>
      <c r="AW58" s="42"/>
      <c r="AX58" s="42"/>
      <c r="AY58" s="42"/>
      <c r="AZ58" s="42"/>
      <c r="BA58" s="42"/>
      <c r="BB58" s="42"/>
      <c r="BC58" s="42"/>
      <c r="BD58" s="42"/>
      <c r="BE58" s="42"/>
      <c r="BF58" s="42"/>
      <c r="BG58" s="42"/>
      <c r="BL58" s="7" t="str">
        <f>IF(M58="","",M58&amp;O58&amp;P58)</f>
        <v/>
      </c>
      <c r="CA58" s="1" t="s">
        <v>157</v>
      </c>
      <c r="CB58" s="1" t="s">
        <v>53</v>
      </c>
      <c r="CL58" s="1" t="s">
        <v>2449</v>
      </c>
      <c r="CS58" s="1" t="s">
        <v>2447</v>
      </c>
      <c r="DC58" s="430" t="s">
        <v>1709</v>
      </c>
    </row>
    <row r="59" spans="1:107" ht="15" customHeight="1">
      <c r="A59" s="241"/>
      <c r="B59" s="254"/>
      <c r="C59" s="1042"/>
      <c r="D59" s="839"/>
      <c r="E59" s="840"/>
      <c r="F59" s="841"/>
      <c r="G59" s="776" t="s">
        <v>808</v>
      </c>
      <c r="H59" s="776"/>
      <c r="I59" s="776"/>
      <c r="J59" s="776"/>
      <c r="K59" s="776"/>
      <c r="L59" s="777"/>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1"/>
      <c r="AO59" s="256"/>
      <c r="BL59" s="8"/>
      <c r="BM59" s="8"/>
      <c r="BN59" s="8"/>
      <c r="CA59" s="1" t="s">
        <v>158</v>
      </c>
      <c r="CB59" s="1" t="s">
        <v>54</v>
      </c>
      <c r="CL59" s="1" t="s">
        <v>2450</v>
      </c>
      <c r="CS59" s="1" t="s">
        <v>2448</v>
      </c>
      <c r="DC59" s="430" t="s">
        <v>1710</v>
      </c>
    </row>
    <row r="60" spans="1:107" ht="15" customHeight="1">
      <c r="A60" s="241"/>
      <c r="B60" s="254"/>
      <c r="C60" s="1042"/>
      <c r="D60" s="839"/>
      <c r="E60" s="840"/>
      <c r="F60" s="841"/>
      <c r="G60" s="776" t="s">
        <v>817</v>
      </c>
      <c r="H60" s="776"/>
      <c r="I60" s="776"/>
      <c r="J60" s="776"/>
      <c r="K60" s="776"/>
      <c r="L60" s="777"/>
      <c r="M60" s="1114"/>
      <c r="N60" s="1115"/>
      <c r="O60" s="1115"/>
      <c r="P60" s="1115"/>
      <c r="Q60" s="1115"/>
      <c r="R60" s="1115"/>
      <c r="S60" s="1115"/>
      <c r="T60" s="1115"/>
      <c r="U60" s="1115"/>
      <c r="V60" s="1115"/>
      <c r="W60" s="1115"/>
      <c r="X60" s="1115"/>
      <c r="Y60" s="1115"/>
      <c r="Z60" s="1115"/>
      <c r="AA60" s="1115"/>
      <c r="AB60" s="1115"/>
      <c r="AC60" s="876"/>
      <c r="AD60" s="877"/>
      <c r="AE60" s="877"/>
      <c r="AF60" s="877"/>
      <c r="AG60" s="877"/>
      <c r="AH60" s="877"/>
      <c r="AI60" s="877"/>
      <c r="AJ60" s="877"/>
      <c r="AK60" s="877"/>
      <c r="AL60" s="877"/>
      <c r="AM60" s="878"/>
      <c r="AO60" s="256"/>
      <c r="CA60" s="1" t="s">
        <v>1656</v>
      </c>
      <c r="CB60" s="1" t="s">
        <v>55</v>
      </c>
      <c r="CL60" s="1" t="s">
        <v>2451</v>
      </c>
      <c r="CS60" s="1" t="s">
        <v>2449</v>
      </c>
      <c r="DC60" s="430" t="s">
        <v>1711</v>
      </c>
    </row>
    <row r="61" spans="1:107" ht="15" customHeight="1">
      <c r="A61" s="241"/>
      <c r="B61" s="254"/>
      <c r="C61" s="1042"/>
      <c r="D61" s="839"/>
      <c r="E61" s="840"/>
      <c r="F61" s="841"/>
      <c r="G61" s="1002" t="s">
        <v>704</v>
      </c>
      <c r="H61" s="1002"/>
      <c r="I61" s="1002"/>
      <c r="J61" s="1002"/>
      <c r="K61" s="1002"/>
      <c r="L61" s="1003"/>
      <c r="M61" s="863"/>
      <c r="N61" s="863"/>
      <c r="O61" s="46" t="s">
        <v>128</v>
      </c>
      <c r="P61" s="863"/>
      <c r="Q61" s="863"/>
      <c r="R61" s="863"/>
      <c r="S61" s="46" t="s">
        <v>128</v>
      </c>
      <c r="T61" s="863"/>
      <c r="U61" s="863"/>
      <c r="V61" s="863"/>
      <c r="W61" s="43"/>
      <c r="X61" s="1001" t="s">
        <v>1811</v>
      </c>
      <c r="Y61" s="1002"/>
      <c r="Z61" s="1002"/>
      <c r="AA61" s="1002"/>
      <c r="AB61" s="1002"/>
      <c r="AC61" s="1003"/>
      <c r="AD61" s="863"/>
      <c r="AE61" s="863"/>
      <c r="AF61" s="46" t="s">
        <v>128</v>
      </c>
      <c r="AG61" s="863"/>
      <c r="AH61" s="863"/>
      <c r="AI61" s="863"/>
      <c r="AJ61" s="46" t="s">
        <v>128</v>
      </c>
      <c r="AK61" s="863"/>
      <c r="AL61" s="863"/>
      <c r="AM61" s="863"/>
      <c r="AO61" s="256"/>
      <c r="BL61" s="7" t="str">
        <f>IF(T61="","",M61&amp;O61&amp;P61&amp;S61&amp;T61)</f>
        <v/>
      </c>
      <c r="BP61" s="7" t="str">
        <f>IF(M62="","",M62&amp;O62&amp;P62&amp;S62&amp;T62)</f>
        <v/>
      </c>
      <c r="CA61" s="1" t="s">
        <v>159</v>
      </c>
      <c r="CB61" s="1" t="s">
        <v>56</v>
      </c>
      <c r="CL61" s="1" t="s">
        <v>2452</v>
      </c>
      <c r="CS61" s="1" t="s">
        <v>2450</v>
      </c>
      <c r="DC61" s="430" t="s">
        <v>1712</v>
      </c>
    </row>
    <row r="62" spans="1:107" ht="15" customHeight="1">
      <c r="A62" s="241"/>
      <c r="B62" s="254"/>
      <c r="C62" s="1042"/>
      <c r="D62" s="839"/>
      <c r="E62" s="840"/>
      <c r="F62" s="841"/>
      <c r="G62" s="1002" t="s">
        <v>575</v>
      </c>
      <c r="H62" s="1002"/>
      <c r="I62" s="1002"/>
      <c r="J62" s="1002"/>
      <c r="K62" s="1002"/>
      <c r="L62" s="1003"/>
      <c r="M62" s="863"/>
      <c r="N62" s="863"/>
      <c r="O62" s="46" t="s">
        <v>128</v>
      </c>
      <c r="P62" s="863"/>
      <c r="Q62" s="863"/>
      <c r="R62" s="863"/>
      <c r="S62" s="46" t="s">
        <v>128</v>
      </c>
      <c r="T62" s="863"/>
      <c r="U62" s="863"/>
      <c r="V62" s="863"/>
      <c r="W62" s="963"/>
      <c r="X62" s="964"/>
      <c r="Y62" s="964"/>
      <c r="Z62" s="964"/>
      <c r="AA62" s="964"/>
      <c r="AB62" s="964"/>
      <c r="AC62" s="964"/>
      <c r="AD62" s="964"/>
      <c r="AE62" s="964"/>
      <c r="AF62" s="964"/>
      <c r="AG62" s="964"/>
      <c r="AH62" s="964"/>
      <c r="AI62" s="964"/>
      <c r="AJ62" s="964"/>
      <c r="AK62" s="964"/>
      <c r="AL62" s="964"/>
      <c r="AM62" s="965"/>
      <c r="AO62" s="256"/>
      <c r="BL62" s="7" t="str">
        <f>IF(AK61="","",AD61&amp;AF61&amp;AG61&amp;AJ61&amp;AK61)</f>
        <v/>
      </c>
      <c r="BM62" s="8"/>
      <c r="BN62" s="8"/>
      <c r="CA62" s="1" t="s">
        <v>160</v>
      </c>
      <c r="CB62" s="1" t="s">
        <v>57</v>
      </c>
      <c r="CL62" s="1" t="s">
        <v>2453</v>
      </c>
      <c r="CS62" s="1" t="s">
        <v>2451</v>
      </c>
      <c r="DC62" s="430" t="s">
        <v>1713</v>
      </c>
    </row>
    <row r="63" spans="1:107" ht="15" customHeight="1">
      <c r="A63" s="241"/>
      <c r="B63" s="254"/>
      <c r="C63" s="1042"/>
      <c r="D63" s="839"/>
      <c r="E63" s="840"/>
      <c r="F63" s="841"/>
      <c r="G63" s="776" t="s">
        <v>392</v>
      </c>
      <c r="H63" s="776"/>
      <c r="I63" s="776"/>
      <c r="J63" s="776"/>
      <c r="K63" s="776"/>
      <c r="L63" s="777"/>
      <c r="M63" s="969" t="s">
        <v>699</v>
      </c>
      <c r="N63" s="939"/>
      <c r="O63" s="939"/>
      <c r="P63" s="940"/>
      <c r="Q63" s="844"/>
      <c r="R63" s="845"/>
      <c r="S63" s="845"/>
      <c r="T63" s="845"/>
      <c r="U63" s="845"/>
      <c r="V63" s="845"/>
      <c r="W63" s="845"/>
      <c r="X63" s="845"/>
      <c r="Y63" s="845"/>
      <c r="Z63" s="845"/>
      <c r="AA63" s="845"/>
      <c r="AB63" s="845"/>
      <c r="AC63" s="845"/>
      <c r="AD63" s="845"/>
      <c r="AE63" s="845"/>
      <c r="AF63" s="845"/>
      <c r="AG63" s="845"/>
      <c r="AH63" s="845"/>
      <c r="AI63" s="845"/>
      <c r="AJ63" s="845"/>
      <c r="AK63" s="845"/>
      <c r="AL63" s="845"/>
      <c r="AM63" s="846"/>
      <c r="AO63" s="256"/>
      <c r="BL63" s="7" t="str">
        <f>IF(M63="選択　▼","",IF(M63="男","1．男","2．女"))</f>
        <v/>
      </c>
      <c r="BM63" s="85" t="str">
        <f>IF(M63="選択　▼","1.男2.女",IF(M63="男","1.男","2.女"))</f>
        <v>1.男2.女</v>
      </c>
      <c r="BN63" s="8"/>
      <c r="BO63" s="7" t="e">
        <f>IF(#REF!="選択　▼","",MID(#REF!,4,10))</f>
        <v>#REF!</v>
      </c>
      <c r="BP63" s="7" t="str">
        <f>IF(M63="選択　▼","",IF(M63="男","男","女"))</f>
        <v/>
      </c>
      <c r="CA63" s="1" t="s">
        <v>161</v>
      </c>
      <c r="CB63" s="1" t="s">
        <v>58</v>
      </c>
      <c r="CL63" s="1" t="s">
        <v>2454</v>
      </c>
      <c r="CS63" s="1" t="s">
        <v>2452</v>
      </c>
      <c r="DC63" s="430" t="s">
        <v>1714</v>
      </c>
    </row>
    <row r="64" spans="1:107" ht="15" customHeight="1">
      <c r="A64" s="241"/>
      <c r="B64" s="254"/>
      <c r="C64" s="1042"/>
      <c r="D64" s="839"/>
      <c r="E64" s="840"/>
      <c r="F64" s="841"/>
      <c r="G64" s="922" t="s">
        <v>897</v>
      </c>
      <c r="H64" s="888"/>
      <c r="I64" s="888"/>
      <c r="J64" s="888"/>
      <c r="K64" s="888"/>
      <c r="L64" s="923"/>
      <c r="M64" s="969" t="s">
        <v>630</v>
      </c>
      <c r="N64" s="939"/>
      <c r="O64" s="939"/>
      <c r="P64" s="940"/>
      <c r="Q64" s="928"/>
      <c r="R64" s="859"/>
      <c r="S64" s="859"/>
      <c r="T64" s="859"/>
      <c r="U64" s="859"/>
      <c r="V64" s="859"/>
      <c r="W64" s="859"/>
      <c r="X64" s="859"/>
      <c r="Y64" s="859"/>
      <c r="Z64" s="859"/>
      <c r="AA64" s="859"/>
      <c r="AB64" s="859"/>
      <c r="AC64" s="859"/>
      <c r="AD64" s="859"/>
      <c r="AE64" s="859"/>
      <c r="AF64" s="859"/>
      <c r="AG64" s="859"/>
      <c r="AH64" s="859"/>
      <c r="AI64" s="859"/>
      <c r="AJ64" s="859"/>
      <c r="AK64" s="859"/>
      <c r="AL64" s="859"/>
      <c r="AM64" s="860"/>
      <c r="AO64" s="256"/>
      <c r="BL64" s="7" t="str">
        <f>"代表者"&amp;M64</f>
        <v>代表者(常勤)</v>
      </c>
      <c r="CA64" s="1" t="s">
        <v>162</v>
      </c>
      <c r="CB64" s="1" t="s">
        <v>59</v>
      </c>
      <c r="CL64" s="1" t="s">
        <v>2455</v>
      </c>
      <c r="CS64" s="1" t="s">
        <v>2453</v>
      </c>
      <c r="DC64" s="430" t="s">
        <v>1715</v>
      </c>
    </row>
    <row r="65" spans="1:107" ht="15" customHeight="1">
      <c r="A65" s="241"/>
      <c r="B65" s="254"/>
      <c r="C65" s="1042"/>
      <c r="D65" s="839"/>
      <c r="E65" s="840"/>
      <c r="F65" s="841"/>
      <c r="G65" s="723" t="s">
        <v>894</v>
      </c>
      <c r="H65" s="723"/>
      <c r="I65" s="723"/>
      <c r="J65" s="723"/>
      <c r="K65" s="723"/>
      <c r="L65" s="724"/>
      <c r="M65" s="939" t="s">
        <v>699</v>
      </c>
      <c r="N65" s="939"/>
      <c r="O65" s="939"/>
      <c r="P65" s="939"/>
      <c r="Q65" s="939"/>
      <c r="R65" s="939"/>
      <c r="S65" s="939"/>
      <c r="T65" s="939"/>
      <c r="U65" s="939"/>
      <c r="V65" s="940"/>
      <c r="W65" s="1033" t="s">
        <v>895</v>
      </c>
      <c r="X65" s="1034"/>
      <c r="Y65" s="1034"/>
      <c r="Z65" s="1034"/>
      <c r="AA65" s="1034"/>
      <c r="AB65" s="1034"/>
      <c r="AC65" s="1034"/>
      <c r="AD65" s="1034"/>
      <c r="AE65" s="1034"/>
      <c r="AF65" s="1034"/>
      <c r="AG65" s="1034"/>
      <c r="AH65" s="1034"/>
      <c r="AI65" s="1034"/>
      <c r="AJ65" s="1034"/>
      <c r="AK65" s="1034"/>
      <c r="AL65" s="1034"/>
      <c r="AM65" s="1035"/>
      <c r="AO65" s="256"/>
      <c r="BL65" s="7" t="str">
        <f>IF(M65="選択　▼","",LEFT(M65,2))</f>
        <v/>
      </c>
      <c r="BM65" s="20" t="str">
        <f>MID($BL65,COLUMN()-64,1)</f>
        <v/>
      </c>
      <c r="BN65" s="20" t="str">
        <f>MID($BL65,COLUMN()-64,1)</f>
        <v/>
      </c>
      <c r="BP65" s="7" t="str">
        <f>IF(M65="選択　▼","",RIGHT(M65,LEN(M65)-(FIND("（",M65)-1)))</f>
        <v/>
      </c>
      <c r="CA65" s="1" t="s">
        <v>163</v>
      </c>
      <c r="CB65" s="1" t="s">
        <v>60</v>
      </c>
      <c r="CL65" s="1" t="s">
        <v>2456</v>
      </c>
      <c r="CS65" s="1" t="s">
        <v>2454</v>
      </c>
      <c r="DC65" s="430" t="s">
        <v>1716</v>
      </c>
    </row>
    <row r="66" spans="1:107" ht="15" customHeight="1">
      <c r="A66" s="241"/>
      <c r="B66" s="254"/>
      <c r="C66" s="1042"/>
      <c r="D66" s="839"/>
      <c r="E66" s="840"/>
      <c r="F66" s="841"/>
      <c r="G66" s="840"/>
      <c r="H66" s="840"/>
      <c r="I66" s="840"/>
      <c r="J66" s="840"/>
      <c r="K66" s="840"/>
      <c r="L66" s="841"/>
      <c r="M66" s="270" t="s">
        <v>7</v>
      </c>
      <c r="N66" s="892"/>
      <c r="O66" s="892"/>
      <c r="P66" s="892"/>
      <c r="Q66" s="892"/>
      <c r="R66" s="928" t="s">
        <v>6</v>
      </c>
      <c r="S66" s="859"/>
      <c r="T66" s="859"/>
      <c r="U66" s="859"/>
      <c r="V66" s="860"/>
      <c r="W66" s="1036"/>
      <c r="X66" s="1037"/>
      <c r="Y66" s="1037"/>
      <c r="Z66" s="1037"/>
      <c r="AA66" s="1037"/>
      <c r="AB66" s="1037"/>
      <c r="AC66" s="1037"/>
      <c r="AD66" s="1037"/>
      <c r="AE66" s="1037"/>
      <c r="AF66" s="1037"/>
      <c r="AG66" s="1037"/>
      <c r="AH66" s="1037"/>
      <c r="AI66" s="1037"/>
      <c r="AJ66" s="1037"/>
      <c r="AK66" s="1037"/>
      <c r="AL66" s="1037"/>
      <c r="AM66" s="1038"/>
      <c r="AO66" s="256"/>
      <c r="AR66" s="269"/>
      <c r="AS66" s="269"/>
      <c r="AT66" s="42"/>
      <c r="AU66" s="42"/>
      <c r="AV66" s="42"/>
      <c r="AW66" s="42"/>
      <c r="AX66" s="42"/>
      <c r="AY66" s="42"/>
      <c r="AZ66" s="42"/>
      <c r="BA66" s="42"/>
      <c r="BB66" s="42"/>
      <c r="BC66" s="42"/>
      <c r="BD66" s="42"/>
      <c r="BE66" s="42"/>
      <c r="BF66" s="42"/>
      <c r="BG66" s="42"/>
      <c r="BL66" s="7" t="str">
        <f>IF(N66="","",AB65&amp;"第"&amp;N66&amp;"号")</f>
        <v/>
      </c>
      <c r="BO66" s="32" t="str">
        <f>IF(M66="","",BP65&amp;N66)</f>
        <v/>
      </c>
      <c r="BP66" s="32" t="str">
        <f>IF(M65="選択　▼","",IF(N66="","",BP65&amp;M66&amp;N66&amp;R66))</f>
        <v/>
      </c>
      <c r="CB66" s="1" t="s">
        <v>61</v>
      </c>
      <c r="CL66" s="1" t="s">
        <v>2457</v>
      </c>
      <c r="CS66" s="1" t="s">
        <v>2455</v>
      </c>
      <c r="DC66" s="430" t="s">
        <v>1717</v>
      </c>
    </row>
    <row r="67" spans="1:107" ht="15" hidden="1" customHeight="1">
      <c r="A67" s="257"/>
      <c r="B67" s="254"/>
      <c r="C67" s="1042"/>
      <c r="D67" s="839"/>
      <c r="E67" s="840"/>
      <c r="F67" s="841"/>
      <c r="G67" s="726"/>
      <c r="H67" s="726"/>
      <c r="I67" s="726"/>
      <c r="J67" s="726"/>
      <c r="K67" s="726"/>
      <c r="L67" s="727"/>
      <c r="M67" s="967" t="s">
        <v>126</v>
      </c>
      <c r="N67" s="967"/>
      <c r="O67" s="968"/>
      <c r="P67" s="258" t="str">
        <f>MID(BM65,COLUMN()-15,1)</f>
        <v/>
      </c>
      <c r="Q67" s="258" t="str">
        <f>MID(BN65,COLUMN()-16,1)</f>
        <v/>
      </c>
      <c r="R67" s="262" t="s">
        <v>896</v>
      </c>
      <c r="S67" s="258" t="str">
        <f>MID($N$66,COLUMN()-18,1)</f>
        <v/>
      </c>
      <c r="T67" s="258" t="str">
        <f t="shared" ref="T67:X67" si="11">MID($N$66,COLUMN()-18,1)</f>
        <v/>
      </c>
      <c r="U67" s="258" t="str">
        <f t="shared" si="11"/>
        <v/>
      </c>
      <c r="V67" s="258" t="str">
        <f t="shared" si="11"/>
        <v/>
      </c>
      <c r="W67" s="258" t="str">
        <f t="shared" si="11"/>
        <v/>
      </c>
      <c r="X67" s="258" t="str">
        <f t="shared" si="11"/>
        <v/>
      </c>
      <c r="Y67" s="262" t="s">
        <v>896</v>
      </c>
      <c r="Z67" s="258" t="str">
        <f>MID(AJ66,COLUMN()-25,1)</f>
        <v/>
      </c>
      <c r="AA67" s="740"/>
      <c r="AB67" s="861"/>
      <c r="AC67" s="861"/>
      <c r="AD67" s="861"/>
      <c r="AE67" s="861"/>
      <c r="AF67" s="861"/>
      <c r="AG67" s="861"/>
      <c r="AH67" s="861"/>
      <c r="AI67" s="861"/>
      <c r="AJ67" s="861"/>
      <c r="AK67" s="861"/>
      <c r="AL67" s="861"/>
      <c r="AM67" s="862"/>
      <c r="AO67" s="256"/>
      <c r="BL67" s="7" t="str">
        <f>IF(N66="","","○")</f>
        <v/>
      </c>
      <c r="CS67" s="1" t="s">
        <v>2456</v>
      </c>
      <c r="DC67" s="430" t="s">
        <v>1718</v>
      </c>
    </row>
    <row r="68" spans="1:107" ht="15" hidden="1" customHeight="1">
      <c r="A68" s="257"/>
      <c r="B68" s="254"/>
      <c r="C68" s="1042"/>
      <c r="D68" s="839"/>
      <c r="E68" s="840"/>
      <c r="F68" s="841"/>
      <c r="G68" s="722" t="s">
        <v>556</v>
      </c>
      <c r="H68" s="724"/>
      <c r="I68" s="761" t="s">
        <v>661</v>
      </c>
      <c r="J68" s="762"/>
      <c r="K68" s="762"/>
      <c r="L68" s="763"/>
      <c r="M68" s="969" t="s">
        <v>713</v>
      </c>
      <c r="N68" s="939"/>
      <c r="O68" s="939"/>
      <c r="P68" s="939"/>
      <c r="Q68" s="939"/>
      <c r="R68" s="939"/>
      <c r="S68" s="939"/>
      <c r="T68" s="940"/>
      <c r="U68" s="876" t="s">
        <v>714</v>
      </c>
      <c r="V68" s="877"/>
      <c r="W68" s="877"/>
      <c r="X68" s="877"/>
      <c r="Y68" s="877"/>
      <c r="Z68" s="877"/>
      <c r="AA68" s="877"/>
      <c r="AB68" s="877"/>
      <c r="AC68" s="877"/>
      <c r="AD68" s="877"/>
      <c r="AE68" s="877"/>
      <c r="AF68" s="877"/>
      <c r="AG68" s="877"/>
      <c r="AH68" s="877"/>
      <c r="AI68" s="877"/>
      <c r="AJ68" s="877"/>
      <c r="AK68" s="877"/>
      <c r="AL68" s="877"/>
      <c r="AM68" s="878"/>
      <c r="AO68" s="256"/>
      <c r="AR68" s="269"/>
      <c r="AS68" s="269"/>
      <c r="BL68" s="7" t="str">
        <f>IF(M68="本籍地を選択　▼","",LEFT(M68,6))</f>
        <v/>
      </c>
      <c r="CS68" s="1" t="s">
        <v>2457</v>
      </c>
      <c r="DC68" s="430" t="s">
        <v>1719</v>
      </c>
    </row>
    <row r="69" spans="1:107" ht="15" hidden="1" customHeight="1">
      <c r="A69" s="257"/>
      <c r="B69" s="254"/>
      <c r="C69" s="1042"/>
      <c r="D69" s="839"/>
      <c r="E69" s="840"/>
      <c r="F69" s="841"/>
      <c r="G69" s="839"/>
      <c r="H69" s="841"/>
      <c r="I69" s="764"/>
      <c r="J69" s="765"/>
      <c r="K69" s="765"/>
      <c r="L69" s="766"/>
      <c r="M69" s="966" t="s">
        <v>126</v>
      </c>
      <c r="N69" s="967"/>
      <c r="O69" s="968"/>
      <c r="P69" s="261" t="str">
        <f t="shared" ref="P69:U69" si="12">MID($BL$68,COLUMN()-15,1)</f>
        <v/>
      </c>
      <c r="Q69" s="261" t="str">
        <f t="shared" si="12"/>
        <v/>
      </c>
      <c r="R69" s="261" t="str">
        <f t="shared" si="12"/>
        <v/>
      </c>
      <c r="S69" s="261" t="str">
        <f t="shared" si="12"/>
        <v/>
      </c>
      <c r="T69" s="261" t="str">
        <f t="shared" si="12"/>
        <v/>
      </c>
      <c r="U69" s="261" t="str">
        <f t="shared" si="12"/>
        <v/>
      </c>
      <c r="V69" s="740"/>
      <c r="W69" s="741"/>
      <c r="X69" s="741"/>
      <c r="Y69" s="741"/>
      <c r="Z69" s="741"/>
      <c r="AA69" s="741"/>
      <c r="AB69" s="741"/>
      <c r="AC69" s="741"/>
      <c r="AD69" s="741"/>
      <c r="AE69" s="741"/>
      <c r="AF69" s="741"/>
      <c r="AG69" s="741"/>
      <c r="AH69" s="741"/>
      <c r="AI69" s="741"/>
      <c r="AJ69" s="741"/>
      <c r="AK69" s="741"/>
      <c r="AL69" s="741"/>
      <c r="AM69" s="742"/>
      <c r="AO69" s="256"/>
      <c r="AR69" s="269"/>
      <c r="AS69" s="269"/>
      <c r="AT69" s="42"/>
      <c r="AU69" s="42"/>
      <c r="AV69" s="42"/>
      <c r="AW69" s="42"/>
      <c r="AX69" s="42"/>
      <c r="AY69" s="42"/>
      <c r="AZ69" s="42"/>
      <c r="BA69" s="42"/>
      <c r="BB69" s="42"/>
      <c r="BC69" s="42"/>
      <c r="BD69" s="42"/>
      <c r="BE69" s="42"/>
      <c r="BF69" s="42"/>
      <c r="BG69" s="42"/>
      <c r="BL69" s="7" t="str">
        <f>IF(M68="本籍地を選択　▼","",MID(M68,8,10))</f>
        <v/>
      </c>
      <c r="CS69" s="1" t="s">
        <v>543</v>
      </c>
      <c r="DC69" s="430" t="s">
        <v>1720</v>
      </c>
    </row>
    <row r="70" spans="1:107" ht="15" hidden="1" customHeight="1">
      <c r="A70" s="257"/>
      <c r="B70" s="254"/>
      <c r="C70" s="1042"/>
      <c r="D70" s="839"/>
      <c r="E70" s="840"/>
      <c r="F70" s="841"/>
      <c r="G70" s="839"/>
      <c r="H70" s="841"/>
      <c r="I70" s="854" t="s">
        <v>548</v>
      </c>
      <c r="J70" s="776"/>
      <c r="K70" s="776"/>
      <c r="L70" s="777"/>
      <c r="M70" s="867" t="s">
        <v>363</v>
      </c>
      <c r="N70" s="812"/>
      <c r="O70" s="812"/>
      <c r="P70" s="812"/>
      <c r="Q70" s="812"/>
      <c r="R70" s="812"/>
      <c r="S70" s="271"/>
      <c r="T70" s="1030" t="str">
        <f>IF(M68="本籍地を選択　▼","",BL69)</f>
        <v/>
      </c>
      <c r="U70" s="1031"/>
      <c r="V70" s="1031"/>
      <c r="W70" s="1031"/>
      <c r="X70" s="1031"/>
      <c r="Y70" s="1031"/>
      <c r="Z70" s="1031"/>
      <c r="AA70" s="1031"/>
      <c r="AB70" s="1031"/>
      <c r="AC70" s="1031"/>
      <c r="AD70" s="1031"/>
      <c r="AE70" s="1031"/>
      <c r="AF70" s="1032"/>
      <c r="AG70" s="876" t="s">
        <v>547</v>
      </c>
      <c r="AH70" s="877"/>
      <c r="AI70" s="877"/>
      <c r="AJ70" s="877"/>
      <c r="AK70" s="877"/>
      <c r="AL70" s="877"/>
      <c r="AM70" s="878"/>
      <c r="AO70" s="256"/>
      <c r="AR70" s="269"/>
      <c r="AS70" s="269"/>
      <c r="AT70" s="42"/>
      <c r="AU70" s="42"/>
      <c r="AV70" s="42"/>
      <c r="AW70" s="42"/>
      <c r="AX70" s="42"/>
      <c r="AY70" s="42"/>
      <c r="AZ70" s="42"/>
      <c r="BA70" s="42"/>
      <c r="BB70" s="42"/>
      <c r="BC70" s="42"/>
      <c r="BD70" s="42"/>
      <c r="BE70" s="42"/>
      <c r="BF70" s="42"/>
      <c r="BG70" s="42"/>
      <c r="BL70" s="32" t="e">
        <f>IF(#REF!="役名を選択　▼","",IF(BL112="◎",#REF!&amp;"  15:専任の宅地建物取引士",#REF!))</f>
        <v>#REF!</v>
      </c>
      <c r="CS70" s="1" t="s">
        <v>542</v>
      </c>
      <c r="DC70" s="430" t="s">
        <v>1721</v>
      </c>
    </row>
    <row r="71" spans="1:107" ht="15" hidden="1" customHeight="1">
      <c r="A71" s="257"/>
      <c r="B71" s="254"/>
      <c r="C71" s="1042"/>
      <c r="D71" s="839"/>
      <c r="E71" s="840"/>
      <c r="F71" s="841"/>
      <c r="G71" s="839"/>
      <c r="H71" s="841"/>
      <c r="I71" s="722" t="s">
        <v>660</v>
      </c>
      <c r="J71" s="723"/>
      <c r="K71" s="723"/>
      <c r="L71" s="724"/>
      <c r="M71" s="947"/>
      <c r="N71" s="920"/>
      <c r="O71" s="920"/>
      <c r="P71" s="920"/>
      <c r="Q71" s="920"/>
      <c r="R71" s="920"/>
      <c r="S71" s="920"/>
      <c r="T71" s="920"/>
      <c r="U71" s="920"/>
      <c r="V71" s="920"/>
      <c r="W71" s="920"/>
      <c r="X71" s="920"/>
      <c r="Y71" s="920"/>
      <c r="Z71" s="921"/>
      <c r="AA71" s="948" t="s">
        <v>549</v>
      </c>
      <c r="AB71" s="949"/>
      <c r="AC71" s="949"/>
      <c r="AD71" s="949"/>
      <c r="AE71" s="949"/>
      <c r="AF71" s="949"/>
      <c r="AG71" s="949"/>
      <c r="AH71" s="949"/>
      <c r="AI71" s="949"/>
      <c r="AJ71" s="949"/>
      <c r="AK71" s="949"/>
      <c r="AL71" s="949"/>
      <c r="AM71" s="950"/>
      <c r="AO71" s="256"/>
      <c r="CS71" s="1" t="s">
        <v>2459</v>
      </c>
      <c r="DC71" s="430" t="s">
        <v>1722</v>
      </c>
    </row>
    <row r="72" spans="1:107" ht="15" hidden="1" customHeight="1">
      <c r="A72" s="257"/>
      <c r="B72" s="254"/>
      <c r="C72" s="1042"/>
      <c r="D72" s="839"/>
      <c r="E72" s="840"/>
      <c r="F72" s="841"/>
      <c r="G72" s="839"/>
      <c r="H72" s="841"/>
      <c r="I72" s="839"/>
      <c r="J72" s="840"/>
      <c r="K72" s="840"/>
      <c r="L72" s="841"/>
      <c r="M72" s="947"/>
      <c r="N72" s="920"/>
      <c r="O72" s="920"/>
      <c r="P72" s="920"/>
      <c r="Q72" s="920"/>
      <c r="R72" s="920"/>
      <c r="S72" s="920"/>
      <c r="T72" s="920"/>
      <c r="U72" s="920"/>
      <c r="V72" s="920"/>
      <c r="W72" s="920"/>
      <c r="X72" s="920"/>
      <c r="Y72" s="920"/>
      <c r="Z72" s="921"/>
      <c r="AA72" s="998" t="s">
        <v>552</v>
      </c>
      <c r="AB72" s="999"/>
      <c r="AC72" s="999"/>
      <c r="AD72" s="999"/>
      <c r="AE72" s="999"/>
      <c r="AF72" s="999"/>
      <c r="AG72" s="999"/>
      <c r="AH72" s="999"/>
      <c r="AI72" s="999"/>
      <c r="AJ72" s="999"/>
      <c r="AK72" s="999"/>
      <c r="AL72" s="999"/>
      <c r="AM72" s="1000"/>
      <c r="AO72" s="256"/>
      <c r="BL72" s="19"/>
      <c r="CS72" s="1" t="s">
        <v>2460</v>
      </c>
      <c r="DC72" s="430" t="s">
        <v>1723</v>
      </c>
    </row>
    <row r="73" spans="1:107" ht="15" hidden="1" customHeight="1">
      <c r="A73" s="257"/>
      <c r="B73" s="254"/>
      <c r="C73" s="1042"/>
      <c r="D73" s="839"/>
      <c r="E73" s="840"/>
      <c r="F73" s="841"/>
      <c r="G73" s="839"/>
      <c r="H73" s="841"/>
      <c r="I73" s="839"/>
      <c r="J73" s="840"/>
      <c r="K73" s="840"/>
      <c r="L73" s="841"/>
      <c r="M73" s="879" t="s">
        <v>126</v>
      </c>
      <c r="N73" s="880"/>
      <c r="O73" s="881"/>
      <c r="P73" s="261" t="str">
        <f t="shared" ref="P73:AI73" si="13">MID($M$71,COLUMN()-15,1)</f>
        <v/>
      </c>
      <c r="Q73" s="261" t="str">
        <f t="shared" si="13"/>
        <v/>
      </c>
      <c r="R73" s="261" t="str">
        <f t="shared" si="13"/>
        <v/>
      </c>
      <c r="S73" s="261" t="str">
        <f t="shared" si="13"/>
        <v/>
      </c>
      <c r="T73" s="261" t="str">
        <f t="shared" si="13"/>
        <v/>
      </c>
      <c r="U73" s="261" t="str">
        <f t="shared" si="13"/>
        <v/>
      </c>
      <c r="V73" s="261" t="str">
        <f t="shared" si="13"/>
        <v/>
      </c>
      <c r="W73" s="261" t="str">
        <f t="shared" si="13"/>
        <v/>
      </c>
      <c r="X73" s="261" t="str">
        <f t="shared" si="13"/>
        <v/>
      </c>
      <c r="Y73" s="261" t="str">
        <f t="shared" si="13"/>
        <v/>
      </c>
      <c r="Z73" s="261" t="str">
        <f t="shared" si="13"/>
        <v/>
      </c>
      <c r="AA73" s="261" t="str">
        <f t="shared" si="13"/>
        <v/>
      </c>
      <c r="AB73" s="261" t="str">
        <f t="shared" si="13"/>
        <v/>
      </c>
      <c r="AC73" s="261" t="str">
        <f t="shared" si="13"/>
        <v/>
      </c>
      <c r="AD73" s="261" t="str">
        <f t="shared" si="13"/>
        <v/>
      </c>
      <c r="AE73" s="261" t="str">
        <f t="shared" si="13"/>
        <v/>
      </c>
      <c r="AF73" s="261" t="str">
        <f t="shared" si="13"/>
        <v/>
      </c>
      <c r="AG73" s="261" t="str">
        <f t="shared" si="13"/>
        <v/>
      </c>
      <c r="AH73" s="261" t="str">
        <f t="shared" si="13"/>
        <v/>
      </c>
      <c r="AI73" s="261" t="str">
        <f t="shared" si="13"/>
        <v/>
      </c>
      <c r="AJ73" s="941"/>
      <c r="AK73" s="942"/>
      <c r="AL73" s="942"/>
      <c r="AM73" s="943"/>
      <c r="AO73" s="256"/>
      <c r="BL73" s="19"/>
      <c r="CS73" s="1" t="s">
        <v>2461</v>
      </c>
      <c r="DC73" s="430" t="s">
        <v>1724</v>
      </c>
    </row>
    <row r="74" spans="1:107" ht="15" hidden="1" customHeight="1">
      <c r="A74" s="257"/>
      <c r="B74" s="254"/>
      <c r="C74" s="1042"/>
      <c r="D74" s="839"/>
      <c r="E74" s="840"/>
      <c r="F74" s="841"/>
      <c r="G74" s="725"/>
      <c r="H74" s="727"/>
      <c r="I74" s="725"/>
      <c r="J74" s="726"/>
      <c r="K74" s="726"/>
      <c r="L74" s="727"/>
      <c r="M74" s="882"/>
      <c r="N74" s="883"/>
      <c r="O74" s="884"/>
      <c r="P74" s="258" t="str">
        <f t="shared" ref="P74:AI74" si="14">MID($M$72,COLUMN()-15,1)</f>
        <v/>
      </c>
      <c r="Q74" s="258" t="str">
        <f t="shared" si="14"/>
        <v/>
      </c>
      <c r="R74" s="258" t="str">
        <f t="shared" si="14"/>
        <v/>
      </c>
      <c r="S74" s="258" t="str">
        <f t="shared" si="14"/>
        <v/>
      </c>
      <c r="T74" s="258" t="str">
        <f t="shared" si="14"/>
        <v/>
      </c>
      <c r="U74" s="258" t="str">
        <f t="shared" si="14"/>
        <v/>
      </c>
      <c r="V74" s="258" t="str">
        <f t="shared" si="14"/>
        <v/>
      </c>
      <c r="W74" s="258" t="str">
        <f t="shared" si="14"/>
        <v/>
      </c>
      <c r="X74" s="258" t="str">
        <f t="shared" si="14"/>
        <v/>
      </c>
      <c r="Y74" s="258" t="str">
        <f t="shared" si="14"/>
        <v/>
      </c>
      <c r="Z74" s="258" t="str">
        <f t="shared" si="14"/>
        <v/>
      </c>
      <c r="AA74" s="258" t="str">
        <f t="shared" si="14"/>
        <v/>
      </c>
      <c r="AB74" s="258" t="str">
        <f t="shared" si="14"/>
        <v/>
      </c>
      <c r="AC74" s="258" t="str">
        <f t="shared" si="14"/>
        <v/>
      </c>
      <c r="AD74" s="258" t="str">
        <f t="shared" si="14"/>
        <v/>
      </c>
      <c r="AE74" s="258" t="str">
        <f t="shared" si="14"/>
        <v/>
      </c>
      <c r="AF74" s="258" t="str">
        <f t="shared" si="14"/>
        <v/>
      </c>
      <c r="AG74" s="258" t="str">
        <f t="shared" si="14"/>
        <v/>
      </c>
      <c r="AH74" s="258" t="str">
        <f t="shared" si="14"/>
        <v/>
      </c>
      <c r="AI74" s="258" t="str">
        <f t="shared" si="14"/>
        <v/>
      </c>
      <c r="AJ74" s="944"/>
      <c r="AK74" s="945"/>
      <c r="AL74" s="945"/>
      <c r="AM74" s="946"/>
      <c r="AO74" s="256"/>
      <c r="AR74" s="269"/>
      <c r="AS74" s="269"/>
      <c r="AT74" s="42"/>
      <c r="AU74" s="42"/>
      <c r="AV74" s="42"/>
      <c r="AW74" s="42"/>
      <c r="AX74" s="42"/>
      <c r="AY74" s="42"/>
      <c r="AZ74" s="42"/>
      <c r="BA74" s="42"/>
      <c r="BB74" s="42"/>
      <c r="BC74" s="42"/>
      <c r="BD74" s="42"/>
      <c r="BE74" s="42"/>
      <c r="BF74" s="42"/>
      <c r="BG74" s="42"/>
      <c r="CS74" s="1" t="s">
        <v>2462</v>
      </c>
      <c r="DC74" s="430" t="s">
        <v>1725</v>
      </c>
    </row>
    <row r="75" spans="1:107" ht="15" hidden="1" customHeight="1">
      <c r="A75" s="257"/>
      <c r="B75" s="254"/>
      <c r="C75" s="1042"/>
      <c r="D75" s="839"/>
      <c r="E75" s="840"/>
      <c r="F75" s="841"/>
      <c r="G75" s="970" t="s">
        <v>4</v>
      </c>
      <c r="H75" s="970"/>
      <c r="I75" s="970"/>
      <c r="J75" s="970"/>
      <c r="K75" s="970"/>
      <c r="L75" s="971"/>
      <c r="M75" s="1026"/>
      <c r="N75" s="1027"/>
      <c r="O75" s="1027"/>
      <c r="P75" s="1028"/>
      <c r="Q75" s="1028"/>
      <c r="R75" s="1028"/>
      <c r="S75" s="1027"/>
      <c r="T75" s="1027"/>
      <c r="U75" s="1027"/>
      <c r="V75" s="1029"/>
      <c r="W75" s="1017" t="s">
        <v>175</v>
      </c>
      <c r="X75" s="855"/>
      <c r="Y75" s="855"/>
      <c r="Z75" s="855"/>
      <c r="AA75" s="855"/>
      <c r="AB75" s="855"/>
      <c r="AC75" s="855"/>
      <c r="AD75" s="855"/>
      <c r="AE75" s="855"/>
      <c r="AF75" s="855"/>
      <c r="AG75" s="855"/>
      <c r="AH75" s="855"/>
      <c r="AI75" s="855"/>
      <c r="AJ75" s="855"/>
      <c r="AK75" s="855"/>
      <c r="AL75" s="855"/>
      <c r="AM75" s="856"/>
      <c r="AO75" s="256"/>
      <c r="CS75" s="1" t="s">
        <v>2463</v>
      </c>
      <c r="DC75" s="430" t="s">
        <v>1726</v>
      </c>
    </row>
    <row r="76" spans="1:107" ht="15" hidden="1" customHeight="1">
      <c r="A76" s="257"/>
      <c r="B76" s="254"/>
      <c r="C76" s="1042"/>
      <c r="D76" s="839"/>
      <c r="E76" s="840"/>
      <c r="F76" s="841"/>
      <c r="G76" s="709" t="s">
        <v>541</v>
      </c>
      <c r="H76" s="709"/>
      <c r="I76" s="709"/>
      <c r="J76" s="709"/>
      <c r="K76" s="709"/>
      <c r="L76" s="710"/>
      <c r="M76" s="966" t="s">
        <v>126</v>
      </c>
      <c r="N76" s="967"/>
      <c r="O76" s="968"/>
      <c r="P76" s="258" t="str">
        <f t="shared" ref="P76:AI76" si="15">MID($M$75,COLUMN()-15,1)</f>
        <v/>
      </c>
      <c r="Q76" s="258" t="str">
        <f t="shared" si="15"/>
        <v/>
      </c>
      <c r="R76" s="258" t="str">
        <f t="shared" si="15"/>
        <v/>
      </c>
      <c r="S76" s="258" t="str">
        <f t="shared" si="15"/>
        <v/>
      </c>
      <c r="T76" s="258" t="str">
        <f t="shared" si="15"/>
        <v/>
      </c>
      <c r="U76" s="258" t="str">
        <f t="shared" si="15"/>
        <v/>
      </c>
      <c r="V76" s="258" t="str">
        <f t="shared" si="15"/>
        <v/>
      </c>
      <c r="W76" s="258" t="str">
        <f t="shared" si="15"/>
        <v/>
      </c>
      <c r="X76" s="258" t="str">
        <f t="shared" si="15"/>
        <v/>
      </c>
      <c r="Y76" s="258" t="str">
        <f t="shared" si="15"/>
        <v/>
      </c>
      <c r="Z76" s="258" t="str">
        <f t="shared" si="15"/>
        <v/>
      </c>
      <c r="AA76" s="258" t="str">
        <f t="shared" si="15"/>
        <v/>
      </c>
      <c r="AB76" s="258" t="str">
        <f t="shared" si="15"/>
        <v/>
      </c>
      <c r="AC76" s="258" t="str">
        <f t="shared" si="15"/>
        <v/>
      </c>
      <c r="AD76" s="258" t="str">
        <f t="shared" si="15"/>
        <v/>
      </c>
      <c r="AE76" s="258" t="str">
        <f t="shared" si="15"/>
        <v/>
      </c>
      <c r="AF76" s="258" t="str">
        <f t="shared" si="15"/>
        <v/>
      </c>
      <c r="AG76" s="258" t="str">
        <f t="shared" si="15"/>
        <v/>
      </c>
      <c r="AH76" s="258" t="str">
        <f t="shared" si="15"/>
        <v/>
      </c>
      <c r="AI76" s="258" t="str">
        <f t="shared" si="15"/>
        <v/>
      </c>
      <c r="AJ76" s="740"/>
      <c r="AK76" s="861"/>
      <c r="AL76" s="861"/>
      <c r="AM76" s="862"/>
      <c r="AO76" s="256"/>
      <c r="AR76" s="269"/>
      <c r="AS76" s="269"/>
      <c r="AT76" s="42"/>
      <c r="AU76" s="42"/>
      <c r="AV76" s="42"/>
      <c r="AW76" s="42"/>
      <c r="AX76" s="42"/>
      <c r="AY76" s="42"/>
      <c r="AZ76" s="42"/>
      <c r="BA76" s="42"/>
      <c r="BB76" s="42"/>
      <c r="BC76" s="42"/>
      <c r="BD76" s="42"/>
      <c r="BE76" s="42"/>
      <c r="BF76" s="42"/>
      <c r="BG76" s="42"/>
      <c r="CS76" s="1" t="s">
        <v>2464</v>
      </c>
      <c r="DC76" s="430" t="s">
        <v>1727</v>
      </c>
    </row>
    <row r="77" spans="1:107" ht="15" hidden="1" customHeight="1">
      <c r="A77" s="257"/>
      <c r="B77" s="254"/>
      <c r="C77" s="1042"/>
      <c r="D77" s="839"/>
      <c r="E77" s="840"/>
      <c r="F77" s="841"/>
      <c r="G77" s="709"/>
      <c r="H77" s="709"/>
      <c r="I77" s="709"/>
      <c r="J77" s="709"/>
      <c r="K77" s="709"/>
      <c r="L77" s="710"/>
      <c r="M77" s="947"/>
      <c r="N77" s="920"/>
      <c r="O77" s="920"/>
      <c r="P77" s="920"/>
      <c r="Q77" s="920"/>
      <c r="R77" s="920"/>
      <c r="S77" s="920"/>
      <c r="T77" s="920"/>
      <c r="U77" s="920"/>
      <c r="V77" s="920"/>
      <c r="W77" s="920"/>
      <c r="X77" s="920"/>
      <c r="Y77" s="920"/>
      <c r="Z77" s="921"/>
      <c r="AA77" s="855" t="s">
        <v>550</v>
      </c>
      <c r="AB77" s="855"/>
      <c r="AC77" s="855"/>
      <c r="AD77" s="855"/>
      <c r="AE77" s="855"/>
      <c r="AF77" s="855"/>
      <c r="AG77" s="855"/>
      <c r="AH77" s="855"/>
      <c r="AI77" s="855"/>
      <c r="AJ77" s="855"/>
      <c r="AK77" s="855"/>
      <c r="AL77" s="855"/>
      <c r="AM77" s="856"/>
      <c r="AO77" s="256"/>
      <c r="AR77" s="241"/>
      <c r="AS77" s="241"/>
      <c r="AT77" s="42"/>
      <c r="AU77" s="42"/>
      <c r="AV77" s="42"/>
      <c r="AW77" s="42"/>
      <c r="AX77" s="42"/>
      <c r="AY77" s="42"/>
      <c r="AZ77" s="42"/>
      <c r="BA77" s="42"/>
      <c r="BB77" s="42"/>
      <c r="BC77" s="42"/>
      <c r="BD77" s="42"/>
      <c r="BE77" s="42"/>
      <c r="BF77" s="42"/>
      <c r="BG77" s="42"/>
      <c r="CS77" s="1" t="s">
        <v>2465</v>
      </c>
      <c r="DC77" s="431" t="s">
        <v>1728</v>
      </c>
    </row>
    <row r="78" spans="1:107" ht="15" hidden="1" customHeight="1">
      <c r="A78" s="257"/>
      <c r="B78" s="254"/>
      <c r="C78" s="1042"/>
      <c r="D78" s="839"/>
      <c r="E78" s="840"/>
      <c r="F78" s="841"/>
      <c r="G78" s="776"/>
      <c r="H78" s="776"/>
      <c r="I78" s="776"/>
      <c r="J78" s="776"/>
      <c r="K78" s="776"/>
      <c r="L78" s="777"/>
      <c r="M78" s="966" t="s">
        <v>126</v>
      </c>
      <c r="N78" s="967"/>
      <c r="O78" s="968"/>
      <c r="P78" s="258" t="str">
        <f t="shared" ref="P78:AI78" si="16">MID($M$77,COLUMN()-15,1)</f>
        <v/>
      </c>
      <c r="Q78" s="258" t="str">
        <f t="shared" si="16"/>
        <v/>
      </c>
      <c r="R78" s="258" t="str">
        <f t="shared" si="16"/>
        <v/>
      </c>
      <c r="S78" s="258" t="str">
        <f t="shared" si="16"/>
        <v/>
      </c>
      <c r="T78" s="258" t="str">
        <f t="shared" si="16"/>
        <v/>
      </c>
      <c r="U78" s="258" t="str">
        <f t="shared" si="16"/>
        <v/>
      </c>
      <c r="V78" s="258" t="str">
        <f t="shared" si="16"/>
        <v/>
      </c>
      <c r="W78" s="258" t="str">
        <f t="shared" si="16"/>
        <v/>
      </c>
      <c r="X78" s="258" t="str">
        <f t="shared" si="16"/>
        <v/>
      </c>
      <c r="Y78" s="258" t="str">
        <f t="shared" si="16"/>
        <v/>
      </c>
      <c r="Z78" s="258" t="str">
        <f t="shared" si="16"/>
        <v/>
      </c>
      <c r="AA78" s="258" t="str">
        <f t="shared" si="16"/>
        <v/>
      </c>
      <c r="AB78" s="258" t="str">
        <f t="shared" si="16"/>
        <v/>
      </c>
      <c r="AC78" s="258" t="str">
        <f t="shared" si="16"/>
        <v/>
      </c>
      <c r="AD78" s="258" t="str">
        <f t="shared" si="16"/>
        <v/>
      </c>
      <c r="AE78" s="258" t="str">
        <f t="shared" si="16"/>
        <v/>
      </c>
      <c r="AF78" s="258" t="str">
        <f t="shared" si="16"/>
        <v/>
      </c>
      <c r="AG78" s="258" t="str">
        <f t="shared" si="16"/>
        <v/>
      </c>
      <c r="AH78" s="258" t="str">
        <f t="shared" si="16"/>
        <v/>
      </c>
      <c r="AI78" s="258" t="str">
        <f t="shared" si="16"/>
        <v/>
      </c>
      <c r="AJ78" s="740"/>
      <c r="AK78" s="861"/>
      <c r="AL78" s="861"/>
      <c r="AM78" s="862"/>
      <c r="AO78" s="256"/>
      <c r="AR78" s="241"/>
      <c r="AS78" s="241"/>
      <c r="AT78" s="42"/>
      <c r="AU78" s="42"/>
      <c r="AV78" s="42"/>
      <c r="AW78" s="42"/>
      <c r="AX78" s="42"/>
      <c r="AY78" s="42"/>
      <c r="AZ78" s="42"/>
      <c r="BA78" s="42"/>
      <c r="BB78" s="42"/>
      <c r="BC78" s="42"/>
      <c r="BD78" s="42"/>
      <c r="BE78" s="42"/>
      <c r="BF78" s="42"/>
      <c r="BG78" s="42"/>
      <c r="CS78" s="1" t="s">
        <v>2466</v>
      </c>
      <c r="DC78" s="431" t="s">
        <v>1729</v>
      </c>
    </row>
    <row r="79" spans="1:107" ht="15" customHeight="1">
      <c r="A79" s="241"/>
      <c r="B79" s="254"/>
      <c r="C79" s="1042"/>
      <c r="D79" s="725"/>
      <c r="E79" s="726"/>
      <c r="F79" s="727"/>
      <c r="G79" s="776" t="s">
        <v>396</v>
      </c>
      <c r="H79" s="776"/>
      <c r="I79" s="776"/>
      <c r="J79" s="776"/>
      <c r="K79" s="776"/>
      <c r="L79" s="777"/>
      <c r="M79" s="891"/>
      <c r="N79" s="892"/>
      <c r="O79" s="892"/>
      <c r="P79" s="893"/>
      <c r="Q79" s="1044"/>
      <c r="R79" s="1045"/>
      <c r="S79" s="1045"/>
      <c r="T79" s="1045"/>
      <c r="U79" s="1045"/>
      <c r="V79" s="1045"/>
      <c r="W79" s="1045"/>
      <c r="X79" s="1045"/>
      <c r="Y79" s="1045"/>
      <c r="Z79" s="1045"/>
      <c r="AA79" s="1045"/>
      <c r="AB79" s="1045"/>
      <c r="AC79" s="1045"/>
      <c r="AD79" s="1045"/>
      <c r="AE79" s="1045"/>
      <c r="AF79" s="1045"/>
      <c r="AG79" s="1045"/>
      <c r="AH79" s="1045"/>
      <c r="AI79" s="1045"/>
      <c r="AJ79" s="1045"/>
      <c r="AK79" s="1045"/>
      <c r="AL79" s="1045"/>
      <c r="AM79" s="1046"/>
      <c r="AO79" s="256"/>
      <c r="AT79" s="6"/>
      <c r="AU79" s="6"/>
      <c r="AV79" s="6"/>
      <c r="AW79" s="6"/>
      <c r="AX79" s="6"/>
      <c r="AY79" s="6"/>
      <c r="AZ79" s="6"/>
      <c r="BA79" s="6"/>
      <c r="BB79" s="6"/>
      <c r="BC79" s="6"/>
      <c r="BD79" s="6"/>
      <c r="BE79" s="6"/>
      <c r="BF79" s="6"/>
      <c r="BG79" s="6"/>
      <c r="BL79" s="7" t="str">
        <f>IF(M79="選択　▼","×",LEFT(M79,1))</f>
        <v/>
      </c>
      <c r="CS79" s="1" t="s">
        <v>2467</v>
      </c>
      <c r="DC79" s="431" t="s">
        <v>1730</v>
      </c>
    </row>
    <row r="80" spans="1:107" ht="15" customHeight="1">
      <c r="A80" s="241"/>
      <c r="B80" s="254"/>
      <c r="C80" s="1042"/>
      <c r="D80" s="951" t="s">
        <v>779</v>
      </c>
      <c r="E80" s="952"/>
      <c r="F80" s="953"/>
      <c r="G80" s="930" t="s">
        <v>529</v>
      </c>
      <c r="H80" s="931"/>
      <c r="I80" s="931"/>
      <c r="J80" s="931"/>
      <c r="K80" s="931"/>
      <c r="L80" s="932"/>
      <c r="M80" s="722" t="s">
        <v>663</v>
      </c>
      <c r="N80" s="723"/>
      <c r="O80" s="723"/>
      <c r="P80" s="723"/>
      <c r="Q80" s="723"/>
      <c r="R80" s="723"/>
      <c r="S80" s="723"/>
      <c r="T80" s="723"/>
      <c r="U80" s="723"/>
      <c r="V80" s="723"/>
      <c r="W80" s="723"/>
      <c r="X80" s="724"/>
      <c r="Y80" s="761" t="s">
        <v>773</v>
      </c>
      <c r="Z80" s="762"/>
      <c r="AA80" s="762"/>
      <c r="AB80" s="762"/>
      <c r="AC80" s="762"/>
      <c r="AD80" s="762"/>
      <c r="AE80" s="762"/>
      <c r="AF80" s="762"/>
      <c r="AG80" s="762"/>
      <c r="AH80" s="762"/>
      <c r="AI80" s="762"/>
      <c r="AJ80" s="762"/>
      <c r="AK80" s="762"/>
      <c r="AL80" s="762"/>
      <c r="AM80" s="763"/>
      <c r="AO80" s="256"/>
      <c r="AR80" s="269"/>
      <c r="AS80" s="269"/>
      <c r="CS80" s="1" t="s">
        <v>2468</v>
      </c>
      <c r="DC80" s="431" t="s">
        <v>1731</v>
      </c>
    </row>
    <row r="81" spans="1:107" ht="15" customHeight="1" thickBot="1">
      <c r="A81" s="241"/>
      <c r="B81" s="254"/>
      <c r="C81" s="1042"/>
      <c r="D81" s="954"/>
      <c r="E81" s="955"/>
      <c r="F81" s="956"/>
      <c r="G81" s="933"/>
      <c r="H81" s="934"/>
      <c r="I81" s="934"/>
      <c r="J81" s="934"/>
      <c r="K81" s="934"/>
      <c r="L81" s="935"/>
      <c r="M81" s="936" t="s">
        <v>873</v>
      </c>
      <c r="N81" s="937"/>
      <c r="O81" s="937"/>
      <c r="P81" s="937"/>
      <c r="Q81" s="937"/>
      <c r="R81" s="937"/>
      <c r="S81" s="937"/>
      <c r="T81" s="937"/>
      <c r="U81" s="937"/>
      <c r="V81" s="937"/>
      <c r="W81" s="937"/>
      <c r="X81" s="938"/>
      <c r="Y81" s="936" t="s">
        <v>874</v>
      </c>
      <c r="Z81" s="937"/>
      <c r="AA81" s="937"/>
      <c r="AB81" s="937"/>
      <c r="AC81" s="937"/>
      <c r="AD81" s="937"/>
      <c r="AE81" s="937"/>
      <c r="AF81" s="937"/>
      <c r="AG81" s="937"/>
      <c r="AH81" s="937"/>
      <c r="AI81" s="937"/>
      <c r="AJ81" s="937"/>
      <c r="AK81" s="937"/>
      <c r="AL81" s="937"/>
      <c r="AM81" s="938"/>
      <c r="AO81" s="256"/>
      <c r="AR81" s="269"/>
      <c r="AS81" s="269"/>
      <c r="AT81" s="42"/>
      <c r="AU81" s="42"/>
      <c r="AV81" s="42"/>
      <c r="AW81" s="42"/>
      <c r="AX81" s="42"/>
      <c r="AY81" s="42"/>
      <c r="AZ81" s="42"/>
      <c r="BA81" s="42"/>
      <c r="BB81" s="42"/>
      <c r="BC81" s="42"/>
      <c r="BD81" s="42"/>
      <c r="BE81" s="42"/>
      <c r="BF81" s="42"/>
      <c r="BG81" s="42"/>
      <c r="CS81" s="1" t="s">
        <v>2469</v>
      </c>
      <c r="DC81" s="431" t="s">
        <v>1732</v>
      </c>
    </row>
    <row r="82" spans="1:107" ht="15" customHeight="1" thickTop="1">
      <c r="A82" s="241"/>
      <c r="B82" s="254"/>
      <c r="C82" s="1042"/>
      <c r="D82" s="954"/>
      <c r="E82" s="955"/>
      <c r="F82" s="956"/>
      <c r="G82" s="912" t="s">
        <v>520</v>
      </c>
      <c r="H82" s="850"/>
      <c r="I82" s="850"/>
      <c r="J82" s="850"/>
      <c r="K82" s="850"/>
      <c r="L82" s="851"/>
      <c r="M82" s="272" t="s">
        <v>518</v>
      </c>
      <c r="N82" s="902" t="s">
        <v>771</v>
      </c>
      <c r="O82" s="903"/>
      <c r="P82" s="842"/>
      <c r="Q82" s="843"/>
      <c r="R82" s="273" t="s">
        <v>131</v>
      </c>
      <c r="S82" s="842"/>
      <c r="T82" s="843"/>
      <c r="U82" s="274" t="s">
        <v>132</v>
      </c>
      <c r="V82" s="842"/>
      <c r="W82" s="843"/>
      <c r="X82" s="275" t="s">
        <v>133</v>
      </c>
      <c r="Y82" s="906"/>
      <c r="Z82" s="907"/>
      <c r="AA82" s="907"/>
      <c r="AB82" s="907"/>
      <c r="AC82" s="907"/>
      <c r="AD82" s="907"/>
      <c r="AE82" s="907"/>
      <c r="AF82" s="907"/>
      <c r="AG82" s="907"/>
      <c r="AH82" s="907"/>
      <c r="AI82" s="907"/>
      <c r="AJ82" s="907"/>
      <c r="AK82" s="907"/>
      <c r="AL82" s="907"/>
      <c r="AM82" s="908"/>
      <c r="AO82" s="256"/>
      <c r="AR82" s="980" t="s">
        <v>1093</v>
      </c>
      <c r="AS82" s="981"/>
      <c r="AT82" s="981"/>
      <c r="AU82" s="981"/>
      <c r="AV82" s="981"/>
      <c r="AW82" s="981"/>
      <c r="AX82" s="981"/>
      <c r="AY82" s="981"/>
      <c r="AZ82" s="981"/>
      <c r="BA82" s="981"/>
      <c r="BB82" s="981"/>
      <c r="BC82" s="981"/>
      <c r="BD82" s="982"/>
      <c r="BE82" s="42"/>
      <c r="BF82" s="42"/>
      <c r="BG82" s="42"/>
      <c r="BL82" s="32" t="str">
        <f>IF(N82="選択","",IF(V82="",N82&amp;P82&amp;R82&amp;S82&amp;U82,IF(S82="","",N82&amp;P82&amp;R82&amp;S82&amp;U82&amp;V82&amp;X82)))</f>
        <v/>
      </c>
      <c r="BM82" s="32" t="str">
        <f>IF(N82="選択","",IF(S82="",N82&amp;P82&amp;R82&amp;S82,IF(S82="","",N82&amp;P82&amp;R82&amp;S82&amp;U82)))</f>
        <v/>
      </c>
      <c r="CS82" s="1" t="s">
        <v>2470</v>
      </c>
      <c r="DC82" s="431" t="s">
        <v>1733</v>
      </c>
    </row>
    <row r="83" spans="1:107" ht="15" customHeight="1">
      <c r="A83" s="241"/>
      <c r="B83" s="254"/>
      <c r="C83" s="1042"/>
      <c r="D83" s="954"/>
      <c r="E83" s="955"/>
      <c r="F83" s="956"/>
      <c r="G83" s="913"/>
      <c r="H83" s="852"/>
      <c r="I83" s="852"/>
      <c r="J83" s="852"/>
      <c r="K83" s="852"/>
      <c r="L83" s="853"/>
      <c r="M83" s="276" t="s">
        <v>519</v>
      </c>
      <c r="N83" s="749" t="s">
        <v>771</v>
      </c>
      <c r="O83" s="750"/>
      <c r="P83" s="904"/>
      <c r="Q83" s="905"/>
      <c r="R83" s="277" t="s">
        <v>131</v>
      </c>
      <c r="S83" s="904"/>
      <c r="T83" s="905"/>
      <c r="U83" s="278" t="s">
        <v>132</v>
      </c>
      <c r="V83" s="904"/>
      <c r="W83" s="905"/>
      <c r="X83" s="279" t="s">
        <v>133</v>
      </c>
      <c r="Y83" s="909"/>
      <c r="Z83" s="910"/>
      <c r="AA83" s="910"/>
      <c r="AB83" s="910"/>
      <c r="AC83" s="910"/>
      <c r="AD83" s="910"/>
      <c r="AE83" s="910"/>
      <c r="AF83" s="910"/>
      <c r="AG83" s="910"/>
      <c r="AH83" s="910"/>
      <c r="AI83" s="910"/>
      <c r="AJ83" s="910"/>
      <c r="AK83" s="910"/>
      <c r="AL83" s="910"/>
      <c r="AM83" s="911"/>
      <c r="AO83" s="256"/>
      <c r="AR83" s="983"/>
      <c r="AS83" s="984"/>
      <c r="AT83" s="984"/>
      <c r="AU83" s="984"/>
      <c r="AV83" s="984"/>
      <c r="AW83" s="984"/>
      <c r="AX83" s="984"/>
      <c r="AY83" s="984"/>
      <c r="AZ83" s="984"/>
      <c r="BA83" s="984"/>
      <c r="BB83" s="984"/>
      <c r="BC83" s="984"/>
      <c r="BD83" s="985"/>
      <c r="BE83" s="42"/>
      <c r="BF83" s="42"/>
      <c r="BG83" s="42"/>
      <c r="BL83" s="32" t="str">
        <f>IF(N83="選択","",IF(V83="",N83&amp;P83&amp;R83&amp;S83&amp;U83,IF(S83="","",N83&amp;P83&amp;R83&amp;S83&amp;U83&amp;V83&amp;X83)))</f>
        <v/>
      </c>
      <c r="BM83" s="32" t="str">
        <f t="shared" ref="BM83" si="17">IF(N83="選択","",IF(S83="",N83&amp;P83&amp;R83&amp;S83,IF(S83="","",N83&amp;P83&amp;R83&amp;S83&amp;U83)))</f>
        <v/>
      </c>
      <c r="CS83" s="1" t="s">
        <v>2471</v>
      </c>
      <c r="DC83" s="431" t="s">
        <v>1734</v>
      </c>
    </row>
    <row r="84" spans="1:107" ht="15" customHeight="1">
      <c r="A84" s="241"/>
      <c r="B84" s="254"/>
      <c r="C84" s="1042"/>
      <c r="D84" s="954"/>
      <c r="E84" s="955"/>
      <c r="F84" s="956"/>
      <c r="G84" s="912" t="s">
        <v>521</v>
      </c>
      <c r="H84" s="850"/>
      <c r="I84" s="850"/>
      <c r="J84" s="850"/>
      <c r="K84" s="850"/>
      <c r="L84" s="851"/>
      <c r="M84" s="272" t="s">
        <v>518</v>
      </c>
      <c r="N84" s="902"/>
      <c r="O84" s="903"/>
      <c r="P84" s="842"/>
      <c r="Q84" s="843"/>
      <c r="R84" s="273" t="s">
        <v>131</v>
      </c>
      <c r="S84" s="842"/>
      <c r="T84" s="843"/>
      <c r="U84" s="274" t="s">
        <v>132</v>
      </c>
      <c r="V84" s="842"/>
      <c r="W84" s="843"/>
      <c r="X84" s="275" t="s">
        <v>133</v>
      </c>
      <c r="Y84" s="906"/>
      <c r="Z84" s="907"/>
      <c r="AA84" s="907"/>
      <c r="AB84" s="907"/>
      <c r="AC84" s="907"/>
      <c r="AD84" s="907"/>
      <c r="AE84" s="907"/>
      <c r="AF84" s="907"/>
      <c r="AG84" s="907"/>
      <c r="AH84" s="907"/>
      <c r="AI84" s="907"/>
      <c r="AJ84" s="907"/>
      <c r="AK84" s="907"/>
      <c r="AL84" s="907"/>
      <c r="AM84" s="908"/>
      <c r="AO84" s="256"/>
      <c r="AR84" s="986"/>
      <c r="AS84" s="987"/>
      <c r="AT84" s="987"/>
      <c r="AU84" s="987"/>
      <c r="AV84" s="987"/>
      <c r="AW84" s="987"/>
      <c r="AX84" s="987"/>
      <c r="AY84" s="987"/>
      <c r="AZ84" s="987"/>
      <c r="BA84" s="987"/>
      <c r="BB84" s="987"/>
      <c r="BC84" s="987"/>
      <c r="BD84" s="988"/>
      <c r="BE84" s="42"/>
      <c r="BF84" s="42"/>
      <c r="BG84" s="42"/>
      <c r="BL84" s="32" t="str">
        <f>IF(N84="","",IF(V84="",N84&amp;P84&amp;R84&amp;S84&amp;U84,IF(S84="","",N84&amp;P84&amp;R84&amp;S84&amp;U84&amp;V84&amp;X84)))</f>
        <v/>
      </c>
      <c r="BM84" s="32" t="str">
        <f>IF(N84="","",IF(S84="",N84&amp;P84&amp;R84&amp;S84,IF(S84="","",N84&amp;P84&amp;R84&amp;S84&amp;U84)))</f>
        <v/>
      </c>
      <c r="CS84" s="1" t="s">
        <v>2472</v>
      </c>
      <c r="DC84" s="431" t="s">
        <v>1735</v>
      </c>
    </row>
    <row r="85" spans="1:107" ht="15" customHeight="1">
      <c r="A85" s="241"/>
      <c r="B85" s="254"/>
      <c r="C85" s="1042"/>
      <c r="D85" s="954"/>
      <c r="E85" s="955"/>
      <c r="F85" s="956"/>
      <c r="G85" s="913"/>
      <c r="H85" s="852"/>
      <c r="I85" s="852"/>
      <c r="J85" s="852"/>
      <c r="K85" s="852"/>
      <c r="L85" s="853"/>
      <c r="M85" s="276" t="s">
        <v>519</v>
      </c>
      <c r="N85" s="749"/>
      <c r="O85" s="750"/>
      <c r="P85" s="904"/>
      <c r="Q85" s="905"/>
      <c r="R85" s="277" t="s">
        <v>131</v>
      </c>
      <c r="S85" s="904"/>
      <c r="T85" s="905"/>
      <c r="U85" s="278" t="s">
        <v>132</v>
      </c>
      <c r="V85" s="904"/>
      <c r="W85" s="905"/>
      <c r="X85" s="279" t="s">
        <v>133</v>
      </c>
      <c r="Y85" s="909"/>
      <c r="Z85" s="910"/>
      <c r="AA85" s="910"/>
      <c r="AB85" s="910"/>
      <c r="AC85" s="910"/>
      <c r="AD85" s="910"/>
      <c r="AE85" s="910"/>
      <c r="AF85" s="910"/>
      <c r="AG85" s="910"/>
      <c r="AH85" s="910"/>
      <c r="AI85" s="910"/>
      <c r="AJ85" s="910"/>
      <c r="AK85" s="910"/>
      <c r="AL85" s="910"/>
      <c r="AM85" s="911"/>
      <c r="AO85" s="256"/>
      <c r="AR85" s="977" t="s">
        <v>994</v>
      </c>
      <c r="AS85" s="978"/>
      <c r="AT85" s="978"/>
      <c r="AU85" s="978"/>
      <c r="AV85" s="978"/>
      <c r="AW85" s="978"/>
      <c r="AX85" s="978"/>
      <c r="AY85" s="978"/>
      <c r="AZ85" s="978"/>
      <c r="BA85" s="978"/>
      <c r="BB85" s="978"/>
      <c r="BC85" s="978"/>
      <c r="BD85" s="979"/>
      <c r="BL85" s="32" t="str">
        <f t="shared" ref="BL85:BL101" si="18">IF(N85="","",IF(V85="",N85&amp;P85&amp;R85&amp;S85&amp;U85,IF(S85="","",N85&amp;P85&amp;R85&amp;S85&amp;U85&amp;V85&amp;X85)))</f>
        <v/>
      </c>
      <c r="BM85" s="32" t="str">
        <f t="shared" ref="BM85:BM101" si="19">IF(N85="","",IF(S85="",N85&amp;P85&amp;R85&amp;S85,IF(S85="","",N85&amp;P85&amp;R85&amp;S85&amp;U85)))</f>
        <v/>
      </c>
      <c r="CS85" s="1" t="s">
        <v>2473</v>
      </c>
      <c r="DC85" s="431" t="s">
        <v>1736</v>
      </c>
    </row>
    <row r="86" spans="1:107" ht="15" customHeight="1">
      <c r="A86" s="241"/>
      <c r="B86" s="254"/>
      <c r="C86" s="1042"/>
      <c r="D86" s="954"/>
      <c r="E86" s="955"/>
      <c r="F86" s="956"/>
      <c r="G86" s="912" t="s">
        <v>522</v>
      </c>
      <c r="H86" s="850"/>
      <c r="I86" s="850"/>
      <c r="J86" s="850"/>
      <c r="K86" s="850"/>
      <c r="L86" s="851"/>
      <c r="M86" s="272" t="s">
        <v>518</v>
      </c>
      <c r="N86" s="902"/>
      <c r="O86" s="903"/>
      <c r="P86" s="842"/>
      <c r="Q86" s="843"/>
      <c r="R86" s="273" t="s">
        <v>131</v>
      </c>
      <c r="S86" s="842"/>
      <c r="T86" s="843"/>
      <c r="U86" s="274" t="s">
        <v>132</v>
      </c>
      <c r="V86" s="842"/>
      <c r="W86" s="843"/>
      <c r="X86" s="275" t="s">
        <v>133</v>
      </c>
      <c r="Y86" s="906"/>
      <c r="Z86" s="907"/>
      <c r="AA86" s="907"/>
      <c r="AB86" s="907"/>
      <c r="AC86" s="907"/>
      <c r="AD86" s="907"/>
      <c r="AE86" s="907"/>
      <c r="AF86" s="907"/>
      <c r="AG86" s="907"/>
      <c r="AH86" s="907"/>
      <c r="AI86" s="907"/>
      <c r="AJ86" s="907"/>
      <c r="AK86" s="907"/>
      <c r="AL86" s="907"/>
      <c r="AM86" s="908"/>
      <c r="AO86" s="256"/>
      <c r="AR86" s="974"/>
      <c r="AS86" s="975"/>
      <c r="AT86" s="975"/>
      <c r="AU86" s="975"/>
      <c r="AV86" s="975"/>
      <c r="AW86" s="975"/>
      <c r="AX86" s="975"/>
      <c r="AY86" s="975"/>
      <c r="AZ86" s="975"/>
      <c r="BA86" s="975"/>
      <c r="BB86" s="975"/>
      <c r="BC86" s="975"/>
      <c r="BD86" s="976"/>
      <c r="BL86" s="32" t="str">
        <f t="shared" si="18"/>
        <v/>
      </c>
      <c r="BM86" s="32" t="str">
        <f t="shared" si="19"/>
        <v/>
      </c>
      <c r="CS86" s="1" t="s">
        <v>2474</v>
      </c>
      <c r="DC86" s="431" t="s">
        <v>1737</v>
      </c>
    </row>
    <row r="87" spans="1:107" ht="15" customHeight="1">
      <c r="A87" s="241"/>
      <c r="B87" s="254"/>
      <c r="C87" s="1042"/>
      <c r="D87" s="954"/>
      <c r="E87" s="955"/>
      <c r="F87" s="956"/>
      <c r="G87" s="913"/>
      <c r="H87" s="852"/>
      <c r="I87" s="852"/>
      <c r="J87" s="852"/>
      <c r="K87" s="852"/>
      <c r="L87" s="853"/>
      <c r="M87" s="276" t="s">
        <v>519</v>
      </c>
      <c r="N87" s="749"/>
      <c r="O87" s="750"/>
      <c r="P87" s="904"/>
      <c r="Q87" s="905"/>
      <c r="R87" s="277" t="s">
        <v>131</v>
      </c>
      <c r="S87" s="904"/>
      <c r="T87" s="905"/>
      <c r="U87" s="278" t="s">
        <v>132</v>
      </c>
      <c r="V87" s="904"/>
      <c r="W87" s="905"/>
      <c r="X87" s="279" t="s">
        <v>133</v>
      </c>
      <c r="Y87" s="909"/>
      <c r="Z87" s="910"/>
      <c r="AA87" s="910"/>
      <c r="AB87" s="910"/>
      <c r="AC87" s="910"/>
      <c r="AD87" s="910"/>
      <c r="AE87" s="910"/>
      <c r="AF87" s="910"/>
      <c r="AG87" s="910"/>
      <c r="AH87" s="910"/>
      <c r="AI87" s="910"/>
      <c r="AJ87" s="910"/>
      <c r="AK87" s="910"/>
      <c r="AL87" s="910"/>
      <c r="AM87" s="911"/>
      <c r="AO87" s="256"/>
      <c r="AR87" s="977" t="s">
        <v>995</v>
      </c>
      <c r="AS87" s="978"/>
      <c r="AT87" s="978"/>
      <c r="AU87" s="978"/>
      <c r="AV87" s="978"/>
      <c r="AW87" s="978"/>
      <c r="AX87" s="978"/>
      <c r="AY87" s="978"/>
      <c r="AZ87" s="978"/>
      <c r="BA87" s="978"/>
      <c r="BB87" s="978"/>
      <c r="BC87" s="978"/>
      <c r="BD87" s="979"/>
      <c r="BL87" s="32" t="str">
        <f t="shared" si="18"/>
        <v/>
      </c>
      <c r="BM87" s="32" t="str">
        <f t="shared" si="19"/>
        <v/>
      </c>
      <c r="CS87" s="1" t="s">
        <v>2475</v>
      </c>
      <c r="DC87" s="431" t="s">
        <v>1738</v>
      </c>
    </row>
    <row r="88" spans="1:107" ht="15" customHeight="1">
      <c r="A88" s="241"/>
      <c r="B88" s="254"/>
      <c r="C88" s="1042"/>
      <c r="D88" s="954"/>
      <c r="E88" s="955"/>
      <c r="F88" s="956"/>
      <c r="G88" s="912" t="s">
        <v>523</v>
      </c>
      <c r="H88" s="850"/>
      <c r="I88" s="850"/>
      <c r="J88" s="850"/>
      <c r="K88" s="850"/>
      <c r="L88" s="851"/>
      <c r="M88" s="272" t="s">
        <v>518</v>
      </c>
      <c r="N88" s="902"/>
      <c r="O88" s="903"/>
      <c r="P88" s="842"/>
      <c r="Q88" s="843"/>
      <c r="R88" s="273" t="s">
        <v>131</v>
      </c>
      <c r="S88" s="842"/>
      <c r="T88" s="843"/>
      <c r="U88" s="274" t="s">
        <v>132</v>
      </c>
      <c r="V88" s="842"/>
      <c r="W88" s="843"/>
      <c r="X88" s="275" t="s">
        <v>133</v>
      </c>
      <c r="Y88" s="906"/>
      <c r="Z88" s="907"/>
      <c r="AA88" s="907"/>
      <c r="AB88" s="907"/>
      <c r="AC88" s="907"/>
      <c r="AD88" s="907"/>
      <c r="AE88" s="907"/>
      <c r="AF88" s="907"/>
      <c r="AG88" s="907"/>
      <c r="AH88" s="907"/>
      <c r="AI88" s="907"/>
      <c r="AJ88" s="907"/>
      <c r="AK88" s="907"/>
      <c r="AL88" s="907"/>
      <c r="AM88" s="908"/>
      <c r="AO88" s="256"/>
      <c r="AR88" s="974" t="s">
        <v>996</v>
      </c>
      <c r="AS88" s="975"/>
      <c r="AT88" s="975"/>
      <c r="AU88" s="975"/>
      <c r="AV88" s="975"/>
      <c r="AW88" s="975"/>
      <c r="AX88" s="975"/>
      <c r="AY88" s="975"/>
      <c r="AZ88" s="975"/>
      <c r="BA88" s="975"/>
      <c r="BB88" s="975"/>
      <c r="BC88" s="975"/>
      <c r="BD88" s="976"/>
      <c r="BL88" s="32" t="str">
        <f t="shared" si="18"/>
        <v/>
      </c>
      <c r="BM88" s="32" t="str">
        <f t="shared" si="19"/>
        <v/>
      </c>
      <c r="CS88" s="1" t="s">
        <v>2476</v>
      </c>
      <c r="DC88" s="431" t="s">
        <v>1739</v>
      </c>
    </row>
    <row r="89" spans="1:107" ht="15" customHeight="1" thickBot="1">
      <c r="A89" s="241"/>
      <c r="B89" s="254"/>
      <c r="C89" s="1042"/>
      <c r="D89" s="954"/>
      <c r="E89" s="955"/>
      <c r="F89" s="956"/>
      <c r="G89" s="913"/>
      <c r="H89" s="852"/>
      <c r="I89" s="852"/>
      <c r="J89" s="852"/>
      <c r="K89" s="852"/>
      <c r="L89" s="853"/>
      <c r="M89" s="276" t="s">
        <v>519</v>
      </c>
      <c r="N89" s="749"/>
      <c r="O89" s="750"/>
      <c r="P89" s="904"/>
      <c r="Q89" s="905"/>
      <c r="R89" s="277" t="s">
        <v>131</v>
      </c>
      <c r="S89" s="904"/>
      <c r="T89" s="905"/>
      <c r="U89" s="278" t="s">
        <v>132</v>
      </c>
      <c r="V89" s="904"/>
      <c r="W89" s="905"/>
      <c r="X89" s="279" t="s">
        <v>133</v>
      </c>
      <c r="Y89" s="909"/>
      <c r="Z89" s="910"/>
      <c r="AA89" s="910"/>
      <c r="AB89" s="910"/>
      <c r="AC89" s="910"/>
      <c r="AD89" s="910"/>
      <c r="AE89" s="910"/>
      <c r="AF89" s="910"/>
      <c r="AG89" s="910"/>
      <c r="AH89" s="910"/>
      <c r="AI89" s="910"/>
      <c r="AJ89" s="910"/>
      <c r="AK89" s="910"/>
      <c r="AL89" s="910"/>
      <c r="AM89" s="911"/>
      <c r="AO89" s="256"/>
      <c r="AR89" s="898"/>
      <c r="AS89" s="899"/>
      <c r="AT89" s="899"/>
      <c r="AU89" s="899"/>
      <c r="AV89" s="899"/>
      <c r="AW89" s="899"/>
      <c r="AX89" s="899"/>
      <c r="AY89" s="899"/>
      <c r="AZ89" s="899"/>
      <c r="BA89" s="899"/>
      <c r="BB89" s="899"/>
      <c r="BC89" s="899"/>
      <c r="BD89" s="900"/>
      <c r="BL89" s="32" t="str">
        <f t="shared" si="18"/>
        <v/>
      </c>
      <c r="BM89" s="32" t="str">
        <f t="shared" si="19"/>
        <v/>
      </c>
      <c r="CS89" s="1" t="s">
        <v>2477</v>
      </c>
    </row>
    <row r="90" spans="1:107" ht="15" customHeight="1" thickTop="1">
      <c r="A90" s="241"/>
      <c r="B90" s="254"/>
      <c r="C90" s="1042"/>
      <c r="D90" s="954"/>
      <c r="E90" s="955"/>
      <c r="F90" s="956"/>
      <c r="G90" s="912" t="s">
        <v>524</v>
      </c>
      <c r="H90" s="850"/>
      <c r="I90" s="850"/>
      <c r="J90" s="850"/>
      <c r="K90" s="850"/>
      <c r="L90" s="851"/>
      <c r="M90" s="272" t="s">
        <v>518</v>
      </c>
      <c r="N90" s="902"/>
      <c r="O90" s="903"/>
      <c r="P90" s="842"/>
      <c r="Q90" s="843"/>
      <c r="R90" s="273" t="s">
        <v>131</v>
      </c>
      <c r="S90" s="842"/>
      <c r="T90" s="843"/>
      <c r="U90" s="274" t="s">
        <v>132</v>
      </c>
      <c r="V90" s="842"/>
      <c r="W90" s="843"/>
      <c r="X90" s="275" t="s">
        <v>133</v>
      </c>
      <c r="Y90" s="906"/>
      <c r="Z90" s="907"/>
      <c r="AA90" s="907"/>
      <c r="AB90" s="907"/>
      <c r="AC90" s="907"/>
      <c r="AD90" s="907"/>
      <c r="AE90" s="907"/>
      <c r="AF90" s="907"/>
      <c r="AG90" s="907"/>
      <c r="AH90" s="907"/>
      <c r="AI90" s="907"/>
      <c r="AJ90" s="907"/>
      <c r="AK90" s="907"/>
      <c r="AL90" s="907"/>
      <c r="AM90" s="908"/>
      <c r="AO90" s="256"/>
      <c r="BL90" s="32" t="str">
        <f t="shared" si="18"/>
        <v/>
      </c>
      <c r="BM90" s="32" t="str">
        <f t="shared" si="19"/>
        <v/>
      </c>
      <c r="CS90" s="1" t="s">
        <v>2478</v>
      </c>
    </row>
    <row r="91" spans="1:107" ht="15" customHeight="1">
      <c r="A91" s="241"/>
      <c r="B91" s="254"/>
      <c r="C91" s="1042"/>
      <c r="D91" s="954"/>
      <c r="E91" s="955"/>
      <c r="F91" s="956"/>
      <c r="G91" s="913"/>
      <c r="H91" s="852"/>
      <c r="I91" s="852"/>
      <c r="J91" s="852"/>
      <c r="K91" s="852"/>
      <c r="L91" s="853"/>
      <c r="M91" s="276" t="s">
        <v>519</v>
      </c>
      <c r="N91" s="749"/>
      <c r="O91" s="750"/>
      <c r="P91" s="904"/>
      <c r="Q91" s="905"/>
      <c r="R91" s="277" t="s">
        <v>131</v>
      </c>
      <c r="S91" s="904"/>
      <c r="T91" s="905"/>
      <c r="U91" s="278" t="s">
        <v>132</v>
      </c>
      <c r="V91" s="904"/>
      <c r="W91" s="905"/>
      <c r="X91" s="279" t="s">
        <v>133</v>
      </c>
      <c r="Y91" s="909"/>
      <c r="Z91" s="910"/>
      <c r="AA91" s="910"/>
      <c r="AB91" s="910"/>
      <c r="AC91" s="910"/>
      <c r="AD91" s="910"/>
      <c r="AE91" s="910"/>
      <c r="AF91" s="910"/>
      <c r="AG91" s="910"/>
      <c r="AH91" s="910"/>
      <c r="AI91" s="910"/>
      <c r="AJ91" s="910"/>
      <c r="AK91" s="910"/>
      <c r="AL91" s="910"/>
      <c r="AM91" s="911"/>
      <c r="AO91" s="256"/>
      <c r="AR91" s="901" t="s">
        <v>1662</v>
      </c>
      <c r="AS91" s="901"/>
      <c r="AT91" s="901"/>
      <c r="AU91" s="901"/>
      <c r="AV91" s="901"/>
      <c r="AW91" s="901"/>
      <c r="AX91" s="901"/>
      <c r="AY91" s="901"/>
      <c r="AZ91" s="901"/>
      <c r="BA91" s="901"/>
      <c r="BB91" s="901"/>
      <c r="BC91" s="901"/>
      <c r="BD91" s="901"/>
      <c r="BE91" s="901"/>
      <c r="BF91" s="901"/>
      <c r="BG91" s="901"/>
      <c r="BL91" s="32" t="str">
        <f t="shared" si="18"/>
        <v/>
      </c>
      <c r="BM91" s="32" t="str">
        <f t="shared" si="19"/>
        <v/>
      </c>
      <c r="CS91" s="1" t="s">
        <v>2479</v>
      </c>
    </row>
    <row r="92" spans="1:107" ht="15" customHeight="1">
      <c r="B92" s="280"/>
      <c r="C92" s="1042"/>
      <c r="D92" s="954"/>
      <c r="E92" s="955"/>
      <c r="F92" s="956"/>
      <c r="G92" s="912" t="s">
        <v>525</v>
      </c>
      <c r="H92" s="850"/>
      <c r="I92" s="850"/>
      <c r="J92" s="850"/>
      <c r="K92" s="850"/>
      <c r="L92" s="851"/>
      <c r="M92" s="272" t="s">
        <v>518</v>
      </c>
      <c r="N92" s="902"/>
      <c r="O92" s="903"/>
      <c r="P92" s="842"/>
      <c r="Q92" s="843"/>
      <c r="R92" s="273" t="s">
        <v>131</v>
      </c>
      <c r="S92" s="842"/>
      <c r="T92" s="843"/>
      <c r="U92" s="274" t="s">
        <v>132</v>
      </c>
      <c r="V92" s="842"/>
      <c r="W92" s="843"/>
      <c r="X92" s="275" t="s">
        <v>133</v>
      </c>
      <c r="Y92" s="906"/>
      <c r="Z92" s="907"/>
      <c r="AA92" s="907"/>
      <c r="AB92" s="907"/>
      <c r="AC92" s="907"/>
      <c r="AD92" s="907"/>
      <c r="AE92" s="907"/>
      <c r="AF92" s="907"/>
      <c r="AG92" s="907"/>
      <c r="AH92" s="907"/>
      <c r="AI92" s="907"/>
      <c r="AJ92" s="907"/>
      <c r="AK92" s="907"/>
      <c r="AL92" s="907"/>
      <c r="AM92" s="908"/>
      <c r="AO92" s="256"/>
      <c r="AR92" s="901"/>
      <c r="AS92" s="901"/>
      <c r="AT92" s="901"/>
      <c r="AU92" s="901"/>
      <c r="AV92" s="901"/>
      <c r="AW92" s="901"/>
      <c r="AX92" s="901"/>
      <c r="AY92" s="901"/>
      <c r="AZ92" s="901"/>
      <c r="BA92" s="901"/>
      <c r="BB92" s="901"/>
      <c r="BC92" s="901"/>
      <c r="BD92" s="901"/>
      <c r="BE92" s="901"/>
      <c r="BF92" s="901"/>
      <c r="BG92" s="901"/>
      <c r="BL92" s="32" t="str">
        <f t="shared" si="18"/>
        <v/>
      </c>
      <c r="BM92" s="32" t="str">
        <f t="shared" si="19"/>
        <v/>
      </c>
      <c r="CS92" s="1" t="s">
        <v>2480</v>
      </c>
    </row>
    <row r="93" spans="1:107" ht="15" customHeight="1">
      <c r="B93" s="280"/>
      <c r="C93" s="1042"/>
      <c r="D93" s="954"/>
      <c r="E93" s="955"/>
      <c r="F93" s="956"/>
      <c r="G93" s="913"/>
      <c r="H93" s="852"/>
      <c r="I93" s="852"/>
      <c r="J93" s="852"/>
      <c r="K93" s="852"/>
      <c r="L93" s="853"/>
      <c r="M93" s="276" t="s">
        <v>519</v>
      </c>
      <c r="N93" s="749"/>
      <c r="O93" s="750"/>
      <c r="P93" s="904"/>
      <c r="Q93" s="905"/>
      <c r="R93" s="277" t="s">
        <v>131</v>
      </c>
      <c r="S93" s="904"/>
      <c r="T93" s="905"/>
      <c r="U93" s="278" t="s">
        <v>132</v>
      </c>
      <c r="V93" s="904"/>
      <c r="W93" s="905"/>
      <c r="X93" s="279" t="s">
        <v>133</v>
      </c>
      <c r="Y93" s="909"/>
      <c r="Z93" s="910"/>
      <c r="AA93" s="910"/>
      <c r="AB93" s="910"/>
      <c r="AC93" s="910"/>
      <c r="AD93" s="910"/>
      <c r="AE93" s="910"/>
      <c r="AF93" s="910"/>
      <c r="AG93" s="910"/>
      <c r="AH93" s="910"/>
      <c r="AI93" s="910"/>
      <c r="AJ93" s="910"/>
      <c r="AK93" s="910"/>
      <c r="AL93" s="910"/>
      <c r="AM93" s="911"/>
      <c r="AO93" s="256"/>
      <c r="BL93" s="32" t="str">
        <f t="shared" si="18"/>
        <v/>
      </c>
      <c r="BM93" s="32" t="str">
        <f t="shared" si="19"/>
        <v/>
      </c>
      <c r="CS93" s="1" t="s">
        <v>2481</v>
      </c>
    </row>
    <row r="94" spans="1:107" ht="15" customHeight="1">
      <c r="B94" s="280"/>
      <c r="C94" s="1042"/>
      <c r="D94" s="954"/>
      <c r="E94" s="955"/>
      <c r="F94" s="956"/>
      <c r="G94" s="912" t="s">
        <v>526</v>
      </c>
      <c r="H94" s="850"/>
      <c r="I94" s="850"/>
      <c r="J94" s="850"/>
      <c r="K94" s="850"/>
      <c r="L94" s="851"/>
      <c r="M94" s="272" t="s">
        <v>518</v>
      </c>
      <c r="N94" s="902"/>
      <c r="O94" s="903"/>
      <c r="P94" s="842"/>
      <c r="Q94" s="843"/>
      <c r="R94" s="273" t="s">
        <v>131</v>
      </c>
      <c r="S94" s="842"/>
      <c r="T94" s="843"/>
      <c r="U94" s="274" t="s">
        <v>132</v>
      </c>
      <c r="V94" s="842"/>
      <c r="W94" s="843"/>
      <c r="X94" s="275" t="s">
        <v>133</v>
      </c>
      <c r="Y94" s="906"/>
      <c r="Z94" s="907"/>
      <c r="AA94" s="907"/>
      <c r="AB94" s="907"/>
      <c r="AC94" s="907"/>
      <c r="AD94" s="907"/>
      <c r="AE94" s="907"/>
      <c r="AF94" s="907"/>
      <c r="AG94" s="907"/>
      <c r="AH94" s="907"/>
      <c r="AI94" s="907"/>
      <c r="AJ94" s="907"/>
      <c r="AK94" s="907"/>
      <c r="AL94" s="907"/>
      <c r="AM94" s="908"/>
      <c r="AO94" s="256"/>
      <c r="BL94" s="32" t="str">
        <f t="shared" si="18"/>
        <v/>
      </c>
      <c r="BM94" s="32" t="str">
        <f t="shared" si="19"/>
        <v/>
      </c>
      <c r="CS94" s="1" t="s">
        <v>2482</v>
      </c>
    </row>
    <row r="95" spans="1:107" ht="15" customHeight="1">
      <c r="B95" s="280"/>
      <c r="C95" s="1042"/>
      <c r="D95" s="954"/>
      <c r="E95" s="955"/>
      <c r="F95" s="956"/>
      <c r="G95" s="913"/>
      <c r="H95" s="852"/>
      <c r="I95" s="852"/>
      <c r="J95" s="852"/>
      <c r="K95" s="852"/>
      <c r="L95" s="853"/>
      <c r="M95" s="276" t="s">
        <v>519</v>
      </c>
      <c r="N95" s="749"/>
      <c r="O95" s="750"/>
      <c r="P95" s="904"/>
      <c r="Q95" s="905"/>
      <c r="R95" s="277" t="s">
        <v>131</v>
      </c>
      <c r="S95" s="904"/>
      <c r="T95" s="905"/>
      <c r="U95" s="278" t="s">
        <v>132</v>
      </c>
      <c r="V95" s="904"/>
      <c r="W95" s="905"/>
      <c r="X95" s="279" t="s">
        <v>133</v>
      </c>
      <c r="Y95" s="909"/>
      <c r="Z95" s="910"/>
      <c r="AA95" s="910"/>
      <c r="AB95" s="910"/>
      <c r="AC95" s="910"/>
      <c r="AD95" s="910"/>
      <c r="AE95" s="910"/>
      <c r="AF95" s="910"/>
      <c r="AG95" s="910"/>
      <c r="AH95" s="910"/>
      <c r="AI95" s="910"/>
      <c r="AJ95" s="910"/>
      <c r="AK95" s="910"/>
      <c r="AL95" s="910"/>
      <c r="AM95" s="911"/>
      <c r="AO95" s="256"/>
      <c r="BL95" s="32" t="str">
        <f t="shared" si="18"/>
        <v/>
      </c>
      <c r="BM95" s="32" t="str">
        <f t="shared" si="19"/>
        <v/>
      </c>
      <c r="CS95" s="1" t="s">
        <v>2483</v>
      </c>
    </row>
    <row r="96" spans="1:107" ht="15" customHeight="1">
      <c r="B96" s="280"/>
      <c r="C96" s="1042"/>
      <c r="D96" s="954"/>
      <c r="E96" s="955"/>
      <c r="F96" s="956"/>
      <c r="G96" s="912" t="s">
        <v>527</v>
      </c>
      <c r="H96" s="850"/>
      <c r="I96" s="850"/>
      <c r="J96" s="850"/>
      <c r="K96" s="850"/>
      <c r="L96" s="851"/>
      <c r="M96" s="272" t="s">
        <v>518</v>
      </c>
      <c r="N96" s="902"/>
      <c r="O96" s="903"/>
      <c r="P96" s="842"/>
      <c r="Q96" s="843"/>
      <c r="R96" s="273" t="s">
        <v>131</v>
      </c>
      <c r="S96" s="842"/>
      <c r="T96" s="843"/>
      <c r="U96" s="274" t="s">
        <v>132</v>
      </c>
      <c r="V96" s="842"/>
      <c r="W96" s="843"/>
      <c r="X96" s="275" t="s">
        <v>133</v>
      </c>
      <c r="Y96" s="906"/>
      <c r="Z96" s="907"/>
      <c r="AA96" s="907"/>
      <c r="AB96" s="907"/>
      <c r="AC96" s="907"/>
      <c r="AD96" s="907"/>
      <c r="AE96" s="907"/>
      <c r="AF96" s="907"/>
      <c r="AG96" s="907"/>
      <c r="AH96" s="907"/>
      <c r="AI96" s="907"/>
      <c r="AJ96" s="907"/>
      <c r="AK96" s="907"/>
      <c r="AL96" s="907"/>
      <c r="AM96" s="908"/>
      <c r="AO96" s="256"/>
      <c r="BL96" s="32" t="str">
        <f t="shared" si="18"/>
        <v/>
      </c>
      <c r="BM96" s="32" t="str">
        <f t="shared" si="19"/>
        <v/>
      </c>
      <c r="CS96" s="1" t="s">
        <v>2484</v>
      </c>
    </row>
    <row r="97" spans="2:97" ht="15" customHeight="1">
      <c r="B97" s="280"/>
      <c r="C97" s="1042"/>
      <c r="D97" s="954"/>
      <c r="E97" s="955"/>
      <c r="F97" s="956"/>
      <c r="G97" s="913"/>
      <c r="H97" s="852"/>
      <c r="I97" s="852"/>
      <c r="J97" s="852"/>
      <c r="K97" s="852"/>
      <c r="L97" s="853"/>
      <c r="M97" s="276" t="s">
        <v>519</v>
      </c>
      <c r="N97" s="749"/>
      <c r="O97" s="750"/>
      <c r="P97" s="904"/>
      <c r="Q97" s="905"/>
      <c r="R97" s="277" t="s">
        <v>131</v>
      </c>
      <c r="S97" s="904"/>
      <c r="T97" s="905"/>
      <c r="U97" s="278" t="s">
        <v>132</v>
      </c>
      <c r="V97" s="904"/>
      <c r="W97" s="905"/>
      <c r="X97" s="279" t="s">
        <v>133</v>
      </c>
      <c r="Y97" s="909"/>
      <c r="Z97" s="910"/>
      <c r="AA97" s="910"/>
      <c r="AB97" s="910"/>
      <c r="AC97" s="910"/>
      <c r="AD97" s="910"/>
      <c r="AE97" s="910"/>
      <c r="AF97" s="910"/>
      <c r="AG97" s="910"/>
      <c r="AH97" s="910"/>
      <c r="AI97" s="910"/>
      <c r="AJ97" s="910"/>
      <c r="AK97" s="910"/>
      <c r="AL97" s="910"/>
      <c r="AM97" s="911"/>
      <c r="AO97" s="256"/>
      <c r="BL97" s="32" t="str">
        <f t="shared" si="18"/>
        <v/>
      </c>
      <c r="BM97" s="32" t="str">
        <f t="shared" si="19"/>
        <v/>
      </c>
      <c r="CS97" s="1" t="s">
        <v>2485</v>
      </c>
    </row>
    <row r="98" spans="2:97" ht="15" customHeight="1">
      <c r="B98" s="280"/>
      <c r="C98" s="1042"/>
      <c r="D98" s="954"/>
      <c r="E98" s="955"/>
      <c r="F98" s="956"/>
      <c r="G98" s="912" t="s">
        <v>528</v>
      </c>
      <c r="H98" s="850"/>
      <c r="I98" s="850"/>
      <c r="J98" s="850"/>
      <c r="K98" s="850"/>
      <c r="L98" s="851"/>
      <c r="M98" s="272" t="s">
        <v>518</v>
      </c>
      <c r="N98" s="902"/>
      <c r="O98" s="903"/>
      <c r="P98" s="842"/>
      <c r="Q98" s="843"/>
      <c r="R98" s="273" t="s">
        <v>131</v>
      </c>
      <c r="S98" s="842"/>
      <c r="T98" s="843"/>
      <c r="U98" s="274" t="s">
        <v>132</v>
      </c>
      <c r="V98" s="842"/>
      <c r="W98" s="843"/>
      <c r="X98" s="275" t="s">
        <v>133</v>
      </c>
      <c r="Y98" s="906"/>
      <c r="Z98" s="907"/>
      <c r="AA98" s="907"/>
      <c r="AB98" s="907"/>
      <c r="AC98" s="907"/>
      <c r="AD98" s="907"/>
      <c r="AE98" s="907"/>
      <c r="AF98" s="907"/>
      <c r="AG98" s="907"/>
      <c r="AH98" s="907"/>
      <c r="AI98" s="907"/>
      <c r="AJ98" s="907"/>
      <c r="AK98" s="907"/>
      <c r="AL98" s="907"/>
      <c r="AM98" s="908"/>
      <c r="AO98" s="256"/>
      <c r="BL98" s="32" t="str">
        <f t="shared" si="18"/>
        <v/>
      </c>
      <c r="BM98" s="32" t="str">
        <f t="shared" si="19"/>
        <v/>
      </c>
      <c r="CS98" s="1" t="s">
        <v>2486</v>
      </c>
    </row>
    <row r="99" spans="2:97" ht="15" customHeight="1">
      <c r="B99" s="280"/>
      <c r="C99" s="1042"/>
      <c r="D99" s="954"/>
      <c r="E99" s="955"/>
      <c r="F99" s="956"/>
      <c r="G99" s="913"/>
      <c r="H99" s="852"/>
      <c r="I99" s="852"/>
      <c r="J99" s="852"/>
      <c r="K99" s="852"/>
      <c r="L99" s="853"/>
      <c r="M99" s="276" t="s">
        <v>519</v>
      </c>
      <c r="N99" s="749"/>
      <c r="O99" s="750"/>
      <c r="P99" s="904"/>
      <c r="Q99" s="905"/>
      <c r="R99" s="277" t="s">
        <v>131</v>
      </c>
      <c r="S99" s="904"/>
      <c r="T99" s="905"/>
      <c r="U99" s="278" t="s">
        <v>132</v>
      </c>
      <c r="V99" s="904"/>
      <c r="W99" s="905"/>
      <c r="X99" s="279" t="s">
        <v>133</v>
      </c>
      <c r="Y99" s="909"/>
      <c r="Z99" s="910"/>
      <c r="AA99" s="910"/>
      <c r="AB99" s="910"/>
      <c r="AC99" s="910"/>
      <c r="AD99" s="910"/>
      <c r="AE99" s="910"/>
      <c r="AF99" s="910"/>
      <c r="AG99" s="910"/>
      <c r="AH99" s="910"/>
      <c r="AI99" s="910"/>
      <c r="AJ99" s="910"/>
      <c r="AK99" s="910"/>
      <c r="AL99" s="910"/>
      <c r="AM99" s="911"/>
      <c r="AO99" s="256"/>
      <c r="BL99" s="32" t="str">
        <f t="shared" si="18"/>
        <v/>
      </c>
      <c r="BM99" s="32" t="str">
        <f t="shared" si="19"/>
        <v/>
      </c>
      <c r="CS99" s="1" t="s">
        <v>2487</v>
      </c>
    </row>
    <row r="100" spans="2:97" ht="15" customHeight="1">
      <c r="B100" s="280"/>
      <c r="C100" s="1042"/>
      <c r="D100" s="954"/>
      <c r="E100" s="955"/>
      <c r="F100" s="956"/>
      <c r="G100" s="912" t="s">
        <v>770</v>
      </c>
      <c r="H100" s="850"/>
      <c r="I100" s="850"/>
      <c r="J100" s="850"/>
      <c r="K100" s="850"/>
      <c r="L100" s="851"/>
      <c r="M100" s="272" t="s">
        <v>518</v>
      </c>
      <c r="N100" s="902"/>
      <c r="O100" s="903"/>
      <c r="P100" s="842"/>
      <c r="Q100" s="843"/>
      <c r="R100" s="273" t="s">
        <v>131</v>
      </c>
      <c r="S100" s="842"/>
      <c r="T100" s="843"/>
      <c r="U100" s="274" t="s">
        <v>132</v>
      </c>
      <c r="V100" s="842"/>
      <c r="W100" s="843"/>
      <c r="X100" s="275" t="s">
        <v>133</v>
      </c>
      <c r="Y100" s="906"/>
      <c r="Z100" s="907"/>
      <c r="AA100" s="907"/>
      <c r="AB100" s="907"/>
      <c r="AC100" s="907"/>
      <c r="AD100" s="907"/>
      <c r="AE100" s="907"/>
      <c r="AF100" s="907"/>
      <c r="AG100" s="907"/>
      <c r="AH100" s="907"/>
      <c r="AI100" s="907"/>
      <c r="AJ100" s="907"/>
      <c r="AK100" s="907"/>
      <c r="AL100" s="907"/>
      <c r="AM100" s="908"/>
      <c r="AO100" s="256"/>
      <c r="BL100" s="32" t="str">
        <f t="shared" si="18"/>
        <v/>
      </c>
      <c r="BM100" s="32" t="str">
        <f t="shared" si="19"/>
        <v/>
      </c>
      <c r="CS100" s="1" t="s">
        <v>2488</v>
      </c>
    </row>
    <row r="101" spans="2:97" ht="15" customHeight="1">
      <c r="B101" s="280"/>
      <c r="C101" s="1043"/>
      <c r="D101" s="957"/>
      <c r="E101" s="958"/>
      <c r="F101" s="959"/>
      <c r="G101" s="913"/>
      <c r="H101" s="852"/>
      <c r="I101" s="852"/>
      <c r="J101" s="852"/>
      <c r="K101" s="852"/>
      <c r="L101" s="853"/>
      <c r="M101" s="276" t="s">
        <v>519</v>
      </c>
      <c r="N101" s="749"/>
      <c r="O101" s="750"/>
      <c r="P101" s="904"/>
      <c r="Q101" s="905"/>
      <c r="R101" s="277" t="s">
        <v>131</v>
      </c>
      <c r="S101" s="904"/>
      <c r="T101" s="905"/>
      <c r="U101" s="278" t="s">
        <v>132</v>
      </c>
      <c r="V101" s="904"/>
      <c r="W101" s="905"/>
      <c r="X101" s="279" t="s">
        <v>133</v>
      </c>
      <c r="Y101" s="909"/>
      <c r="Z101" s="910"/>
      <c r="AA101" s="910"/>
      <c r="AB101" s="910"/>
      <c r="AC101" s="910"/>
      <c r="AD101" s="910"/>
      <c r="AE101" s="910"/>
      <c r="AF101" s="910"/>
      <c r="AG101" s="910"/>
      <c r="AH101" s="910"/>
      <c r="AI101" s="910"/>
      <c r="AJ101" s="910"/>
      <c r="AK101" s="910"/>
      <c r="AL101" s="910"/>
      <c r="AM101" s="911"/>
      <c r="AO101" s="256"/>
      <c r="BL101" s="32" t="str">
        <f t="shared" si="18"/>
        <v/>
      </c>
      <c r="BM101" s="32" t="str">
        <f t="shared" si="19"/>
        <v/>
      </c>
      <c r="CS101" s="1" t="s">
        <v>2489</v>
      </c>
    </row>
    <row r="102" spans="2:97" ht="15" customHeight="1">
      <c r="B102" s="280"/>
      <c r="C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O102" s="256"/>
      <c r="BL102" s="19"/>
      <c r="CS102" s="1" t="s">
        <v>2490</v>
      </c>
    </row>
    <row r="103" spans="2:97" ht="15" customHeight="1">
      <c r="B103" s="280"/>
      <c r="C103" s="1327" t="s">
        <v>662</v>
      </c>
      <c r="D103" s="722" t="s">
        <v>1458</v>
      </c>
      <c r="E103" s="723"/>
      <c r="F103" s="723"/>
      <c r="G103" s="723"/>
      <c r="H103" s="723"/>
      <c r="I103" s="723"/>
      <c r="J103" s="723"/>
      <c r="K103" s="723"/>
      <c r="L103" s="724"/>
      <c r="M103" s="1018"/>
      <c r="N103" s="1329"/>
      <c r="O103" s="1329"/>
      <c r="P103" s="1329"/>
      <c r="Q103" s="1329"/>
      <c r="R103" s="1329"/>
      <c r="S103" s="1329"/>
      <c r="T103" s="1329"/>
      <c r="U103" s="1019"/>
      <c r="V103" s="1022" t="s">
        <v>1459</v>
      </c>
      <c r="W103" s="1018"/>
      <c r="X103" s="1329"/>
      <c r="Y103" s="1329"/>
      <c r="Z103" s="1329"/>
      <c r="AA103" s="1329"/>
      <c r="AB103" s="1329"/>
      <c r="AC103" s="1329"/>
      <c r="AD103" s="1019"/>
      <c r="AE103" s="762" t="s">
        <v>1460</v>
      </c>
      <c r="AF103" s="762"/>
      <c r="AG103" s="762"/>
      <c r="AH103" s="762"/>
      <c r="AI103" s="1018"/>
      <c r="AJ103" s="1019"/>
      <c r="AK103" s="1022" t="s">
        <v>1461</v>
      </c>
      <c r="AL103" s="1022"/>
      <c r="AM103" s="1023"/>
      <c r="AO103" s="256"/>
      <c r="BL103" s="19"/>
      <c r="CS103" s="1" t="s">
        <v>2491</v>
      </c>
    </row>
    <row r="104" spans="2:97" ht="15" customHeight="1">
      <c r="B104" s="280"/>
      <c r="C104" s="1328"/>
      <c r="D104" s="725"/>
      <c r="E104" s="726"/>
      <c r="F104" s="726"/>
      <c r="G104" s="726"/>
      <c r="H104" s="726"/>
      <c r="I104" s="726"/>
      <c r="J104" s="726"/>
      <c r="K104" s="726"/>
      <c r="L104" s="727"/>
      <c r="M104" s="1020"/>
      <c r="N104" s="1330"/>
      <c r="O104" s="1330"/>
      <c r="P104" s="1330"/>
      <c r="Q104" s="1330"/>
      <c r="R104" s="1330"/>
      <c r="S104" s="1330"/>
      <c r="T104" s="1330"/>
      <c r="U104" s="1021"/>
      <c r="V104" s="1024"/>
      <c r="W104" s="1020"/>
      <c r="X104" s="1330"/>
      <c r="Y104" s="1330"/>
      <c r="Z104" s="1330"/>
      <c r="AA104" s="1330"/>
      <c r="AB104" s="1330"/>
      <c r="AC104" s="1330"/>
      <c r="AD104" s="1021"/>
      <c r="AE104" s="765"/>
      <c r="AF104" s="765"/>
      <c r="AG104" s="765"/>
      <c r="AH104" s="765"/>
      <c r="AI104" s="1020"/>
      <c r="AJ104" s="1021"/>
      <c r="AK104" s="1024"/>
      <c r="AL104" s="1024"/>
      <c r="AM104" s="1025"/>
      <c r="AO104" s="256"/>
      <c r="BL104" s="19"/>
      <c r="CS104" s="1" t="s">
        <v>2492</v>
      </c>
    </row>
    <row r="105" spans="2:97" ht="15" customHeight="1" thickBot="1">
      <c r="B105" s="280"/>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O105" s="256"/>
      <c r="BL105" s="19"/>
      <c r="CS105" s="1" t="s">
        <v>2493</v>
      </c>
    </row>
    <row r="106" spans="2:97" ht="15" customHeight="1">
      <c r="B106" s="280"/>
      <c r="C106" s="914" t="s">
        <v>1523</v>
      </c>
      <c r="D106" s="915"/>
      <c r="E106" s="915"/>
      <c r="F106" s="915"/>
      <c r="G106" s="915"/>
      <c r="H106" s="915"/>
      <c r="I106" s="915"/>
      <c r="J106" s="915"/>
      <c r="K106" s="915"/>
      <c r="L106" s="915"/>
      <c r="M106" s="915"/>
      <c r="N106" s="915"/>
      <c r="O106" s="915"/>
      <c r="P106" s="915"/>
      <c r="Q106" s="915"/>
      <c r="R106" s="915"/>
      <c r="S106" s="915"/>
      <c r="T106" s="915"/>
      <c r="U106" s="915"/>
      <c r="V106" s="915"/>
      <c r="W106" s="915"/>
      <c r="X106" s="915"/>
      <c r="Y106" s="915"/>
      <c r="Z106" s="915"/>
      <c r="AA106" s="915"/>
      <c r="AB106" s="915"/>
      <c r="AC106" s="915"/>
      <c r="AD106" s="915"/>
      <c r="AE106" s="915"/>
      <c r="AF106" s="915"/>
      <c r="AG106" s="915"/>
      <c r="AH106" s="915"/>
      <c r="AI106" s="915"/>
      <c r="AJ106" s="915"/>
      <c r="AK106" s="915"/>
      <c r="AL106" s="915"/>
      <c r="AM106" s="916"/>
      <c r="AO106" s="256"/>
      <c r="BL106" s="19"/>
      <c r="CS106" s="1" t="s">
        <v>2494</v>
      </c>
    </row>
    <row r="107" spans="2:97" ht="15" customHeight="1" thickBot="1">
      <c r="B107" s="280"/>
      <c r="C107" s="917"/>
      <c r="D107" s="918"/>
      <c r="E107" s="918"/>
      <c r="F107" s="918"/>
      <c r="G107" s="918"/>
      <c r="H107" s="918"/>
      <c r="I107" s="918"/>
      <c r="J107" s="918"/>
      <c r="K107" s="918"/>
      <c r="L107" s="918"/>
      <c r="M107" s="918"/>
      <c r="N107" s="918"/>
      <c r="O107" s="918"/>
      <c r="P107" s="918"/>
      <c r="Q107" s="918"/>
      <c r="R107" s="918"/>
      <c r="S107" s="918"/>
      <c r="T107" s="918"/>
      <c r="U107" s="918"/>
      <c r="V107" s="918"/>
      <c r="W107" s="918"/>
      <c r="X107" s="918"/>
      <c r="Y107" s="918"/>
      <c r="Z107" s="918"/>
      <c r="AA107" s="918"/>
      <c r="AB107" s="918"/>
      <c r="AC107" s="918"/>
      <c r="AD107" s="918"/>
      <c r="AE107" s="918"/>
      <c r="AF107" s="918"/>
      <c r="AG107" s="918"/>
      <c r="AH107" s="918"/>
      <c r="AI107" s="918"/>
      <c r="AJ107" s="918"/>
      <c r="AK107" s="918"/>
      <c r="AL107" s="918"/>
      <c r="AM107" s="919"/>
      <c r="AO107" s="256"/>
      <c r="BL107" s="19"/>
      <c r="CS107" s="1" t="s">
        <v>2495</v>
      </c>
    </row>
    <row r="108" spans="2:97" ht="15" customHeight="1" thickBot="1">
      <c r="B108" s="280"/>
      <c r="C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O108" s="256"/>
      <c r="BL108" s="19"/>
      <c r="CS108" s="1" t="s">
        <v>2496</v>
      </c>
    </row>
    <row r="109" spans="2:97" ht="15" customHeight="1">
      <c r="B109" s="280"/>
      <c r="C109" s="914" t="s">
        <v>1524</v>
      </c>
      <c r="D109" s="915"/>
      <c r="E109" s="915"/>
      <c r="F109" s="915"/>
      <c r="G109" s="915"/>
      <c r="H109" s="915"/>
      <c r="I109" s="915"/>
      <c r="J109" s="915"/>
      <c r="K109" s="915"/>
      <c r="L109" s="915"/>
      <c r="M109" s="915"/>
      <c r="N109" s="915"/>
      <c r="O109" s="915"/>
      <c r="P109" s="915"/>
      <c r="Q109" s="915"/>
      <c r="R109" s="915"/>
      <c r="S109" s="915"/>
      <c r="T109" s="915"/>
      <c r="U109" s="915"/>
      <c r="V109" s="915"/>
      <c r="W109" s="915"/>
      <c r="X109" s="915"/>
      <c r="Y109" s="915"/>
      <c r="Z109" s="915"/>
      <c r="AA109" s="915"/>
      <c r="AB109" s="915"/>
      <c r="AC109" s="915"/>
      <c r="AD109" s="915"/>
      <c r="AE109" s="915"/>
      <c r="AF109" s="915"/>
      <c r="AG109" s="915"/>
      <c r="AH109" s="915"/>
      <c r="AI109" s="915"/>
      <c r="AJ109" s="915"/>
      <c r="AK109" s="915"/>
      <c r="AL109" s="915"/>
      <c r="AM109" s="916"/>
      <c r="AO109" s="256"/>
      <c r="BL109" s="19"/>
      <c r="CS109" s="1" t="s">
        <v>2497</v>
      </c>
    </row>
    <row r="110" spans="2:97" ht="15" customHeight="1" thickBot="1">
      <c r="B110" s="280"/>
      <c r="C110" s="917"/>
      <c r="D110" s="918"/>
      <c r="E110" s="918"/>
      <c r="F110" s="918"/>
      <c r="G110" s="918"/>
      <c r="H110" s="918"/>
      <c r="I110" s="918"/>
      <c r="J110" s="918"/>
      <c r="K110" s="918"/>
      <c r="L110" s="918"/>
      <c r="M110" s="918"/>
      <c r="N110" s="918"/>
      <c r="O110" s="918"/>
      <c r="P110" s="918"/>
      <c r="Q110" s="918"/>
      <c r="R110" s="918"/>
      <c r="S110" s="918"/>
      <c r="T110" s="918"/>
      <c r="U110" s="918"/>
      <c r="V110" s="918"/>
      <c r="W110" s="918"/>
      <c r="X110" s="918"/>
      <c r="Y110" s="918"/>
      <c r="Z110" s="918"/>
      <c r="AA110" s="918"/>
      <c r="AB110" s="918"/>
      <c r="AC110" s="918"/>
      <c r="AD110" s="918"/>
      <c r="AE110" s="918"/>
      <c r="AF110" s="918"/>
      <c r="AG110" s="918"/>
      <c r="AH110" s="918"/>
      <c r="AI110" s="918"/>
      <c r="AJ110" s="918"/>
      <c r="AK110" s="918"/>
      <c r="AL110" s="918"/>
      <c r="AM110" s="919"/>
      <c r="AO110" s="256"/>
      <c r="BL110" s="19"/>
      <c r="CS110" s="1" t="s">
        <v>2498</v>
      </c>
    </row>
    <row r="111" spans="2:97" ht="15" customHeight="1" thickBot="1">
      <c r="B111" s="280"/>
      <c r="C111" s="732"/>
      <c r="D111" s="680"/>
      <c r="E111" s="680"/>
      <c r="F111" s="680"/>
      <c r="G111" s="680"/>
      <c r="H111" s="680"/>
      <c r="I111" s="680"/>
      <c r="J111" s="680"/>
      <c r="K111" s="680"/>
      <c r="L111" s="680"/>
      <c r="M111" s="680"/>
      <c r="N111" s="680"/>
      <c r="O111" s="680"/>
      <c r="P111" s="680"/>
      <c r="Q111" s="680"/>
      <c r="R111" s="680"/>
      <c r="S111" s="680"/>
      <c r="T111" s="680"/>
      <c r="U111" s="680"/>
      <c r="V111" s="680"/>
      <c r="W111" s="680"/>
      <c r="X111" s="680"/>
      <c r="Y111" s="680"/>
      <c r="Z111" s="680"/>
      <c r="AA111" s="680"/>
      <c r="AB111" s="680"/>
      <c r="AC111" s="680"/>
      <c r="AD111" s="680"/>
      <c r="AE111" s="680"/>
      <c r="AF111" s="680"/>
      <c r="AG111" s="680"/>
      <c r="AH111" s="680"/>
      <c r="AI111" s="894" t="s">
        <v>546</v>
      </c>
      <c r="AJ111" s="894"/>
      <c r="AK111" s="894"/>
      <c r="AL111" s="894"/>
      <c r="AM111" s="1276"/>
      <c r="AO111" s="256"/>
      <c r="BL111" s="19"/>
      <c r="CS111" s="1" t="s">
        <v>2499</v>
      </c>
    </row>
    <row r="112" spans="2:97" ht="15" customHeight="1">
      <c r="B112" s="280"/>
      <c r="C112" s="1149" t="s">
        <v>885</v>
      </c>
      <c r="D112" s="1153" t="s">
        <v>881</v>
      </c>
      <c r="E112" s="1154"/>
      <c r="F112" s="1154"/>
      <c r="G112" s="1154"/>
      <c r="H112" s="1154"/>
      <c r="I112" s="1154"/>
      <c r="J112" s="1154"/>
      <c r="K112" s="1154"/>
      <c r="L112" s="1155"/>
      <c r="M112" s="1372" t="s">
        <v>1816</v>
      </c>
      <c r="N112" s="1373"/>
      <c r="O112" s="1373"/>
      <c r="P112" s="1373"/>
      <c r="Q112" s="1373"/>
      <c r="R112" s="1373"/>
      <c r="S112" s="1373"/>
      <c r="T112" s="1373"/>
      <c r="U112" s="1373"/>
      <c r="V112" s="1373"/>
      <c r="W112" s="1373"/>
      <c r="X112" s="1373"/>
      <c r="Y112" s="1373"/>
      <c r="Z112" s="1373"/>
      <c r="AA112" s="1373"/>
      <c r="AB112" s="1373"/>
      <c r="AC112" s="1373"/>
      <c r="AD112" s="1373"/>
      <c r="AE112" s="1373"/>
      <c r="AF112" s="1373"/>
      <c r="AG112" s="1373"/>
      <c r="AH112" s="1373"/>
      <c r="AI112" s="1373"/>
      <c r="AJ112" s="1373"/>
      <c r="AK112" s="1373"/>
      <c r="AL112" s="1374"/>
      <c r="AM112" s="730"/>
      <c r="AO112" s="256"/>
      <c r="BL112" s="7" t="str">
        <f>IF(M112="（必ずどれかを）選択　▼","×",LEFT(M112,1))</f>
        <v>【</v>
      </c>
      <c r="CS112" s="1" t="s">
        <v>2500</v>
      </c>
    </row>
    <row r="113" spans="1:97" ht="15" customHeight="1" thickBot="1">
      <c r="A113" s="241"/>
      <c r="B113" s="254"/>
      <c r="C113" s="1150"/>
      <c r="D113" s="1156"/>
      <c r="E113" s="1157"/>
      <c r="F113" s="1157"/>
      <c r="G113" s="1157"/>
      <c r="H113" s="1157"/>
      <c r="I113" s="1157"/>
      <c r="J113" s="1157"/>
      <c r="K113" s="1157"/>
      <c r="L113" s="1158"/>
      <c r="M113" s="1375"/>
      <c r="N113" s="1376"/>
      <c r="O113" s="1376"/>
      <c r="P113" s="1376"/>
      <c r="Q113" s="1376"/>
      <c r="R113" s="1376"/>
      <c r="S113" s="1376"/>
      <c r="T113" s="1376"/>
      <c r="U113" s="1376"/>
      <c r="V113" s="1376"/>
      <c r="W113" s="1376"/>
      <c r="X113" s="1376"/>
      <c r="Y113" s="1376"/>
      <c r="Z113" s="1376"/>
      <c r="AA113" s="1376"/>
      <c r="AB113" s="1376"/>
      <c r="AC113" s="1376"/>
      <c r="AD113" s="1376"/>
      <c r="AE113" s="1376"/>
      <c r="AF113" s="1376"/>
      <c r="AG113" s="1376"/>
      <c r="AH113" s="1376"/>
      <c r="AI113" s="1376"/>
      <c r="AJ113" s="1376"/>
      <c r="AK113" s="1376"/>
      <c r="AL113" s="1377"/>
      <c r="AM113" s="733"/>
      <c r="AO113" s="256"/>
      <c r="BL113" s="19"/>
      <c r="BM113" s="48"/>
      <c r="BN113" s="48"/>
      <c r="CS113" s="1" t="s">
        <v>2501</v>
      </c>
    </row>
    <row r="114" spans="1:97" ht="15" customHeight="1">
      <c r="A114" s="241"/>
      <c r="B114" s="254"/>
      <c r="C114" s="1151"/>
      <c r="D114" s="839" t="s">
        <v>829</v>
      </c>
      <c r="E114" s="709"/>
      <c r="F114" s="710"/>
      <c r="G114" s="1378" t="s">
        <v>1784</v>
      </c>
      <c r="H114" s="1378"/>
      <c r="I114" s="1378"/>
      <c r="J114" s="1378"/>
      <c r="K114" s="1378"/>
      <c r="L114" s="1378"/>
      <c r="M114" s="1378"/>
      <c r="N114" s="1378"/>
      <c r="O114" s="1378"/>
      <c r="P114" s="1378"/>
      <c r="Q114" s="1378"/>
      <c r="R114" s="1378"/>
      <c r="S114" s="1378"/>
      <c r="T114" s="1378"/>
      <c r="U114" s="1378"/>
      <c r="V114" s="1378"/>
      <c r="W114" s="1378"/>
      <c r="X114" s="1378"/>
      <c r="Y114" s="1378"/>
      <c r="Z114" s="1378"/>
      <c r="AA114" s="1378"/>
      <c r="AB114" s="1378"/>
      <c r="AC114" s="1378"/>
      <c r="AD114" s="1378"/>
      <c r="AE114" s="1378"/>
      <c r="AF114" s="1378"/>
      <c r="AG114" s="1378"/>
      <c r="AH114" s="1378"/>
      <c r="AI114" s="1378"/>
      <c r="AJ114" s="1378"/>
      <c r="AK114" s="1378"/>
      <c r="AL114" s="1378"/>
      <c r="AM114" s="1096"/>
      <c r="AO114" s="256"/>
      <c r="BL114" s="7"/>
      <c r="CS114" s="1" t="s">
        <v>2502</v>
      </c>
    </row>
    <row r="115" spans="1:97" ht="15" customHeight="1">
      <c r="A115" s="241"/>
      <c r="B115" s="254"/>
      <c r="C115" s="1151"/>
      <c r="D115" s="1010"/>
      <c r="E115" s="709"/>
      <c r="F115" s="710"/>
      <c r="G115" s="961" t="s">
        <v>4</v>
      </c>
      <c r="H115" s="961"/>
      <c r="I115" s="961"/>
      <c r="J115" s="961"/>
      <c r="K115" s="961"/>
      <c r="L115" s="962"/>
      <c r="M115" s="1027"/>
      <c r="N115" s="1027"/>
      <c r="O115" s="1027"/>
      <c r="P115" s="1027"/>
      <c r="Q115" s="1027"/>
      <c r="R115" s="1027"/>
      <c r="S115" s="1027"/>
      <c r="T115" s="1027"/>
      <c r="U115" s="1027"/>
      <c r="V115" s="1029"/>
      <c r="W115" s="1017" t="s">
        <v>175</v>
      </c>
      <c r="X115" s="855"/>
      <c r="Y115" s="855"/>
      <c r="Z115" s="855"/>
      <c r="AA115" s="855"/>
      <c r="AB115" s="855"/>
      <c r="AC115" s="855"/>
      <c r="AD115" s="855"/>
      <c r="AE115" s="855"/>
      <c r="AF115" s="855"/>
      <c r="AG115" s="855"/>
      <c r="AH115" s="855"/>
      <c r="AI115" s="855"/>
      <c r="AJ115" s="855"/>
      <c r="AK115" s="855"/>
      <c r="AL115" s="855"/>
      <c r="AM115" s="856"/>
      <c r="AO115" s="256"/>
      <c r="AW115" s="282"/>
      <c r="AX115" s="282"/>
      <c r="AY115" s="282"/>
      <c r="AZ115" s="282"/>
      <c r="BA115" s="282"/>
      <c r="BB115" s="282"/>
      <c r="CS115" s="1" t="s">
        <v>2503</v>
      </c>
    </row>
    <row r="116" spans="1:97" ht="15" hidden="1" customHeight="1">
      <c r="A116" s="257"/>
      <c r="B116" s="254"/>
      <c r="C116" s="1151"/>
      <c r="D116" s="1010"/>
      <c r="E116" s="709"/>
      <c r="F116" s="710"/>
      <c r="G116" s="709" t="s">
        <v>366</v>
      </c>
      <c r="H116" s="709"/>
      <c r="I116" s="709"/>
      <c r="J116" s="709"/>
      <c r="K116" s="709"/>
      <c r="L116" s="710"/>
      <c r="M116" s="967" t="s">
        <v>126</v>
      </c>
      <c r="N116" s="967"/>
      <c r="O116" s="968"/>
      <c r="P116" s="258" t="str">
        <f t="shared" ref="P116:AI116" si="20">MID($M$115,COLUMN()-15,1)</f>
        <v/>
      </c>
      <c r="Q116" s="258" t="str">
        <f t="shared" si="20"/>
        <v/>
      </c>
      <c r="R116" s="258" t="str">
        <f t="shared" si="20"/>
        <v/>
      </c>
      <c r="S116" s="258" t="str">
        <f t="shared" si="20"/>
        <v/>
      </c>
      <c r="T116" s="258" t="str">
        <f t="shared" si="20"/>
        <v/>
      </c>
      <c r="U116" s="258" t="str">
        <f t="shared" si="20"/>
        <v/>
      </c>
      <c r="V116" s="258" t="str">
        <f t="shared" si="20"/>
        <v/>
      </c>
      <c r="W116" s="258" t="str">
        <f t="shared" si="20"/>
        <v/>
      </c>
      <c r="X116" s="258" t="str">
        <f t="shared" si="20"/>
        <v/>
      </c>
      <c r="Y116" s="258" t="str">
        <f t="shared" si="20"/>
        <v/>
      </c>
      <c r="Z116" s="258" t="str">
        <f t="shared" si="20"/>
        <v/>
      </c>
      <c r="AA116" s="258" t="str">
        <f t="shared" si="20"/>
        <v/>
      </c>
      <c r="AB116" s="258" t="str">
        <f t="shared" si="20"/>
        <v/>
      </c>
      <c r="AC116" s="258" t="str">
        <f t="shared" si="20"/>
        <v/>
      </c>
      <c r="AD116" s="258" t="str">
        <f t="shared" si="20"/>
        <v/>
      </c>
      <c r="AE116" s="258" t="str">
        <f t="shared" si="20"/>
        <v/>
      </c>
      <c r="AF116" s="258" t="str">
        <f t="shared" si="20"/>
        <v/>
      </c>
      <c r="AG116" s="258" t="str">
        <f t="shared" si="20"/>
        <v/>
      </c>
      <c r="AH116" s="258" t="str">
        <f t="shared" si="20"/>
        <v/>
      </c>
      <c r="AI116" s="258" t="str">
        <f t="shared" si="20"/>
        <v/>
      </c>
      <c r="AJ116" s="740"/>
      <c r="AK116" s="861"/>
      <c r="AL116" s="861"/>
      <c r="AM116" s="862"/>
      <c r="AO116" s="256"/>
      <c r="AW116" s="282"/>
      <c r="AX116" s="282"/>
      <c r="AY116" s="282"/>
      <c r="AZ116" s="282"/>
      <c r="BA116" s="282"/>
      <c r="BB116" s="282"/>
      <c r="CS116" s="1" t="s">
        <v>2504</v>
      </c>
    </row>
    <row r="117" spans="1:97" ht="15" customHeight="1">
      <c r="A117" s="241"/>
      <c r="B117" s="254"/>
      <c r="C117" s="1151"/>
      <c r="D117" s="1010"/>
      <c r="E117" s="709"/>
      <c r="F117" s="710"/>
      <c r="G117" s="709"/>
      <c r="H117" s="709"/>
      <c r="I117" s="709"/>
      <c r="J117" s="709"/>
      <c r="K117" s="709"/>
      <c r="L117" s="710"/>
      <c r="M117" s="920"/>
      <c r="N117" s="920"/>
      <c r="O117" s="920"/>
      <c r="P117" s="920"/>
      <c r="Q117" s="920"/>
      <c r="R117" s="920"/>
      <c r="S117" s="920"/>
      <c r="T117" s="920"/>
      <c r="U117" s="920"/>
      <c r="V117" s="920"/>
      <c r="W117" s="920"/>
      <c r="X117" s="920"/>
      <c r="Y117" s="920"/>
      <c r="Z117" s="921"/>
      <c r="AA117" s="855" t="s">
        <v>550</v>
      </c>
      <c r="AB117" s="855"/>
      <c r="AC117" s="855"/>
      <c r="AD117" s="855"/>
      <c r="AE117" s="855"/>
      <c r="AF117" s="855"/>
      <c r="AG117" s="855"/>
      <c r="AH117" s="855"/>
      <c r="AI117" s="855"/>
      <c r="AJ117" s="855"/>
      <c r="AK117" s="855"/>
      <c r="AL117" s="855"/>
      <c r="AM117" s="856"/>
      <c r="AO117" s="256"/>
      <c r="AW117" s="282"/>
      <c r="AX117" s="282"/>
      <c r="AY117" s="282"/>
      <c r="AZ117" s="282"/>
      <c r="BA117" s="282"/>
      <c r="BB117" s="282"/>
      <c r="CS117" s="1" t="s">
        <v>2505</v>
      </c>
    </row>
    <row r="118" spans="1:97" ht="15" hidden="1" customHeight="1">
      <c r="A118" s="257"/>
      <c r="B118" s="254"/>
      <c r="C118" s="1151"/>
      <c r="D118" s="1010"/>
      <c r="E118" s="709"/>
      <c r="F118" s="710"/>
      <c r="G118" s="765"/>
      <c r="H118" s="765"/>
      <c r="I118" s="765"/>
      <c r="J118" s="765"/>
      <c r="K118" s="765"/>
      <c r="L118" s="766"/>
      <c r="M118" s="967" t="s">
        <v>126</v>
      </c>
      <c r="N118" s="967"/>
      <c r="O118" s="968"/>
      <c r="P118" s="258" t="str">
        <f t="shared" ref="P118:AI118" si="21">MID($M$117,COLUMN()-15,1)</f>
        <v/>
      </c>
      <c r="Q118" s="258" t="str">
        <f t="shared" si="21"/>
        <v/>
      </c>
      <c r="R118" s="258" t="str">
        <f t="shared" si="21"/>
        <v/>
      </c>
      <c r="S118" s="258" t="str">
        <f t="shared" si="21"/>
        <v/>
      </c>
      <c r="T118" s="258" t="str">
        <f t="shared" si="21"/>
        <v/>
      </c>
      <c r="U118" s="258" t="str">
        <f t="shared" si="21"/>
        <v/>
      </c>
      <c r="V118" s="258" t="str">
        <f t="shared" si="21"/>
        <v/>
      </c>
      <c r="W118" s="258" t="str">
        <f t="shared" si="21"/>
        <v/>
      </c>
      <c r="X118" s="258" t="str">
        <f t="shared" si="21"/>
        <v/>
      </c>
      <c r="Y118" s="258" t="str">
        <f t="shared" si="21"/>
        <v/>
      </c>
      <c r="Z118" s="258" t="str">
        <f t="shared" si="21"/>
        <v/>
      </c>
      <c r="AA118" s="258" t="str">
        <f t="shared" si="21"/>
        <v/>
      </c>
      <c r="AB118" s="258" t="str">
        <f t="shared" si="21"/>
        <v/>
      </c>
      <c r="AC118" s="258" t="str">
        <f t="shared" si="21"/>
        <v/>
      </c>
      <c r="AD118" s="258" t="str">
        <f t="shared" si="21"/>
        <v/>
      </c>
      <c r="AE118" s="258" t="str">
        <f t="shared" si="21"/>
        <v/>
      </c>
      <c r="AF118" s="258" t="str">
        <f t="shared" si="21"/>
        <v/>
      </c>
      <c r="AG118" s="258" t="str">
        <f t="shared" si="21"/>
        <v/>
      </c>
      <c r="AH118" s="258" t="str">
        <f t="shared" si="21"/>
        <v/>
      </c>
      <c r="AI118" s="258" t="str">
        <f t="shared" si="21"/>
        <v/>
      </c>
      <c r="AJ118" s="740"/>
      <c r="AK118" s="861"/>
      <c r="AL118" s="861"/>
      <c r="AM118" s="862"/>
      <c r="AO118" s="256"/>
      <c r="AW118" s="282"/>
      <c r="AX118" s="282"/>
      <c r="AY118" s="282"/>
      <c r="AZ118" s="282"/>
      <c r="BA118" s="282"/>
      <c r="BB118" s="282"/>
      <c r="CS118" s="1" t="s">
        <v>2506</v>
      </c>
    </row>
    <row r="119" spans="1:97" ht="15" customHeight="1">
      <c r="A119" s="241"/>
      <c r="B119" s="254"/>
      <c r="C119" s="1151"/>
      <c r="D119" s="1010"/>
      <c r="E119" s="709"/>
      <c r="F119" s="710"/>
      <c r="G119" s="722" t="s">
        <v>875</v>
      </c>
      <c r="H119" s="723"/>
      <c r="I119" s="723"/>
      <c r="J119" s="723"/>
      <c r="K119" s="723"/>
      <c r="L119" s="724"/>
      <c r="M119" s="939" t="s">
        <v>699</v>
      </c>
      <c r="N119" s="939"/>
      <c r="O119" s="939"/>
      <c r="P119" s="939"/>
      <c r="Q119" s="939"/>
      <c r="R119" s="939"/>
      <c r="S119" s="939"/>
      <c r="T119" s="939"/>
      <c r="U119" s="939"/>
      <c r="V119" s="940"/>
      <c r="W119" s="928"/>
      <c r="X119" s="859"/>
      <c r="Y119" s="859"/>
      <c r="Z119" s="859"/>
      <c r="AA119" s="859"/>
      <c r="AB119" s="859"/>
      <c r="AC119" s="859"/>
      <c r="AD119" s="859"/>
      <c r="AE119" s="859"/>
      <c r="AF119" s="859"/>
      <c r="AG119" s="859"/>
      <c r="AH119" s="859"/>
      <c r="AI119" s="859"/>
      <c r="AJ119" s="859"/>
      <c r="AK119" s="859"/>
      <c r="AL119" s="859"/>
      <c r="AM119" s="860"/>
      <c r="AO119" s="256"/>
      <c r="AW119" s="282"/>
      <c r="AX119" s="282"/>
      <c r="AY119" s="282"/>
      <c r="AZ119" s="282"/>
      <c r="BA119" s="282"/>
      <c r="BB119" s="282"/>
      <c r="BL119" s="7" t="str">
        <f>IF(M119="選択　▼","",LEFT(M119,2))</f>
        <v/>
      </c>
      <c r="BM119" s="20" t="str">
        <f>MID($BL119,COLUMN()-64,1)</f>
        <v/>
      </c>
      <c r="BN119" s="20" t="str">
        <f>MID($BL119,COLUMN()-64,1)</f>
        <v/>
      </c>
      <c r="BP119" s="7" t="str">
        <f>IF(M119="選択　▼","",RIGHT(M119,LEN(M119)-(FIND("（",M119)-1)))</f>
        <v/>
      </c>
      <c r="CS119" s="1" t="s">
        <v>2507</v>
      </c>
    </row>
    <row r="120" spans="1:97" ht="15" customHeight="1">
      <c r="A120" s="241"/>
      <c r="B120" s="254"/>
      <c r="C120" s="1151"/>
      <c r="D120" s="1010"/>
      <c r="E120" s="709"/>
      <c r="F120" s="710"/>
      <c r="G120" s="839"/>
      <c r="H120" s="840"/>
      <c r="I120" s="840"/>
      <c r="J120" s="840"/>
      <c r="K120" s="840"/>
      <c r="L120" s="841"/>
      <c r="M120" s="270" t="s">
        <v>7</v>
      </c>
      <c r="N120" s="892"/>
      <c r="O120" s="892"/>
      <c r="P120" s="892"/>
      <c r="Q120" s="892"/>
      <c r="R120" s="928" t="s">
        <v>6</v>
      </c>
      <c r="S120" s="859"/>
      <c r="T120" s="859"/>
      <c r="U120" s="859"/>
      <c r="V120" s="859"/>
      <c r="W120" s="859"/>
      <c r="X120" s="859"/>
      <c r="Y120" s="859"/>
      <c r="Z120" s="859"/>
      <c r="AA120" s="859"/>
      <c r="AB120" s="859"/>
      <c r="AC120" s="859"/>
      <c r="AD120" s="859"/>
      <c r="AE120" s="859"/>
      <c r="AF120" s="859"/>
      <c r="AG120" s="859"/>
      <c r="AH120" s="859"/>
      <c r="AI120" s="859"/>
      <c r="AJ120" s="859"/>
      <c r="AK120" s="859"/>
      <c r="AL120" s="859"/>
      <c r="AM120" s="860"/>
      <c r="AO120" s="256"/>
      <c r="AW120" s="282"/>
      <c r="AX120" s="282"/>
      <c r="AY120" s="282"/>
      <c r="AZ120" s="282"/>
      <c r="BA120" s="282"/>
      <c r="BB120" s="282"/>
      <c r="BL120" s="7" t="str">
        <f>IF(N120="","",AB119&amp;"第"&amp;N120&amp;"号")</f>
        <v/>
      </c>
      <c r="BO120" s="32" t="str">
        <f>IF(M120="","",BP119&amp;N120)</f>
        <v/>
      </c>
      <c r="BP120" s="32" t="str">
        <f>IF(M119="選択　▼","",IF(N120="","",BP119&amp;M120&amp;N120&amp;R120))</f>
        <v/>
      </c>
      <c r="CS120" s="1" t="s">
        <v>2508</v>
      </c>
    </row>
    <row r="121" spans="1:97" ht="15" hidden="1" customHeight="1">
      <c r="A121" s="257"/>
      <c r="B121" s="254"/>
      <c r="C121" s="1151"/>
      <c r="D121" s="1010"/>
      <c r="E121" s="709"/>
      <c r="F121" s="710"/>
      <c r="G121" s="726"/>
      <c r="H121" s="726"/>
      <c r="I121" s="726"/>
      <c r="J121" s="726"/>
      <c r="K121" s="726"/>
      <c r="L121" s="727"/>
      <c r="M121" s="967" t="s">
        <v>126</v>
      </c>
      <c r="N121" s="967"/>
      <c r="O121" s="968"/>
      <c r="P121" s="258" t="str">
        <f>MID(BM119,COLUMN()-15,1)</f>
        <v/>
      </c>
      <c r="Q121" s="258" t="str">
        <f>MID(BN119,COLUMN()-16,1)</f>
        <v/>
      </c>
      <c r="R121" s="262" t="s">
        <v>128</v>
      </c>
      <c r="S121" s="258" t="str">
        <f t="shared" ref="S121:X121" si="22">MID($N$120,COLUMN()-18,1)</f>
        <v/>
      </c>
      <c r="T121" s="258" t="str">
        <f t="shared" si="22"/>
        <v/>
      </c>
      <c r="U121" s="258" t="str">
        <f t="shared" si="22"/>
        <v/>
      </c>
      <c r="V121" s="258" t="str">
        <f t="shared" si="22"/>
        <v/>
      </c>
      <c r="W121" s="258" t="str">
        <f t="shared" si="22"/>
        <v/>
      </c>
      <c r="X121" s="258" t="str">
        <f t="shared" si="22"/>
        <v/>
      </c>
      <c r="Y121" s="262" t="s">
        <v>128</v>
      </c>
      <c r="Z121" s="258" t="str">
        <f>MID(AJ120,COLUMN()-25,1)</f>
        <v/>
      </c>
      <c r="AA121" s="740"/>
      <c r="AB121" s="861"/>
      <c r="AC121" s="861"/>
      <c r="AD121" s="861"/>
      <c r="AE121" s="861"/>
      <c r="AF121" s="861"/>
      <c r="AG121" s="861"/>
      <c r="AH121" s="861"/>
      <c r="AI121" s="861"/>
      <c r="AJ121" s="861"/>
      <c r="AK121" s="861"/>
      <c r="AL121" s="861"/>
      <c r="AM121" s="862"/>
      <c r="AO121" s="256"/>
      <c r="AW121" s="282"/>
      <c r="AX121" s="282"/>
      <c r="AY121" s="282"/>
      <c r="AZ121" s="282"/>
      <c r="BA121" s="282"/>
      <c r="BB121" s="282"/>
      <c r="CS121" s="1" t="s">
        <v>2509</v>
      </c>
    </row>
    <row r="122" spans="1:97" ht="15" customHeight="1">
      <c r="A122" s="241"/>
      <c r="B122" s="254"/>
      <c r="C122" s="1151"/>
      <c r="D122" s="1010"/>
      <c r="E122" s="709"/>
      <c r="F122" s="710"/>
      <c r="G122" s="776" t="s">
        <v>65</v>
      </c>
      <c r="H122" s="776"/>
      <c r="I122" s="776"/>
      <c r="J122" s="776"/>
      <c r="K122" s="776"/>
      <c r="L122" s="777"/>
      <c r="M122" s="867" t="s">
        <v>703</v>
      </c>
      <c r="N122" s="812"/>
      <c r="O122" s="812"/>
      <c r="P122" s="857"/>
      <c r="Q122" s="858"/>
      <c r="R122" s="267" t="s">
        <v>131</v>
      </c>
      <c r="S122" s="857"/>
      <c r="T122" s="858"/>
      <c r="U122" s="268" t="s">
        <v>132</v>
      </c>
      <c r="V122" s="857"/>
      <c r="W122" s="858"/>
      <c r="X122" s="268" t="s">
        <v>133</v>
      </c>
      <c r="Y122" s="859"/>
      <c r="Z122" s="859"/>
      <c r="AA122" s="859"/>
      <c r="AB122" s="859"/>
      <c r="AC122" s="859"/>
      <c r="AD122" s="859"/>
      <c r="AE122" s="859"/>
      <c r="AF122" s="859"/>
      <c r="AG122" s="859"/>
      <c r="AH122" s="859"/>
      <c r="AI122" s="859"/>
      <c r="AJ122" s="859"/>
      <c r="AK122" s="859"/>
      <c r="AL122" s="859"/>
      <c r="AM122" s="860"/>
      <c r="AO122" s="256"/>
      <c r="AW122" s="282"/>
      <c r="AX122" s="282"/>
      <c r="AY122" s="282"/>
      <c r="AZ122" s="282"/>
      <c r="BA122" s="282"/>
      <c r="BB122" s="282"/>
      <c r="BL122" s="7" t="str">
        <f>IF(M122="選択▼","",M122&amp;P122&amp;R122&amp;S122&amp;U122&amp;V122&amp;X122)</f>
        <v/>
      </c>
      <c r="BM122" s="20" t="str">
        <f>MID(P122,COLUMN()-64,1)</f>
        <v/>
      </c>
      <c r="BN122" s="20" t="str">
        <f>MID(P122,COLUMN()-64,1)</f>
        <v/>
      </c>
      <c r="BO122" s="20" t="str">
        <f>MID(S122,COLUMN()-66,1)</f>
        <v/>
      </c>
      <c r="BP122" s="20" t="str">
        <f>MID(S122,COLUMN()-66,1)</f>
        <v/>
      </c>
      <c r="BQ122" s="20" t="str">
        <f>MID(V122,COLUMN()-68,1)</f>
        <v/>
      </c>
      <c r="BR122" s="20" t="str">
        <f>MID(V122,COLUMN()-68,1)</f>
        <v/>
      </c>
      <c r="BS122" s="25" t="str">
        <f>IF(★入力画面!M122="平成","H",IF(★入力画面!M122="昭和","S",IF(★入力画面!M122="大正","T",IF(★入力画面!M122="明治","M",""))))</f>
        <v/>
      </c>
      <c r="CS122" s="1" t="s">
        <v>2510</v>
      </c>
    </row>
    <row r="123" spans="1:97" ht="15" hidden="1" customHeight="1">
      <c r="A123" s="257"/>
      <c r="B123" s="254"/>
      <c r="C123" s="1151"/>
      <c r="D123" s="1010"/>
      <c r="E123" s="709"/>
      <c r="F123" s="710"/>
      <c r="G123" s="762" t="s">
        <v>572</v>
      </c>
      <c r="H123" s="762"/>
      <c r="I123" s="762"/>
      <c r="J123" s="762"/>
      <c r="K123" s="762"/>
      <c r="L123" s="763"/>
      <c r="M123" s="929"/>
      <c r="N123" s="858"/>
      <c r="O123" s="283" t="s">
        <v>64</v>
      </c>
      <c r="P123" s="857"/>
      <c r="Q123" s="929"/>
      <c r="R123" s="858"/>
      <c r="S123" s="928"/>
      <c r="T123" s="859"/>
      <c r="U123" s="859"/>
      <c r="V123" s="859"/>
      <c r="W123" s="859"/>
      <c r="X123" s="859"/>
      <c r="Y123" s="859"/>
      <c r="Z123" s="859"/>
      <c r="AA123" s="859"/>
      <c r="AB123" s="859"/>
      <c r="AC123" s="859"/>
      <c r="AD123" s="859"/>
      <c r="AE123" s="859"/>
      <c r="AF123" s="859"/>
      <c r="AG123" s="859"/>
      <c r="AH123" s="859"/>
      <c r="AI123" s="859"/>
      <c r="AJ123" s="859"/>
      <c r="AK123" s="859"/>
      <c r="AL123" s="859"/>
      <c r="AM123" s="860"/>
      <c r="AO123" s="256"/>
      <c r="AW123" s="282"/>
      <c r="AX123" s="282"/>
      <c r="AY123" s="282"/>
      <c r="AZ123" s="282"/>
      <c r="BA123" s="282"/>
      <c r="BB123" s="282"/>
      <c r="BL123" s="7" t="str">
        <f>IF(M123="","",M123&amp;O123&amp;P123)</f>
        <v/>
      </c>
      <c r="CS123" s="1" t="s">
        <v>2511</v>
      </c>
    </row>
    <row r="124" spans="1:97" ht="15" customHeight="1">
      <c r="A124" s="241"/>
      <c r="B124" s="254"/>
      <c r="C124" s="1151"/>
      <c r="D124" s="1010"/>
      <c r="E124" s="709"/>
      <c r="F124" s="710"/>
      <c r="G124" s="776" t="s">
        <v>563</v>
      </c>
      <c r="H124" s="776"/>
      <c r="I124" s="776"/>
      <c r="J124" s="776"/>
      <c r="K124" s="776"/>
      <c r="L124" s="777"/>
      <c r="M124" s="1115"/>
      <c r="N124" s="1115"/>
      <c r="O124" s="1115"/>
      <c r="P124" s="1115"/>
      <c r="Q124" s="1115"/>
      <c r="R124" s="1115"/>
      <c r="S124" s="1115"/>
      <c r="T124" s="1115"/>
      <c r="U124" s="1115"/>
      <c r="V124" s="1115"/>
      <c r="W124" s="1115"/>
      <c r="X124" s="1115"/>
      <c r="Y124" s="1115"/>
      <c r="Z124" s="1115"/>
      <c r="AA124" s="1115"/>
      <c r="AB124" s="1115"/>
      <c r="AC124" s="876"/>
      <c r="AD124" s="877"/>
      <c r="AE124" s="877"/>
      <c r="AF124" s="877"/>
      <c r="AG124" s="877"/>
      <c r="AH124" s="877"/>
      <c r="AI124" s="877"/>
      <c r="AJ124" s="877"/>
      <c r="AK124" s="877"/>
      <c r="AL124" s="877"/>
      <c r="AM124" s="878"/>
      <c r="AO124" s="256"/>
      <c r="AW124" s="282"/>
      <c r="AX124" s="282"/>
      <c r="AY124" s="282"/>
      <c r="AZ124" s="282"/>
      <c r="BA124" s="282"/>
      <c r="BB124" s="282"/>
      <c r="CS124" s="1" t="s">
        <v>2512</v>
      </c>
    </row>
    <row r="125" spans="1:97" ht="15" customHeight="1">
      <c r="A125" s="241"/>
      <c r="B125" s="254"/>
      <c r="C125" s="1151"/>
      <c r="D125" s="1010"/>
      <c r="E125" s="709"/>
      <c r="F125" s="710"/>
      <c r="G125" s="776" t="s">
        <v>516</v>
      </c>
      <c r="H125" s="776"/>
      <c r="I125" s="776"/>
      <c r="J125" s="776"/>
      <c r="K125" s="776"/>
      <c r="L125" s="777"/>
      <c r="M125" s="863"/>
      <c r="N125" s="863"/>
      <c r="O125" s="243" t="s">
        <v>64</v>
      </c>
      <c r="P125" s="863"/>
      <c r="Q125" s="863"/>
      <c r="R125" s="863"/>
      <c r="S125" s="243" t="s">
        <v>64</v>
      </c>
      <c r="T125" s="863"/>
      <c r="U125" s="863"/>
      <c r="V125" s="863"/>
      <c r="W125" s="1039"/>
      <c r="X125" s="1039"/>
      <c r="Y125" s="1039"/>
      <c r="Z125" s="1039"/>
      <c r="AA125" s="1039"/>
      <c r="AB125" s="1039"/>
      <c r="AC125" s="1039"/>
      <c r="AD125" s="1039"/>
      <c r="AE125" s="1039"/>
      <c r="AF125" s="1039"/>
      <c r="AG125" s="1039"/>
      <c r="AH125" s="1039"/>
      <c r="AI125" s="1039"/>
      <c r="AJ125" s="1039"/>
      <c r="AK125" s="1039"/>
      <c r="AL125" s="1039"/>
      <c r="AM125" s="1040"/>
      <c r="AO125" s="256"/>
      <c r="AW125" s="282"/>
      <c r="AX125" s="282"/>
      <c r="AY125" s="282"/>
      <c r="AZ125" s="282"/>
      <c r="BA125" s="282"/>
      <c r="BB125" s="282"/>
      <c r="BL125" s="32" t="str">
        <f>IF(M125="","",M125&amp;O125&amp;P125&amp;S125&amp;T125)</f>
        <v/>
      </c>
      <c r="CS125" s="1" t="s">
        <v>2513</v>
      </c>
    </row>
    <row r="126" spans="1:97" ht="15" hidden="1" customHeight="1">
      <c r="A126" s="257"/>
      <c r="B126" s="254"/>
      <c r="C126" s="1151"/>
      <c r="D126" s="1010"/>
      <c r="E126" s="709"/>
      <c r="F126" s="710"/>
      <c r="G126" s="709" t="s">
        <v>575</v>
      </c>
      <c r="H126" s="709"/>
      <c r="I126" s="709"/>
      <c r="J126" s="709"/>
      <c r="K126" s="709"/>
      <c r="L126" s="710"/>
      <c r="M126" s="863"/>
      <c r="N126" s="863"/>
      <c r="O126" s="243" t="s">
        <v>64</v>
      </c>
      <c r="P126" s="863"/>
      <c r="Q126" s="863"/>
      <c r="R126" s="863"/>
      <c r="S126" s="243" t="s">
        <v>64</v>
      </c>
      <c r="T126" s="863"/>
      <c r="U126" s="863"/>
      <c r="V126" s="863"/>
      <c r="W126" s="1039"/>
      <c r="X126" s="1039"/>
      <c r="Y126" s="1039"/>
      <c r="Z126" s="1039"/>
      <c r="AA126" s="1039"/>
      <c r="AB126" s="1039"/>
      <c r="AC126" s="1039"/>
      <c r="AD126" s="1039"/>
      <c r="AE126" s="1039"/>
      <c r="AF126" s="1039"/>
      <c r="AG126" s="1039"/>
      <c r="AH126" s="1039"/>
      <c r="AI126" s="1039"/>
      <c r="AJ126" s="1039"/>
      <c r="AK126" s="1039"/>
      <c r="AL126" s="1039"/>
      <c r="AM126" s="1040"/>
      <c r="AO126" s="256"/>
      <c r="AW126" s="282"/>
      <c r="AX126" s="282"/>
      <c r="AY126" s="282"/>
      <c r="AZ126" s="282"/>
      <c r="BA126" s="282"/>
      <c r="BB126" s="282"/>
      <c r="BL126" s="32" t="str">
        <f>IF(M126="","",M126&amp;O126&amp;P126&amp;S126&amp;T126)</f>
        <v/>
      </c>
      <c r="CS126" s="1" t="s">
        <v>2514</v>
      </c>
    </row>
    <row r="127" spans="1:97" ht="15" customHeight="1">
      <c r="A127" s="241"/>
      <c r="B127" s="254"/>
      <c r="C127" s="1151"/>
      <c r="D127" s="1010"/>
      <c r="E127" s="709"/>
      <c r="F127" s="710"/>
      <c r="G127" s="776" t="s">
        <v>392</v>
      </c>
      <c r="H127" s="776"/>
      <c r="I127" s="776"/>
      <c r="J127" s="776"/>
      <c r="K127" s="776"/>
      <c r="L127" s="777"/>
      <c r="M127" s="812" t="s">
        <v>699</v>
      </c>
      <c r="N127" s="812"/>
      <c r="O127" s="812"/>
      <c r="P127" s="813"/>
      <c r="Q127" s="844"/>
      <c r="R127" s="845"/>
      <c r="S127" s="845"/>
      <c r="T127" s="845"/>
      <c r="U127" s="845"/>
      <c r="V127" s="845"/>
      <c r="W127" s="845"/>
      <c r="X127" s="845"/>
      <c r="Y127" s="845"/>
      <c r="Z127" s="845"/>
      <c r="AA127" s="845"/>
      <c r="AB127" s="845"/>
      <c r="AC127" s="845"/>
      <c r="AD127" s="845"/>
      <c r="AE127" s="845"/>
      <c r="AF127" s="845"/>
      <c r="AG127" s="845"/>
      <c r="AH127" s="845"/>
      <c r="AI127" s="845"/>
      <c r="AJ127" s="845"/>
      <c r="AK127" s="845"/>
      <c r="AL127" s="845"/>
      <c r="AM127" s="846"/>
      <c r="AO127" s="256"/>
      <c r="AW127" s="282"/>
      <c r="AX127" s="282"/>
      <c r="AY127" s="282"/>
      <c r="AZ127" s="282"/>
      <c r="BA127" s="282"/>
      <c r="BB127" s="282"/>
      <c r="BL127" s="7" t="str">
        <f>IF(M127="選択　▼","",M127)</f>
        <v/>
      </c>
      <c r="CS127" s="1" t="s">
        <v>2515</v>
      </c>
    </row>
    <row r="128" spans="1:97" ht="15" customHeight="1">
      <c r="A128" s="241"/>
      <c r="B128" s="254"/>
      <c r="C128" s="1151"/>
      <c r="D128" s="764"/>
      <c r="E128" s="765"/>
      <c r="F128" s="766"/>
      <c r="G128" s="776" t="s">
        <v>983</v>
      </c>
      <c r="H128" s="776"/>
      <c r="I128" s="776"/>
      <c r="J128" s="776"/>
      <c r="K128" s="776"/>
      <c r="L128" s="777"/>
      <c r="M128" s="867" t="s">
        <v>703</v>
      </c>
      <c r="N128" s="812"/>
      <c r="O128" s="812"/>
      <c r="P128" s="857"/>
      <c r="Q128" s="858"/>
      <c r="R128" s="267" t="s">
        <v>131</v>
      </c>
      <c r="S128" s="857"/>
      <c r="T128" s="858"/>
      <c r="U128" s="268" t="s">
        <v>132</v>
      </c>
      <c r="V128" s="857"/>
      <c r="W128" s="858"/>
      <c r="X128" s="268" t="s">
        <v>133</v>
      </c>
      <c r="Y128" s="859"/>
      <c r="Z128" s="859"/>
      <c r="AA128" s="859"/>
      <c r="AB128" s="859"/>
      <c r="AC128" s="859"/>
      <c r="AD128" s="859"/>
      <c r="AE128" s="859"/>
      <c r="AF128" s="859"/>
      <c r="AG128" s="859"/>
      <c r="AH128" s="859"/>
      <c r="AI128" s="859"/>
      <c r="AJ128" s="859"/>
      <c r="AK128" s="859"/>
      <c r="AL128" s="859"/>
      <c r="AM128" s="860"/>
      <c r="AO128" s="256"/>
      <c r="AW128" s="282"/>
      <c r="AX128" s="282"/>
      <c r="AY128" s="282"/>
      <c r="AZ128" s="282"/>
      <c r="BA128" s="282"/>
      <c r="BB128" s="282"/>
      <c r="BL128" s="7" t="str">
        <f>IF(M128="選択▼","",M128&amp;P128&amp;R128&amp;S128&amp;U128&amp;V128&amp;X128)</f>
        <v/>
      </c>
      <c r="CS128" s="1" t="s">
        <v>2516</v>
      </c>
    </row>
    <row r="129" spans="1:97" ht="15" customHeight="1">
      <c r="A129" s="241"/>
      <c r="B129" s="254"/>
      <c r="C129" s="1151"/>
      <c r="D129" s="723" t="s">
        <v>887</v>
      </c>
      <c r="E129" s="723"/>
      <c r="F129" s="724"/>
      <c r="G129" s="1095" t="s">
        <v>886</v>
      </c>
      <c r="H129" s="1095"/>
      <c r="I129" s="1095"/>
      <c r="J129" s="1095"/>
      <c r="K129" s="1095"/>
      <c r="L129" s="1095"/>
      <c r="M129" s="1095"/>
      <c r="N129" s="1095"/>
      <c r="O129" s="1095"/>
      <c r="P129" s="1095"/>
      <c r="Q129" s="1095"/>
      <c r="R129" s="1095"/>
      <c r="S129" s="1095"/>
      <c r="T129" s="1095"/>
      <c r="U129" s="1095"/>
      <c r="V129" s="1095"/>
      <c r="W129" s="1095"/>
      <c r="X129" s="1095"/>
      <c r="Y129" s="1095"/>
      <c r="Z129" s="1095"/>
      <c r="AA129" s="1095"/>
      <c r="AB129" s="1095"/>
      <c r="AC129" s="1095"/>
      <c r="AD129" s="1095"/>
      <c r="AE129" s="1095"/>
      <c r="AF129" s="1095"/>
      <c r="AG129" s="1095"/>
      <c r="AH129" s="1095"/>
      <c r="AI129" s="1095"/>
      <c r="AJ129" s="1095"/>
      <c r="AK129" s="1095"/>
      <c r="AL129" s="1095"/>
      <c r="AM129" s="1096"/>
      <c r="AO129" s="256"/>
      <c r="AW129" s="284"/>
      <c r="AX129" s="284"/>
      <c r="AY129" s="284"/>
      <c r="AZ129" s="284"/>
      <c r="CS129" s="1" t="s">
        <v>2517</v>
      </c>
    </row>
    <row r="130" spans="1:97" ht="15" customHeight="1">
      <c r="A130" s="241"/>
      <c r="B130" s="254"/>
      <c r="C130" s="1151"/>
      <c r="D130" s="840"/>
      <c r="E130" s="840"/>
      <c r="F130" s="841"/>
      <c r="G130" s="930" t="s">
        <v>529</v>
      </c>
      <c r="H130" s="931"/>
      <c r="I130" s="931"/>
      <c r="J130" s="931"/>
      <c r="K130" s="931"/>
      <c r="L130" s="932"/>
      <c r="M130" s="722" t="s">
        <v>663</v>
      </c>
      <c r="N130" s="723"/>
      <c r="O130" s="723"/>
      <c r="P130" s="723"/>
      <c r="Q130" s="723"/>
      <c r="R130" s="723"/>
      <c r="S130" s="723"/>
      <c r="T130" s="723"/>
      <c r="U130" s="723"/>
      <c r="V130" s="723"/>
      <c r="W130" s="723"/>
      <c r="X130" s="724"/>
      <c r="Y130" s="761" t="s">
        <v>773</v>
      </c>
      <c r="Z130" s="762"/>
      <c r="AA130" s="762"/>
      <c r="AB130" s="762"/>
      <c r="AC130" s="762"/>
      <c r="AD130" s="762"/>
      <c r="AE130" s="762"/>
      <c r="AF130" s="762"/>
      <c r="AG130" s="762"/>
      <c r="AH130" s="762"/>
      <c r="AI130" s="762"/>
      <c r="AJ130" s="762"/>
      <c r="AK130" s="762"/>
      <c r="AL130" s="762"/>
      <c r="AM130" s="763"/>
      <c r="AO130" s="256"/>
      <c r="AW130" s="284"/>
      <c r="AX130" s="284"/>
      <c r="AY130" s="284"/>
      <c r="AZ130" s="284"/>
      <c r="CS130" s="1" t="s">
        <v>2518</v>
      </c>
    </row>
    <row r="131" spans="1:97" ht="15" customHeight="1" thickBot="1">
      <c r="A131" s="241"/>
      <c r="B131" s="254"/>
      <c r="C131" s="1151"/>
      <c r="D131" s="840"/>
      <c r="E131" s="840"/>
      <c r="F131" s="841"/>
      <c r="G131" s="933"/>
      <c r="H131" s="934"/>
      <c r="I131" s="934"/>
      <c r="J131" s="934"/>
      <c r="K131" s="934"/>
      <c r="L131" s="935"/>
      <c r="M131" s="936" t="s">
        <v>873</v>
      </c>
      <c r="N131" s="937"/>
      <c r="O131" s="937"/>
      <c r="P131" s="937"/>
      <c r="Q131" s="937"/>
      <c r="R131" s="937"/>
      <c r="S131" s="937"/>
      <c r="T131" s="937"/>
      <c r="U131" s="937"/>
      <c r="V131" s="937"/>
      <c r="W131" s="937"/>
      <c r="X131" s="938"/>
      <c r="Y131" s="936" t="s">
        <v>874</v>
      </c>
      <c r="Z131" s="937"/>
      <c r="AA131" s="937"/>
      <c r="AB131" s="937"/>
      <c r="AC131" s="937"/>
      <c r="AD131" s="937"/>
      <c r="AE131" s="937"/>
      <c r="AF131" s="937"/>
      <c r="AG131" s="937"/>
      <c r="AH131" s="937"/>
      <c r="AI131" s="937"/>
      <c r="AJ131" s="937"/>
      <c r="AK131" s="937"/>
      <c r="AL131" s="937"/>
      <c r="AM131" s="938"/>
      <c r="AO131" s="256"/>
      <c r="AW131" s="284"/>
      <c r="AX131" s="284"/>
      <c r="AY131" s="284"/>
      <c r="AZ131" s="284"/>
      <c r="CS131" s="1" t="s">
        <v>2519</v>
      </c>
    </row>
    <row r="132" spans="1:97" ht="15" customHeight="1" thickTop="1">
      <c r="A132" s="241"/>
      <c r="B132" s="254"/>
      <c r="C132" s="1151"/>
      <c r="D132" s="840"/>
      <c r="E132" s="840"/>
      <c r="F132" s="841"/>
      <c r="G132" s="850" t="s">
        <v>520</v>
      </c>
      <c r="H132" s="850"/>
      <c r="I132" s="850"/>
      <c r="J132" s="850"/>
      <c r="K132" s="850"/>
      <c r="L132" s="851"/>
      <c r="M132" s="272" t="s">
        <v>518</v>
      </c>
      <c r="N132" s="902" t="s">
        <v>771</v>
      </c>
      <c r="O132" s="903"/>
      <c r="P132" s="842"/>
      <c r="Q132" s="843"/>
      <c r="R132" s="273" t="s">
        <v>131</v>
      </c>
      <c r="S132" s="842"/>
      <c r="T132" s="843"/>
      <c r="U132" s="274" t="s">
        <v>132</v>
      </c>
      <c r="V132" s="842"/>
      <c r="W132" s="843"/>
      <c r="X132" s="275" t="s">
        <v>133</v>
      </c>
      <c r="Y132" s="906"/>
      <c r="Z132" s="907"/>
      <c r="AA132" s="907"/>
      <c r="AB132" s="907"/>
      <c r="AC132" s="907"/>
      <c r="AD132" s="907"/>
      <c r="AE132" s="907"/>
      <c r="AF132" s="907"/>
      <c r="AG132" s="907"/>
      <c r="AH132" s="907"/>
      <c r="AI132" s="907"/>
      <c r="AJ132" s="907"/>
      <c r="AK132" s="907"/>
      <c r="AL132" s="907"/>
      <c r="AM132" s="908"/>
      <c r="AO132" s="256"/>
      <c r="AR132" s="980" t="s">
        <v>1094</v>
      </c>
      <c r="AS132" s="981"/>
      <c r="AT132" s="981"/>
      <c r="AU132" s="981"/>
      <c r="AV132" s="981"/>
      <c r="AW132" s="981"/>
      <c r="AX132" s="981"/>
      <c r="AY132" s="981"/>
      <c r="AZ132" s="981"/>
      <c r="BA132" s="981"/>
      <c r="BB132" s="981"/>
      <c r="BC132" s="981"/>
      <c r="BD132" s="982"/>
      <c r="BL132" s="32" t="str">
        <f>IF(N132="選択","",IF(V132="",N132&amp;P132&amp;R132&amp;S132&amp;U132,IF(S132="","",N132&amp;P132&amp;R132&amp;S132&amp;U132&amp;V132&amp;X132)))</f>
        <v/>
      </c>
      <c r="BM132" s="32" t="str">
        <f>IF(N132="選択","",IF(S132="",N132&amp;P132&amp;R132&amp;S132,IF(S132="","",N132&amp;P132&amp;R132&amp;S132&amp;U132)))</f>
        <v/>
      </c>
      <c r="CS132" s="1" t="s">
        <v>2520</v>
      </c>
    </row>
    <row r="133" spans="1:97" ht="15" customHeight="1">
      <c r="A133" s="241"/>
      <c r="B133" s="254"/>
      <c r="C133" s="1151"/>
      <c r="D133" s="840"/>
      <c r="E133" s="840"/>
      <c r="F133" s="841"/>
      <c r="G133" s="852"/>
      <c r="H133" s="852"/>
      <c r="I133" s="852"/>
      <c r="J133" s="852"/>
      <c r="K133" s="852"/>
      <c r="L133" s="853"/>
      <c r="M133" s="276" t="s">
        <v>519</v>
      </c>
      <c r="N133" s="749" t="s">
        <v>771</v>
      </c>
      <c r="O133" s="750"/>
      <c r="P133" s="904"/>
      <c r="Q133" s="905"/>
      <c r="R133" s="277" t="s">
        <v>131</v>
      </c>
      <c r="S133" s="904"/>
      <c r="T133" s="905"/>
      <c r="U133" s="278" t="s">
        <v>132</v>
      </c>
      <c r="V133" s="904"/>
      <c r="W133" s="905"/>
      <c r="X133" s="279" t="s">
        <v>133</v>
      </c>
      <c r="Y133" s="909"/>
      <c r="Z133" s="910"/>
      <c r="AA133" s="910"/>
      <c r="AB133" s="910"/>
      <c r="AC133" s="910"/>
      <c r="AD133" s="910"/>
      <c r="AE133" s="910"/>
      <c r="AF133" s="910"/>
      <c r="AG133" s="910"/>
      <c r="AH133" s="910"/>
      <c r="AI133" s="910"/>
      <c r="AJ133" s="910"/>
      <c r="AK133" s="910"/>
      <c r="AL133" s="910"/>
      <c r="AM133" s="911"/>
      <c r="AO133" s="256"/>
      <c r="AR133" s="983"/>
      <c r="AS133" s="984"/>
      <c r="AT133" s="984"/>
      <c r="AU133" s="984"/>
      <c r="AV133" s="984"/>
      <c r="AW133" s="984"/>
      <c r="AX133" s="984"/>
      <c r="AY133" s="984"/>
      <c r="AZ133" s="984"/>
      <c r="BA133" s="984"/>
      <c r="BB133" s="984"/>
      <c r="BC133" s="984"/>
      <c r="BD133" s="985"/>
      <c r="BL133" s="32" t="str">
        <f>IF(N133="選択","",IF(V133="",N133&amp;P133&amp;R133&amp;S133&amp;U133,IF(S133="","",N133&amp;P133&amp;R133&amp;S133&amp;U133&amp;V133&amp;X133)))</f>
        <v/>
      </c>
      <c r="BM133" s="32" t="str">
        <f t="shared" ref="BM133" si="23">IF(N133="選択","",IF(S133="",N133&amp;P133&amp;R133&amp;S133,IF(S133="","",N133&amp;P133&amp;R133&amp;S133&amp;U133)))</f>
        <v/>
      </c>
      <c r="CS133" s="1" t="s">
        <v>2521</v>
      </c>
    </row>
    <row r="134" spans="1:97" ht="15" customHeight="1">
      <c r="A134" s="241"/>
      <c r="B134" s="254"/>
      <c r="C134" s="1151"/>
      <c r="D134" s="840"/>
      <c r="E134" s="840"/>
      <c r="F134" s="841"/>
      <c r="G134" s="850" t="s">
        <v>521</v>
      </c>
      <c r="H134" s="850"/>
      <c r="I134" s="850"/>
      <c r="J134" s="850"/>
      <c r="K134" s="850"/>
      <c r="L134" s="851"/>
      <c r="M134" s="272" t="s">
        <v>518</v>
      </c>
      <c r="N134" s="902"/>
      <c r="O134" s="903"/>
      <c r="P134" s="842"/>
      <c r="Q134" s="843"/>
      <c r="R134" s="273" t="s">
        <v>131</v>
      </c>
      <c r="S134" s="842"/>
      <c r="T134" s="843"/>
      <c r="U134" s="274" t="s">
        <v>132</v>
      </c>
      <c r="V134" s="842"/>
      <c r="W134" s="843"/>
      <c r="X134" s="275" t="s">
        <v>133</v>
      </c>
      <c r="Y134" s="906"/>
      <c r="Z134" s="907"/>
      <c r="AA134" s="907"/>
      <c r="AB134" s="907"/>
      <c r="AC134" s="907"/>
      <c r="AD134" s="907"/>
      <c r="AE134" s="907"/>
      <c r="AF134" s="907"/>
      <c r="AG134" s="907"/>
      <c r="AH134" s="907"/>
      <c r="AI134" s="907"/>
      <c r="AJ134" s="907"/>
      <c r="AK134" s="907"/>
      <c r="AL134" s="907"/>
      <c r="AM134" s="908"/>
      <c r="AO134" s="256"/>
      <c r="AR134" s="986"/>
      <c r="AS134" s="987"/>
      <c r="AT134" s="987"/>
      <c r="AU134" s="987"/>
      <c r="AV134" s="987"/>
      <c r="AW134" s="987"/>
      <c r="AX134" s="987"/>
      <c r="AY134" s="987"/>
      <c r="AZ134" s="987"/>
      <c r="BA134" s="987"/>
      <c r="BB134" s="987"/>
      <c r="BC134" s="987"/>
      <c r="BD134" s="988"/>
      <c r="BL134" s="32" t="str">
        <f>IF(N134="","",IF(V134="",N134&amp;P134&amp;R134&amp;S134&amp;U134,IF(S134="","",N134&amp;P134&amp;R134&amp;S134&amp;U134&amp;V134&amp;X134)))</f>
        <v/>
      </c>
      <c r="BM134" s="32" t="str">
        <f>IF(N134="","",IF(S134="",N134&amp;P134&amp;R134&amp;S134,IF(S134="","",N134&amp;P134&amp;R134&amp;S134&amp;U134)))</f>
        <v/>
      </c>
      <c r="CS134" s="1" t="s">
        <v>2522</v>
      </c>
    </row>
    <row r="135" spans="1:97" ht="15" customHeight="1">
      <c r="A135" s="241"/>
      <c r="B135" s="254"/>
      <c r="C135" s="1151"/>
      <c r="D135" s="840"/>
      <c r="E135" s="840"/>
      <c r="F135" s="841"/>
      <c r="G135" s="852"/>
      <c r="H135" s="852"/>
      <c r="I135" s="852"/>
      <c r="J135" s="852"/>
      <c r="K135" s="852"/>
      <c r="L135" s="853"/>
      <c r="M135" s="276" t="s">
        <v>519</v>
      </c>
      <c r="N135" s="749"/>
      <c r="O135" s="750"/>
      <c r="P135" s="904"/>
      <c r="Q135" s="905"/>
      <c r="R135" s="277" t="s">
        <v>131</v>
      </c>
      <c r="S135" s="904"/>
      <c r="T135" s="905"/>
      <c r="U135" s="278" t="s">
        <v>132</v>
      </c>
      <c r="V135" s="904"/>
      <c r="W135" s="905"/>
      <c r="X135" s="279" t="s">
        <v>133</v>
      </c>
      <c r="Y135" s="909"/>
      <c r="Z135" s="910"/>
      <c r="AA135" s="910"/>
      <c r="AB135" s="910"/>
      <c r="AC135" s="910"/>
      <c r="AD135" s="910"/>
      <c r="AE135" s="910"/>
      <c r="AF135" s="910"/>
      <c r="AG135" s="910"/>
      <c r="AH135" s="910"/>
      <c r="AI135" s="910"/>
      <c r="AJ135" s="910"/>
      <c r="AK135" s="910"/>
      <c r="AL135" s="910"/>
      <c r="AM135" s="911"/>
      <c r="AO135" s="256"/>
      <c r="AR135" s="977" t="s">
        <v>994</v>
      </c>
      <c r="AS135" s="978"/>
      <c r="AT135" s="978"/>
      <c r="AU135" s="978"/>
      <c r="AV135" s="978"/>
      <c r="AW135" s="978"/>
      <c r="AX135" s="978"/>
      <c r="AY135" s="978"/>
      <c r="AZ135" s="978"/>
      <c r="BA135" s="978"/>
      <c r="BB135" s="978"/>
      <c r="BC135" s="978"/>
      <c r="BD135" s="979"/>
      <c r="BL135" s="32" t="str">
        <f t="shared" ref="BL135:BL151" si="24">IF(N135="","",IF(V135="",N135&amp;P135&amp;R135&amp;S135&amp;U135,IF(S135="","",N135&amp;P135&amp;R135&amp;S135&amp;U135&amp;V135&amp;X135)))</f>
        <v/>
      </c>
      <c r="BM135" s="32" t="str">
        <f t="shared" ref="BM135:BM151" si="25">IF(N135="","",IF(S135="",N135&amp;P135&amp;R135&amp;S135,IF(S135="","",N135&amp;P135&amp;R135&amp;S135&amp;U135)))</f>
        <v/>
      </c>
      <c r="CS135" s="1" t="s">
        <v>2523</v>
      </c>
    </row>
    <row r="136" spans="1:97" ht="15" customHeight="1">
      <c r="A136" s="241"/>
      <c r="B136" s="254"/>
      <c r="C136" s="1151"/>
      <c r="D136" s="840"/>
      <c r="E136" s="840"/>
      <c r="F136" s="841"/>
      <c r="G136" s="850" t="s">
        <v>522</v>
      </c>
      <c r="H136" s="850"/>
      <c r="I136" s="850"/>
      <c r="J136" s="850"/>
      <c r="K136" s="850"/>
      <c r="L136" s="851"/>
      <c r="M136" s="272" t="s">
        <v>518</v>
      </c>
      <c r="N136" s="902"/>
      <c r="O136" s="903"/>
      <c r="P136" s="842"/>
      <c r="Q136" s="843"/>
      <c r="R136" s="273" t="s">
        <v>131</v>
      </c>
      <c r="S136" s="842"/>
      <c r="T136" s="843"/>
      <c r="U136" s="274" t="s">
        <v>132</v>
      </c>
      <c r="V136" s="842"/>
      <c r="W136" s="843"/>
      <c r="X136" s="275" t="s">
        <v>133</v>
      </c>
      <c r="Y136" s="906"/>
      <c r="Z136" s="907"/>
      <c r="AA136" s="907"/>
      <c r="AB136" s="907"/>
      <c r="AC136" s="907"/>
      <c r="AD136" s="907"/>
      <c r="AE136" s="907"/>
      <c r="AF136" s="907"/>
      <c r="AG136" s="907"/>
      <c r="AH136" s="907"/>
      <c r="AI136" s="907"/>
      <c r="AJ136" s="907"/>
      <c r="AK136" s="907"/>
      <c r="AL136" s="907"/>
      <c r="AM136" s="908"/>
      <c r="AO136" s="256"/>
      <c r="AR136" s="974"/>
      <c r="AS136" s="975"/>
      <c r="AT136" s="975"/>
      <c r="AU136" s="975"/>
      <c r="AV136" s="975"/>
      <c r="AW136" s="975"/>
      <c r="AX136" s="975"/>
      <c r="AY136" s="975"/>
      <c r="AZ136" s="975"/>
      <c r="BA136" s="975"/>
      <c r="BB136" s="975"/>
      <c r="BC136" s="975"/>
      <c r="BD136" s="976"/>
      <c r="BL136" s="32" t="str">
        <f t="shared" si="24"/>
        <v/>
      </c>
      <c r="BM136" s="32" t="str">
        <f t="shared" si="25"/>
        <v/>
      </c>
      <c r="CS136" s="1" t="s">
        <v>2524</v>
      </c>
    </row>
    <row r="137" spans="1:97" ht="15" customHeight="1">
      <c r="A137" s="241"/>
      <c r="B137" s="254"/>
      <c r="C137" s="1151"/>
      <c r="D137" s="840"/>
      <c r="E137" s="840"/>
      <c r="F137" s="841"/>
      <c r="G137" s="852"/>
      <c r="H137" s="852"/>
      <c r="I137" s="852"/>
      <c r="J137" s="852"/>
      <c r="K137" s="852"/>
      <c r="L137" s="853"/>
      <c r="M137" s="276" t="s">
        <v>519</v>
      </c>
      <c r="N137" s="749"/>
      <c r="O137" s="750"/>
      <c r="P137" s="904"/>
      <c r="Q137" s="905"/>
      <c r="R137" s="277" t="s">
        <v>131</v>
      </c>
      <c r="S137" s="904"/>
      <c r="T137" s="905"/>
      <c r="U137" s="278" t="s">
        <v>132</v>
      </c>
      <c r="V137" s="904"/>
      <c r="W137" s="905"/>
      <c r="X137" s="279" t="s">
        <v>133</v>
      </c>
      <c r="Y137" s="909"/>
      <c r="Z137" s="910"/>
      <c r="AA137" s="910"/>
      <c r="AB137" s="910"/>
      <c r="AC137" s="910"/>
      <c r="AD137" s="910"/>
      <c r="AE137" s="910"/>
      <c r="AF137" s="910"/>
      <c r="AG137" s="910"/>
      <c r="AH137" s="910"/>
      <c r="AI137" s="910"/>
      <c r="AJ137" s="910"/>
      <c r="AK137" s="910"/>
      <c r="AL137" s="910"/>
      <c r="AM137" s="911"/>
      <c r="AO137" s="256"/>
      <c r="AR137" s="977" t="s">
        <v>995</v>
      </c>
      <c r="AS137" s="978"/>
      <c r="AT137" s="978"/>
      <c r="AU137" s="978"/>
      <c r="AV137" s="978"/>
      <c r="AW137" s="978"/>
      <c r="AX137" s="978"/>
      <c r="AY137" s="978"/>
      <c r="AZ137" s="978"/>
      <c r="BA137" s="978"/>
      <c r="BB137" s="978"/>
      <c r="BC137" s="978"/>
      <c r="BD137" s="979"/>
      <c r="BL137" s="32" t="str">
        <f t="shared" si="24"/>
        <v/>
      </c>
      <c r="BM137" s="32" t="str">
        <f t="shared" si="25"/>
        <v/>
      </c>
      <c r="CS137" s="1" t="s">
        <v>2525</v>
      </c>
    </row>
    <row r="138" spans="1:97" ht="15" customHeight="1">
      <c r="A138" s="241"/>
      <c r="B138" s="254"/>
      <c r="C138" s="1151"/>
      <c r="D138" s="840"/>
      <c r="E138" s="840"/>
      <c r="F138" s="841"/>
      <c r="G138" s="850" t="s">
        <v>523</v>
      </c>
      <c r="H138" s="850"/>
      <c r="I138" s="850"/>
      <c r="J138" s="850"/>
      <c r="K138" s="850"/>
      <c r="L138" s="851"/>
      <c r="M138" s="272" t="s">
        <v>518</v>
      </c>
      <c r="N138" s="902"/>
      <c r="O138" s="903"/>
      <c r="P138" s="842"/>
      <c r="Q138" s="843"/>
      <c r="R138" s="273" t="s">
        <v>131</v>
      </c>
      <c r="S138" s="842"/>
      <c r="T138" s="843"/>
      <c r="U138" s="274" t="s">
        <v>132</v>
      </c>
      <c r="V138" s="842"/>
      <c r="W138" s="843"/>
      <c r="X138" s="275" t="s">
        <v>133</v>
      </c>
      <c r="Y138" s="906"/>
      <c r="Z138" s="907"/>
      <c r="AA138" s="907"/>
      <c r="AB138" s="907"/>
      <c r="AC138" s="907"/>
      <c r="AD138" s="907"/>
      <c r="AE138" s="907"/>
      <c r="AF138" s="907"/>
      <c r="AG138" s="907"/>
      <c r="AH138" s="907"/>
      <c r="AI138" s="907"/>
      <c r="AJ138" s="907"/>
      <c r="AK138" s="907"/>
      <c r="AL138" s="907"/>
      <c r="AM138" s="908"/>
      <c r="AO138" s="256"/>
      <c r="AR138" s="974" t="s">
        <v>996</v>
      </c>
      <c r="AS138" s="975"/>
      <c r="AT138" s="975"/>
      <c r="AU138" s="975"/>
      <c r="AV138" s="975"/>
      <c r="AW138" s="975"/>
      <c r="AX138" s="975"/>
      <c r="AY138" s="975"/>
      <c r="AZ138" s="975"/>
      <c r="BA138" s="975"/>
      <c r="BB138" s="975"/>
      <c r="BC138" s="975"/>
      <c r="BD138" s="976"/>
      <c r="BL138" s="32" t="str">
        <f t="shared" si="24"/>
        <v/>
      </c>
      <c r="BM138" s="32" t="str">
        <f t="shared" si="25"/>
        <v/>
      </c>
      <c r="CS138" s="1" t="s">
        <v>2526</v>
      </c>
    </row>
    <row r="139" spans="1:97" ht="15" customHeight="1" thickBot="1">
      <c r="A139" s="241"/>
      <c r="B139" s="254"/>
      <c r="C139" s="1151"/>
      <c r="D139" s="840"/>
      <c r="E139" s="840"/>
      <c r="F139" s="841"/>
      <c r="G139" s="852"/>
      <c r="H139" s="852"/>
      <c r="I139" s="852"/>
      <c r="J139" s="852"/>
      <c r="K139" s="852"/>
      <c r="L139" s="853"/>
      <c r="M139" s="276" t="s">
        <v>519</v>
      </c>
      <c r="N139" s="749"/>
      <c r="O139" s="750"/>
      <c r="P139" s="904"/>
      <c r="Q139" s="905"/>
      <c r="R139" s="277" t="s">
        <v>131</v>
      </c>
      <c r="S139" s="904"/>
      <c r="T139" s="905"/>
      <c r="U139" s="278" t="s">
        <v>132</v>
      </c>
      <c r="V139" s="904"/>
      <c r="W139" s="905"/>
      <c r="X139" s="279" t="s">
        <v>133</v>
      </c>
      <c r="Y139" s="909"/>
      <c r="Z139" s="910"/>
      <c r="AA139" s="910"/>
      <c r="AB139" s="910"/>
      <c r="AC139" s="910"/>
      <c r="AD139" s="910"/>
      <c r="AE139" s="910"/>
      <c r="AF139" s="910"/>
      <c r="AG139" s="910"/>
      <c r="AH139" s="910"/>
      <c r="AI139" s="910"/>
      <c r="AJ139" s="910"/>
      <c r="AK139" s="910"/>
      <c r="AL139" s="910"/>
      <c r="AM139" s="911"/>
      <c r="AO139" s="256"/>
      <c r="AR139" s="898"/>
      <c r="AS139" s="899"/>
      <c r="AT139" s="899"/>
      <c r="AU139" s="899"/>
      <c r="AV139" s="899"/>
      <c r="AW139" s="899"/>
      <c r="AX139" s="899"/>
      <c r="AY139" s="899"/>
      <c r="AZ139" s="899"/>
      <c r="BA139" s="899"/>
      <c r="BB139" s="899"/>
      <c r="BC139" s="899"/>
      <c r="BD139" s="900"/>
      <c r="BL139" s="32" t="str">
        <f t="shared" si="24"/>
        <v/>
      </c>
      <c r="BM139" s="32" t="str">
        <f t="shared" si="25"/>
        <v/>
      </c>
      <c r="CS139" s="1" t="s">
        <v>2527</v>
      </c>
    </row>
    <row r="140" spans="1:97" ht="15" customHeight="1" thickTop="1">
      <c r="A140" s="241"/>
      <c r="B140" s="254"/>
      <c r="C140" s="1151"/>
      <c r="D140" s="840"/>
      <c r="E140" s="840"/>
      <c r="F140" s="841"/>
      <c r="G140" s="850" t="s">
        <v>524</v>
      </c>
      <c r="H140" s="850"/>
      <c r="I140" s="850"/>
      <c r="J140" s="850"/>
      <c r="K140" s="850"/>
      <c r="L140" s="851"/>
      <c r="M140" s="272" t="s">
        <v>518</v>
      </c>
      <c r="N140" s="902"/>
      <c r="O140" s="903"/>
      <c r="P140" s="842"/>
      <c r="Q140" s="843"/>
      <c r="R140" s="273" t="s">
        <v>131</v>
      </c>
      <c r="S140" s="842"/>
      <c r="T140" s="843"/>
      <c r="U140" s="274" t="s">
        <v>132</v>
      </c>
      <c r="V140" s="842"/>
      <c r="W140" s="843"/>
      <c r="X140" s="275" t="s">
        <v>133</v>
      </c>
      <c r="Y140" s="906"/>
      <c r="Z140" s="907"/>
      <c r="AA140" s="907"/>
      <c r="AB140" s="907"/>
      <c r="AC140" s="907"/>
      <c r="AD140" s="907"/>
      <c r="AE140" s="907"/>
      <c r="AF140" s="907"/>
      <c r="AG140" s="907"/>
      <c r="AH140" s="907"/>
      <c r="AI140" s="907"/>
      <c r="AJ140" s="907"/>
      <c r="AK140" s="907"/>
      <c r="AL140" s="907"/>
      <c r="AM140" s="908"/>
      <c r="AO140" s="256"/>
      <c r="AW140" s="284"/>
      <c r="AX140" s="284"/>
      <c r="AY140" s="284"/>
      <c r="AZ140" s="284"/>
      <c r="BL140" s="32" t="str">
        <f t="shared" si="24"/>
        <v/>
      </c>
      <c r="BM140" s="32" t="str">
        <f t="shared" si="25"/>
        <v/>
      </c>
      <c r="CS140" s="1" t="s">
        <v>2528</v>
      </c>
    </row>
    <row r="141" spans="1:97" ht="15" customHeight="1">
      <c r="A141" s="241"/>
      <c r="B141" s="254"/>
      <c r="C141" s="1151"/>
      <c r="D141" s="840"/>
      <c r="E141" s="840"/>
      <c r="F141" s="841"/>
      <c r="G141" s="852"/>
      <c r="H141" s="852"/>
      <c r="I141" s="852"/>
      <c r="J141" s="852"/>
      <c r="K141" s="852"/>
      <c r="L141" s="853"/>
      <c r="M141" s="276" t="s">
        <v>519</v>
      </c>
      <c r="N141" s="749"/>
      <c r="O141" s="750"/>
      <c r="P141" s="904"/>
      <c r="Q141" s="905"/>
      <c r="R141" s="277" t="s">
        <v>131</v>
      </c>
      <c r="S141" s="904"/>
      <c r="T141" s="905"/>
      <c r="U141" s="278" t="s">
        <v>132</v>
      </c>
      <c r="V141" s="904"/>
      <c r="W141" s="905"/>
      <c r="X141" s="279" t="s">
        <v>133</v>
      </c>
      <c r="Y141" s="909"/>
      <c r="Z141" s="910"/>
      <c r="AA141" s="910"/>
      <c r="AB141" s="910"/>
      <c r="AC141" s="910"/>
      <c r="AD141" s="910"/>
      <c r="AE141" s="910"/>
      <c r="AF141" s="910"/>
      <c r="AG141" s="910"/>
      <c r="AH141" s="910"/>
      <c r="AI141" s="910"/>
      <c r="AJ141" s="910"/>
      <c r="AK141" s="910"/>
      <c r="AL141" s="910"/>
      <c r="AM141" s="911"/>
      <c r="AO141" s="256"/>
      <c r="AW141" s="284"/>
      <c r="AX141" s="284"/>
      <c r="AY141" s="284"/>
      <c r="AZ141" s="284"/>
      <c r="BL141" s="32" t="str">
        <f t="shared" si="24"/>
        <v/>
      </c>
      <c r="BM141" s="32" t="str">
        <f t="shared" si="25"/>
        <v/>
      </c>
      <c r="CS141" s="1" t="s">
        <v>2529</v>
      </c>
    </row>
    <row r="142" spans="1:97" ht="15" customHeight="1">
      <c r="A142" s="241"/>
      <c r="B142" s="254"/>
      <c r="C142" s="1151"/>
      <c r="D142" s="840"/>
      <c r="E142" s="840"/>
      <c r="F142" s="841"/>
      <c r="G142" s="850" t="s">
        <v>525</v>
      </c>
      <c r="H142" s="850"/>
      <c r="I142" s="850"/>
      <c r="J142" s="850"/>
      <c r="K142" s="850"/>
      <c r="L142" s="851"/>
      <c r="M142" s="272" t="s">
        <v>518</v>
      </c>
      <c r="N142" s="902"/>
      <c r="O142" s="903"/>
      <c r="P142" s="842"/>
      <c r="Q142" s="843"/>
      <c r="R142" s="273" t="s">
        <v>131</v>
      </c>
      <c r="S142" s="842"/>
      <c r="T142" s="843"/>
      <c r="U142" s="274" t="s">
        <v>132</v>
      </c>
      <c r="V142" s="842"/>
      <c r="W142" s="843"/>
      <c r="X142" s="275" t="s">
        <v>133</v>
      </c>
      <c r="Y142" s="906"/>
      <c r="Z142" s="907"/>
      <c r="AA142" s="907"/>
      <c r="AB142" s="907"/>
      <c r="AC142" s="907"/>
      <c r="AD142" s="907"/>
      <c r="AE142" s="907"/>
      <c r="AF142" s="907"/>
      <c r="AG142" s="907"/>
      <c r="AH142" s="907"/>
      <c r="AI142" s="907"/>
      <c r="AJ142" s="907"/>
      <c r="AK142" s="907"/>
      <c r="AL142" s="907"/>
      <c r="AM142" s="908"/>
      <c r="AO142" s="256"/>
      <c r="AR142" s="901" t="s">
        <v>1662</v>
      </c>
      <c r="AS142" s="901"/>
      <c r="AT142" s="901"/>
      <c r="AU142" s="901"/>
      <c r="AV142" s="901"/>
      <c r="AW142" s="901"/>
      <c r="AX142" s="901"/>
      <c r="AY142" s="901"/>
      <c r="AZ142" s="901"/>
      <c r="BA142" s="901"/>
      <c r="BB142" s="901"/>
      <c r="BC142" s="901"/>
      <c r="BD142" s="901"/>
      <c r="BE142" s="901"/>
      <c r="BF142" s="901"/>
      <c r="BG142" s="901"/>
      <c r="BL142" s="32" t="str">
        <f t="shared" si="24"/>
        <v/>
      </c>
      <c r="BM142" s="32" t="str">
        <f t="shared" si="25"/>
        <v/>
      </c>
      <c r="CS142" s="1" t="s">
        <v>2530</v>
      </c>
    </row>
    <row r="143" spans="1:97" ht="15" customHeight="1">
      <c r="A143" s="241"/>
      <c r="B143" s="254"/>
      <c r="C143" s="1151"/>
      <c r="D143" s="840"/>
      <c r="E143" s="840"/>
      <c r="F143" s="841"/>
      <c r="G143" s="852"/>
      <c r="H143" s="852"/>
      <c r="I143" s="852"/>
      <c r="J143" s="852"/>
      <c r="K143" s="852"/>
      <c r="L143" s="853"/>
      <c r="M143" s="276" t="s">
        <v>519</v>
      </c>
      <c r="N143" s="749"/>
      <c r="O143" s="750"/>
      <c r="P143" s="904"/>
      <c r="Q143" s="905"/>
      <c r="R143" s="277" t="s">
        <v>131</v>
      </c>
      <c r="S143" s="904"/>
      <c r="T143" s="905"/>
      <c r="U143" s="278" t="s">
        <v>132</v>
      </c>
      <c r="V143" s="904"/>
      <c r="W143" s="905"/>
      <c r="X143" s="279" t="s">
        <v>133</v>
      </c>
      <c r="Y143" s="909"/>
      <c r="Z143" s="910"/>
      <c r="AA143" s="910"/>
      <c r="AB143" s="910"/>
      <c r="AC143" s="910"/>
      <c r="AD143" s="910"/>
      <c r="AE143" s="910"/>
      <c r="AF143" s="910"/>
      <c r="AG143" s="910"/>
      <c r="AH143" s="910"/>
      <c r="AI143" s="910"/>
      <c r="AJ143" s="910"/>
      <c r="AK143" s="910"/>
      <c r="AL143" s="910"/>
      <c r="AM143" s="911"/>
      <c r="AO143" s="256"/>
      <c r="AR143" s="901"/>
      <c r="AS143" s="901"/>
      <c r="AT143" s="901"/>
      <c r="AU143" s="901"/>
      <c r="AV143" s="901"/>
      <c r="AW143" s="901"/>
      <c r="AX143" s="901"/>
      <c r="AY143" s="901"/>
      <c r="AZ143" s="901"/>
      <c r="BA143" s="901"/>
      <c r="BB143" s="901"/>
      <c r="BC143" s="901"/>
      <c r="BD143" s="901"/>
      <c r="BE143" s="901"/>
      <c r="BF143" s="901"/>
      <c r="BG143" s="901"/>
      <c r="BL143" s="32" t="str">
        <f t="shared" si="24"/>
        <v/>
      </c>
      <c r="BM143" s="32" t="str">
        <f t="shared" si="25"/>
        <v/>
      </c>
      <c r="CS143" s="1" t="s">
        <v>2531</v>
      </c>
    </row>
    <row r="144" spans="1:97" ht="15" customHeight="1">
      <c r="A144" s="241"/>
      <c r="B144" s="254"/>
      <c r="C144" s="1151"/>
      <c r="D144" s="840"/>
      <c r="E144" s="840"/>
      <c r="F144" s="841"/>
      <c r="G144" s="850" t="s">
        <v>526</v>
      </c>
      <c r="H144" s="850"/>
      <c r="I144" s="850"/>
      <c r="J144" s="850"/>
      <c r="K144" s="850"/>
      <c r="L144" s="851"/>
      <c r="M144" s="272" t="s">
        <v>518</v>
      </c>
      <c r="N144" s="902"/>
      <c r="O144" s="903"/>
      <c r="P144" s="842"/>
      <c r="Q144" s="843"/>
      <c r="R144" s="273" t="s">
        <v>131</v>
      </c>
      <c r="S144" s="842"/>
      <c r="T144" s="843"/>
      <c r="U144" s="274" t="s">
        <v>132</v>
      </c>
      <c r="V144" s="842"/>
      <c r="W144" s="843"/>
      <c r="X144" s="275" t="s">
        <v>133</v>
      </c>
      <c r="Y144" s="906"/>
      <c r="Z144" s="907"/>
      <c r="AA144" s="907"/>
      <c r="AB144" s="907"/>
      <c r="AC144" s="907"/>
      <c r="AD144" s="907"/>
      <c r="AE144" s="907"/>
      <c r="AF144" s="907"/>
      <c r="AG144" s="907"/>
      <c r="AH144" s="907"/>
      <c r="AI144" s="907"/>
      <c r="AJ144" s="907"/>
      <c r="AK144" s="907"/>
      <c r="AL144" s="907"/>
      <c r="AM144" s="908"/>
      <c r="AO144" s="256"/>
      <c r="AW144" s="284"/>
      <c r="AX144" s="284"/>
      <c r="AY144" s="284"/>
      <c r="AZ144" s="284"/>
      <c r="BL144" s="32" t="str">
        <f t="shared" si="24"/>
        <v/>
      </c>
      <c r="BM144" s="32" t="str">
        <f t="shared" si="25"/>
        <v/>
      </c>
      <c r="CD144" s="2"/>
      <c r="CS144" s="1" t="s">
        <v>2532</v>
      </c>
    </row>
    <row r="145" spans="1:97" ht="15" customHeight="1">
      <c r="A145" s="241"/>
      <c r="B145" s="254"/>
      <c r="C145" s="1151"/>
      <c r="D145" s="840"/>
      <c r="E145" s="840"/>
      <c r="F145" s="841"/>
      <c r="G145" s="852"/>
      <c r="H145" s="852"/>
      <c r="I145" s="852"/>
      <c r="J145" s="852"/>
      <c r="K145" s="852"/>
      <c r="L145" s="853"/>
      <c r="M145" s="276" t="s">
        <v>519</v>
      </c>
      <c r="N145" s="749"/>
      <c r="O145" s="750"/>
      <c r="P145" s="904"/>
      <c r="Q145" s="905"/>
      <c r="R145" s="277" t="s">
        <v>131</v>
      </c>
      <c r="S145" s="904"/>
      <c r="T145" s="905"/>
      <c r="U145" s="278" t="s">
        <v>132</v>
      </c>
      <c r="V145" s="904"/>
      <c r="W145" s="905"/>
      <c r="X145" s="279" t="s">
        <v>133</v>
      </c>
      <c r="Y145" s="909"/>
      <c r="Z145" s="910"/>
      <c r="AA145" s="910"/>
      <c r="AB145" s="910"/>
      <c r="AC145" s="910"/>
      <c r="AD145" s="910"/>
      <c r="AE145" s="910"/>
      <c r="AF145" s="910"/>
      <c r="AG145" s="910"/>
      <c r="AH145" s="910"/>
      <c r="AI145" s="910"/>
      <c r="AJ145" s="910"/>
      <c r="AK145" s="910"/>
      <c r="AL145" s="910"/>
      <c r="AM145" s="911"/>
      <c r="AO145" s="256"/>
      <c r="AW145" s="284"/>
      <c r="AX145" s="284"/>
      <c r="AY145" s="284"/>
      <c r="AZ145" s="284"/>
      <c r="BL145" s="32" t="str">
        <f t="shared" si="24"/>
        <v/>
      </c>
      <c r="BM145" s="32" t="str">
        <f t="shared" si="25"/>
        <v/>
      </c>
      <c r="CD145" s="2"/>
      <c r="CF145" s="2"/>
      <c r="CS145" s="1" t="s">
        <v>2533</v>
      </c>
    </row>
    <row r="146" spans="1:97" ht="15" customHeight="1">
      <c r="A146" s="241"/>
      <c r="B146" s="254"/>
      <c r="C146" s="1151"/>
      <c r="D146" s="840"/>
      <c r="E146" s="840"/>
      <c r="F146" s="841"/>
      <c r="G146" s="850" t="s">
        <v>527</v>
      </c>
      <c r="H146" s="850"/>
      <c r="I146" s="850"/>
      <c r="J146" s="850"/>
      <c r="K146" s="850"/>
      <c r="L146" s="851"/>
      <c r="M146" s="272" t="s">
        <v>518</v>
      </c>
      <c r="N146" s="902"/>
      <c r="O146" s="903"/>
      <c r="P146" s="842"/>
      <c r="Q146" s="843"/>
      <c r="R146" s="273" t="s">
        <v>131</v>
      </c>
      <c r="S146" s="842"/>
      <c r="T146" s="843"/>
      <c r="U146" s="274" t="s">
        <v>132</v>
      </c>
      <c r="V146" s="842"/>
      <c r="W146" s="843"/>
      <c r="X146" s="275" t="s">
        <v>133</v>
      </c>
      <c r="Y146" s="906"/>
      <c r="Z146" s="907"/>
      <c r="AA146" s="907"/>
      <c r="AB146" s="907"/>
      <c r="AC146" s="907"/>
      <c r="AD146" s="907"/>
      <c r="AE146" s="907"/>
      <c r="AF146" s="907"/>
      <c r="AG146" s="907"/>
      <c r="AH146" s="907"/>
      <c r="AI146" s="907"/>
      <c r="AJ146" s="907"/>
      <c r="AK146" s="907"/>
      <c r="AL146" s="907"/>
      <c r="AM146" s="908"/>
      <c r="AO146" s="256"/>
      <c r="AW146" s="284"/>
      <c r="AX146" s="284"/>
      <c r="AY146" s="284"/>
      <c r="AZ146" s="284"/>
      <c r="BL146" s="32" t="str">
        <f t="shared" si="24"/>
        <v/>
      </c>
      <c r="BM146" s="32" t="str">
        <f t="shared" si="25"/>
        <v/>
      </c>
      <c r="CD146" s="2"/>
      <c r="CF146" s="2"/>
      <c r="CS146" s="1" t="s">
        <v>2534</v>
      </c>
    </row>
    <row r="147" spans="1:97" ht="15" customHeight="1">
      <c r="A147" s="241"/>
      <c r="B147" s="254"/>
      <c r="C147" s="1151"/>
      <c r="D147" s="840"/>
      <c r="E147" s="840"/>
      <c r="F147" s="841"/>
      <c r="G147" s="852"/>
      <c r="H147" s="852"/>
      <c r="I147" s="852"/>
      <c r="J147" s="852"/>
      <c r="K147" s="852"/>
      <c r="L147" s="853"/>
      <c r="M147" s="276" t="s">
        <v>519</v>
      </c>
      <c r="N147" s="749"/>
      <c r="O147" s="750"/>
      <c r="P147" s="904"/>
      <c r="Q147" s="905"/>
      <c r="R147" s="277" t="s">
        <v>131</v>
      </c>
      <c r="S147" s="904"/>
      <c r="T147" s="905"/>
      <c r="U147" s="278" t="s">
        <v>132</v>
      </c>
      <c r="V147" s="904"/>
      <c r="W147" s="905"/>
      <c r="X147" s="279" t="s">
        <v>133</v>
      </c>
      <c r="Y147" s="909"/>
      <c r="Z147" s="910"/>
      <c r="AA147" s="910"/>
      <c r="AB147" s="910"/>
      <c r="AC147" s="910"/>
      <c r="AD147" s="910"/>
      <c r="AE147" s="910"/>
      <c r="AF147" s="910"/>
      <c r="AG147" s="910"/>
      <c r="AH147" s="910"/>
      <c r="AI147" s="910"/>
      <c r="AJ147" s="910"/>
      <c r="AK147" s="910"/>
      <c r="AL147" s="910"/>
      <c r="AM147" s="911"/>
      <c r="AO147" s="256"/>
      <c r="AW147" s="284"/>
      <c r="AX147" s="284"/>
      <c r="AY147" s="284"/>
      <c r="AZ147" s="284"/>
      <c r="BL147" s="32" t="str">
        <f t="shared" si="24"/>
        <v/>
      </c>
      <c r="BM147" s="32" t="str">
        <f t="shared" si="25"/>
        <v/>
      </c>
      <c r="CD147" s="2"/>
      <c r="CE147" s="2"/>
      <c r="CF147" s="2"/>
      <c r="CG147" s="2"/>
      <c r="CJ147" s="2"/>
      <c r="CS147" s="1" t="s">
        <v>2535</v>
      </c>
    </row>
    <row r="148" spans="1:97" ht="15" customHeight="1">
      <c r="A148" s="241"/>
      <c r="B148" s="254"/>
      <c r="C148" s="1151"/>
      <c r="D148" s="840"/>
      <c r="E148" s="840"/>
      <c r="F148" s="841"/>
      <c r="G148" s="850" t="s">
        <v>528</v>
      </c>
      <c r="H148" s="850"/>
      <c r="I148" s="850"/>
      <c r="J148" s="850"/>
      <c r="K148" s="850"/>
      <c r="L148" s="851"/>
      <c r="M148" s="272" t="s">
        <v>518</v>
      </c>
      <c r="N148" s="902"/>
      <c r="O148" s="903"/>
      <c r="P148" s="842"/>
      <c r="Q148" s="843"/>
      <c r="R148" s="273" t="s">
        <v>131</v>
      </c>
      <c r="S148" s="842"/>
      <c r="T148" s="843"/>
      <c r="U148" s="274" t="s">
        <v>132</v>
      </c>
      <c r="V148" s="842"/>
      <c r="W148" s="843"/>
      <c r="X148" s="275" t="s">
        <v>133</v>
      </c>
      <c r="Y148" s="906"/>
      <c r="Z148" s="907"/>
      <c r="AA148" s="907"/>
      <c r="AB148" s="907"/>
      <c r="AC148" s="907"/>
      <c r="AD148" s="907"/>
      <c r="AE148" s="907"/>
      <c r="AF148" s="907"/>
      <c r="AG148" s="907"/>
      <c r="AH148" s="907"/>
      <c r="AI148" s="907"/>
      <c r="AJ148" s="907"/>
      <c r="AK148" s="907"/>
      <c r="AL148" s="907"/>
      <c r="AM148" s="908"/>
      <c r="AO148" s="256"/>
      <c r="AW148" s="284"/>
      <c r="AX148" s="284"/>
      <c r="AY148" s="284"/>
      <c r="AZ148" s="284"/>
      <c r="BL148" s="32" t="str">
        <f t="shared" si="24"/>
        <v/>
      </c>
      <c r="BM148" s="32" t="str">
        <f t="shared" si="25"/>
        <v/>
      </c>
      <c r="CD148" s="2"/>
      <c r="CE148" s="2"/>
      <c r="CF148" s="2"/>
      <c r="CG148" s="2"/>
      <c r="CH148" s="2"/>
      <c r="CJ148" s="2"/>
      <c r="CS148" s="1" t="s">
        <v>2536</v>
      </c>
    </row>
    <row r="149" spans="1:97" ht="15" customHeight="1">
      <c r="A149" s="241"/>
      <c r="B149" s="254"/>
      <c r="C149" s="1151"/>
      <c r="D149" s="840"/>
      <c r="E149" s="840"/>
      <c r="F149" s="841"/>
      <c r="G149" s="852"/>
      <c r="H149" s="852"/>
      <c r="I149" s="852"/>
      <c r="J149" s="852"/>
      <c r="K149" s="852"/>
      <c r="L149" s="853"/>
      <c r="M149" s="276" t="s">
        <v>519</v>
      </c>
      <c r="N149" s="749"/>
      <c r="O149" s="750"/>
      <c r="P149" s="904"/>
      <c r="Q149" s="905"/>
      <c r="R149" s="277" t="s">
        <v>131</v>
      </c>
      <c r="S149" s="904"/>
      <c r="T149" s="905"/>
      <c r="U149" s="278" t="s">
        <v>132</v>
      </c>
      <c r="V149" s="904"/>
      <c r="W149" s="905"/>
      <c r="X149" s="279" t="s">
        <v>133</v>
      </c>
      <c r="Y149" s="909"/>
      <c r="Z149" s="910"/>
      <c r="AA149" s="910"/>
      <c r="AB149" s="910"/>
      <c r="AC149" s="910"/>
      <c r="AD149" s="910"/>
      <c r="AE149" s="910"/>
      <c r="AF149" s="910"/>
      <c r="AG149" s="910"/>
      <c r="AH149" s="910"/>
      <c r="AI149" s="910"/>
      <c r="AJ149" s="910"/>
      <c r="AK149" s="910"/>
      <c r="AL149" s="910"/>
      <c r="AM149" s="911"/>
      <c r="AO149" s="256"/>
      <c r="AW149" s="284"/>
      <c r="AX149" s="284"/>
      <c r="AY149" s="284"/>
      <c r="AZ149" s="284"/>
      <c r="BL149" s="32" t="str">
        <f t="shared" si="24"/>
        <v/>
      </c>
      <c r="BM149" s="32" t="str">
        <f t="shared" si="25"/>
        <v/>
      </c>
      <c r="CD149" s="2"/>
      <c r="CE149" s="2"/>
      <c r="CF149" s="2"/>
      <c r="CG149" s="2"/>
      <c r="CH149" s="2"/>
      <c r="CI149" s="2"/>
      <c r="CJ149" s="2"/>
      <c r="CS149" s="1" t="s">
        <v>2537</v>
      </c>
    </row>
    <row r="150" spans="1:97" ht="15" customHeight="1">
      <c r="A150" s="241"/>
      <c r="B150" s="254"/>
      <c r="C150" s="1151"/>
      <c r="D150" s="840"/>
      <c r="E150" s="840"/>
      <c r="F150" s="841"/>
      <c r="G150" s="850" t="s">
        <v>770</v>
      </c>
      <c r="H150" s="850"/>
      <c r="I150" s="850"/>
      <c r="J150" s="850"/>
      <c r="K150" s="850"/>
      <c r="L150" s="851"/>
      <c r="M150" s="272" t="s">
        <v>518</v>
      </c>
      <c r="N150" s="902"/>
      <c r="O150" s="903"/>
      <c r="P150" s="842"/>
      <c r="Q150" s="843"/>
      <c r="R150" s="273" t="s">
        <v>131</v>
      </c>
      <c r="S150" s="842"/>
      <c r="T150" s="843"/>
      <c r="U150" s="274" t="s">
        <v>132</v>
      </c>
      <c r="V150" s="842"/>
      <c r="W150" s="843"/>
      <c r="X150" s="275" t="s">
        <v>133</v>
      </c>
      <c r="Y150" s="906"/>
      <c r="Z150" s="907"/>
      <c r="AA150" s="907"/>
      <c r="AB150" s="907"/>
      <c r="AC150" s="907"/>
      <c r="AD150" s="907"/>
      <c r="AE150" s="907"/>
      <c r="AF150" s="907"/>
      <c r="AG150" s="907"/>
      <c r="AH150" s="907"/>
      <c r="AI150" s="907"/>
      <c r="AJ150" s="907"/>
      <c r="AK150" s="907"/>
      <c r="AL150" s="907"/>
      <c r="AM150" s="908"/>
      <c r="AO150" s="256"/>
      <c r="AW150" s="284"/>
      <c r="AX150" s="284"/>
      <c r="AY150" s="284"/>
      <c r="AZ150" s="284"/>
      <c r="BL150" s="32" t="str">
        <f t="shared" si="24"/>
        <v/>
      </c>
      <c r="BM150" s="32" t="str">
        <f t="shared" si="25"/>
        <v/>
      </c>
      <c r="CE150" s="2"/>
      <c r="CF150" s="2"/>
      <c r="CG150" s="2"/>
      <c r="CH150" s="2"/>
      <c r="CI150" s="2"/>
      <c r="CJ150" s="2"/>
      <c r="CS150" s="1" t="s">
        <v>2538</v>
      </c>
    </row>
    <row r="151" spans="1:97" ht="15" customHeight="1">
      <c r="A151" s="241"/>
      <c r="B151" s="254"/>
      <c r="C151" s="1152"/>
      <c r="D151" s="726"/>
      <c r="E151" s="726"/>
      <c r="F151" s="727"/>
      <c r="G151" s="852"/>
      <c r="H151" s="852"/>
      <c r="I151" s="852"/>
      <c r="J151" s="852"/>
      <c r="K151" s="852"/>
      <c r="L151" s="853"/>
      <c r="M151" s="276" t="s">
        <v>519</v>
      </c>
      <c r="N151" s="749"/>
      <c r="O151" s="750"/>
      <c r="P151" s="904"/>
      <c r="Q151" s="905"/>
      <c r="R151" s="277" t="s">
        <v>131</v>
      </c>
      <c r="S151" s="904"/>
      <c r="T151" s="905"/>
      <c r="U151" s="278" t="s">
        <v>132</v>
      </c>
      <c r="V151" s="904"/>
      <c r="W151" s="905"/>
      <c r="X151" s="279" t="s">
        <v>133</v>
      </c>
      <c r="Y151" s="909"/>
      <c r="Z151" s="910"/>
      <c r="AA151" s="910"/>
      <c r="AB151" s="910"/>
      <c r="AC151" s="910"/>
      <c r="AD151" s="910"/>
      <c r="AE151" s="910"/>
      <c r="AF151" s="910"/>
      <c r="AG151" s="910"/>
      <c r="AH151" s="910"/>
      <c r="AI151" s="910"/>
      <c r="AJ151" s="910"/>
      <c r="AK151" s="910"/>
      <c r="AL151" s="910"/>
      <c r="AM151" s="911"/>
      <c r="AO151" s="256"/>
      <c r="AW151" s="284"/>
      <c r="AX151" s="284"/>
      <c r="AY151" s="284"/>
      <c r="AZ151" s="284"/>
      <c r="BL151" s="32" t="str">
        <f t="shared" si="24"/>
        <v/>
      </c>
      <c r="BM151" s="32" t="str">
        <f t="shared" si="25"/>
        <v/>
      </c>
      <c r="CE151" s="2"/>
      <c r="CG151" s="2"/>
      <c r="CH151" s="2"/>
      <c r="CI151" s="2"/>
      <c r="CJ151" s="2"/>
      <c r="CS151" s="1" t="s">
        <v>2539</v>
      </c>
    </row>
    <row r="152" spans="1:97" ht="15" customHeight="1" thickBot="1">
      <c r="A152" s="241"/>
      <c r="B152" s="254"/>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282"/>
      <c r="AM152" s="282"/>
      <c r="AO152" s="256"/>
      <c r="AW152" s="284"/>
      <c r="AX152" s="284"/>
      <c r="AY152" s="284"/>
      <c r="AZ152" s="284"/>
      <c r="BL152" s="7"/>
      <c r="CE152" s="2"/>
      <c r="CG152" s="2"/>
      <c r="CH152" s="2"/>
      <c r="CI152" s="2"/>
      <c r="CJ152" s="2"/>
      <c r="CS152" s="1" t="s">
        <v>2540</v>
      </c>
    </row>
    <row r="153" spans="1:97" ht="15" customHeight="1">
      <c r="A153" s="241"/>
      <c r="B153" s="254"/>
      <c r="C153" s="914" t="s">
        <v>1525</v>
      </c>
      <c r="D153" s="915"/>
      <c r="E153" s="915"/>
      <c r="F153" s="915"/>
      <c r="G153" s="915"/>
      <c r="H153" s="915"/>
      <c r="I153" s="915"/>
      <c r="J153" s="915"/>
      <c r="K153" s="915"/>
      <c r="L153" s="915"/>
      <c r="M153" s="915"/>
      <c r="N153" s="915"/>
      <c r="O153" s="915"/>
      <c r="P153" s="915"/>
      <c r="Q153" s="915"/>
      <c r="R153" s="915"/>
      <c r="S153" s="915"/>
      <c r="T153" s="915"/>
      <c r="U153" s="915"/>
      <c r="V153" s="915"/>
      <c r="W153" s="915"/>
      <c r="X153" s="915"/>
      <c r="Y153" s="915"/>
      <c r="Z153" s="915"/>
      <c r="AA153" s="915"/>
      <c r="AB153" s="915"/>
      <c r="AC153" s="915"/>
      <c r="AD153" s="915"/>
      <c r="AE153" s="915"/>
      <c r="AF153" s="915"/>
      <c r="AG153" s="915"/>
      <c r="AH153" s="915"/>
      <c r="AI153" s="915"/>
      <c r="AJ153" s="915"/>
      <c r="AK153" s="915"/>
      <c r="AL153" s="915"/>
      <c r="AM153" s="916"/>
      <c r="AO153" s="256"/>
      <c r="AW153" s="284"/>
      <c r="AX153" s="284"/>
      <c r="AY153" s="284"/>
      <c r="AZ153" s="284"/>
      <c r="BL153" s="19"/>
      <c r="CH153" s="2"/>
      <c r="CI153" s="2"/>
      <c r="CS153" s="1" t="s">
        <v>2541</v>
      </c>
    </row>
    <row r="154" spans="1:97" ht="15" customHeight="1" thickBot="1">
      <c r="A154" s="241"/>
      <c r="B154" s="254"/>
      <c r="C154" s="917"/>
      <c r="D154" s="918"/>
      <c r="E154" s="918"/>
      <c r="F154" s="918"/>
      <c r="G154" s="918"/>
      <c r="H154" s="918"/>
      <c r="I154" s="918"/>
      <c r="J154" s="918"/>
      <c r="K154" s="918"/>
      <c r="L154" s="918"/>
      <c r="M154" s="918"/>
      <c r="N154" s="918"/>
      <c r="O154" s="918"/>
      <c r="P154" s="918"/>
      <c r="Q154" s="918"/>
      <c r="R154" s="918"/>
      <c r="S154" s="918"/>
      <c r="T154" s="918"/>
      <c r="U154" s="918"/>
      <c r="V154" s="918"/>
      <c r="W154" s="918"/>
      <c r="X154" s="918"/>
      <c r="Y154" s="918"/>
      <c r="Z154" s="918"/>
      <c r="AA154" s="918"/>
      <c r="AB154" s="918"/>
      <c r="AC154" s="918"/>
      <c r="AD154" s="918"/>
      <c r="AE154" s="918"/>
      <c r="AF154" s="918"/>
      <c r="AG154" s="918"/>
      <c r="AH154" s="918"/>
      <c r="AI154" s="918"/>
      <c r="AJ154" s="918"/>
      <c r="AK154" s="918"/>
      <c r="AL154" s="918"/>
      <c r="AM154" s="919"/>
      <c r="AO154" s="256"/>
      <c r="AW154" s="284"/>
      <c r="AX154" s="284"/>
      <c r="AY154" s="284"/>
      <c r="AZ154" s="284"/>
      <c r="BL154" s="19"/>
      <c r="CI154" s="2"/>
      <c r="CS154" s="1" t="s">
        <v>2542</v>
      </c>
    </row>
    <row r="155" spans="1:97" ht="15" customHeight="1">
      <c r="A155" s="241"/>
      <c r="B155" s="254"/>
      <c r="C155" s="732"/>
      <c r="D155" s="732"/>
      <c r="E155" s="732"/>
      <c r="F155" s="732"/>
      <c r="G155" s="732"/>
      <c r="H155" s="732"/>
      <c r="I155" s="732"/>
      <c r="J155" s="732"/>
      <c r="K155" s="732"/>
      <c r="L155" s="732"/>
      <c r="M155" s="732"/>
      <c r="N155" s="732"/>
      <c r="O155" s="732"/>
      <c r="P155" s="732"/>
      <c r="Q155" s="732"/>
      <c r="R155" s="732"/>
      <c r="S155" s="732"/>
      <c r="T155" s="732"/>
      <c r="U155" s="732"/>
      <c r="V155" s="732"/>
      <c r="W155" s="732"/>
      <c r="X155" s="732"/>
      <c r="Y155" s="732"/>
      <c r="Z155" s="732"/>
      <c r="AA155" s="732"/>
      <c r="AB155" s="732"/>
      <c r="AC155" s="732"/>
      <c r="AD155" s="732"/>
      <c r="AE155" s="732"/>
      <c r="AF155" s="732"/>
      <c r="AG155" s="732"/>
      <c r="AH155" s="732"/>
      <c r="AI155" s="1276" t="s">
        <v>546</v>
      </c>
      <c r="AJ155" s="1276"/>
      <c r="AK155" s="1276"/>
      <c r="AL155" s="1276"/>
      <c r="AM155" s="1276"/>
      <c r="AO155" s="256"/>
      <c r="AW155" s="284"/>
      <c r="AX155" s="284"/>
      <c r="AY155" s="284"/>
      <c r="AZ155" s="284"/>
      <c r="BL155" s="19"/>
      <c r="BM155" s="48"/>
      <c r="BN155" s="48"/>
      <c r="CS155" s="1" t="s">
        <v>2543</v>
      </c>
    </row>
    <row r="156" spans="1:97" ht="15" hidden="1" customHeight="1">
      <c r="A156" s="257"/>
      <c r="B156" s="254"/>
      <c r="C156" s="1051" t="s">
        <v>862</v>
      </c>
      <c r="D156" s="723" t="s">
        <v>863</v>
      </c>
      <c r="E156" s="723"/>
      <c r="F156" s="724"/>
      <c r="G156" s="847" t="s">
        <v>142</v>
      </c>
      <c r="H156" s="848"/>
      <c r="I156" s="848"/>
      <c r="J156" s="848"/>
      <c r="K156" s="848"/>
      <c r="L156" s="849"/>
      <c r="M156" s="1097"/>
      <c r="N156" s="1098"/>
      <c r="O156" s="1098"/>
      <c r="P156" s="1098"/>
      <c r="Q156" s="1098"/>
      <c r="R156" s="1099"/>
      <c r="S156" s="728" t="s">
        <v>143</v>
      </c>
      <c r="T156" s="729"/>
      <c r="U156" s="729"/>
      <c r="V156" s="729"/>
      <c r="W156" s="729"/>
      <c r="X156" s="729"/>
      <c r="Y156" s="729"/>
      <c r="Z156" s="729"/>
      <c r="AA156" s="729"/>
      <c r="AB156" s="729"/>
      <c r="AC156" s="729"/>
      <c r="AD156" s="729"/>
      <c r="AE156" s="729"/>
      <c r="AF156" s="729"/>
      <c r="AG156" s="729"/>
      <c r="AH156" s="729"/>
      <c r="AI156" s="729"/>
      <c r="AJ156" s="729"/>
      <c r="AK156" s="729"/>
      <c r="AL156" s="729"/>
      <c r="AM156" s="730"/>
      <c r="AO156" s="256"/>
      <c r="CS156" s="1" t="s">
        <v>2544</v>
      </c>
    </row>
    <row r="157" spans="1:97" ht="15" hidden="1" customHeight="1">
      <c r="A157" s="257"/>
      <c r="B157" s="254"/>
      <c r="C157" s="1052"/>
      <c r="D157" s="840"/>
      <c r="E157" s="840"/>
      <c r="F157" s="841"/>
      <c r="G157" s="839"/>
      <c r="H157" s="840"/>
      <c r="I157" s="840"/>
      <c r="J157" s="840"/>
      <c r="K157" s="840"/>
      <c r="L157" s="841"/>
      <c r="M157" s="966" t="s">
        <v>126</v>
      </c>
      <c r="N157" s="967"/>
      <c r="O157" s="968"/>
      <c r="P157" s="285" t="str">
        <f>IF(COLUMN()&gt;=26-LEN(M156),MID($M$156,LEN(M156)-9,1),"")</f>
        <v/>
      </c>
      <c r="Q157" s="286" t="str">
        <f>IF(COLUMN()&gt;=26-LEN(M156),MID($M$156,LEN(M156)-8,1),"")</f>
        <v/>
      </c>
      <c r="R157" s="287" t="str">
        <f>IF(COLUMN()&gt;=26-LEN(M156),MID($M$156,LEN(M156)-7,1),"")</f>
        <v/>
      </c>
      <c r="S157" s="285" t="str">
        <f>IF(COLUMN()&gt;=26-LEN(M156),MID($M$156,LEN(M156)-6,1),"")</f>
        <v/>
      </c>
      <c r="T157" s="286" t="str">
        <f>IF(COLUMN()&gt;=26-LEN(M156),MID($M$156,LEN(M156)-5,1),"")</f>
        <v/>
      </c>
      <c r="U157" s="287" t="str">
        <f>IF(COLUMN()&gt;=26-LEN(M156),MID($M$156,LEN(M156)-4,1),"")</f>
        <v/>
      </c>
      <c r="V157" s="285" t="str">
        <f>IF(COLUMN()&gt;=26-LEN(M156),MID($M$156,LEN(M156)-3,1),"")</f>
        <v/>
      </c>
      <c r="W157" s="288" t="str">
        <f>IF(COLUMN()&gt;=26-LEN(M156),MID($M$156,LEN(M156)-2,1),"")</f>
        <v/>
      </c>
      <c r="X157" s="289" t="str">
        <f>IF(COLUMN()&gt;=26-LEN(M156),MID($M$156,LEN(M156)-1,1),"")</f>
        <v/>
      </c>
      <c r="Y157" s="290" t="str">
        <f>IF(COLUMN()&gt;=26-LEN(M156),MID($M$156,LEN(M156),1),"")</f>
        <v/>
      </c>
      <c r="Z157" s="1381" t="s">
        <v>150</v>
      </c>
      <c r="AA157" s="1382"/>
      <c r="AB157" s="1382"/>
      <c r="AC157" s="1382"/>
      <c r="AD157" s="1382"/>
      <c r="AE157" s="1382"/>
      <c r="AF157" s="1382"/>
      <c r="AG157" s="1382"/>
      <c r="AH157" s="1382"/>
      <c r="AI157" s="1382"/>
      <c r="AJ157" s="1382"/>
      <c r="AK157" s="1382"/>
      <c r="AL157" s="1382"/>
      <c r="AM157" s="1383"/>
      <c r="AO157" s="256"/>
      <c r="CS157" s="1" t="s">
        <v>2545</v>
      </c>
    </row>
    <row r="158" spans="1:97" ht="15" hidden="1" customHeight="1">
      <c r="A158" s="257"/>
      <c r="B158" s="254"/>
      <c r="C158" s="1052"/>
      <c r="D158" s="840"/>
      <c r="E158" s="840"/>
      <c r="F158" s="841"/>
      <c r="G158" s="725"/>
      <c r="H158" s="726"/>
      <c r="I158" s="726"/>
      <c r="J158" s="726"/>
      <c r="K158" s="726"/>
      <c r="L158" s="727"/>
      <c r="M158" s="859"/>
      <c r="N158" s="859"/>
      <c r="O158" s="859"/>
      <c r="P158" s="859"/>
      <c r="Q158" s="859"/>
      <c r="R158" s="859"/>
      <c r="S158" s="859"/>
      <c r="T158" s="291" t="s">
        <v>149</v>
      </c>
      <c r="U158" s="292" t="s">
        <v>148</v>
      </c>
      <c r="V158" s="292" t="s">
        <v>147</v>
      </c>
      <c r="W158" s="292" t="s">
        <v>146</v>
      </c>
      <c r="X158" s="291" t="s">
        <v>145</v>
      </c>
      <c r="Y158" s="291" t="s">
        <v>144</v>
      </c>
      <c r="Z158" s="859"/>
      <c r="AA158" s="859"/>
      <c r="AB158" s="859"/>
      <c r="AC158" s="859"/>
      <c r="AD158" s="859"/>
      <c r="AE158" s="859"/>
      <c r="AF158" s="859"/>
      <c r="AG158" s="859"/>
      <c r="AH158" s="859"/>
      <c r="AI158" s="859"/>
      <c r="AJ158" s="859"/>
      <c r="AK158" s="859"/>
      <c r="AL158" s="859"/>
      <c r="AM158" s="860"/>
      <c r="AO158" s="256"/>
      <c r="CS158" s="1" t="s">
        <v>2546</v>
      </c>
    </row>
    <row r="159" spans="1:97" ht="15" customHeight="1">
      <c r="A159" s="241"/>
      <c r="B159" s="254"/>
      <c r="C159" s="1052"/>
      <c r="D159" s="840"/>
      <c r="E159" s="840"/>
      <c r="F159" s="841"/>
      <c r="G159" s="847" t="s">
        <v>840</v>
      </c>
      <c r="H159" s="848"/>
      <c r="I159" s="848"/>
      <c r="J159" s="848"/>
      <c r="K159" s="848"/>
      <c r="L159" s="849"/>
      <c r="M159" s="867" t="s">
        <v>703</v>
      </c>
      <c r="N159" s="812"/>
      <c r="O159" s="812"/>
      <c r="P159" s="857"/>
      <c r="Q159" s="858"/>
      <c r="R159" s="267" t="s">
        <v>131</v>
      </c>
      <c r="S159" s="857"/>
      <c r="T159" s="858"/>
      <c r="U159" s="268" t="s">
        <v>132</v>
      </c>
      <c r="V159" s="857"/>
      <c r="W159" s="858"/>
      <c r="X159" s="268" t="s">
        <v>133</v>
      </c>
      <c r="Y159" s="859"/>
      <c r="Z159" s="859"/>
      <c r="AA159" s="859"/>
      <c r="AB159" s="859"/>
      <c r="AC159" s="859"/>
      <c r="AD159" s="859"/>
      <c r="AE159" s="859"/>
      <c r="AF159" s="859"/>
      <c r="AG159" s="859"/>
      <c r="AH159" s="859"/>
      <c r="AI159" s="859"/>
      <c r="AJ159" s="859"/>
      <c r="AK159" s="859"/>
      <c r="AL159" s="859"/>
      <c r="AM159" s="860"/>
      <c r="AO159" s="256"/>
      <c r="BL159" s="7" t="str">
        <f>IF(M159="選択▼","",M159&amp;P159&amp;R159&amp;S159&amp;U159&amp;V159&amp;X159)</f>
        <v/>
      </c>
      <c r="CS159" s="1" t="s">
        <v>2547</v>
      </c>
    </row>
    <row r="160" spans="1:97" ht="15" customHeight="1">
      <c r="A160" s="241"/>
      <c r="B160" s="254"/>
      <c r="C160" s="1052"/>
      <c r="D160" s="840"/>
      <c r="E160" s="840"/>
      <c r="F160" s="841"/>
      <c r="G160" s="722" t="s">
        <v>710</v>
      </c>
      <c r="H160" s="723"/>
      <c r="I160" s="723"/>
      <c r="J160" s="723"/>
      <c r="K160" s="723"/>
      <c r="L160" s="724"/>
      <c r="M160" s="1048" t="s">
        <v>709</v>
      </c>
      <c r="N160" s="1049"/>
      <c r="O160" s="1049"/>
      <c r="P160" s="1049"/>
      <c r="Q160" s="1049"/>
      <c r="R160" s="1049"/>
      <c r="S160" s="1049"/>
      <c r="T160" s="1049"/>
      <c r="U160" s="1049"/>
      <c r="V160" s="1049"/>
      <c r="W160" s="1050"/>
      <c r="X160" s="728"/>
      <c r="Y160" s="1268" t="s">
        <v>139</v>
      </c>
      <c r="Z160" s="1268"/>
      <c r="AA160" s="1268"/>
      <c r="AB160" s="1268"/>
      <c r="AC160" s="1268"/>
      <c r="AD160" s="1268"/>
      <c r="AE160" s="1268"/>
      <c r="AF160" s="1268"/>
      <c r="AG160" s="1268"/>
      <c r="AH160" s="1268"/>
      <c r="AI160" s="1268"/>
      <c r="AJ160" s="1268"/>
      <c r="AK160" s="1268"/>
      <c r="AL160" s="1268"/>
      <c r="AM160" s="1357"/>
      <c r="AO160" s="256"/>
      <c r="BL160" s="7" t="str">
        <f>IF(M160="選択してください　▼","",LEFT(M160,2))</f>
        <v/>
      </c>
      <c r="BM160" s="20" t="str">
        <f t="shared" ref="BM160:BN162" si="26">MID($BL160,COLUMN()-64,1)</f>
        <v/>
      </c>
      <c r="BN160" s="20" t="str">
        <f t="shared" si="26"/>
        <v/>
      </c>
      <c r="BO160" s="24" t="str">
        <f>IF(M160="選択してください　▼","",(MID(M160,3,LEN(M160)-2)))</f>
        <v/>
      </c>
      <c r="CS160" s="1" t="s">
        <v>2548</v>
      </c>
    </row>
    <row r="161" spans="1:97" ht="15" customHeight="1">
      <c r="A161" s="241"/>
      <c r="B161" s="254"/>
      <c r="C161" s="1052"/>
      <c r="D161" s="840"/>
      <c r="E161" s="840"/>
      <c r="F161" s="841"/>
      <c r="G161" s="839"/>
      <c r="H161" s="840"/>
      <c r="I161" s="840"/>
      <c r="J161" s="840"/>
      <c r="K161" s="840"/>
      <c r="L161" s="841"/>
      <c r="M161" s="969"/>
      <c r="N161" s="939"/>
      <c r="O161" s="939"/>
      <c r="P161" s="939"/>
      <c r="Q161" s="939"/>
      <c r="R161" s="939"/>
      <c r="S161" s="939"/>
      <c r="T161" s="939"/>
      <c r="U161" s="939"/>
      <c r="V161" s="939"/>
      <c r="W161" s="940"/>
      <c r="X161" s="1143"/>
      <c r="Y161" s="1356"/>
      <c r="Z161" s="1356"/>
      <c r="AA161" s="1356"/>
      <c r="AB161" s="1356"/>
      <c r="AC161" s="1356"/>
      <c r="AD161" s="1356"/>
      <c r="AE161" s="1356"/>
      <c r="AF161" s="1356"/>
      <c r="AG161" s="1356"/>
      <c r="AH161" s="1356"/>
      <c r="AI161" s="1356"/>
      <c r="AJ161" s="1356"/>
      <c r="AK161" s="1356"/>
      <c r="AL161" s="1356"/>
      <c r="AM161" s="1358"/>
      <c r="AO161" s="256"/>
      <c r="BL161" s="7" t="str">
        <f>LEFT(M161,2)</f>
        <v/>
      </c>
      <c r="BM161" s="20" t="str">
        <f t="shared" si="26"/>
        <v/>
      </c>
      <c r="BN161" s="20" t="str">
        <f t="shared" si="26"/>
        <v/>
      </c>
      <c r="BO161" s="24" t="str">
        <f>IF(M161="","",(MID(M161,3,LEN(M161)-2)))</f>
        <v/>
      </c>
      <c r="CS161" s="1" t="s">
        <v>2549</v>
      </c>
    </row>
    <row r="162" spans="1:97" ht="15" customHeight="1">
      <c r="A162" s="241"/>
      <c r="B162" s="254"/>
      <c r="C162" s="1052"/>
      <c r="D162" s="840"/>
      <c r="E162" s="840"/>
      <c r="F162" s="841"/>
      <c r="G162" s="725"/>
      <c r="H162" s="726"/>
      <c r="I162" s="726"/>
      <c r="J162" s="726"/>
      <c r="K162" s="726"/>
      <c r="L162" s="727"/>
      <c r="M162" s="885"/>
      <c r="N162" s="886"/>
      <c r="O162" s="886"/>
      <c r="P162" s="886"/>
      <c r="Q162" s="886"/>
      <c r="R162" s="886"/>
      <c r="S162" s="886"/>
      <c r="T162" s="886"/>
      <c r="U162" s="886"/>
      <c r="V162" s="886"/>
      <c r="W162" s="887"/>
      <c r="X162" s="731"/>
      <c r="Y162" s="1269"/>
      <c r="Z162" s="1269"/>
      <c r="AA162" s="1269"/>
      <c r="AB162" s="1269"/>
      <c r="AC162" s="1269"/>
      <c r="AD162" s="1269"/>
      <c r="AE162" s="1269"/>
      <c r="AF162" s="1269"/>
      <c r="AG162" s="1269"/>
      <c r="AH162" s="1269"/>
      <c r="AI162" s="1269"/>
      <c r="AJ162" s="1269"/>
      <c r="AK162" s="1269"/>
      <c r="AL162" s="1269"/>
      <c r="AM162" s="1359"/>
      <c r="AO162" s="256"/>
      <c r="BL162" s="7" t="str">
        <f>LEFT(M162,2)</f>
        <v/>
      </c>
      <c r="BM162" s="20" t="str">
        <f t="shared" si="26"/>
        <v/>
      </c>
      <c r="BN162" s="20" t="str">
        <f t="shared" si="26"/>
        <v/>
      </c>
      <c r="BO162" s="24" t="str">
        <f>IF(M162="","",(MID(M162,3,LEN(M162)-2)))</f>
        <v/>
      </c>
      <c r="CS162" s="1" t="s">
        <v>2550</v>
      </c>
    </row>
    <row r="163" spans="1:97" ht="15" customHeight="1">
      <c r="A163" s="241"/>
      <c r="B163" s="254"/>
      <c r="C163" s="1052"/>
      <c r="D163" s="840"/>
      <c r="E163" s="840"/>
      <c r="F163" s="841"/>
      <c r="G163" s="722" t="s">
        <v>711</v>
      </c>
      <c r="H163" s="723"/>
      <c r="I163" s="723"/>
      <c r="J163" s="723"/>
      <c r="K163" s="723"/>
      <c r="L163" s="724"/>
      <c r="M163" s="1362" t="s">
        <v>1658</v>
      </c>
      <c r="N163" s="1363"/>
      <c r="O163" s="1363"/>
      <c r="P163" s="1363"/>
      <c r="Q163" s="1363"/>
      <c r="R163" s="1363"/>
      <c r="S163" s="1363"/>
      <c r="T163" s="1363"/>
      <c r="U163" s="1363"/>
      <c r="V163" s="1363"/>
      <c r="W163" s="1363"/>
      <c r="X163" s="1363"/>
      <c r="Y163" s="1363"/>
      <c r="Z163" s="1363"/>
      <c r="AA163" s="1363"/>
      <c r="AB163" s="1360" t="s">
        <v>712</v>
      </c>
      <c r="AC163" s="1360"/>
      <c r="AD163" s="1360"/>
      <c r="AE163" s="1360"/>
      <c r="AF163" s="1360"/>
      <c r="AG163" s="1360"/>
      <c r="AH163" s="1360"/>
      <c r="AI163" s="1360"/>
      <c r="AJ163" s="1360"/>
      <c r="AK163" s="1360"/>
      <c r="AL163" s="1360"/>
      <c r="AM163" s="1361"/>
      <c r="AO163" s="256"/>
      <c r="CS163" s="1" t="s">
        <v>2551</v>
      </c>
    </row>
    <row r="164" spans="1:97" ht="15" customHeight="1">
      <c r="A164" s="241"/>
      <c r="B164" s="254"/>
      <c r="C164" s="1052"/>
      <c r="D164" s="840"/>
      <c r="E164" s="840"/>
      <c r="F164" s="841"/>
      <c r="G164" s="839"/>
      <c r="H164" s="840"/>
      <c r="I164" s="840"/>
      <c r="J164" s="840"/>
      <c r="K164" s="840"/>
      <c r="L164" s="841"/>
      <c r="M164" s="871"/>
      <c r="N164" s="872"/>
      <c r="O164" s="872"/>
      <c r="P164" s="872"/>
      <c r="Q164" s="872"/>
      <c r="R164" s="872"/>
      <c r="S164" s="872"/>
      <c r="T164" s="872"/>
      <c r="U164" s="872"/>
      <c r="V164" s="872"/>
      <c r="W164" s="872"/>
      <c r="X164" s="872"/>
      <c r="Y164" s="872"/>
      <c r="Z164" s="873"/>
      <c r="AA164" s="268"/>
      <c r="AB164" s="867" t="s">
        <v>703</v>
      </c>
      <c r="AC164" s="812"/>
      <c r="AD164" s="812"/>
      <c r="AE164" s="857"/>
      <c r="AF164" s="858"/>
      <c r="AG164" s="267" t="s">
        <v>131</v>
      </c>
      <c r="AH164" s="857"/>
      <c r="AI164" s="858"/>
      <c r="AJ164" s="268" t="s">
        <v>132</v>
      </c>
      <c r="AK164" s="857"/>
      <c r="AL164" s="858"/>
      <c r="AM164" s="263" t="s">
        <v>133</v>
      </c>
      <c r="AO164" s="256"/>
      <c r="BL164" s="7" t="str">
        <f>IF(M164="選択してください　▼","",LEFT(M164,2))</f>
        <v/>
      </c>
      <c r="BM164" s="23" t="str">
        <f t="shared" ref="BM164:BN168" si="27">MID($BL164,COLUMN()-64,1)</f>
        <v/>
      </c>
      <c r="BN164" s="20" t="str">
        <f t="shared" si="27"/>
        <v/>
      </c>
      <c r="BO164" s="30" t="str">
        <f>IF(AB164="選択▼","",AB164&amp;AE164&amp;AG164&amp;AH164&amp;AJ164&amp;AK164&amp;AM164)</f>
        <v/>
      </c>
      <c r="BP164" s="30" t="str">
        <f>IF(M164="選択してください　▼","",MID(M164,3,26))</f>
        <v/>
      </c>
      <c r="CS164" s="1" t="s">
        <v>2552</v>
      </c>
    </row>
    <row r="165" spans="1:97" ht="15" customHeight="1">
      <c r="A165" s="241"/>
      <c r="B165" s="254"/>
      <c r="C165" s="1052"/>
      <c r="D165" s="840"/>
      <c r="E165" s="840"/>
      <c r="F165" s="841"/>
      <c r="G165" s="839"/>
      <c r="H165" s="840"/>
      <c r="I165" s="840"/>
      <c r="J165" s="840"/>
      <c r="K165" s="840"/>
      <c r="L165" s="841"/>
      <c r="M165" s="871"/>
      <c r="N165" s="872"/>
      <c r="O165" s="872"/>
      <c r="P165" s="872"/>
      <c r="Q165" s="872"/>
      <c r="R165" s="872"/>
      <c r="S165" s="872"/>
      <c r="T165" s="872"/>
      <c r="U165" s="872"/>
      <c r="V165" s="872"/>
      <c r="W165" s="872"/>
      <c r="X165" s="872"/>
      <c r="Y165" s="872"/>
      <c r="Z165" s="873"/>
      <c r="AA165" s="268"/>
      <c r="AB165" s="867"/>
      <c r="AC165" s="812"/>
      <c r="AD165" s="812"/>
      <c r="AE165" s="857"/>
      <c r="AF165" s="858"/>
      <c r="AG165" s="267" t="s">
        <v>131</v>
      </c>
      <c r="AH165" s="857"/>
      <c r="AI165" s="858"/>
      <c r="AJ165" s="268" t="s">
        <v>132</v>
      </c>
      <c r="AK165" s="857"/>
      <c r="AL165" s="858"/>
      <c r="AM165" s="263" t="s">
        <v>133</v>
      </c>
      <c r="AO165" s="256"/>
      <c r="BL165" s="7" t="str">
        <f>IF(M165="","",LEFT(M165,2))</f>
        <v/>
      </c>
      <c r="BM165" s="23" t="str">
        <f t="shared" si="27"/>
        <v/>
      </c>
      <c r="BN165" s="20" t="str">
        <f t="shared" si="27"/>
        <v/>
      </c>
      <c r="BO165" s="30" t="str">
        <f>IF(AB165="","",AB165&amp;AE165&amp;AG165&amp;AH165&amp;AJ165&amp;AK165&amp;AM165)</f>
        <v/>
      </c>
      <c r="BP165" s="30" t="str">
        <f>MID(M165,3,26)</f>
        <v/>
      </c>
      <c r="CS165" s="1" t="s">
        <v>2553</v>
      </c>
    </row>
    <row r="166" spans="1:97" ht="15" customHeight="1">
      <c r="A166" s="241"/>
      <c r="B166" s="254"/>
      <c r="C166" s="1052"/>
      <c r="D166" s="840"/>
      <c r="E166" s="840"/>
      <c r="F166" s="841"/>
      <c r="G166" s="839"/>
      <c r="H166" s="840"/>
      <c r="I166" s="840"/>
      <c r="J166" s="840"/>
      <c r="K166" s="840"/>
      <c r="L166" s="841"/>
      <c r="M166" s="871"/>
      <c r="N166" s="872"/>
      <c r="O166" s="872"/>
      <c r="P166" s="872"/>
      <c r="Q166" s="872"/>
      <c r="R166" s="872"/>
      <c r="S166" s="872"/>
      <c r="T166" s="872"/>
      <c r="U166" s="872"/>
      <c r="V166" s="872"/>
      <c r="W166" s="872"/>
      <c r="X166" s="872"/>
      <c r="Y166" s="872"/>
      <c r="Z166" s="873"/>
      <c r="AA166" s="268"/>
      <c r="AB166" s="867"/>
      <c r="AC166" s="812"/>
      <c r="AD166" s="812"/>
      <c r="AE166" s="857"/>
      <c r="AF166" s="858"/>
      <c r="AG166" s="267" t="s">
        <v>131</v>
      </c>
      <c r="AH166" s="857"/>
      <c r="AI166" s="858"/>
      <c r="AJ166" s="268" t="s">
        <v>132</v>
      </c>
      <c r="AK166" s="857"/>
      <c r="AL166" s="858"/>
      <c r="AM166" s="263" t="s">
        <v>133</v>
      </c>
      <c r="AO166" s="256"/>
      <c r="BL166" s="7" t="str">
        <f>IF(M166="","",LEFT(M166,2))</f>
        <v/>
      </c>
      <c r="BM166" s="23" t="str">
        <f t="shared" si="27"/>
        <v/>
      </c>
      <c r="BN166" s="20" t="str">
        <f t="shared" si="27"/>
        <v/>
      </c>
      <c r="BO166" s="30" t="str">
        <f>IF(AB166="","",AB166&amp;AE166&amp;AG166&amp;AH166&amp;AJ166&amp;AK166&amp;AM166)</f>
        <v/>
      </c>
      <c r="BP166" s="30" t="str">
        <f>MID(M166,3,26)</f>
        <v/>
      </c>
      <c r="CS166" s="1" t="s">
        <v>2554</v>
      </c>
    </row>
    <row r="167" spans="1:97" ht="15" customHeight="1">
      <c r="A167" s="241"/>
      <c r="B167" s="254"/>
      <c r="C167" s="1052"/>
      <c r="D167" s="840"/>
      <c r="E167" s="840"/>
      <c r="F167" s="841"/>
      <c r="G167" s="839"/>
      <c r="H167" s="840"/>
      <c r="I167" s="840"/>
      <c r="J167" s="840"/>
      <c r="K167" s="840"/>
      <c r="L167" s="841"/>
      <c r="M167" s="871"/>
      <c r="N167" s="872"/>
      <c r="O167" s="872"/>
      <c r="P167" s="872"/>
      <c r="Q167" s="872"/>
      <c r="R167" s="872"/>
      <c r="S167" s="872"/>
      <c r="T167" s="872"/>
      <c r="U167" s="872"/>
      <c r="V167" s="872"/>
      <c r="W167" s="872"/>
      <c r="X167" s="872"/>
      <c r="Y167" s="872"/>
      <c r="Z167" s="873"/>
      <c r="AA167" s="268"/>
      <c r="AB167" s="867"/>
      <c r="AC167" s="812"/>
      <c r="AD167" s="812"/>
      <c r="AE167" s="857"/>
      <c r="AF167" s="858"/>
      <c r="AG167" s="267" t="s">
        <v>131</v>
      </c>
      <c r="AH167" s="857"/>
      <c r="AI167" s="858"/>
      <c r="AJ167" s="268" t="s">
        <v>132</v>
      </c>
      <c r="AK167" s="857"/>
      <c r="AL167" s="858"/>
      <c r="AM167" s="263" t="s">
        <v>133</v>
      </c>
      <c r="AO167" s="256"/>
      <c r="BL167" s="7" t="str">
        <f>IF(M167="","",LEFT(M167,2))</f>
        <v/>
      </c>
      <c r="BM167" s="23" t="str">
        <f t="shared" si="27"/>
        <v/>
      </c>
      <c r="BN167" s="20" t="str">
        <f t="shared" si="27"/>
        <v/>
      </c>
      <c r="BO167" s="30" t="str">
        <f>IF(AB167="","",AB167&amp;AE167&amp;AG167&amp;AH167&amp;AJ167&amp;AK167&amp;AM167)</f>
        <v/>
      </c>
      <c r="BP167" s="30" t="str">
        <f>MID(M167,3,26)</f>
        <v/>
      </c>
      <c r="CS167" s="1" t="s">
        <v>2555</v>
      </c>
    </row>
    <row r="168" spans="1:97" ht="15" customHeight="1">
      <c r="A168" s="241"/>
      <c r="B168" s="254"/>
      <c r="C168" s="1052"/>
      <c r="D168" s="840"/>
      <c r="E168" s="840"/>
      <c r="F168" s="841"/>
      <c r="G168" s="839"/>
      <c r="H168" s="840"/>
      <c r="I168" s="840"/>
      <c r="J168" s="840"/>
      <c r="K168" s="840"/>
      <c r="L168" s="841"/>
      <c r="M168" s="871"/>
      <c r="N168" s="872"/>
      <c r="O168" s="872"/>
      <c r="P168" s="872"/>
      <c r="Q168" s="872"/>
      <c r="R168" s="872"/>
      <c r="S168" s="872"/>
      <c r="T168" s="872"/>
      <c r="U168" s="872"/>
      <c r="V168" s="872"/>
      <c r="W168" s="872"/>
      <c r="X168" s="872"/>
      <c r="Y168" s="872"/>
      <c r="Z168" s="873"/>
      <c r="AA168" s="293"/>
      <c r="AB168" s="1159"/>
      <c r="AC168" s="1160"/>
      <c r="AD168" s="1160"/>
      <c r="AE168" s="825"/>
      <c r="AF168" s="824"/>
      <c r="AG168" s="294" t="s">
        <v>131</v>
      </c>
      <c r="AH168" s="825"/>
      <c r="AI168" s="824"/>
      <c r="AJ168" s="293" t="s">
        <v>132</v>
      </c>
      <c r="AK168" s="825"/>
      <c r="AL168" s="824"/>
      <c r="AM168" s="295" t="s">
        <v>133</v>
      </c>
      <c r="AO168" s="256"/>
      <c r="BL168" s="7" t="str">
        <f>IF(M168="","",LEFT(M168,2))</f>
        <v/>
      </c>
      <c r="BM168" s="23" t="str">
        <f t="shared" si="27"/>
        <v/>
      </c>
      <c r="BN168" s="20" t="str">
        <f t="shared" si="27"/>
        <v/>
      </c>
      <c r="BO168" s="30" t="str">
        <f>IF(AB168="","",AB168&amp;AE168&amp;AG168&amp;AH168&amp;AJ168&amp;AK168&amp;AM168)</f>
        <v/>
      </c>
      <c r="BP168" s="30" t="str">
        <f>MID(M168,3,26)</f>
        <v/>
      </c>
      <c r="CS168" s="1" t="s">
        <v>2556</v>
      </c>
    </row>
    <row r="169" spans="1:97" ht="15" hidden="1" customHeight="1">
      <c r="A169" s="257"/>
      <c r="B169" s="254"/>
      <c r="C169" s="1052"/>
      <c r="D169" s="722" t="s">
        <v>825</v>
      </c>
      <c r="E169" s="723"/>
      <c r="F169" s="724"/>
      <c r="G169" s="1148" t="s">
        <v>4</v>
      </c>
      <c r="H169" s="970"/>
      <c r="I169" s="970"/>
      <c r="J169" s="970"/>
      <c r="K169" s="970"/>
      <c r="L169" s="971"/>
      <c r="M169" s="1026"/>
      <c r="N169" s="1027"/>
      <c r="O169" s="1027"/>
      <c r="P169" s="1027"/>
      <c r="Q169" s="1027"/>
      <c r="R169" s="1027"/>
      <c r="S169" s="1027"/>
      <c r="T169" s="1027"/>
      <c r="U169" s="1027"/>
      <c r="V169" s="1029"/>
      <c r="W169" s="1017" t="s">
        <v>175</v>
      </c>
      <c r="X169" s="855"/>
      <c r="Y169" s="855"/>
      <c r="Z169" s="855"/>
      <c r="AA169" s="855"/>
      <c r="AB169" s="855"/>
      <c r="AC169" s="855"/>
      <c r="AD169" s="855"/>
      <c r="AE169" s="855"/>
      <c r="AF169" s="855"/>
      <c r="AG169" s="855"/>
      <c r="AH169" s="855"/>
      <c r="AI169" s="855"/>
      <c r="AJ169" s="855"/>
      <c r="AK169" s="855"/>
      <c r="AL169" s="855"/>
      <c r="AM169" s="856"/>
      <c r="AO169" s="256"/>
      <c r="BH169" s="1"/>
      <c r="BI169" s="49"/>
      <c r="BJ169" s="1"/>
      <c r="CS169" s="1" t="s">
        <v>2557</v>
      </c>
    </row>
    <row r="170" spans="1:97" ht="15" hidden="1" customHeight="1">
      <c r="A170" s="257"/>
      <c r="B170" s="254"/>
      <c r="C170" s="1052"/>
      <c r="D170" s="839"/>
      <c r="E170" s="840"/>
      <c r="F170" s="841"/>
      <c r="G170" s="839" t="s">
        <v>386</v>
      </c>
      <c r="H170" s="709"/>
      <c r="I170" s="709"/>
      <c r="J170" s="709"/>
      <c r="K170" s="709"/>
      <c r="L170" s="710"/>
      <c r="M170" s="966" t="s">
        <v>126</v>
      </c>
      <c r="N170" s="967"/>
      <c r="O170" s="968"/>
      <c r="P170" s="258" t="str">
        <f>MID($M$169,COLUMN()-15,1)</f>
        <v/>
      </c>
      <c r="Q170" s="258" t="str">
        <f t="shared" ref="Q170:AI170" si="28">MID($M$169,COLUMN()-15,1)</f>
        <v/>
      </c>
      <c r="R170" s="258" t="str">
        <f t="shared" si="28"/>
        <v/>
      </c>
      <c r="S170" s="258" t="str">
        <f t="shared" si="28"/>
        <v/>
      </c>
      <c r="T170" s="258" t="str">
        <f t="shared" si="28"/>
        <v/>
      </c>
      <c r="U170" s="258" t="str">
        <f t="shared" si="28"/>
        <v/>
      </c>
      <c r="V170" s="258" t="str">
        <f t="shared" si="28"/>
        <v/>
      </c>
      <c r="W170" s="258" t="str">
        <f t="shared" si="28"/>
        <v/>
      </c>
      <c r="X170" s="258" t="str">
        <f t="shared" si="28"/>
        <v/>
      </c>
      <c r="Y170" s="258" t="str">
        <f t="shared" si="28"/>
        <v/>
      </c>
      <c r="Z170" s="258" t="str">
        <f t="shared" si="28"/>
        <v/>
      </c>
      <c r="AA170" s="258" t="str">
        <f t="shared" si="28"/>
        <v/>
      </c>
      <c r="AB170" s="258" t="str">
        <f t="shared" si="28"/>
        <v/>
      </c>
      <c r="AC170" s="258" t="str">
        <f t="shared" si="28"/>
        <v/>
      </c>
      <c r="AD170" s="258" t="str">
        <f t="shared" si="28"/>
        <v/>
      </c>
      <c r="AE170" s="258" t="str">
        <f t="shared" si="28"/>
        <v/>
      </c>
      <c r="AF170" s="258" t="str">
        <f t="shared" si="28"/>
        <v/>
      </c>
      <c r="AG170" s="258" t="str">
        <f t="shared" si="28"/>
        <v/>
      </c>
      <c r="AH170" s="258" t="str">
        <f t="shared" si="28"/>
        <v/>
      </c>
      <c r="AI170" s="258" t="str">
        <f t="shared" si="28"/>
        <v/>
      </c>
      <c r="AJ170" s="740"/>
      <c r="AK170" s="861"/>
      <c r="AL170" s="861"/>
      <c r="AM170" s="862"/>
      <c r="AO170" s="256"/>
      <c r="BH170" s="1"/>
      <c r="BI170" s="49"/>
      <c r="BJ170" s="1"/>
      <c r="CS170" s="1" t="s">
        <v>2558</v>
      </c>
    </row>
    <row r="171" spans="1:97" ht="15" hidden="1" customHeight="1">
      <c r="A171" s="257"/>
      <c r="B171" s="254"/>
      <c r="C171" s="1052"/>
      <c r="D171" s="839"/>
      <c r="E171" s="840"/>
      <c r="F171" s="841"/>
      <c r="G171" s="1010"/>
      <c r="H171" s="709"/>
      <c r="I171" s="709"/>
      <c r="J171" s="709"/>
      <c r="K171" s="709"/>
      <c r="L171" s="710"/>
      <c r="M171" s="947"/>
      <c r="N171" s="920"/>
      <c r="O171" s="920"/>
      <c r="P171" s="920"/>
      <c r="Q171" s="920"/>
      <c r="R171" s="920"/>
      <c r="S171" s="920"/>
      <c r="T171" s="920"/>
      <c r="U171" s="920"/>
      <c r="V171" s="920"/>
      <c r="W171" s="920"/>
      <c r="X171" s="920"/>
      <c r="Y171" s="920"/>
      <c r="Z171" s="921"/>
      <c r="AA171" s="855" t="s">
        <v>550</v>
      </c>
      <c r="AB171" s="855"/>
      <c r="AC171" s="855"/>
      <c r="AD171" s="855"/>
      <c r="AE171" s="855"/>
      <c r="AF171" s="855"/>
      <c r="AG171" s="855"/>
      <c r="AH171" s="855"/>
      <c r="AI171" s="855"/>
      <c r="AJ171" s="855"/>
      <c r="AK171" s="855"/>
      <c r="AL171" s="855"/>
      <c r="AM171" s="856"/>
      <c r="AO171" s="256"/>
      <c r="BH171" s="1"/>
      <c r="BI171" s="49"/>
      <c r="BJ171" s="1"/>
      <c r="CS171" s="1" t="s">
        <v>2559</v>
      </c>
    </row>
    <row r="172" spans="1:97" ht="15" hidden="1" customHeight="1">
      <c r="A172" s="257"/>
      <c r="B172" s="254"/>
      <c r="C172" s="1052"/>
      <c r="D172" s="839"/>
      <c r="E172" s="840"/>
      <c r="F172" s="841"/>
      <c r="G172" s="764"/>
      <c r="H172" s="765"/>
      <c r="I172" s="765"/>
      <c r="J172" s="765"/>
      <c r="K172" s="765"/>
      <c r="L172" s="766"/>
      <c r="M172" s="966" t="s">
        <v>126</v>
      </c>
      <c r="N172" s="967"/>
      <c r="O172" s="968"/>
      <c r="P172" s="258" t="str">
        <f>MID($M$171,COLUMN()-15,1)</f>
        <v/>
      </c>
      <c r="Q172" s="258" t="str">
        <f t="shared" ref="Q172:AI172" si="29">MID($M$171,COLUMN()-15,1)</f>
        <v/>
      </c>
      <c r="R172" s="258" t="str">
        <f t="shared" si="29"/>
        <v/>
      </c>
      <c r="S172" s="258" t="str">
        <f t="shared" si="29"/>
        <v/>
      </c>
      <c r="T172" s="258" t="str">
        <f t="shared" si="29"/>
        <v/>
      </c>
      <c r="U172" s="258" t="str">
        <f t="shared" si="29"/>
        <v/>
      </c>
      <c r="V172" s="258" t="str">
        <f t="shared" si="29"/>
        <v/>
      </c>
      <c r="W172" s="258" t="str">
        <f t="shared" si="29"/>
        <v/>
      </c>
      <c r="X172" s="258" t="str">
        <f t="shared" si="29"/>
        <v/>
      </c>
      <c r="Y172" s="258" t="str">
        <f t="shared" si="29"/>
        <v/>
      </c>
      <c r="Z172" s="258" t="str">
        <f t="shared" si="29"/>
        <v/>
      </c>
      <c r="AA172" s="258" t="str">
        <f t="shared" si="29"/>
        <v/>
      </c>
      <c r="AB172" s="258" t="str">
        <f t="shared" si="29"/>
        <v/>
      </c>
      <c r="AC172" s="258" t="str">
        <f t="shared" si="29"/>
        <v/>
      </c>
      <c r="AD172" s="258" t="str">
        <f t="shared" si="29"/>
        <v/>
      </c>
      <c r="AE172" s="258" t="str">
        <f t="shared" si="29"/>
        <v/>
      </c>
      <c r="AF172" s="258" t="str">
        <f t="shared" si="29"/>
        <v/>
      </c>
      <c r="AG172" s="258" t="str">
        <f t="shared" si="29"/>
        <v/>
      </c>
      <c r="AH172" s="258" t="str">
        <f t="shared" si="29"/>
        <v/>
      </c>
      <c r="AI172" s="258" t="str">
        <f t="shared" si="29"/>
        <v/>
      </c>
      <c r="AJ172" s="740"/>
      <c r="AK172" s="861"/>
      <c r="AL172" s="861"/>
      <c r="AM172" s="862"/>
      <c r="AO172" s="256"/>
      <c r="BH172" s="1"/>
      <c r="BI172" s="49"/>
      <c r="BJ172" s="1"/>
      <c r="CS172" s="1" t="s">
        <v>2560</v>
      </c>
    </row>
    <row r="173" spans="1:97" ht="15" hidden="1" customHeight="1">
      <c r="A173" s="257"/>
      <c r="B173" s="254"/>
      <c r="C173" s="1052"/>
      <c r="D173" s="839"/>
      <c r="E173" s="840"/>
      <c r="F173" s="841"/>
      <c r="G173" s="854" t="s">
        <v>65</v>
      </c>
      <c r="H173" s="776"/>
      <c r="I173" s="776"/>
      <c r="J173" s="776"/>
      <c r="K173" s="776"/>
      <c r="L173" s="777"/>
      <c r="M173" s="867" t="s">
        <v>703</v>
      </c>
      <c r="N173" s="812"/>
      <c r="O173" s="812"/>
      <c r="P173" s="857"/>
      <c r="Q173" s="858"/>
      <c r="R173" s="267" t="s">
        <v>131</v>
      </c>
      <c r="S173" s="857"/>
      <c r="T173" s="858"/>
      <c r="U173" s="268" t="s">
        <v>132</v>
      </c>
      <c r="V173" s="857"/>
      <c r="W173" s="858"/>
      <c r="X173" s="268" t="s">
        <v>133</v>
      </c>
      <c r="Y173" s="859"/>
      <c r="Z173" s="859"/>
      <c r="AA173" s="859"/>
      <c r="AB173" s="859"/>
      <c r="AC173" s="859"/>
      <c r="AD173" s="859"/>
      <c r="AE173" s="859"/>
      <c r="AF173" s="859"/>
      <c r="AG173" s="859"/>
      <c r="AH173" s="859"/>
      <c r="AI173" s="859"/>
      <c r="AJ173" s="859"/>
      <c r="AK173" s="859"/>
      <c r="AL173" s="859"/>
      <c r="AM173" s="860"/>
      <c r="AO173" s="256"/>
      <c r="BL173" s="7" t="str">
        <f>IF(M173="選択▼","",M173&amp;P173&amp;R173&amp;S173&amp;U173&amp;V173&amp;X173)</f>
        <v/>
      </c>
      <c r="BM173" s="20" t="str">
        <f>MID(P173,COLUMN()-64,1)</f>
        <v/>
      </c>
      <c r="BN173" s="20" t="str">
        <f>MID(P173,COLUMN()-64,1)</f>
        <v/>
      </c>
      <c r="BO173" s="20" t="str">
        <f>MID(S173,COLUMN()-66,1)</f>
        <v/>
      </c>
      <c r="BP173" s="20" t="str">
        <f>MID(S173,COLUMN()-66,1)</f>
        <v/>
      </c>
      <c r="BQ173" s="20" t="str">
        <f>MID(V173,COLUMN()-68,1)</f>
        <v/>
      </c>
      <c r="BR173" s="20" t="str">
        <f>MID(V173,COLUMN()-68,1)</f>
        <v/>
      </c>
      <c r="BS173" s="25" t="str">
        <f>IF(★入力画面!M173="平成","H",IF(★入力画面!M173="昭和","S",IF(★入力画面!M173="大正","T",IF(★入力画面!M173="令和","R",""))))</f>
        <v/>
      </c>
      <c r="CS173" s="1" t="s">
        <v>2561</v>
      </c>
    </row>
    <row r="174" spans="1:97" ht="15" hidden="1" customHeight="1">
      <c r="A174" s="257"/>
      <c r="B174" s="254"/>
      <c r="C174" s="1052"/>
      <c r="D174" s="839"/>
      <c r="E174" s="840"/>
      <c r="F174" s="841"/>
      <c r="G174" s="854" t="s">
        <v>380</v>
      </c>
      <c r="H174" s="776"/>
      <c r="I174" s="776"/>
      <c r="J174" s="776"/>
      <c r="K174" s="776"/>
      <c r="L174" s="777"/>
      <c r="M174" s="864"/>
      <c r="N174" s="865"/>
      <c r="O174" s="865"/>
      <c r="P174" s="866"/>
      <c r="Q174" s="1094" t="s">
        <v>381</v>
      </c>
      <c r="R174" s="889"/>
      <c r="S174" s="888" t="s">
        <v>383</v>
      </c>
      <c r="T174" s="888"/>
      <c r="U174" s="888"/>
      <c r="V174" s="888"/>
      <c r="W174" s="864"/>
      <c r="X174" s="865"/>
      <c r="Y174" s="865"/>
      <c r="Z174" s="865"/>
      <c r="AA174" s="866"/>
      <c r="AB174" s="889" t="s">
        <v>382</v>
      </c>
      <c r="AC174" s="889"/>
      <c r="AD174" s="888" t="s">
        <v>384</v>
      </c>
      <c r="AE174" s="888"/>
      <c r="AF174" s="891"/>
      <c r="AG174" s="892"/>
      <c r="AH174" s="893"/>
      <c r="AI174" s="889" t="s">
        <v>385</v>
      </c>
      <c r="AJ174" s="889"/>
      <c r="AK174" s="889"/>
      <c r="AL174" s="889"/>
      <c r="AM174" s="890"/>
      <c r="AO174" s="256"/>
      <c r="BH174" s="1"/>
      <c r="BI174" s="49"/>
      <c r="BJ174" s="1"/>
      <c r="CS174" s="1" t="s">
        <v>2562</v>
      </c>
    </row>
    <row r="175" spans="1:97" ht="15" hidden="1" customHeight="1">
      <c r="A175" s="257"/>
      <c r="B175" s="254"/>
      <c r="C175" s="1052"/>
      <c r="D175" s="839"/>
      <c r="E175" s="840"/>
      <c r="F175" s="841"/>
      <c r="G175" s="722" t="s">
        <v>628</v>
      </c>
      <c r="H175" s="723"/>
      <c r="I175" s="723"/>
      <c r="J175" s="723"/>
      <c r="K175" s="723"/>
      <c r="L175" s="724"/>
      <c r="M175" s="867" t="s">
        <v>363</v>
      </c>
      <c r="N175" s="812"/>
      <c r="O175" s="812"/>
      <c r="P175" s="812"/>
      <c r="Q175" s="812"/>
      <c r="R175" s="813"/>
      <c r="S175" s="263"/>
      <c r="T175" s="969" t="s">
        <v>700</v>
      </c>
      <c r="U175" s="1049"/>
      <c r="V175" s="1049"/>
      <c r="W175" s="1049"/>
      <c r="X175" s="1049"/>
      <c r="Y175" s="1049"/>
      <c r="Z175" s="1049"/>
      <c r="AA175" s="1050"/>
      <c r="AB175" s="928"/>
      <c r="AC175" s="859"/>
      <c r="AD175" s="859"/>
      <c r="AE175" s="859"/>
      <c r="AF175" s="859"/>
      <c r="AG175" s="859"/>
      <c r="AH175" s="859"/>
      <c r="AI175" s="859"/>
      <c r="AJ175" s="859"/>
      <c r="AK175" s="859"/>
      <c r="AL175" s="859"/>
      <c r="AM175" s="860"/>
      <c r="AO175" s="256"/>
      <c r="BH175" s="1"/>
      <c r="BI175" s="49"/>
      <c r="BJ175" s="1"/>
      <c r="BL175" s="7" t="str">
        <f>IF(T175="市区町村を選択 ▼","",LEFT(T175,6))</f>
        <v/>
      </c>
      <c r="CS175" s="1" t="s">
        <v>2563</v>
      </c>
    </row>
    <row r="176" spans="1:97" ht="15" hidden="1" customHeight="1">
      <c r="A176" s="257"/>
      <c r="B176" s="254"/>
      <c r="C176" s="1052"/>
      <c r="D176" s="839"/>
      <c r="E176" s="840"/>
      <c r="F176" s="841"/>
      <c r="G176" s="839"/>
      <c r="H176" s="840"/>
      <c r="I176" s="840"/>
      <c r="J176" s="840"/>
      <c r="K176" s="840"/>
      <c r="L176" s="841"/>
      <c r="M176" s="966" t="s">
        <v>126</v>
      </c>
      <c r="N176" s="967"/>
      <c r="O176" s="968"/>
      <c r="P176" s="261" t="str">
        <f>MID($BL$175,COLUMN()-15,1)</f>
        <v/>
      </c>
      <c r="Q176" s="261" t="str">
        <f t="shared" ref="Q176:U176" si="30">MID($BL$175,COLUMN()-15,1)</f>
        <v/>
      </c>
      <c r="R176" s="261" t="str">
        <f t="shared" si="30"/>
        <v/>
      </c>
      <c r="S176" s="261" t="str">
        <f t="shared" si="30"/>
        <v/>
      </c>
      <c r="T176" s="261" t="str">
        <f t="shared" si="30"/>
        <v/>
      </c>
      <c r="U176" s="258" t="str">
        <f t="shared" si="30"/>
        <v/>
      </c>
      <c r="V176" s="740"/>
      <c r="W176" s="741"/>
      <c r="X176" s="741"/>
      <c r="Y176" s="741"/>
      <c r="Z176" s="741"/>
      <c r="AA176" s="741"/>
      <c r="AB176" s="741"/>
      <c r="AC176" s="741"/>
      <c r="AD176" s="741"/>
      <c r="AE176" s="741"/>
      <c r="AF176" s="741"/>
      <c r="AG176" s="741"/>
      <c r="AH176" s="741"/>
      <c r="AI176" s="741"/>
      <c r="AJ176" s="741"/>
      <c r="AK176" s="741"/>
      <c r="AL176" s="741"/>
      <c r="AM176" s="742"/>
      <c r="AO176" s="256"/>
      <c r="BH176" s="1"/>
      <c r="BI176" s="49"/>
      <c r="BJ176" s="1"/>
      <c r="BL176" s="7" t="str">
        <f>IF(T175="市区町村を選択 ▼","",MID(T175,8,10))</f>
        <v/>
      </c>
      <c r="CS176" s="1" t="s">
        <v>2564</v>
      </c>
    </row>
    <row r="177" spans="1:97" ht="15" hidden="1" customHeight="1">
      <c r="A177" s="257"/>
      <c r="B177" s="254"/>
      <c r="C177" s="1052"/>
      <c r="D177" s="839"/>
      <c r="E177" s="840"/>
      <c r="F177" s="841"/>
      <c r="G177" s="725"/>
      <c r="H177" s="726"/>
      <c r="I177" s="726"/>
      <c r="J177" s="726"/>
      <c r="K177" s="726"/>
      <c r="L177" s="727"/>
      <c r="M177" s="1100" t="str">
        <f>IF(T175="市区町村を選択 ▼","",BL176)</f>
        <v/>
      </c>
      <c r="N177" s="1101"/>
      <c r="O177" s="1101"/>
      <c r="P177" s="1101"/>
      <c r="Q177" s="1101"/>
      <c r="R177" s="1101"/>
      <c r="S177" s="1101"/>
      <c r="T177" s="1101"/>
      <c r="U177" s="1101"/>
      <c r="V177" s="1101"/>
      <c r="W177" s="1101"/>
      <c r="X177" s="1101"/>
      <c r="Y177" s="1101"/>
      <c r="Z177" s="1101"/>
      <c r="AA177" s="1102"/>
      <c r="AB177" s="877" t="s">
        <v>495</v>
      </c>
      <c r="AC177" s="877"/>
      <c r="AD177" s="877"/>
      <c r="AE177" s="877"/>
      <c r="AF177" s="877"/>
      <c r="AG177" s="877"/>
      <c r="AH177" s="877"/>
      <c r="AI177" s="877"/>
      <c r="AJ177" s="877"/>
      <c r="AK177" s="877"/>
      <c r="AL177" s="877"/>
      <c r="AM177" s="878"/>
      <c r="AO177" s="256"/>
      <c r="BH177" s="1"/>
      <c r="BI177" s="49"/>
      <c r="BJ177" s="1"/>
      <c r="BL177" s="19"/>
      <c r="CS177" s="1" t="s">
        <v>2565</v>
      </c>
    </row>
    <row r="178" spans="1:97" ht="15" hidden="1" customHeight="1">
      <c r="A178" s="257"/>
      <c r="B178" s="254"/>
      <c r="C178" s="1052"/>
      <c r="D178" s="839"/>
      <c r="E178" s="840"/>
      <c r="F178" s="841"/>
      <c r="G178" s="761" t="s">
        <v>822</v>
      </c>
      <c r="H178" s="762"/>
      <c r="I178" s="762"/>
      <c r="J178" s="762"/>
      <c r="K178" s="762"/>
      <c r="L178" s="763"/>
      <c r="M178" s="947"/>
      <c r="N178" s="920"/>
      <c r="O178" s="920"/>
      <c r="P178" s="920"/>
      <c r="Q178" s="920"/>
      <c r="R178" s="920"/>
      <c r="S178" s="920"/>
      <c r="T178" s="920"/>
      <c r="U178" s="920"/>
      <c r="V178" s="920"/>
      <c r="W178" s="920"/>
      <c r="X178" s="920"/>
      <c r="Y178" s="920"/>
      <c r="Z178" s="920"/>
      <c r="AA178" s="920"/>
      <c r="AB178" s="920"/>
      <c r="AC178" s="920"/>
      <c r="AD178" s="920"/>
      <c r="AE178" s="920"/>
      <c r="AF178" s="920"/>
      <c r="AG178" s="920"/>
      <c r="AH178" s="920"/>
      <c r="AI178" s="921"/>
      <c r="AJ178" s="895" t="s">
        <v>125</v>
      </c>
      <c r="AK178" s="896"/>
      <c r="AL178" s="896"/>
      <c r="AM178" s="897"/>
      <c r="AO178" s="256"/>
      <c r="BH178" s="1"/>
      <c r="BI178" s="49"/>
      <c r="BJ178" s="1"/>
      <c r="CS178" s="1" t="s">
        <v>2566</v>
      </c>
    </row>
    <row r="179" spans="1:97" ht="15" hidden="1" customHeight="1">
      <c r="A179" s="257"/>
      <c r="B179" s="254"/>
      <c r="C179" s="1052"/>
      <c r="D179" s="839"/>
      <c r="E179" s="840"/>
      <c r="F179" s="841"/>
      <c r="G179" s="1010"/>
      <c r="H179" s="709"/>
      <c r="I179" s="709"/>
      <c r="J179" s="709"/>
      <c r="K179" s="709"/>
      <c r="L179" s="710"/>
      <c r="M179" s="879" t="s">
        <v>126</v>
      </c>
      <c r="N179" s="880"/>
      <c r="O179" s="881"/>
      <c r="P179" s="261" t="str">
        <f>MID($M$178,COLUMN()-15,1)</f>
        <v/>
      </c>
      <c r="Q179" s="261" t="str">
        <f t="shared" ref="Q179:AI179" si="31">MID($M$178,COLUMN()-15,1)</f>
        <v/>
      </c>
      <c r="R179" s="261" t="str">
        <f t="shared" si="31"/>
        <v/>
      </c>
      <c r="S179" s="261" t="str">
        <f t="shared" si="31"/>
        <v/>
      </c>
      <c r="T179" s="261" t="str">
        <f t="shared" si="31"/>
        <v/>
      </c>
      <c r="U179" s="261" t="str">
        <f t="shared" si="31"/>
        <v/>
      </c>
      <c r="V179" s="261" t="str">
        <f t="shared" si="31"/>
        <v/>
      </c>
      <c r="W179" s="261" t="str">
        <f t="shared" si="31"/>
        <v/>
      </c>
      <c r="X179" s="261" t="str">
        <f t="shared" si="31"/>
        <v/>
      </c>
      <c r="Y179" s="261" t="str">
        <f t="shared" si="31"/>
        <v/>
      </c>
      <c r="Z179" s="261" t="str">
        <f t="shared" si="31"/>
        <v/>
      </c>
      <c r="AA179" s="261" t="str">
        <f t="shared" si="31"/>
        <v/>
      </c>
      <c r="AB179" s="261" t="str">
        <f t="shared" si="31"/>
        <v/>
      </c>
      <c r="AC179" s="261" t="str">
        <f t="shared" si="31"/>
        <v/>
      </c>
      <c r="AD179" s="261" t="str">
        <f t="shared" si="31"/>
        <v/>
      </c>
      <c r="AE179" s="261" t="str">
        <f t="shared" si="31"/>
        <v/>
      </c>
      <c r="AF179" s="261" t="str">
        <f t="shared" si="31"/>
        <v/>
      </c>
      <c r="AG179" s="261" t="str">
        <f t="shared" si="31"/>
        <v/>
      </c>
      <c r="AH179" s="261" t="str">
        <f t="shared" si="31"/>
        <v/>
      </c>
      <c r="AI179" s="261" t="str">
        <f t="shared" si="31"/>
        <v/>
      </c>
      <c r="AJ179" s="941"/>
      <c r="AK179" s="942"/>
      <c r="AL179" s="942"/>
      <c r="AM179" s="943"/>
      <c r="AO179" s="256"/>
      <c r="BH179" s="1"/>
      <c r="BI179" s="49"/>
      <c r="BJ179" s="1"/>
      <c r="CS179" s="1" t="s">
        <v>2567</v>
      </c>
    </row>
    <row r="180" spans="1:97" ht="15" hidden="1" customHeight="1">
      <c r="A180" s="257"/>
      <c r="B180" s="254"/>
      <c r="C180" s="1053"/>
      <c r="D180" s="725"/>
      <c r="E180" s="726"/>
      <c r="F180" s="727"/>
      <c r="G180" s="764"/>
      <c r="H180" s="765"/>
      <c r="I180" s="765"/>
      <c r="J180" s="765"/>
      <c r="K180" s="765"/>
      <c r="L180" s="766"/>
      <c r="M180" s="882"/>
      <c r="N180" s="883"/>
      <c r="O180" s="884"/>
      <c r="P180" s="261" t="str">
        <f>MID($M$178,COLUMN()-15+20,1)</f>
        <v/>
      </c>
      <c r="Q180" s="261" t="str">
        <f t="shared" ref="Q180:AI180" si="32">MID($M$178,COLUMN()-15+20,1)</f>
        <v/>
      </c>
      <c r="R180" s="261" t="str">
        <f t="shared" si="32"/>
        <v/>
      </c>
      <c r="S180" s="261" t="str">
        <f t="shared" si="32"/>
        <v/>
      </c>
      <c r="T180" s="261" t="str">
        <f t="shared" si="32"/>
        <v/>
      </c>
      <c r="U180" s="261" t="str">
        <f t="shared" si="32"/>
        <v/>
      </c>
      <c r="V180" s="261" t="str">
        <f t="shared" si="32"/>
        <v/>
      </c>
      <c r="W180" s="261" t="str">
        <f t="shared" si="32"/>
        <v/>
      </c>
      <c r="X180" s="261" t="str">
        <f t="shared" si="32"/>
        <v/>
      </c>
      <c r="Y180" s="261" t="str">
        <f t="shared" si="32"/>
        <v/>
      </c>
      <c r="Z180" s="261" t="str">
        <f t="shared" si="32"/>
        <v/>
      </c>
      <c r="AA180" s="261" t="str">
        <f t="shared" si="32"/>
        <v/>
      </c>
      <c r="AB180" s="261" t="str">
        <f t="shared" si="32"/>
        <v/>
      </c>
      <c r="AC180" s="261" t="str">
        <f t="shared" si="32"/>
        <v/>
      </c>
      <c r="AD180" s="261" t="str">
        <f t="shared" si="32"/>
        <v/>
      </c>
      <c r="AE180" s="261" t="str">
        <f t="shared" si="32"/>
        <v/>
      </c>
      <c r="AF180" s="261" t="str">
        <f t="shared" si="32"/>
        <v/>
      </c>
      <c r="AG180" s="261" t="str">
        <f t="shared" si="32"/>
        <v/>
      </c>
      <c r="AH180" s="261" t="str">
        <f t="shared" si="32"/>
        <v/>
      </c>
      <c r="AI180" s="261" t="str">
        <f t="shared" si="32"/>
        <v/>
      </c>
      <c r="AJ180" s="944"/>
      <c r="AK180" s="945"/>
      <c r="AL180" s="945"/>
      <c r="AM180" s="946"/>
      <c r="AO180" s="256"/>
      <c r="BH180" s="1"/>
      <c r="BI180" s="49"/>
      <c r="BJ180" s="1"/>
      <c r="CS180" s="1" t="s">
        <v>2568</v>
      </c>
    </row>
    <row r="181" spans="1:97" ht="15" customHeight="1" thickBot="1">
      <c r="A181" s="241"/>
      <c r="B181" s="254"/>
      <c r="C181" s="296"/>
      <c r="D181" s="297"/>
      <c r="E181" s="297"/>
      <c r="F181" s="297"/>
      <c r="G181" s="297"/>
      <c r="H181" s="297"/>
      <c r="I181" s="297"/>
      <c r="J181" s="297"/>
      <c r="K181" s="297"/>
      <c r="L181" s="297"/>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30"/>
      <c r="AO181" s="256"/>
      <c r="CS181" s="1" t="s">
        <v>2569</v>
      </c>
    </row>
    <row r="182" spans="1:97" ht="15" customHeight="1" thickTop="1" thickBot="1">
      <c r="A182" s="241"/>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I182" s="241"/>
      <c r="AJ182" s="894" t="s">
        <v>546</v>
      </c>
      <c r="AK182" s="894"/>
      <c r="AL182" s="894"/>
      <c r="AM182" s="894"/>
      <c r="AN182" s="894"/>
      <c r="AO182" s="298"/>
      <c r="CS182" s="1" t="s">
        <v>2570</v>
      </c>
    </row>
    <row r="183" spans="1:97" ht="15" customHeight="1" thickTop="1">
      <c r="A183" s="241"/>
      <c r="B183" s="299"/>
      <c r="C183" s="300"/>
      <c r="D183" s="301"/>
      <c r="E183" s="301"/>
      <c r="F183" s="301"/>
      <c r="G183" s="301"/>
      <c r="H183" s="301"/>
      <c r="I183" s="301"/>
      <c r="J183" s="301"/>
      <c r="K183" s="301"/>
      <c r="L183" s="30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302"/>
      <c r="AN183" s="302"/>
      <c r="AO183" s="303"/>
      <c r="CS183" s="1" t="s">
        <v>2571</v>
      </c>
    </row>
    <row r="184" spans="1:97" ht="15" customHeight="1">
      <c r="A184" s="241"/>
      <c r="B184" s="304"/>
      <c r="C184" s="751" t="s">
        <v>841</v>
      </c>
      <c r="D184" s="854" t="s">
        <v>842</v>
      </c>
      <c r="E184" s="776"/>
      <c r="F184" s="776"/>
      <c r="G184" s="776"/>
      <c r="H184" s="776"/>
      <c r="I184" s="776"/>
      <c r="J184" s="776"/>
      <c r="K184" s="776"/>
      <c r="L184" s="777"/>
      <c r="M184" s="1057" t="s">
        <v>1025</v>
      </c>
      <c r="N184" s="1058"/>
      <c r="O184" s="857"/>
      <c r="P184" s="858"/>
      <c r="Q184" s="267" t="s">
        <v>131</v>
      </c>
      <c r="R184" s="857"/>
      <c r="S184" s="824"/>
      <c r="T184" s="293" t="s">
        <v>132</v>
      </c>
      <c r="U184" s="825"/>
      <c r="V184" s="824"/>
      <c r="W184" s="293" t="s">
        <v>133</v>
      </c>
      <c r="X184" s="729" t="s">
        <v>843</v>
      </c>
      <c r="Y184" s="729"/>
      <c r="Z184" s="729"/>
      <c r="AA184" s="729"/>
      <c r="AB184" s="729"/>
      <c r="AC184" s="729"/>
      <c r="AD184" s="729"/>
      <c r="AE184" s="729"/>
      <c r="AF184" s="729"/>
      <c r="AG184" s="729"/>
      <c r="AH184" s="729"/>
      <c r="AI184" s="729"/>
      <c r="AJ184" s="729"/>
      <c r="AK184" s="729"/>
      <c r="AL184" s="729"/>
      <c r="AM184" s="730"/>
      <c r="AO184" s="305"/>
      <c r="BL184" s="32" t="str">
        <f>IF(M184="選択","",IF(R184="","",M184&amp;O184&amp;Q184&amp;R184&amp;T184&amp;U184&amp;W184))</f>
        <v/>
      </c>
      <c r="CS184" s="1" t="s">
        <v>2572</v>
      </c>
    </row>
    <row r="185" spans="1:97" ht="15" customHeight="1">
      <c r="A185" s="241"/>
      <c r="B185" s="304"/>
      <c r="C185" s="752"/>
      <c r="D185" s="761" t="s">
        <v>844</v>
      </c>
      <c r="E185" s="762"/>
      <c r="F185" s="762"/>
      <c r="G185" s="762"/>
      <c r="H185" s="762"/>
      <c r="I185" s="762"/>
      <c r="J185" s="762"/>
      <c r="K185" s="762"/>
      <c r="L185" s="763"/>
      <c r="M185" s="761" t="s">
        <v>845</v>
      </c>
      <c r="N185" s="762"/>
      <c r="O185" s="762"/>
      <c r="P185" s="762"/>
      <c r="Q185" s="762"/>
      <c r="R185" s="762"/>
      <c r="S185" s="761"/>
      <c r="T185" s="762"/>
      <c r="U185" s="762"/>
      <c r="V185" s="762"/>
      <c r="W185" s="762"/>
      <c r="X185" s="762"/>
      <c r="Y185" s="762"/>
      <c r="Z185" s="762"/>
      <c r="AA185" s="762"/>
      <c r="AB185" s="762"/>
      <c r="AC185" s="762"/>
      <c r="AD185" s="762"/>
      <c r="AE185" s="762"/>
      <c r="AF185" s="762"/>
      <c r="AG185" s="762"/>
      <c r="AH185" s="762"/>
      <c r="AI185" s="762"/>
      <c r="AJ185" s="762"/>
      <c r="AK185" s="762"/>
      <c r="AL185" s="762"/>
      <c r="AM185" s="763"/>
      <c r="AO185" s="305"/>
      <c r="CS185" s="1" t="s">
        <v>2573</v>
      </c>
    </row>
    <row r="186" spans="1:97" ht="15" customHeight="1">
      <c r="A186" s="241"/>
      <c r="B186" s="304"/>
      <c r="C186" s="752"/>
      <c r="D186" s="764"/>
      <c r="E186" s="765"/>
      <c r="F186" s="765"/>
      <c r="G186" s="765"/>
      <c r="H186" s="765"/>
      <c r="I186" s="765"/>
      <c r="J186" s="765"/>
      <c r="K186" s="765"/>
      <c r="L186" s="766"/>
      <c r="M186" s="764"/>
      <c r="N186" s="765"/>
      <c r="O186" s="765"/>
      <c r="P186" s="765"/>
      <c r="Q186" s="765"/>
      <c r="R186" s="765"/>
      <c r="S186" s="764"/>
      <c r="T186" s="765"/>
      <c r="U186" s="765"/>
      <c r="V186" s="765"/>
      <c r="W186" s="765"/>
      <c r="X186" s="765"/>
      <c r="Y186" s="765"/>
      <c r="Z186" s="765"/>
      <c r="AA186" s="765"/>
      <c r="AB186" s="765"/>
      <c r="AC186" s="765"/>
      <c r="AD186" s="765"/>
      <c r="AE186" s="765"/>
      <c r="AF186" s="765"/>
      <c r="AG186" s="765"/>
      <c r="AH186" s="765"/>
      <c r="AI186" s="765"/>
      <c r="AJ186" s="765"/>
      <c r="AK186" s="765"/>
      <c r="AL186" s="765"/>
      <c r="AM186" s="766"/>
      <c r="AO186" s="305"/>
      <c r="CS186" s="1" t="s">
        <v>2574</v>
      </c>
    </row>
    <row r="187" spans="1:97" ht="15" customHeight="1">
      <c r="A187" s="241"/>
      <c r="B187" s="304"/>
      <c r="C187" s="752"/>
      <c r="D187" s="773" t="s">
        <v>846</v>
      </c>
      <c r="E187" s="773"/>
      <c r="F187" s="773"/>
      <c r="G187" s="758" t="s">
        <v>847</v>
      </c>
      <c r="H187" s="758"/>
      <c r="I187" s="758"/>
      <c r="J187" s="758"/>
      <c r="K187" s="758"/>
      <c r="L187" s="758"/>
      <c r="M187" s="759"/>
      <c r="N187" s="759"/>
      <c r="O187" s="759"/>
      <c r="P187" s="759"/>
      <c r="Q187" s="759"/>
      <c r="R187" s="760"/>
      <c r="S187" s="1085"/>
      <c r="T187" s="1086"/>
      <c r="U187" s="1086"/>
      <c r="V187" s="1086"/>
      <c r="W187" s="1086"/>
      <c r="X187" s="1086"/>
      <c r="Y187" s="1086"/>
      <c r="Z187" s="1086"/>
      <c r="AA187" s="1086"/>
      <c r="AB187" s="1086"/>
      <c r="AC187" s="1086"/>
      <c r="AD187" s="1086"/>
      <c r="AE187" s="1086"/>
      <c r="AF187" s="1086"/>
      <c r="AG187" s="1086"/>
      <c r="AH187" s="1086"/>
      <c r="AI187" s="1086"/>
      <c r="AJ187" s="1086"/>
      <c r="AK187" s="1086"/>
      <c r="AL187" s="1086"/>
      <c r="AM187" s="1087"/>
      <c r="AO187" s="305"/>
      <c r="CS187" s="1" t="s">
        <v>2575</v>
      </c>
    </row>
    <row r="188" spans="1:97" ht="15" customHeight="1">
      <c r="A188" s="241"/>
      <c r="B188" s="304"/>
      <c r="C188" s="752"/>
      <c r="D188" s="773"/>
      <c r="E188" s="773"/>
      <c r="F188" s="773"/>
      <c r="G188" s="758" t="s">
        <v>848</v>
      </c>
      <c r="H188" s="758"/>
      <c r="I188" s="758"/>
      <c r="J188" s="758"/>
      <c r="K188" s="758"/>
      <c r="L188" s="758"/>
      <c r="M188" s="775"/>
      <c r="N188" s="759"/>
      <c r="O188" s="759"/>
      <c r="P188" s="759"/>
      <c r="Q188" s="759"/>
      <c r="R188" s="760"/>
      <c r="S188" s="1088"/>
      <c r="T188" s="1089"/>
      <c r="U188" s="1089"/>
      <c r="V188" s="1089"/>
      <c r="W188" s="1089"/>
      <c r="X188" s="1089"/>
      <c r="Y188" s="1089"/>
      <c r="Z188" s="1089"/>
      <c r="AA188" s="1089"/>
      <c r="AB188" s="1089"/>
      <c r="AC188" s="1089"/>
      <c r="AD188" s="1089"/>
      <c r="AE188" s="1089"/>
      <c r="AF188" s="1089"/>
      <c r="AG188" s="1089"/>
      <c r="AH188" s="1089"/>
      <c r="AI188" s="1089"/>
      <c r="AJ188" s="1089"/>
      <c r="AK188" s="1089"/>
      <c r="AL188" s="1089"/>
      <c r="AM188" s="1090"/>
      <c r="AO188" s="305"/>
      <c r="CS188" s="1" t="s">
        <v>2576</v>
      </c>
    </row>
    <row r="189" spans="1:97" ht="15" customHeight="1">
      <c r="A189" s="241"/>
      <c r="B189" s="304"/>
      <c r="C189" s="752"/>
      <c r="D189" s="773"/>
      <c r="E189" s="773"/>
      <c r="F189" s="773"/>
      <c r="G189" s="758" t="s">
        <v>849</v>
      </c>
      <c r="H189" s="758"/>
      <c r="I189" s="758"/>
      <c r="J189" s="758"/>
      <c r="K189" s="758"/>
      <c r="L189" s="758"/>
      <c r="M189" s="775"/>
      <c r="N189" s="759"/>
      <c r="O189" s="759"/>
      <c r="P189" s="759"/>
      <c r="Q189" s="759"/>
      <c r="R189" s="760"/>
      <c r="S189" s="1088"/>
      <c r="T189" s="1089"/>
      <c r="U189" s="1089"/>
      <c r="V189" s="1089"/>
      <c r="W189" s="1089"/>
      <c r="X189" s="1089"/>
      <c r="Y189" s="1089"/>
      <c r="Z189" s="1089"/>
      <c r="AA189" s="1089"/>
      <c r="AB189" s="1089"/>
      <c r="AC189" s="1089"/>
      <c r="AD189" s="1089"/>
      <c r="AE189" s="1089"/>
      <c r="AF189" s="1089"/>
      <c r="AG189" s="1089"/>
      <c r="AH189" s="1089"/>
      <c r="AI189" s="1089"/>
      <c r="AJ189" s="1089"/>
      <c r="AK189" s="1089"/>
      <c r="AL189" s="1089"/>
      <c r="AM189" s="1090"/>
      <c r="AO189" s="305"/>
      <c r="CS189" s="1" t="s">
        <v>2577</v>
      </c>
    </row>
    <row r="190" spans="1:97" ht="15" customHeight="1">
      <c r="A190" s="241"/>
      <c r="B190" s="304"/>
      <c r="C190" s="752"/>
      <c r="D190" s="773"/>
      <c r="E190" s="773"/>
      <c r="F190" s="773"/>
      <c r="G190" s="758" t="s">
        <v>850</v>
      </c>
      <c r="H190" s="758"/>
      <c r="I190" s="758"/>
      <c r="J190" s="758"/>
      <c r="K190" s="758"/>
      <c r="L190" s="758"/>
      <c r="M190" s="759"/>
      <c r="N190" s="759"/>
      <c r="O190" s="759"/>
      <c r="P190" s="759"/>
      <c r="Q190" s="759"/>
      <c r="R190" s="760"/>
      <c r="S190" s="1088"/>
      <c r="T190" s="1089"/>
      <c r="U190" s="1089"/>
      <c r="V190" s="1089"/>
      <c r="W190" s="1089"/>
      <c r="X190" s="1089"/>
      <c r="Y190" s="1089"/>
      <c r="Z190" s="1089"/>
      <c r="AA190" s="1089"/>
      <c r="AB190" s="1089"/>
      <c r="AC190" s="1089"/>
      <c r="AD190" s="1089"/>
      <c r="AE190" s="1089"/>
      <c r="AF190" s="1089"/>
      <c r="AG190" s="1089"/>
      <c r="AH190" s="1089"/>
      <c r="AI190" s="1089"/>
      <c r="AJ190" s="1089"/>
      <c r="AK190" s="1089"/>
      <c r="AL190" s="1089"/>
      <c r="AM190" s="1090"/>
      <c r="AO190" s="305"/>
      <c r="CS190" s="1" t="s">
        <v>2578</v>
      </c>
    </row>
    <row r="191" spans="1:97" ht="15" customHeight="1">
      <c r="A191" s="241"/>
      <c r="B191" s="304"/>
      <c r="C191" s="752"/>
      <c r="D191" s="773"/>
      <c r="E191" s="773"/>
      <c r="F191" s="773"/>
      <c r="G191" s="758" t="s">
        <v>851</v>
      </c>
      <c r="H191" s="758"/>
      <c r="I191" s="758"/>
      <c r="J191" s="758"/>
      <c r="K191" s="758"/>
      <c r="L191" s="758"/>
      <c r="M191" s="759"/>
      <c r="N191" s="759"/>
      <c r="O191" s="759"/>
      <c r="P191" s="759"/>
      <c r="Q191" s="759"/>
      <c r="R191" s="760"/>
      <c r="S191" s="1088"/>
      <c r="T191" s="1089"/>
      <c r="U191" s="1089"/>
      <c r="V191" s="1089"/>
      <c r="W191" s="1089"/>
      <c r="X191" s="1089"/>
      <c r="Y191" s="1089"/>
      <c r="Z191" s="1089"/>
      <c r="AA191" s="1089"/>
      <c r="AB191" s="1089"/>
      <c r="AC191" s="1089"/>
      <c r="AD191" s="1089"/>
      <c r="AE191" s="1089"/>
      <c r="AF191" s="1089"/>
      <c r="AG191" s="1089"/>
      <c r="AH191" s="1089"/>
      <c r="AI191" s="1089"/>
      <c r="AJ191" s="1089"/>
      <c r="AK191" s="1089"/>
      <c r="AL191" s="1089"/>
      <c r="AM191" s="1090"/>
      <c r="AO191" s="305"/>
      <c r="CS191" s="1" t="s">
        <v>2579</v>
      </c>
    </row>
    <row r="192" spans="1:97" ht="15" customHeight="1">
      <c r="A192" s="241"/>
      <c r="B192" s="304"/>
      <c r="C192" s="752"/>
      <c r="D192" s="773"/>
      <c r="E192" s="773"/>
      <c r="F192" s="773"/>
      <c r="G192" s="758" t="s">
        <v>852</v>
      </c>
      <c r="H192" s="758"/>
      <c r="I192" s="758"/>
      <c r="J192" s="758"/>
      <c r="K192" s="758"/>
      <c r="L192" s="758"/>
      <c r="M192" s="759"/>
      <c r="N192" s="759"/>
      <c r="O192" s="759"/>
      <c r="P192" s="759"/>
      <c r="Q192" s="759"/>
      <c r="R192" s="760"/>
      <c r="S192" s="1088"/>
      <c r="T192" s="1089"/>
      <c r="U192" s="1089"/>
      <c r="V192" s="1089"/>
      <c r="W192" s="1089"/>
      <c r="X192" s="1089"/>
      <c r="Y192" s="1089"/>
      <c r="Z192" s="1089"/>
      <c r="AA192" s="1089"/>
      <c r="AB192" s="1089"/>
      <c r="AC192" s="1089"/>
      <c r="AD192" s="1089"/>
      <c r="AE192" s="1089"/>
      <c r="AF192" s="1089"/>
      <c r="AG192" s="1089"/>
      <c r="AH192" s="1089"/>
      <c r="AI192" s="1089"/>
      <c r="AJ192" s="1089"/>
      <c r="AK192" s="1089"/>
      <c r="AL192" s="1089"/>
      <c r="AM192" s="1090"/>
      <c r="AO192" s="305"/>
      <c r="CS192" s="1" t="s">
        <v>2580</v>
      </c>
    </row>
    <row r="193" spans="1:97" ht="15" customHeight="1">
      <c r="A193" s="241"/>
      <c r="B193" s="304"/>
      <c r="C193" s="752"/>
      <c r="D193" s="773"/>
      <c r="E193" s="773"/>
      <c r="F193" s="773"/>
      <c r="G193" s="758" t="s">
        <v>853</v>
      </c>
      <c r="H193" s="758"/>
      <c r="I193" s="758"/>
      <c r="J193" s="758"/>
      <c r="K193" s="758"/>
      <c r="L193" s="758"/>
      <c r="M193" s="759"/>
      <c r="N193" s="759"/>
      <c r="O193" s="759"/>
      <c r="P193" s="759"/>
      <c r="Q193" s="759"/>
      <c r="R193" s="760"/>
      <c r="S193" s="1088"/>
      <c r="T193" s="1089"/>
      <c r="U193" s="1089"/>
      <c r="V193" s="1089"/>
      <c r="W193" s="1089"/>
      <c r="X193" s="1089"/>
      <c r="Y193" s="1089"/>
      <c r="Z193" s="1089"/>
      <c r="AA193" s="1089"/>
      <c r="AB193" s="1089"/>
      <c r="AC193" s="1089"/>
      <c r="AD193" s="1089"/>
      <c r="AE193" s="1089"/>
      <c r="AF193" s="1089"/>
      <c r="AG193" s="1089"/>
      <c r="AH193" s="1089"/>
      <c r="AI193" s="1089"/>
      <c r="AJ193" s="1089"/>
      <c r="AK193" s="1089"/>
      <c r="AL193" s="1089"/>
      <c r="AM193" s="1090"/>
      <c r="AO193" s="305"/>
      <c r="CS193" s="1" t="s">
        <v>2581</v>
      </c>
    </row>
    <row r="194" spans="1:97" ht="15" customHeight="1">
      <c r="A194" s="241"/>
      <c r="B194" s="304"/>
      <c r="C194" s="752"/>
      <c r="D194" s="773"/>
      <c r="E194" s="773"/>
      <c r="F194" s="773"/>
      <c r="G194" s="758" t="s">
        <v>854</v>
      </c>
      <c r="H194" s="758"/>
      <c r="I194" s="758"/>
      <c r="J194" s="758"/>
      <c r="K194" s="758"/>
      <c r="L194" s="758"/>
      <c r="M194" s="775"/>
      <c r="N194" s="759"/>
      <c r="O194" s="759"/>
      <c r="P194" s="759"/>
      <c r="Q194" s="759"/>
      <c r="R194" s="760"/>
      <c r="S194" s="1088"/>
      <c r="T194" s="1089"/>
      <c r="U194" s="1089"/>
      <c r="V194" s="1089"/>
      <c r="W194" s="1089"/>
      <c r="X194" s="1089"/>
      <c r="Y194" s="1089"/>
      <c r="Z194" s="1089"/>
      <c r="AA194" s="1089"/>
      <c r="AB194" s="1089"/>
      <c r="AC194" s="1089"/>
      <c r="AD194" s="1089"/>
      <c r="AE194" s="1089"/>
      <c r="AF194" s="1089"/>
      <c r="AG194" s="1089"/>
      <c r="AH194" s="1089"/>
      <c r="AI194" s="1089"/>
      <c r="AJ194" s="1089"/>
      <c r="AK194" s="1089"/>
      <c r="AL194" s="1089"/>
      <c r="AM194" s="1090"/>
      <c r="AO194" s="305"/>
      <c r="CS194" s="1" t="s">
        <v>2582</v>
      </c>
    </row>
    <row r="195" spans="1:97" ht="15" customHeight="1">
      <c r="A195" s="241"/>
      <c r="B195" s="304"/>
      <c r="C195" s="752"/>
      <c r="D195" s="773"/>
      <c r="E195" s="773"/>
      <c r="F195" s="773"/>
      <c r="G195" s="754" t="s">
        <v>306</v>
      </c>
      <c r="H195" s="754"/>
      <c r="I195" s="754"/>
      <c r="J195" s="754"/>
      <c r="K195" s="754"/>
      <c r="L195" s="755"/>
      <c r="M195" s="767">
        <f>SUM(M187:R194)</f>
        <v>0</v>
      </c>
      <c r="N195" s="768"/>
      <c r="O195" s="768"/>
      <c r="P195" s="768"/>
      <c r="Q195" s="768"/>
      <c r="R195" s="769"/>
      <c r="S195" s="1088"/>
      <c r="T195" s="1089"/>
      <c r="U195" s="1089"/>
      <c r="V195" s="1089"/>
      <c r="W195" s="1089"/>
      <c r="X195" s="1089"/>
      <c r="Y195" s="1089"/>
      <c r="Z195" s="1089"/>
      <c r="AA195" s="1089"/>
      <c r="AB195" s="1089"/>
      <c r="AC195" s="1089"/>
      <c r="AD195" s="1089"/>
      <c r="AE195" s="1089"/>
      <c r="AF195" s="1089"/>
      <c r="AG195" s="1089"/>
      <c r="AH195" s="1089"/>
      <c r="AI195" s="1089"/>
      <c r="AJ195" s="1089"/>
      <c r="AK195" s="1089"/>
      <c r="AL195" s="1089"/>
      <c r="AM195" s="1090"/>
      <c r="AO195" s="305"/>
      <c r="CS195" s="1" t="s">
        <v>2583</v>
      </c>
    </row>
    <row r="196" spans="1:97" ht="15" customHeight="1" thickBot="1">
      <c r="A196" s="241"/>
      <c r="B196" s="304"/>
      <c r="C196" s="752"/>
      <c r="D196" s="774"/>
      <c r="E196" s="774"/>
      <c r="F196" s="774"/>
      <c r="G196" s="756"/>
      <c r="H196" s="756"/>
      <c r="I196" s="756"/>
      <c r="J196" s="756"/>
      <c r="K196" s="756"/>
      <c r="L196" s="757"/>
      <c r="M196" s="770"/>
      <c r="N196" s="771"/>
      <c r="O196" s="771"/>
      <c r="P196" s="771"/>
      <c r="Q196" s="771"/>
      <c r="R196" s="772"/>
      <c r="S196" s="1091"/>
      <c r="T196" s="1092"/>
      <c r="U196" s="1092"/>
      <c r="V196" s="1092"/>
      <c r="W196" s="1092"/>
      <c r="X196" s="1092"/>
      <c r="Y196" s="1092"/>
      <c r="Z196" s="1092"/>
      <c r="AA196" s="1092"/>
      <c r="AB196" s="1092"/>
      <c r="AC196" s="1092"/>
      <c r="AD196" s="1092"/>
      <c r="AE196" s="1092"/>
      <c r="AF196" s="1092"/>
      <c r="AG196" s="1092"/>
      <c r="AH196" s="1092"/>
      <c r="AI196" s="1092"/>
      <c r="AJ196" s="1092"/>
      <c r="AK196" s="1092"/>
      <c r="AL196" s="1092"/>
      <c r="AM196" s="1093"/>
      <c r="AO196" s="305"/>
      <c r="CS196" s="1" t="s">
        <v>2584</v>
      </c>
    </row>
    <row r="197" spans="1:97" ht="15" customHeight="1" thickTop="1">
      <c r="A197" s="241"/>
      <c r="B197" s="304"/>
      <c r="C197" s="752"/>
      <c r="D197" s="1066" t="s">
        <v>855</v>
      </c>
      <c r="E197" s="1067"/>
      <c r="F197" s="1068"/>
      <c r="G197" s="1070" t="s">
        <v>856</v>
      </c>
      <c r="H197" s="1070"/>
      <c r="I197" s="1070"/>
      <c r="J197" s="1070"/>
      <c r="K197" s="1070"/>
      <c r="L197" s="1070"/>
      <c r="M197" s="1071"/>
      <c r="N197" s="1071"/>
      <c r="O197" s="1071"/>
      <c r="P197" s="1071"/>
      <c r="Q197" s="1071"/>
      <c r="R197" s="1072"/>
      <c r="S197" s="1085"/>
      <c r="T197" s="1086"/>
      <c r="U197" s="1086"/>
      <c r="V197" s="1086"/>
      <c r="W197" s="1086"/>
      <c r="X197" s="1086"/>
      <c r="Y197" s="1086"/>
      <c r="Z197" s="1086"/>
      <c r="AA197" s="1086"/>
      <c r="AB197" s="1086"/>
      <c r="AC197" s="1086"/>
      <c r="AD197" s="1086"/>
      <c r="AE197" s="1086"/>
      <c r="AF197" s="1086"/>
      <c r="AG197" s="1086"/>
      <c r="AH197" s="1086"/>
      <c r="AI197" s="1086"/>
      <c r="AJ197" s="1086"/>
      <c r="AK197" s="1086"/>
      <c r="AL197" s="1086"/>
      <c r="AM197" s="1087"/>
      <c r="AO197" s="305"/>
      <c r="CS197" s="1" t="s">
        <v>2585</v>
      </c>
    </row>
    <row r="198" spans="1:97" ht="15" customHeight="1">
      <c r="A198" s="241"/>
      <c r="B198" s="304"/>
      <c r="C198" s="752"/>
      <c r="D198" s="1066"/>
      <c r="E198" s="1067"/>
      <c r="F198" s="1068"/>
      <c r="G198" s="758" t="s">
        <v>857</v>
      </c>
      <c r="H198" s="758"/>
      <c r="I198" s="758"/>
      <c r="J198" s="758"/>
      <c r="K198" s="758"/>
      <c r="L198" s="758"/>
      <c r="M198" s="759"/>
      <c r="N198" s="759"/>
      <c r="O198" s="759"/>
      <c r="P198" s="759"/>
      <c r="Q198" s="759"/>
      <c r="R198" s="760"/>
      <c r="S198" s="1088"/>
      <c r="T198" s="1089"/>
      <c r="U198" s="1089"/>
      <c r="V198" s="1089"/>
      <c r="W198" s="1089"/>
      <c r="X198" s="1089"/>
      <c r="Y198" s="1089"/>
      <c r="Z198" s="1089"/>
      <c r="AA198" s="1089"/>
      <c r="AB198" s="1089"/>
      <c r="AC198" s="1089"/>
      <c r="AD198" s="1089"/>
      <c r="AE198" s="1089"/>
      <c r="AF198" s="1089"/>
      <c r="AG198" s="1089"/>
      <c r="AH198" s="1089"/>
      <c r="AI198" s="1089"/>
      <c r="AJ198" s="1089"/>
      <c r="AK198" s="1089"/>
      <c r="AL198" s="1089"/>
      <c r="AM198" s="1090"/>
      <c r="AO198" s="305"/>
      <c r="CS198" s="1" t="s">
        <v>2586</v>
      </c>
    </row>
    <row r="199" spans="1:97" ht="15" customHeight="1">
      <c r="A199" s="241"/>
      <c r="B199" s="304"/>
      <c r="C199" s="752"/>
      <c r="D199" s="1066"/>
      <c r="E199" s="1067"/>
      <c r="F199" s="1068"/>
      <c r="G199" s="758" t="s">
        <v>858</v>
      </c>
      <c r="H199" s="758"/>
      <c r="I199" s="758"/>
      <c r="J199" s="758"/>
      <c r="K199" s="758"/>
      <c r="L199" s="758"/>
      <c r="M199" s="759"/>
      <c r="N199" s="759"/>
      <c r="O199" s="759"/>
      <c r="P199" s="759"/>
      <c r="Q199" s="759"/>
      <c r="R199" s="760"/>
      <c r="S199" s="1088"/>
      <c r="T199" s="1089"/>
      <c r="U199" s="1089"/>
      <c r="V199" s="1089"/>
      <c r="W199" s="1089"/>
      <c r="X199" s="1089"/>
      <c r="Y199" s="1089"/>
      <c r="Z199" s="1089"/>
      <c r="AA199" s="1089"/>
      <c r="AB199" s="1089"/>
      <c r="AC199" s="1089"/>
      <c r="AD199" s="1089"/>
      <c r="AE199" s="1089"/>
      <c r="AF199" s="1089"/>
      <c r="AG199" s="1089"/>
      <c r="AH199" s="1089"/>
      <c r="AI199" s="1089"/>
      <c r="AJ199" s="1089"/>
      <c r="AK199" s="1089"/>
      <c r="AL199" s="1089"/>
      <c r="AM199" s="1090"/>
      <c r="AO199" s="305"/>
      <c r="CS199" s="1" t="s">
        <v>2587</v>
      </c>
    </row>
    <row r="200" spans="1:97" ht="15" customHeight="1">
      <c r="A200" s="241"/>
      <c r="B200" s="304"/>
      <c r="C200" s="752"/>
      <c r="D200" s="1066"/>
      <c r="E200" s="1067"/>
      <c r="F200" s="1068"/>
      <c r="G200" s="758" t="s">
        <v>859</v>
      </c>
      <c r="H200" s="758"/>
      <c r="I200" s="758"/>
      <c r="J200" s="758"/>
      <c r="K200" s="758"/>
      <c r="L200" s="758"/>
      <c r="M200" s="759"/>
      <c r="N200" s="759"/>
      <c r="O200" s="759"/>
      <c r="P200" s="759"/>
      <c r="Q200" s="759"/>
      <c r="R200" s="760"/>
      <c r="S200" s="1088"/>
      <c r="T200" s="1089"/>
      <c r="U200" s="1089"/>
      <c r="V200" s="1089"/>
      <c r="W200" s="1089"/>
      <c r="X200" s="1089"/>
      <c r="Y200" s="1089"/>
      <c r="Z200" s="1089"/>
      <c r="AA200" s="1089"/>
      <c r="AB200" s="1089"/>
      <c r="AC200" s="1089"/>
      <c r="AD200" s="1089"/>
      <c r="AE200" s="1089"/>
      <c r="AF200" s="1089"/>
      <c r="AG200" s="1089"/>
      <c r="AH200" s="1089"/>
      <c r="AI200" s="1089"/>
      <c r="AJ200" s="1089"/>
      <c r="AK200" s="1089"/>
      <c r="AL200" s="1089"/>
      <c r="AM200" s="1090"/>
      <c r="AO200" s="305"/>
      <c r="CS200" s="1" t="s">
        <v>2588</v>
      </c>
    </row>
    <row r="201" spans="1:97" ht="15" customHeight="1">
      <c r="A201" s="241"/>
      <c r="B201" s="304"/>
      <c r="C201" s="752"/>
      <c r="D201" s="1066"/>
      <c r="E201" s="1067"/>
      <c r="F201" s="1068"/>
      <c r="G201" s="758" t="s">
        <v>854</v>
      </c>
      <c r="H201" s="758"/>
      <c r="I201" s="758"/>
      <c r="J201" s="758"/>
      <c r="K201" s="758"/>
      <c r="L201" s="758"/>
      <c r="M201" s="759"/>
      <c r="N201" s="759"/>
      <c r="O201" s="759"/>
      <c r="P201" s="759"/>
      <c r="Q201" s="759"/>
      <c r="R201" s="760"/>
      <c r="S201" s="1088"/>
      <c r="T201" s="1089"/>
      <c r="U201" s="1089"/>
      <c r="V201" s="1089"/>
      <c r="W201" s="1089"/>
      <c r="X201" s="1089"/>
      <c r="Y201" s="1089"/>
      <c r="Z201" s="1089"/>
      <c r="AA201" s="1089"/>
      <c r="AB201" s="1089"/>
      <c r="AC201" s="1089"/>
      <c r="AD201" s="1089"/>
      <c r="AE201" s="1089"/>
      <c r="AF201" s="1089"/>
      <c r="AG201" s="1089"/>
      <c r="AH201" s="1089"/>
      <c r="AI201" s="1089"/>
      <c r="AJ201" s="1089"/>
      <c r="AK201" s="1089"/>
      <c r="AL201" s="1089"/>
      <c r="AM201" s="1090"/>
      <c r="AO201" s="305"/>
      <c r="CS201" s="1" t="s">
        <v>2589</v>
      </c>
    </row>
    <row r="202" spans="1:97" ht="15" customHeight="1">
      <c r="A202" s="241"/>
      <c r="B202" s="304"/>
      <c r="C202" s="752"/>
      <c r="D202" s="1066"/>
      <c r="E202" s="1067"/>
      <c r="F202" s="1068"/>
      <c r="G202" s="754" t="s">
        <v>306</v>
      </c>
      <c r="H202" s="754"/>
      <c r="I202" s="754"/>
      <c r="J202" s="754"/>
      <c r="K202" s="754"/>
      <c r="L202" s="755"/>
      <c r="M202" s="767">
        <f>SUM(M197:R201)</f>
        <v>0</v>
      </c>
      <c r="N202" s="768"/>
      <c r="O202" s="768"/>
      <c r="P202" s="768"/>
      <c r="Q202" s="768"/>
      <c r="R202" s="769"/>
      <c r="S202" s="1088"/>
      <c r="T202" s="1089"/>
      <c r="U202" s="1089"/>
      <c r="V202" s="1089"/>
      <c r="W202" s="1089"/>
      <c r="X202" s="1089"/>
      <c r="Y202" s="1089"/>
      <c r="Z202" s="1089"/>
      <c r="AA202" s="1089"/>
      <c r="AB202" s="1089"/>
      <c r="AC202" s="1089"/>
      <c r="AD202" s="1089"/>
      <c r="AE202" s="1089"/>
      <c r="AF202" s="1089"/>
      <c r="AG202" s="1089"/>
      <c r="AH202" s="1089"/>
      <c r="AI202" s="1089"/>
      <c r="AJ202" s="1089"/>
      <c r="AK202" s="1089"/>
      <c r="AL202" s="1089"/>
      <c r="AM202" s="1090"/>
      <c r="AO202" s="305"/>
      <c r="CS202" s="1" t="s">
        <v>2590</v>
      </c>
    </row>
    <row r="203" spans="1:97" ht="15" customHeight="1">
      <c r="A203" s="241"/>
      <c r="B203" s="304"/>
      <c r="C203" s="753"/>
      <c r="D203" s="1014"/>
      <c r="E203" s="1069"/>
      <c r="F203" s="1015"/>
      <c r="G203" s="754"/>
      <c r="H203" s="754"/>
      <c r="I203" s="754"/>
      <c r="J203" s="754"/>
      <c r="K203" s="754"/>
      <c r="L203" s="755"/>
      <c r="M203" s="1054"/>
      <c r="N203" s="1055"/>
      <c r="O203" s="1055"/>
      <c r="P203" s="1055"/>
      <c r="Q203" s="1055"/>
      <c r="R203" s="1056"/>
      <c r="S203" s="1091"/>
      <c r="T203" s="1092"/>
      <c r="U203" s="1092"/>
      <c r="V203" s="1092"/>
      <c r="W203" s="1092"/>
      <c r="X203" s="1092"/>
      <c r="Y203" s="1092"/>
      <c r="Z203" s="1092"/>
      <c r="AA203" s="1092"/>
      <c r="AB203" s="1092"/>
      <c r="AC203" s="1092"/>
      <c r="AD203" s="1092"/>
      <c r="AE203" s="1092"/>
      <c r="AF203" s="1092"/>
      <c r="AG203" s="1092"/>
      <c r="AH203" s="1092"/>
      <c r="AI203" s="1092"/>
      <c r="AJ203" s="1092"/>
      <c r="AK203" s="1092"/>
      <c r="AL203" s="1092"/>
      <c r="AM203" s="1093"/>
      <c r="AO203" s="305"/>
      <c r="CS203" s="1" t="s">
        <v>2591</v>
      </c>
    </row>
    <row r="204" spans="1:97" ht="15" customHeight="1" thickBot="1">
      <c r="A204" s="241"/>
      <c r="B204" s="306"/>
      <c r="C204" s="307"/>
      <c r="D204" s="308"/>
      <c r="E204" s="308"/>
      <c r="F204" s="308"/>
      <c r="G204" s="308"/>
      <c r="H204" s="308"/>
      <c r="I204" s="308"/>
      <c r="J204" s="308"/>
      <c r="K204" s="308"/>
      <c r="L204" s="30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309"/>
      <c r="CS204" s="1" t="s">
        <v>2592</v>
      </c>
    </row>
    <row r="205" spans="1:97" ht="15" customHeight="1" thickTop="1">
      <c r="A205" s="241"/>
      <c r="C205" s="241"/>
      <c r="M205" s="241"/>
      <c r="N205" s="241"/>
      <c r="O205" s="241"/>
      <c r="P205" s="241"/>
      <c r="Q205" s="241"/>
      <c r="R205" s="241"/>
      <c r="S205" s="241"/>
      <c r="T205" s="241"/>
      <c r="U205" s="241"/>
      <c r="V205" s="241"/>
      <c r="W205" s="241"/>
      <c r="X205" s="241"/>
      <c r="Y205" s="241"/>
      <c r="Z205" s="241"/>
      <c r="AA205" s="241"/>
      <c r="AB205" s="241"/>
      <c r="AC205" s="241"/>
      <c r="AD205" s="241"/>
      <c r="AE205" s="241"/>
      <c r="AF205" s="241"/>
      <c r="AG205" s="241"/>
      <c r="AH205" s="241"/>
      <c r="AI205" s="241"/>
      <c r="AJ205" s="241"/>
      <c r="AK205" s="241"/>
      <c r="AL205" s="241"/>
      <c r="AM205" s="241"/>
      <c r="AN205" s="241"/>
      <c r="AO205" s="241"/>
      <c r="CS205" s="1" t="s">
        <v>2593</v>
      </c>
    </row>
    <row r="206" spans="1:97" ht="15" customHeight="1" thickBot="1">
      <c r="CS206" s="1" t="s">
        <v>2594</v>
      </c>
    </row>
    <row r="207" spans="1:97" ht="15" customHeight="1" thickTop="1">
      <c r="B207" s="743" t="s">
        <v>1659</v>
      </c>
      <c r="C207" s="744"/>
      <c r="D207" s="744"/>
      <c r="E207" s="744"/>
      <c r="F207" s="744"/>
      <c r="G207" s="744"/>
      <c r="H207" s="744"/>
      <c r="I207" s="744"/>
      <c r="J207" s="744"/>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5"/>
      <c r="AR207" s="991" t="s">
        <v>1660</v>
      </c>
      <c r="AS207" s="991"/>
      <c r="AT207" s="991"/>
      <c r="AU207" s="991"/>
      <c r="AV207" s="991"/>
      <c r="AW207" s="991"/>
      <c r="AX207" s="991"/>
      <c r="AY207" s="991"/>
      <c r="AZ207" s="991"/>
      <c r="BA207" s="991"/>
      <c r="BB207" s="991"/>
      <c r="BC207" s="991"/>
      <c r="BD207" s="991"/>
      <c r="BE207" s="991"/>
      <c r="BF207" s="991"/>
      <c r="BG207" s="991"/>
      <c r="CS207" s="1" t="s">
        <v>2595</v>
      </c>
    </row>
    <row r="208" spans="1:97" ht="15" customHeight="1">
      <c r="B208" s="746"/>
      <c r="C208" s="747"/>
      <c r="D208" s="747"/>
      <c r="E208" s="747"/>
      <c r="F208" s="747"/>
      <c r="G208" s="747"/>
      <c r="H208" s="747"/>
      <c r="I208" s="747"/>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8"/>
      <c r="AR208" s="991"/>
      <c r="AS208" s="991"/>
      <c r="AT208" s="991"/>
      <c r="AU208" s="991"/>
      <c r="AV208" s="991"/>
      <c r="AW208" s="991"/>
      <c r="AX208" s="991"/>
      <c r="AY208" s="991"/>
      <c r="AZ208" s="991"/>
      <c r="BA208" s="991"/>
      <c r="BB208" s="991"/>
      <c r="BC208" s="991"/>
      <c r="BD208" s="991"/>
      <c r="BE208" s="991"/>
      <c r="BF208" s="991"/>
      <c r="BG208" s="991"/>
      <c r="CS208" s="1" t="s">
        <v>2596</v>
      </c>
    </row>
    <row r="209" spans="2:97" ht="15" customHeight="1" thickBot="1">
      <c r="B209" s="1325" t="s">
        <v>1661</v>
      </c>
      <c r="C209" s="1326"/>
      <c r="D209" s="1326"/>
      <c r="E209" s="1326"/>
      <c r="F209" s="1326"/>
      <c r="G209" s="1326"/>
      <c r="H209" s="1326"/>
      <c r="I209" s="1326"/>
      <c r="J209" s="1326"/>
      <c r="K209" s="1326"/>
      <c r="L209" s="1326"/>
      <c r="M209" s="1326"/>
      <c r="N209" s="1326"/>
      <c r="O209" s="1326"/>
      <c r="P209" s="1326"/>
      <c r="Q209" s="1326"/>
      <c r="R209" s="1326"/>
      <c r="S209" s="1326"/>
      <c r="T209" s="1326"/>
      <c r="U209" s="1326"/>
      <c r="V209" s="1326"/>
      <c r="W209" s="1326"/>
      <c r="X209" s="1326"/>
      <c r="Y209" s="1326"/>
      <c r="Z209" s="1326"/>
      <c r="AA209" s="1326"/>
      <c r="AB209" s="1326"/>
      <c r="AC209" s="1326"/>
      <c r="AD209" s="1326"/>
      <c r="AE209" s="1326"/>
      <c r="AF209" s="1326"/>
      <c r="AG209" s="1326"/>
      <c r="AH209" s="1326"/>
      <c r="AI209" s="1326"/>
      <c r="AJ209" s="1326"/>
      <c r="AK209" s="1326"/>
      <c r="AL209" s="1326"/>
      <c r="AM209" s="1326"/>
      <c r="AN209" s="1326"/>
      <c r="AO209" s="55"/>
      <c r="AR209" s="972" t="s">
        <v>67</v>
      </c>
      <c r="AS209" s="973"/>
      <c r="AT209" s="989" t="s">
        <v>1446</v>
      </c>
      <c r="AU209" s="989"/>
      <c r="AV209" s="989"/>
      <c r="AW209" s="989"/>
      <c r="AX209" s="989"/>
      <c r="AY209" s="989"/>
      <c r="AZ209" s="989"/>
      <c r="BA209" s="989"/>
      <c r="BB209" s="989"/>
      <c r="BC209" s="989"/>
      <c r="BD209" s="989"/>
      <c r="BE209" s="989"/>
      <c r="BF209" s="989"/>
      <c r="BG209" s="989"/>
      <c r="CS209" s="1" t="s">
        <v>2597</v>
      </c>
    </row>
    <row r="210" spans="2:97" ht="15" customHeight="1">
      <c r="B210" s="310"/>
      <c r="C210" s="1254" t="s">
        <v>717</v>
      </c>
      <c r="D210" s="1311" t="s">
        <v>799</v>
      </c>
      <c r="E210" s="1312"/>
      <c r="F210" s="1312"/>
      <c r="G210" s="1312"/>
      <c r="H210" s="1312"/>
      <c r="I210" s="1312"/>
      <c r="J210" s="1312"/>
      <c r="K210" s="1312"/>
      <c r="L210" s="1313"/>
      <c r="M210" s="1237" t="s">
        <v>1024</v>
      </c>
      <c r="N210" s="1317"/>
      <c r="O210" s="1077"/>
      <c r="P210" s="1078"/>
      <c r="Q210" s="729" t="s">
        <v>131</v>
      </c>
      <c r="R210" s="1077"/>
      <c r="S210" s="1078"/>
      <c r="T210" s="729" t="s">
        <v>132</v>
      </c>
      <c r="U210" s="1077"/>
      <c r="V210" s="1078"/>
      <c r="W210" s="729" t="s">
        <v>133</v>
      </c>
      <c r="X210" s="1268" t="s">
        <v>632</v>
      </c>
      <c r="Y210" s="1268"/>
      <c r="Z210" s="1268"/>
      <c r="AA210" s="1268"/>
      <c r="AB210" s="1268"/>
      <c r="AC210" s="1268"/>
      <c r="AD210" s="1268"/>
      <c r="AE210" s="1268"/>
      <c r="AF210" s="1268"/>
      <c r="AG210" s="1268"/>
      <c r="AH210" s="1081"/>
      <c r="AI210" s="1081"/>
      <c r="AJ210" s="1081"/>
      <c r="AK210" s="1081"/>
      <c r="AL210" s="1081"/>
      <c r="AM210" s="1082"/>
      <c r="AO210" s="311"/>
      <c r="AR210" s="1272" t="s">
        <v>1488</v>
      </c>
      <c r="AS210" s="1273"/>
      <c r="AT210" s="1305" t="s">
        <v>1489</v>
      </c>
      <c r="AU210" s="1306"/>
      <c r="AV210" s="1307"/>
      <c r="AW210" s="1352" t="s">
        <v>1490</v>
      </c>
      <c r="AX210" s="1352"/>
      <c r="AY210" s="1352"/>
      <c r="AZ210" s="1352"/>
      <c r="BA210" s="1352"/>
      <c r="BB210" s="1352"/>
      <c r="BC210" s="1352"/>
      <c r="BD210" s="1352"/>
      <c r="BE210" s="1352"/>
      <c r="BF210" s="1352"/>
      <c r="BG210" s="1353"/>
      <c r="BL210" s="7" t="str">
        <f>IF(U210=""," 　　年　 　月　 　日",M210&amp;O210&amp;Q210&amp;R210&amp;T210&amp;U210&amp;W210)</f>
        <v xml:space="preserve"> 　　年　 　月　 　日</v>
      </c>
      <c r="BM210" s="48"/>
      <c r="BN210" s="396">
        <f>O210+2018</f>
        <v>2018</v>
      </c>
      <c r="CS210" s="1" t="s">
        <v>2598</v>
      </c>
    </row>
    <row r="211" spans="2:97" ht="15" customHeight="1">
      <c r="B211" s="310"/>
      <c r="C211" s="1255"/>
      <c r="D211" s="1314"/>
      <c r="E211" s="1315"/>
      <c r="F211" s="1315"/>
      <c r="G211" s="1315"/>
      <c r="H211" s="1315"/>
      <c r="I211" s="1315"/>
      <c r="J211" s="1315"/>
      <c r="K211" s="1315"/>
      <c r="L211" s="1316"/>
      <c r="M211" s="1238"/>
      <c r="N211" s="1318"/>
      <c r="O211" s="1079"/>
      <c r="P211" s="1080"/>
      <c r="Q211" s="732"/>
      <c r="R211" s="1079"/>
      <c r="S211" s="1080"/>
      <c r="T211" s="732"/>
      <c r="U211" s="1079"/>
      <c r="V211" s="1080"/>
      <c r="W211" s="732"/>
      <c r="X211" s="1269"/>
      <c r="Y211" s="1269"/>
      <c r="Z211" s="1269"/>
      <c r="AA211" s="1269"/>
      <c r="AB211" s="1269"/>
      <c r="AC211" s="1269"/>
      <c r="AD211" s="1269"/>
      <c r="AE211" s="1269"/>
      <c r="AF211" s="1269"/>
      <c r="AG211" s="1269"/>
      <c r="AH211" s="1083"/>
      <c r="AI211" s="1083"/>
      <c r="AJ211" s="1083"/>
      <c r="AK211" s="1083"/>
      <c r="AL211" s="1083"/>
      <c r="AM211" s="1084"/>
      <c r="AO211" s="311"/>
      <c r="AR211" s="1274" t="s">
        <v>1019</v>
      </c>
      <c r="AS211" s="1275"/>
      <c r="AT211" s="854"/>
      <c r="AU211" s="776"/>
      <c r="AV211" s="777"/>
      <c r="AW211" s="875" t="s">
        <v>1491</v>
      </c>
      <c r="AX211" s="875"/>
      <c r="AY211" s="875"/>
      <c r="AZ211" s="875"/>
      <c r="BA211" s="875"/>
      <c r="BB211" s="875"/>
      <c r="BC211" s="875"/>
      <c r="BD211" s="875"/>
      <c r="BE211" s="875"/>
      <c r="BF211" s="875"/>
      <c r="BG211" s="1296"/>
      <c r="BL211" s="397" t="str">
        <f>IF(O210=""," 　　年　 　月　 　日",BN210&amp;Q210&amp;R210&amp;T210&amp;U210&amp;W210)</f>
        <v xml:space="preserve"> 　　年　 　月　 　日</v>
      </c>
      <c r="BM211" s="48"/>
      <c r="BN211" s="48"/>
      <c r="CS211" s="1" t="s">
        <v>2599</v>
      </c>
    </row>
    <row r="212" spans="2:97" ht="15" customHeight="1">
      <c r="B212" s="310"/>
      <c r="C212" s="729"/>
      <c r="D212" s="729"/>
      <c r="E212" s="729"/>
      <c r="F212" s="729"/>
      <c r="G212" s="729"/>
      <c r="H212" s="729"/>
      <c r="I212" s="729"/>
      <c r="J212" s="729"/>
      <c r="K212" s="729"/>
      <c r="L212" s="729"/>
      <c r="M212" s="729"/>
      <c r="N212" s="729"/>
      <c r="O212" s="729"/>
      <c r="P212" s="729"/>
      <c r="Q212" s="729"/>
      <c r="R212" s="729"/>
      <c r="S212" s="729"/>
      <c r="T212" s="729"/>
      <c r="U212" s="729"/>
      <c r="V212" s="729"/>
      <c r="W212" s="729"/>
      <c r="X212" s="729"/>
      <c r="Y212" s="729"/>
      <c r="Z212" s="729"/>
      <c r="AA212" s="729"/>
      <c r="AB212" s="729"/>
      <c r="AC212" s="729"/>
      <c r="AD212" s="729"/>
      <c r="AE212" s="729"/>
      <c r="AF212" s="729"/>
      <c r="AG212" s="729"/>
      <c r="AH212" s="729"/>
      <c r="AI212" s="1292" t="s">
        <v>546</v>
      </c>
      <c r="AJ212" s="1292"/>
      <c r="AK212" s="1292"/>
      <c r="AL212" s="1292"/>
      <c r="AM212" s="1292"/>
      <c r="AO212" s="311"/>
      <c r="AR212" s="1299" t="s">
        <v>1020</v>
      </c>
      <c r="AS212" s="1300"/>
      <c r="AT212" s="854"/>
      <c r="AU212" s="776"/>
      <c r="AV212" s="777"/>
      <c r="AW212" s="875" t="s">
        <v>1975</v>
      </c>
      <c r="AX212" s="875"/>
      <c r="AY212" s="875"/>
      <c r="AZ212" s="875"/>
      <c r="BA212" s="875"/>
      <c r="BB212" s="875"/>
      <c r="BC212" s="875"/>
      <c r="BD212" s="875"/>
      <c r="BE212" s="875"/>
      <c r="BF212" s="875"/>
      <c r="BG212" s="1296"/>
      <c r="CS212" s="1" t="s">
        <v>2600</v>
      </c>
    </row>
    <row r="213" spans="2:97" ht="15" customHeight="1">
      <c r="B213" s="310"/>
      <c r="C213" s="1334" t="s">
        <v>1518</v>
      </c>
      <c r="D213" s="1335"/>
      <c r="E213" s="1335"/>
      <c r="F213" s="1335"/>
      <c r="G213" s="1335"/>
      <c r="H213" s="1335"/>
      <c r="I213" s="1335"/>
      <c r="J213" s="1335"/>
      <c r="K213" s="1335"/>
      <c r="L213" s="1336"/>
      <c r="M213" s="1343"/>
      <c r="N213" s="1344"/>
      <c r="O213" s="1344"/>
      <c r="P213" s="1344"/>
      <c r="Q213" s="1344"/>
      <c r="R213" s="1344"/>
      <c r="S213" s="1344"/>
      <c r="T213" s="1344"/>
      <c r="U213" s="1344"/>
      <c r="V213" s="1344"/>
      <c r="W213" s="1344"/>
      <c r="X213" s="1344"/>
      <c r="Y213" s="1344"/>
      <c r="Z213" s="1344"/>
      <c r="AA213" s="1344"/>
      <c r="AB213" s="1344"/>
      <c r="AC213" s="1344"/>
      <c r="AD213" s="1344"/>
      <c r="AE213" s="1344"/>
      <c r="AF213" s="1344"/>
      <c r="AG213" s="1344"/>
      <c r="AH213" s="1344"/>
      <c r="AI213" s="1344"/>
      <c r="AJ213" s="1344"/>
      <c r="AK213" s="1344"/>
      <c r="AL213" s="1344"/>
      <c r="AM213" s="1345"/>
      <c r="AO213" s="311"/>
      <c r="AR213" s="1299" t="s">
        <v>1021</v>
      </c>
      <c r="AS213" s="1300"/>
      <c r="AT213" s="854"/>
      <c r="AU213" s="776"/>
      <c r="AV213" s="777"/>
      <c r="AW213" s="875" t="s">
        <v>1976</v>
      </c>
      <c r="AX213" s="875"/>
      <c r="AY213" s="875"/>
      <c r="AZ213" s="875"/>
      <c r="BA213" s="875"/>
      <c r="BB213" s="875"/>
      <c r="BC213" s="875"/>
      <c r="BD213" s="875"/>
      <c r="BE213" s="875"/>
      <c r="BF213" s="875"/>
      <c r="BG213" s="1296"/>
      <c r="BL213" s="11">
        <f>M213</f>
        <v>0</v>
      </c>
      <c r="CS213" s="1" t="s">
        <v>2601</v>
      </c>
    </row>
    <row r="214" spans="2:97" ht="15" customHeight="1">
      <c r="B214" s="310"/>
      <c r="C214" s="1337"/>
      <c r="D214" s="1338"/>
      <c r="E214" s="1338"/>
      <c r="F214" s="1338"/>
      <c r="G214" s="1338"/>
      <c r="H214" s="1338"/>
      <c r="I214" s="1338"/>
      <c r="J214" s="1338"/>
      <c r="K214" s="1338"/>
      <c r="L214" s="1339"/>
      <c r="M214" s="1346"/>
      <c r="N214" s="1347"/>
      <c r="O214" s="1347"/>
      <c r="P214" s="1347"/>
      <c r="Q214" s="1347"/>
      <c r="R214" s="1347"/>
      <c r="S214" s="1347"/>
      <c r="T214" s="1347"/>
      <c r="U214" s="1347"/>
      <c r="V214" s="1347"/>
      <c r="W214" s="1347"/>
      <c r="X214" s="1347"/>
      <c r="Y214" s="1347"/>
      <c r="Z214" s="1347"/>
      <c r="AA214" s="1347"/>
      <c r="AB214" s="1347"/>
      <c r="AC214" s="1347"/>
      <c r="AD214" s="1347"/>
      <c r="AE214" s="1347"/>
      <c r="AF214" s="1347"/>
      <c r="AG214" s="1347"/>
      <c r="AH214" s="1347"/>
      <c r="AI214" s="1347"/>
      <c r="AJ214" s="1347"/>
      <c r="AK214" s="1347"/>
      <c r="AL214" s="1347"/>
      <c r="AM214" s="1348"/>
      <c r="AO214" s="311"/>
      <c r="AR214" s="1299" t="s">
        <v>1022</v>
      </c>
      <c r="AS214" s="1300"/>
      <c r="AT214" s="854"/>
      <c r="AU214" s="776"/>
      <c r="AV214" s="777"/>
      <c r="AW214" s="875" t="s">
        <v>2334</v>
      </c>
      <c r="AX214" s="875"/>
      <c r="AY214" s="875"/>
      <c r="AZ214" s="875"/>
      <c r="BA214" s="875"/>
      <c r="BB214" s="875"/>
      <c r="BC214" s="875"/>
      <c r="BD214" s="875"/>
      <c r="BE214" s="875"/>
      <c r="BF214" s="875"/>
      <c r="BG214" s="1296"/>
      <c r="CS214" s="1" t="s">
        <v>2602</v>
      </c>
    </row>
    <row r="215" spans="2:97" ht="15" customHeight="1" thickBot="1">
      <c r="B215" s="310"/>
      <c r="C215" s="1340"/>
      <c r="D215" s="1341"/>
      <c r="E215" s="1341"/>
      <c r="F215" s="1341"/>
      <c r="G215" s="1341"/>
      <c r="H215" s="1341"/>
      <c r="I215" s="1341"/>
      <c r="J215" s="1341"/>
      <c r="K215" s="1341"/>
      <c r="L215" s="1342"/>
      <c r="M215" s="1349" t="str">
        <f>BL29</f>
        <v/>
      </c>
      <c r="N215" s="1350"/>
      <c r="O215" s="1350"/>
      <c r="P215" s="1350"/>
      <c r="Q215" s="1350"/>
      <c r="R215" s="1350"/>
      <c r="S215" s="1350"/>
      <c r="T215" s="1350"/>
      <c r="U215" s="1350"/>
      <c r="V215" s="1350"/>
      <c r="W215" s="1350"/>
      <c r="X215" s="1350"/>
      <c r="Y215" s="1350"/>
      <c r="Z215" s="1350"/>
      <c r="AA215" s="1350"/>
      <c r="AB215" s="1350"/>
      <c r="AC215" s="1350"/>
      <c r="AD215" s="1350"/>
      <c r="AE215" s="1350"/>
      <c r="AF215" s="1350"/>
      <c r="AG215" s="1350"/>
      <c r="AH215" s="1350"/>
      <c r="AI215" s="1350"/>
      <c r="AJ215" s="1350"/>
      <c r="AK215" s="1350"/>
      <c r="AL215" s="1350"/>
      <c r="AM215" s="1351"/>
      <c r="AO215" s="311"/>
      <c r="AR215" s="1301" t="s">
        <v>1494</v>
      </c>
      <c r="AS215" s="1302"/>
      <c r="AT215" s="1308"/>
      <c r="AU215" s="1309"/>
      <c r="AV215" s="1310"/>
      <c r="AW215" s="1303" t="s">
        <v>2335</v>
      </c>
      <c r="AX215" s="1303"/>
      <c r="AY215" s="1303"/>
      <c r="AZ215" s="1303"/>
      <c r="BA215" s="1303"/>
      <c r="BB215" s="1303"/>
      <c r="BC215" s="1303"/>
      <c r="BD215" s="1303"/>
      <c r="BE215" s="1303"/>
      <c r="BF215" s="1303"/>
      <c r="BG215" s="1304"/>
      <c r="BL215" s="19"/>
      <c r="BM215" s="48"/>
      <c r="BN215" s="48"/>
      <c r="CS215" s="1" t="s">
        <v>2603</v>
      </c>
    </row>
    <row r="216" spans="2:97" ht="15" customHeight="1">
      <c r="B216" s="310"/>
      <c r="C216" s="722" t="s">
        <v>1517</v>
      </c>
      <c r="D216" s="723"/>
      <c r="E216" s="723"/>
      <c r="F216" s="723"/>
      <c r="G216" s="723"/>
      <c r="H216" s="723"/>
      <c r="I216" s="723"/>
      <c r="J216" s="723"/>
      <c r="K216" s="723"/>
      <c r="L216" s="724"/>
      <c r="M216" s="1283"/>
      <c r="N216" s="1284"/>
      <c r="O216" s="1284"/>
      <c r="P216" s="1284"/>
      <c r="Q216" s="1284"/>
      <c r="R216" s="1284"/>
      <c r="S216" s="1284"/>
      <c r="T216" s="1284"/>
      <c r="U216" s="1284"/>
      <c r="V216" s="1284"/>
      <c r="W216" s="1284"/>
      <c r="X216" s="1284"/>
      <c r="Y216" s="1284"/>
      <c r="Z216" s="1284"/>
      <c r="AA216" s="1284"/>
      <c r="AB216" s="1284"/>
      <c r="AC216" s="1284"/>
      <c r="AD216" s="1284"/>
      <c r="AE216" s="1284"/>
      <c r="AF216" s="1284"/>
      <c r="AG216" s="1284"/>
      <c r="AH216" s="1284"/>
      <c r="AI216" s="1284"/>
      <c r="AJ216" s="1284"/>
      <c r="AK216" s="1284"/>
      <c r="AL216" s="1284"/>
      <c r="AM216" s="1285"/>
      <c r="AO216" s="311"/>
      <c r="AR216" s="1354" t="s">
        <v>1495</v>
      </c>
      <c r="AS216" s="312" t="s">
        <v>1090</v>
      </c>
      <c r="AT216" s="1293" t="s">
        <v>1492</v>
      </c>
      <c r="AU216" s="1294"/>
      <c r="AV216" s="1295"/>
      <c r="AW216" s="1331" t="s">
        <v>1860</v>
      </c>
      <c r="AX216" s="1332"/>
      <c r="AY216" s="1332"/>
      <c r="AZ216" s="1332"/>
      <c r="BA216" s="1332"/>
      <c r="BB216" s="1332"/>
      <c r="BC216" s="1332"/>
      <c r="BD216" s="1332"/>
      <c r="BE216" s="1332"/>
      <c r="BF216" s="1332"/>
      <c r="BG216" s="1333"/>
      <c r="BL216" s="11">
        <f>M216</f>
        <v>0</v>
      </c>
      <c r="BM216" s="48"/>
      <c r="BN216" s="48"/>
      <c r="CS216" s="1" t="s">
        <v>2604</v>
      </c>
    </row>
    <row r="217" spans="2:97" ht="15" customHeight="1">
      <c r="B217" s="310"/>
      <c r="C217" s="839"/>
      <c r="D217" s="840"/>
      <c r="E217" s="840"/>
      <c r="F217" s="840"/>
      <c r="G217" s="840"/>
      <c r="H217" s="840"/>
      <c r="I217" s="840"/>
      <c r="J217" s="840"/>
      <c r="K217" s="840"/>
      <c r="L217" s="841"/>
      <c r="M217" s="1286"/>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c r="AK217" s="1287"/>
      <c r="AL217" s="1287"/>
      <c r="AM217" s="1288"/>
      <c r="AO217" s="311"/>
      <c r="AR217" s="1355"/>
      <c r="AS217" s="313" t="s">
        <v>1091</v>
      </c>
      <c r="AT217" s="1010"/>
      <c r="AU217" s="709"/>
      <c r="AV217" s="710"/>
      <c r="AW217" s="1265" t="s">
        <v>1861</v>
      </c>
      <c r="AX217" s="1266"/>
      <c r="AY217" s="1266"/>
      <c r="AZ217" s="1266"/>
      <c r="BA217" s="1266"/>
      <c r="BB217" s="1266"/>
      <c r="BC217" s="1266"/>
      <c r="BD217" s="1266"/>
      <c r="BE217" s="1266"/>
      <c r="BF217" s="1266"/>
      <c r="BG217" s="1267"/>
      <c r="BL217" s="19"/>
      <c r="BM217" s="48"/>
      <c r="BN217" s="48"/>
      <c r="CS217" s="1" t="s">
        <v>2605</v>
      </c>
    </row>
    <row r="218" spans="2:97" ht="15" customHeight="1" thickBot="1">
      <c r="B218" s="310"/>
      <c r="C218" s="722" t="s">
        <v>1095</v>
      </c>
      <c r="D218" s="723"/>
      <c r="E218" s="723"/>
      <c r="F218" s="723"/>
      <c r="G218" s="723"/>
      <c r="H218" s="723"/>
      <c r="I218" s="723"/>
      <c r="J218" s="723"/>
      <c r="K218" s="723"/>
      <c r="L218" s="724"/>
      <c r="M218" s="1297"/>
      <c r="N218" s="1297"/>
      <c r="O218" s="1297"/>
      <c r="P218" s="1297"/>
      <c r="Q218" s="1297"/>
      <c r="R218" s="1297"/>
      <c r="S218" s="1297"/>
      <c r="T218" s="1297"/>
      <c r="U218" s="1297"/>
      <c r="V218" s="1297"/>
      <c r="W218" s="1297"/>
      <c r="X218" s="1167" t="s">
        <v>1096</v>
      </c>
      <c r="Y218" s="1167"/>
      <c r="Z218" s="1073"/>
      <c r="AA218" s="1073"/>
      <c r="AB218" s="1073"/>
      <c r="AC218" s="1073"/>
      <c r="AD218" s="1073"/>
      <c r="AE218" s="1073"/>
      <c r="AF218" s="1073"/>
      <c r="AG218" s="1073"/>
      <c r="AH218" s="1073"/>
      <c r="AI218" s="1073"/>
      <c r="AJ218" s="1073"/>
      <c r="AK218" s="1073"/>
      <c r="AL218" s="1073"/>
      <c r="AM218" s="1074"/>
      <c r="AO218" s="311"/>
      <c r="AR218" s="1289" t="s">
        <v>1977</v>
      </c>
      <c r="AS218" s="989"/>
      <c r="AT218" s="1010"/>
      <c r="AU218" s="709"/>
      <c r="AV218" s="710"/>
      <c r="AW218" s="1265" t="s">
        <v>1493</v>
      </c>
      <c r="AX218" s="1266"/>
      <c r="AY218" s="1266"/>
      <c r="AZ218" s="1266"/>
      <c r="BA218" s="1266"/>
      <c r="BB218" s="1266"/>
      <c r="BC218" s="1266"/>
      <c r="BD218" s="1266"/>
      <c r="BE218" s="1266"/>
      <c r="BF218" s="1266"/>
      <c r="BG218" s="1267"/>
      <c r="BL218" s="7" t="str">
        <f>IF(Z218="","",M218&amp;X218&amp;Z218)</f>
        <v/>
      </c>
      <c r="BM218" s="48"/>
      <c r="BN218" s="48"/>
      <c r="CS218" s="1" t="s">
        <v>2606</v>
      </c>
    </row>
    <row r="219" spans="2:97" ht="15" customHeight="1" thickBot="1">
      <c r="B219" s="310"/>
      <c r="C219" s="725"/>
      <c r="D219" s="726"/>
      <c r="E219" s="726"/>
      <c r="F219" s="726"/>
      <c r="G219" s="726"/>
      <c r="H219" s="726"/>
      <c r="I219" s="726"/>
      <c r="J219" s="726"/>
      <c r="K219" s="726"/>
      <c r="L219" s="727"/>
      <c r="M219" s="1298"/>
      <c r="N219" s="1298"/>
      <c r="O219" s="1298"/>
      <c r="P219" s="1298"/>
      <c r="Q219" s="1298"/>
      <c r="R219" s="1298"/>
      <c r="S219" s="1298"/>
      <c r="T219" s="1298"/>
      <c r="U219" s="1298"/>
      <c r="V219" s="1298"/>
      <c r="W219" s="1298"/>
      <c r="X219" s="1168"/>
      <c r="Y219" s="1168"/>
      <c r="Z219" s="1075"/>
      <c r="AA219" s="1075"/>
      <c r="AB219" s="1075"/>
      <c r="AC219" s="1075"/>
      <c r="AD219" s="1075"/>
      <c r="AE219" s="1075"/>
      <c r="AF219" s="1075"/>
      <c r="AG219" s="1075"/>
      <c r="AH219" s="1075"/>
      <c r="AI219" s="1075"/>
      <c r="AJ219" s="1075"/>
      <c r="AK219" s="1075"/>
      <c r="AL219" s="1075"/>
      <c r="AM219" s="1076"/>
      <c r="AO219" s="311"/>
      <c r="AR219" s="1290" t="s">
        <v>1978</v>
      </c>
      <c r="AS219" s="1291"/>
      <c r="AT219" s="1293" t="s">
        <v>1496</v>
      </c>
      <c r="AU219" s="1294"/>
      <c r="AV219" s="1295"/>
      <c r="AW219" s="1331" t="s">
        <v>1497</v>
      </c>
      <c r="AX219" s="1332"/>
      <c r="AY219" s="1332"/>
      <c r="AZ219" s="1332"/>
      <c r="BA219" s="1332"/>
      <c r="BB219" s="1332"/>
      <c r="BC219" s="1332"/>
      <c r="BD219" s="1332"/>
      <c r="BE219" s="1332"/>
      <c r="BF219" s="1332"/>
      <c r="BG219" s="1333"/>
      <c r="BL219" s="19"/>
      <c r="BM219" s="48"/>
      <c r="BN219" s="48"/>
      <c r="CS219" s="1" t="s">
        <v>2607</v>
      </c>
    </row>
    <row r="220" spans="2:97" ht="15" customHeight="1" thickBot="1">
      <c r="B220" s="310"/>
      <c r="C220" s="722" t="s">
        <v>1097</v>
      </c>
      <c r="D220" s="723"/>
      <c r="E220" s="723"/>
      <c r="F220" s="723"/>
      <c r="G220" s="723"/>
      <c r="H220" s="723"/>
      <c r="I220" s="723"/>
      <c r="J220" s="723"/>
      <c r="K220" s="723"/>
      <c r="L220" s="724"/>
      <c r="M220" s="1047" t="s">
        <v>1073</v>
      </c>
      <c r="N220" s="1047"/>
      <c r="O220" s="1047"/>
      <c r="P220" s="1047"/>
      <c r="Q220" s="1047" t="s">
        <v>1076</v>
      </c>
      <c r="R220" s="1047"/>
      <c r="S220" s="1047"/>
      <c r="T220" s="1047"/>
      <c r="U220" s="1047" t="s">
        <v>1078</v>
      </c>
      <c r="V220" s="1047"/>
      <c r="W220" s="1047"/>
      <c r="X220" s="1047" t="s">
        <v>1080</v>
      </c>
      <c r="Y220" s="1047"/>
      <c r="Z220" s="1047"/>
      <c r="AA220" s="1047" t="s">
        <v>1083</v>
      </c>
      <c r="AB220" s="1047"/>
      <c r="AC220" s="1047"/>
      <c r="AD220" s="1047" t="s">
        <v>1085</v>
      </c>
      <c r="AE220" s="1047"/>
      <c r="AF220" s="1047"/>
      <c r="AG220" s="1047"/>
      <c r="AH220" s="1047" t="s">
        <v>1087</v>
      </c>
      <c r="AI220" s="1047"/>
      <c r="AJ220" s="1047"/>
      <c r="AK220" s="1047"/>
      <c r="AL220" s="1047"/>
      <c r="AM220" s="1047"/>
      <c r="AO220" s="311"/>
      <c r="AR220" s="1281" t="s">
        <v>2336</v>
      </c>
      <c r="AS220" s="1282"/>
      <c r="AT220" s="1319" t="s">
        <v>1663</v>
      </c>
      <c r="AU220" s="1320"/>
      <c r="AV220" s="1321"/>
      <c r="AW220" s="1322" t="s">
        <v>0</v>
      </c>
      <c r="AX220" s="1323"/>
      <c r="AY220" s="1323"/>
      <c r="AZ220" s="1323"/>
      <c r="BA220" s="1323"/>
      <c r="BB220" s="1323"/>
      <c r="BC220" s="1323"/>
      <c r="BD220" s="1323"/>
      <c r="BE220" s="1323"/>
      <c r="BF220" s="1323"/>
      <c r="BG220" s="1324"/>
      <c r="BL220" s="19"/>
      <c r="BM220" s="48"/>
      <c r="BN220" s="48"/>
      <c r="CS220" s="1" t="s">
        <v>2608</v>
      </c>
    </row>
    <row r="221" spans="2:97" ht="15" customHeight="1">
      <c r="B221" s="310"/>
      <c r="C221" s="725"/>
      <c r="D221" s="726"/>
      <c r="E221" s="726"/>
      <c r="F221" s="726"/>
      <c r="G221" s="726"/>
      <c r="H221" s="726"/>
      <c r="I221" s="726"/>
      <c r="J221" s="726"/>
      <c r="K221" s="726"/>
      <c r="L221" s="727"/>
      <c r="M221" s="1047"/>
      <c r="N221" s="1047"/>
      <c r="O221" s="1047"/>
      <c r="P221" s="1047"/>
      <c r="Q221" s="1047"/>
      <c r="R221" s="1047"/>
      <c r="S221" s="1047"/>
      <c r="T221" s="1047"/>
      <c r="U221" s="1047"/>
      <c r="V221" s="1047"/>
      <c r="W221" s="1047"/>
      <c r="X221" s="1047"/>
      <c r="Y221" s="1047"/>
      <c r="Z221" s="1047"/>
      <c r="AA221" s="1047"/>
      <c r="AB221" s="1047"/>
      <c r="AC221" s="1047"/>
      <c r="AD221" s="1047"/>
      <c r="AE221" s="1047"/>
      <c r="AF221" s="1047"/>
      <c r="AG221" s="1047"/>
      <c r="AH221" s="1047"/>
      <c r="AI221" s="1047"/>
      <c r="AJ221" s="1047"/>
      <c r="AK221" s="1047"/>
      <c r="AL221" s="1047"/>
      <c r="AM221" s="1047"/>
      <c r="AO221" s="311"/>
      <c r="BL221" s="19"/>
      <c r="BM221" s="48"/>
      <c r="BN221" s="48"/>
      <c r="CS221" s="1" t="s">
        <v>2609</v>
      </c>
    </row>
    <row r="222" spans="2:97" ht="15" customHeight="1">
      <c r="B222" s="310"/>
      <c r="C222" s="1181" t="s">
        <v>1287</v>
      </c>
      <c r="D222" s="1182"/>
      <c r="E222" s="1182"/>
      <c r="F222" s="1182"/>
      <c r="G222" s="1182"/>
      <c r="H222" s="1182"/>
      <c r="I222" s="1182"/>
      <c r="J222" s="1182"/>
      <c r="K222" s="1182"/>
      <c r="L222" s="1183"/>
      <c r="M222" s="1187" t="s">
        <v>1818</v>
      </c>
      <c r="N222" s="1188"/>
      <c r="O222" s="1188"/>
      <c r="P222" s="1191" t="s">
        <v>1486</v>
      </c>
      <c r="Q222" s="1191"/>
      <c r="R222" s="1191"/>
      <c r="S222" s="1191"/>
      <c r="T222" s="1191"/>
      <c r="U222" s="1191"/>
      <c r="V222" s="1379" t="s">
        <v>1125</v>
      </c>
      <c r="W222" s="1379"/>
      <c r="X222" s="1379"/>
      <c r="Y222" s="1379" t="s">
        <v>1126</v>
      </c>
      <c r="Z222" s="1379"/>
      <c r="AA222" s="1379" t="s">
        <v>1127</v>
      </c>
      <c r="AB222" s="1379"/>
      <c r="AC222" s="1366" t="s">
        <v>1288</v>
      </c>
      <c r="AD222" s="1366"/>
      <c r="AE222" s="1366"/>
      <c r="AF222" s="1368"/>
      <c r="AG222" s="1368"/>
      <c r="AH222" s="1368"/>
      <c r="AI222" s="1370" t="s">
        <v>1487</v>
      </c>
      <c r="AJ222" s="1370"/>
      <c r="AK222" s="1188" t="s">
        <v>1280</v>
      </c>
      <c r="AL222" s="1188"/>
      <c r="AM222" s="1364"/>
      <c r="AO222" s="311"/>
      <c r="BL222" s="7" t="str">
        <f>IF($M$222="☑有",V222&amp;Y222&amp;AA222,"")</f>
        <v/>
      </c>
      <c r="BM222" s="48"/>
      <c r="BN222" s="48"/>
      <c r="CS222" s="1" t="s">
        <v>2610</v>
      </c>
    </row>
    <row r="223" spans="2:97" ht="15" customHeight="1">
      <c r="B223" s="310"/>
      <c r="C223" s="1184"/>
      <c r="D223" s="1185"/>
      <c r="E223" s="1185"/>
      <c r="F223" s="1185"/>
      <c r="G223" s="1185"/>
      <c r="H223" s="1185"/>
      <c r="I223" s="1185"/>
      <c r="J223" s="1185"/>
      <c r="K223" s="1185"/>
      <c r="L223" s="1186"/>
      <c r="M223" s="1189"/>
      <c r="N223" s="1190"/>
      <c r="O223" s="1190"/>
      <c r="P223" s="1192"/>
      <c r="Q223" s="1192"/>
      <c r="R223" s="1192"/>
      <c r="S223" s="1192"/>
      <c r="T223" s="1192"/>
      <c r="U223" s="1192"/>
      <c r="V223" s="1380"/>
      <c r="W223" s="1380"/>
      <c r="X223" s="1380"/>
      <c r="Y223" s="1380"/>
      <c r="Z223" s="1380"/>
      <c r="AA223" s="1380"/>
      <c r="AB223" s="1380"/>
      <c r="AC223" s="1367"/>
      <c r="AD223" s="1367"/>
      <c r="AE223" s="1367"/>
      <c r="AF223" s="1369"/>
      <c r="AG223" s="1369"/>
      <c r="AH223" s="1369"/>
      <c r="AI223" s="1371"/>
      <c r="AJ223" s="1371"/>
      <c r="AK223" s="1190"/>
      <c r="AL223" s="1190"/>
      <c r="AM223" s="1365"/>
      <c r="AO223" s="311"/>
      <c r="AR223" s="36"/>
      <c r="AS223" s="36"/>
      <c r="AT223" s="36"/>
      <c r="AU223" s="36"/>
      <c r="AV223" s="36"/>
      <c r="AW223" s="36"/>
      <c r="AX223" s="36"/>
      <c r="AY223" s="36"/>
      <c r="AZ223" s="36"/>
      <c r="BA223" s="36"/>
      <c r="BB223" s="36"/>
      <c r="BC223" s="36"/>
      <c r="BD223" s="36"/>
      <c r="BE223" s="36"/>
      <c r="BF223" s="36"/>
      <c r="BG223" s="36"/>
      <c r="BL223" s="7" t="str">
        <f>IF($M$222="☑有",AG222&amp;AK222,"万円")</f>
        <v>万円</v>
      </c>
      <c r="BM223" s="48"/>
      <c r="BN223" s="48"/>
      <c r="CS223" s="1" t="s">
        <v>2611</v>
      </c>
    </row>
    <row r="224" spans="2:97" ht="30" customHeight="1">
      <c r="B224" s="310"/>
      <c r="C224" s="1181" t="s">
        <v>1785</v>
      </c>
      <c r="D224" s="1182"/>
      <c r="E224" s="1182"/>
      <c r="F224" s="1182"/>
      <c r="G224" s="1182"/>
      <c r="H224" s="1182"/>
      <c r="I224" s="1182"/>
      <c r="J224" s="1182"/>
      <c r="K224" s="1182"/>
      <c r="L224" s="1183"/>
      <c r="M224" s="947"/>
      <c r="N224" s="920"/>
      <c r="O224" s="920"/>
      <c r="P224" s="920"/>
      <c r="Q224" s="920"/>
      <c r="R224" s="920"/>
      <c r="S224" s="920"/>
      <c r="T224" s="920"/>
      <c r="U224" s="920"/>
      <c r="V224" s="836" t="s">
        <v>1786</v>
      </c>
      <c r="W224" s="837"/>
      <c r="X224" s="837"/>
      <c r="Y224" s="837"/>
      <c r="Z224" s="837"/>
      <c r="AA224" s="837"/>
      <c r="AB224" s="837"/>
      <c r="AC224" s="837"/>
      <c r="AD224" s="837"/>
      <c r="AE224" s="837"/>
      <c r="AF224" s="837"/>
      <c r="AG224" s="837"/>
      <c r="AH224" s="837"/>
      <c r="AI224" s="837"/>
      <c r="AJ224" s="837"/>
      <c r="AK224" s="837"/>
      <c r="AL224" s="837"/>
      <c r="AM224" s="838"/>
      <c r="AO224" s="311"/>
      <c r="BL224" s="7" t="str">
        <f>IF(M222="☑有",AF222&amp;AI222,"万円")</f>
        <v>万円</v>
      </c>
      <c r="CS224" s="1" t="s">
        <v>2612</v>
      </c>
    </row>
    <row r="225" spans="2:97" ht="30" customHeight="1">
      <c r="B225" s="310"/>
      <c r="C225" s="1205" t="s">
        <v>1787</v>
      </c>
      <c r="D225" s="1206"/>
      <c r="E225" s="1206"/>
      <c r="F225" s="1206"/>
      <c r="G225" s="1206"/>
      <c r="H225" s="1206"/>
      <c r="I225" s="1206"/>
      <c r="J225" s="1206"/>
      <c r="K225" s="1206"/>
      <c r="L225" s="1206"/>
      <c r="M225" s="1207" t="s">
        <v>1788</v>
      </c>
      <c r="N225" s="1208"/>
      <c r="O225" s="1208"/>
      <c r="P225" s="1208"/>
      <c r="Q225" s="857"/>
      <c r="R225" s="929"/>
      <c r="S225" s="929"/>
      <c r="T225" s="929"/>
      <c r="U225" s="929"/>
      <c r="V225" s="929"/>
      <c r="W225" s="796" t="s">
        <v>1789</v>
      </c>
      <c r="X225" s="797"/>
      <c r="Y225" s="797"/>
      <c r="Z225" s="797"/>
      <c r="AA225" s="797"/>
      <c r="AB225" s="798"/>
      <c r="AC225" s="1209"/>
      <c r="AD225" s="1210"/>
      <c r="AE225" s="1210"/>
      <c r="AF225" s="1210"/>
      <c r="AG225" s="1210"/>
      <c r="AH225" s="1210"/>
      <c r="AI225" s="1210"/>
      <c r="AJ225" s="1210"/>
      <c r="AK225" s="1210"/>
      <c r="AL225" s="1210"/>
      <c r="AM225" s="1211"/>
      <c r="AO225" s="311"/>
      <c r="CS225" s="1" t="s">
        <v>2613</v>
      </c>
    </row>
    <row r="226" spans="2:97" ht="15" customHeight="1" thickBot="1">
      <c r="B226" s="51"/>
      <c r="C226" s="778" t="s">
        <v>1960</v>
      </c>
      <c r="D226" s="779"/>
      <c r="E226" s="779"/>
      <c r="F226" s="780"/>
      <c r="G226" s="787" t="s">
        <v>1961</v>
      </c>
      <c r="H226" s="788"/>
      <c r="I226" s="789"/>
      <c r="J226" s="796" t="s">
        <v>1962</v>
      </c>
      <c r="K226" s="797"/>
      <c r="L226" s="798"/>
      <c r="M226" s="799"/>
      <c r="N226" s="800"/>
      <c r="O226" s="800"/>
      <c r="P226" s="800"/>
      <c r="Q226" s="800"/>
      <c r="R226" s="800"/>
      <c r="S226" s="800"/>
      <c r="T226" s="800"/>
      <c r="U226" s="801"/>
      <c r="V226" s="802" t="s">
        <v>1963</v>
      </c>
      <c r="W226" s="803"/>
      <c r="X226" s="803"/>
      <c r="Y226" s="803"/>
      <c r="Z226" s="803"/>
      <c r="AA226" s="803"/>
      <c r="AB226" s="803"/>
      <c r="AC226" s="803"/>
      <c r="AD226" s="803"/>
      <c r="AE226" s="803"/>
      <c r="AF226" s="803"/>
      <c r="AG226" s="803"/>
      <c r="AH226" s="803"/>
      <c r="AI226" s="803"/>
      <c r="AJ226" s="803"/>
      <c r="AK226" s="803"/>
      <c r="AL226" s="803"/>
      <c r="AM226" s="804"/>
      <c r="AN226" s="28"/>
      <c r="AO226" s="56"/>
      <c r="AP226" s="36"/>
      <c r="AQ226" s="50"/>
      <c r="BH226" s="438"/>
      <c r="CS226" s="1" t="s">
        <v>2614</v>
      </c>
    </row>
    <row r="227" spans="2:97" ht="15" customHeight="1" thickTop="1" thickBot="1">
      <c r="B227" s="51"/>
      <c r="C227" s="781"/>
      <c r="D227" s="782"/>
      <c r="E227" s="782"/>
      <c r="F227" s="783"/>
      <c r="G227" s="790"/>
      <c r="H227" s="791"/>
      <c r="I227" s="792"/>
      <c r="J227" s="808" t="s">
        <v>1964</v>
      </c>
      <c r="K227" s="808"/>
      <c r="L227" s="809"/>
      <c r="M227" s="810"/>
      <c r="N227" s="810"/>
      <c r="O227" s="810"/>
      <c r="P227" s="810"/>
      <c r="Q227" s="810"/>
      <c r="R227" s="810"/>
      <c r="S227" s="810"/>
      <c r="T227" s="810"/>
      <c r="U227" s="811"/>
      <c r="V227" s="805"/>
      <c r="W227" s="806"/>
      <c r="X227" s="806"/>
      <c r="Y227" s="806"/>
      <c r="Z227" s="806"/>
      <c r="AA227" s="806"/>
      <c r="AB227" s="806"/>
      <c r="AC227" s="806"/>
      <c r="AD227" s="806"/>
      <c r="AE227" s="806"/>
      <c r="AF227" s="806"/>
      <c r="AG227" s="806"/>
      <c r="AH227" s="806"/>
      <c r="AI227" s="806"/>
      <c r="AJ227" s="806"/>
      <c r="AK227" s="806"/>
      <c r="AL227" s="806"/>
      <c r="AM227" s="807"/>
      <c r="AN227" s="36"/>
      <c r="AO227" s="56"/>
      <c r="AP227" s="36"/>
      <c r="AQ227" s="50"/>
      <c r="BH227" s="438"/>
      <c r="BL227" s="7" t="str">
        <f>IF(M228="選択　▼","",M228)</f>
        <v/>
      </c>
      <c r="CS227" s="1" t="s">
        <v>2615</v>
      </c>
    </row>
    <row r="228" spans="2:97" ht="15" customHeight="1" thickTop="1" thickBot="1">
      <c r="B228" s="51"/>
      <c r="C228" s="781"/>
      <c r="D228" s="782"/>
      <c r="E228" s="782"/>
      <c r="F228" s="783"/>
      <c r="G228" s="790"/>
      <c r="H228" s="791"/>
      <c r="I228" s="792"/>
      <c r="J228" s="808" t="s">
        <v>1965</v>
      </c>
      <c r="K228" s="808"/>
      <c r="L228" s="809"/>
      <c r="M228" s="812" t="s">
        <v>699</v>
      </c>
      <c r="N228" s="812"/>
      <c r="O228" s="812"/>
      <c r="P228" s="813"/>
      <c r="Q228" s="814"/>
      <c r="R228" s="815"/>
      <c r="S228" s="815"/>
      <c r="T228" s="815"/>
      <c r="U228" s="816"/>
      <c r="V228" s="817" t="s">
        <v>1966</v>
      </c>
      <c r="W228" s="818"/>
      <c r="X228" s="819"/>
      <c r="Y228" s="820" t="s">
        <v>1967</v>
      </c>
      <c r="Z228" s="821"/>
      <c r="AA228" s="822"/>
      <c r="AB228" s="823"/>
      <c r="AC228" s="823"/>
      <c r="AD228" s="824"/>
      <c r="AE228" s="439" t="s">
        <v>131</v>
      </c>
      <c r="AF228" s="825"/>
      <c r="AG228" s="824"/>
      <c r="AH228" s="439" t="s">
        <v>132</v>
      </c>
      <c r="AI228" s="825"/>
      <c r="AJ228" s="824"/>
      <c r="AK228" s="826" t="s">
        <v>133</v>
      </c>
      <c r="AL228" s="827"/>
      <c r="AM228" s="828"/>
      <c r="AN228" s="36"/>
      <c r="AO228" s="56"/>
      <c r="AP228" s="36"/>
      <c r="AQ228" s="50"/>
      <c r="AR228" s="36"/>
      <c r="AS228" s="36"/>
      <c r="AT228" s="36"/>
      <c r="AU228" s="36"/>
      <c r="AV228" s="36"/>
      <c r="AW228" s="36"/>
      <c r="AX228" s="36"/>
      <c r="AY228" s="36"/>
      <c r="AZ228" s="36"/>
      <c r="BA228" s="36"/>
      <c r="BB228" s="36"/>
      <c r="BC228" s="36"/>
      <c r="BD228" s="36"/>
      <c r="BE228" s="36"/>
      <c r="BF228" s="36"/>
      <c r="BG228" s="36"/>
      <c r="BH228" s="438"/>
      <c r="BL228" s="7" t="str">
        <f>IF(AI228="","",AB228&amp;AE228&amp;AF228&amp;AH228&amp;AI228&amp;AK228)</f>
        <v/>
      </c>
      <c r="CS228" s="1" t="s">
        <v>2616</v>
      </c>
    </row>
    <row r="229" spans="2:97" ht="15" customHeight="1" thickTop="1" thickBot="1">
      <c r="B229" s="51"/>
      <c r="C229" s="781"/>
      <c r="D229" s="782"/>
      <c r="E229" s="782"/>
      <c r="F229" s="783"/>
      <c r="G229" s="790"/>
      <c r="H229" s="791"/>
      <c r="I229" s="792"/>
      <c r="J229" s="808" t="s">
        <v>1968</v>
      </c>
      <c r="K229" s="808"/>
      <c r="L229" s="809"/>
      <c r="M229" s="823"/>
      <c r="N229" s="824"/>
      <c r="O229" s="440" t="s">
        <v>64</v>
      </c>
      <c r="P229" s="825"/>
      <c r="Q229" s="823"/>
      <c r="R229" s="823"/>
      <c r="S229" s="829" t="s">
        <v>1969</v>
      </c>
      <c r="T229" s="830"/>
      <c r="U229" s="830"/>
      <c r="V229" s="831"/>
      <c r="W229" s="799"/>
      <c r="X229" s="800"/>
      <c r="Y229" s="800"/>
      <c r="Z229" s="800"/>
      <c r="AA229" s="800"/>
      <c r="AB229" s="800"/>
      <c r="AC229" s="800"/>
      <c r="AD229" s="800"/>
      <c r="AE229" s="800"/>
      <c r="AF229" s="800"/>
      <c r="AG229" s="800"/>
      <c r="AH229" s="800"/>
      <c r="AI229" s="800"/>
      <c r="AJ229" s="800"/>
      <c r="AK229" s="800"/>
      <c r="AL229" s="800"/>
      <c r="AM229" s="801"/>
      <c r="AN229" s="36"/>
      <c r="AO229" s="56"/>
      <c r="AP229" s="36"/>
      <c r="AQ229" s="50"/>
      <c r="AR229" s="36"/>
      <c r="AS229" s="36"/>
      <c r="AT229" s="36"/>
      <c r="AU229" s="36"/>
      <c r="AV229" s="36"/>
      <c r="AW229" s="36"/>
      <c r="AX229" s="36"/>
      <c r="AY229" s="36"/>
      <c r="AZ229" s="36"/>
      <c r="BA229" s="36"/>
      <c r="BB229" s="36"/>
      <c r="BC229" s="36"/>
      <c r="BD229" s="36"/>
      <c r="BE229" s="36"/>
      <c r="BF229" s="36"/>
      <c r="BG229" s="36"/>
      <c r="BH229" s="438"/>
      <c r="BL229" s="7" t="str">
        <f>IF(P229="","",M229&amp;O229&amp;P229)</f>
        <v/>
      </c>
      <c r="CS229" s="1" t="s">
        <v>2617</v>
      </c>
    </row>
    <row r="230" spans="2:97" ht="15" customHeight="1" thickTop="1" thickBot="1">
      <c r="B230" s="51"/>
      <c r="C230" s="781"/>
      <c r="D230" s="782"/>
      <c r="E230" s="782"/>
      <c r="F230" s="783"/>
      <c r="G230" s="790"/>
      <c r="H230" s="791"/>
      <c r="I230" s="792"/>
      <c r="J230" s="832" t="s">
        <v>1970</v>
      </c>
      <c r="K230" s="832"/>
      <c r="L230" s="832"/>
      <c r="M230" s="833"/>
      <c r="N230" s="834"/>
      <c r="O230" s="834"/>
      <c r="P230" s="834"/>
      <c r="Q230" s="834"/>
      <c r="R230" s="834"/>
      <c r="S230" s="834"/>
      <c r="T230" s="834"/>
      <c r="U230" s="834"/>
      <c r="V230" s="834"/>
      <c r="W230" s="834"/>
      <c r="X230" s="834"/>
      <c r="Y230" s="834"/>
      <c r="Z230" s="834"/>
      <c r="AA230" s="834"/>
      <c r="AB230" s="834"/>
      <c r="AC230" s="834"/>
      <c r="AD230" s="835"/>
      <c r="AE230" s="836" t="s">
        <v>1971</v>
      </c>
      <c r="AF230" s="837"/>
      <c r="AG230" s="837"/>
      <c r="AH230" s="837"/>
      <c r="AI230" s="837"/>
      <c r="AJ230" s="837"/>
      <c r="AK230" s="837"/>
      <c r="AL230" s="837"/>
      <c r="AM230" s="838"/>
      <c r="AN230" s="36"/>
      <c r="AO230" s="56"/>
      <c r="AP230" s="36"/>
      <c r="AQ230" s="50"/>
      <c r="AR230" s="36"/>
      <c r="AS230" s="36"/>
      <c r="AT230" s="36"/>
      <c r="AU230" s="36"/>
      <c r="AV230" s="36"/>
      <c r="AW230" s="36"/>
      <c r="AX230" s="36"/>
      <c r="AY230" s="36"/>
      <c r="AZ230" s="36"/>
      <c r="BA230" s="36"/>
      <c r="BB230" s="36"/>
      <c r="BC230" s="36"/>
      <c r="BD230" s="36"/>
      <c r="BE230" s="36"/>
      <c r="BF230" s="36"/>
      <c r="BG230" s="36"/>
      <c r="BH230" s="438"/>
      <c r="CS230" s="1" t="s">
        <v>2618</v>
      </c>
    </row>
    <row r="231" spans="2:97" ht="15" customHeight="1" thickTop="1" thickBot="1">
      <c r="B231" s="51"/>
      <c r="C231" s="781"/>
      <c r="D231" s="782"/>
      <c r="E231" s="782"/>
      <c r="F231" s="783"/>
      <c r="G231" s="793"/>
      <c r="H231" s="794"/>
      <c r="I231" s="795"/>
      <c r="J231" s="832" t="s">
        <v>1972</v>
      </c>
      <c r="K231" s="832"/>
      <c r="L231" s="832"/>
      <c r="M231" s="863"/>
      <c r="N231" s="863"/>
      <c r="O231" s="441" t="s">
        <v>64</v>
      </c>
      <c r="P231" s="863"/>
      <c r="Q231" s="863"/>
      <c r="R231" s="863"/>
      <c r="S231" s="441" t="s">
        <v>64</v>
      </c>
      <c r="T231" s="863"/>
      <c r="U231" s="863"/>
      <c r="V231" s="863"/>
      <c r="W231" s="1174"/>
      <c r="X231" s="1174"/>
      <c r="Y231" s="1174"/>
      <c r="Z231" s="1174"/>
      <c r="AA231" s="1174"/>
      <c r="AB231" s="1174"/>
      <c r="AC231" s="1174"/>
      <c r="AD231" s="1174"/>
      <c r="AE231" s="1174"/>
      <c r="AF231" s="1174"/>
      <c r="AG231" s="1174"/>
      <c r="AH231" s="1174"/>
      <c r="AI231" s="1174"/>
      <c r="AJ231" s="1174"/>
      <c r="AK231" s="1174"/>
      <c r="AL231" s="1174"/>
      <c r="AM231" s="1175"/>
      <c r="AN231" s="36"/>
      <c r="AO231" s="56"/>
      <c r="AP231" s="36"/>
      <c r="AQ231" s="50"/>
      <c r="AR231" s="36"/>
      <c r="AS231" s="36"/>
      <c r="AT231" s="36"/>
      <c r="AU231" s="36"/>
      <c r="AV231" s="36"/>
      <c r="AW231" s="36"/>
      <c r="AX231" s="36"/>
      <c r="AY231" s="36"/>
      <c r="AZ231" s="36"/>
      <c r="BA231" s="36"/>
      <c r="BB231" s="36"/>
      <c r="BC231" s="36"/>
      <c r="BD231" s="36"/>
      <c r="BE231" s="36"/>
      <c r="BF231" s="36"/>
      <c r="BG231" s="36"/>
      <c r="BH231" s="438"/>
      <c r="BL231" s="7" t="str">
        <f>IF(T231="","",M231&amp;O231&amp;P231&amp;S231&amp;T231)</f>
        <v/>
      </c>
      <c r="CS231" s="1" t="s">
        <v>2619</v>
      </c>
    </row>
    <row r="232" spans="2:97" ht="15" customHeight="1" thickTop="1" thickBot="1">
      <c r="B232" s="51"/>
      <c r="C232" s="784"/>
      <c r="D232" s="785"/>
      <c r="E232" s="785"/>
      <c r="F232" s="786"/>
      <c r="G232" s="1176" t="s">
        <v>1973</v>
      </c>
      <c r="H232" s="1176"/>
      <c r="I232" s="1176"/>
      <c r="J232" s="1176"/>
      <c r="K232" s="1176"/>
      <c r="L232" s="1177"/>
      <c r="M232" s="812" t="s">
        <v>1980</v>
      </c>
      <c r="N232" s="812"/>
      <c r="O232" s="812"/>
      <c r="P232" s="812"/>
      <c r="Q232" s="812"/>
      <c r="R232" s="812"/>
      <c r="S232" s="812"/>
      <c r="T232" s="812"/>
      <c r="U232" s="813"/>
      <c r="V232" s="1178" t="s">
        <v>1974</v>
      </c>
      <c r="W232" s="1179"/>
      <c r="X232" s="1179"/>
      <c r="Y232" s="1179"/>
      <c r="Z232" s="1179"/>
      <c r="AA232" s="1179"/>
      <c r="AB232" s="1179"/>
      <c r="AC232" s="1179"/>
      <c r="AD232" s="1179"/>
      <c r="AE232" s="1179"/>
      <c r="AF232" s="1179"/>
      <c r="AG232" s="1179"/>
      <c r="AH232" s="1179"/>
      <c r="AI232" s="1179"/>
      <c r="AJ232" s="1179"/>
      <c r="AK232" s="1179"/>
      <c r="AL232" s="1179"/>
      <c r="AM232" s="1180"/>
      <c r="AN232" s="36"/>
      <c r="AO232" s="56"/>
      <c r="AP232" s="36"/>
      <c r="AQ232" s="50"/>
      <c r="AR232" s="36"/>
      <c r="AS232" s="36"/>
      <c r="AT232" s="36"/>
      <c r="AU232" s="36"/>
      <c r="AV232" s="36"/>
      <c r="AW232" s="36"/>
      <c r="AX232" s="36"/>
      <c r="AY232" s="36"/>
      <c r="AZ232" s="36"/>
      <c r="BA232" s="36"/>
      <c r="BB232" s="36"/>
      <c r="BC232" s="36"/>
      <c r="BD232" s="36"/>
      <c r="BE232" s="36"/>
      <c r="BF232" s="36"/>
      <c r="BG232" s="36"/>
      <c r="BH232" s="438"/>
      <c r="CS232" s="1" t="s">
        <v>2620</v>
      </c>
    </row>
    <row r="233" spans="2:97" ht="15" customHeight="1" thickTop="1" thickBot="1">
      <c r="B233" s="314"/>
      <c r="C233" s="315"/>
      <c r="D233" s="316"/>
      <c r="E233" s="316"/>
      <c r="F233" s="316"/>
      <c r="G233" s="316"/>
      <c r="H233" s="316"/>
      <c r="I233" s="316"/>
      <c r="J233" s="316"/>
      <c r="K233" s="316"/>
      <c r="L233" s="316"/>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1173" t="s">
        <v>546</v>
      </c>
      <c r="AJ233" s="1173"/>
      <c r="AK233" s="1173"/>
      <c r="AL233" s="1173"/>
      <c r="AM233" s="1173"/>
      <c r="AN233" s="315"/>
      <c r="AO233" s="56"/>
      <c r="CS233" s="1" t="s">
        <v>2621</v>
      </c>
    </row>
    <row r="234" spans="2:97" ht="15" customHeight="1" thickTop="1" thickBot="1">
      <c r="CS234" s="1" t="s">
        <v>2622</v>
      </c>
    </row>
    <row r="235" spans="2:97" ht="15" customHeight="1" thickTop="1">
      <c r="B235" s="1060" t="s">
        <v>1023</v>
      </c>
      <c r="C235" s="1061"/>
      <c r="D235" s="1061"/>
      <c r="E235" s="1061"/>
      <c r="F235" s="1061"/>
      <c r="G235" s="1061"/>
      <c r="H235" s="1061"/>
      <c r="I235" s="1061"/>
      <c r="J235" s="1061"/>
      <c r="K235" s="1061"/>
      <c r="L235" s="1061"/>
      <c r="M235" s="1061"/>
      <c r="N235" s="1061"/>
      <c r="O235" s="1061"/>
      <c r="P235" s="1061"/>
      <c r="Q235" s="1061"/>
      <c r="R235" s="1061"/>
      <c r="S235" s="1061"/>
      <c r="T235" s="1061"/>
      <c r="U235" s="1061"/>
      <c r="V235" s="1061"/>
      <c r="W235" s="1061"/>
      <c r="X235" s="1061"/>
      <c r="Y235" s="1061"/>
      <c r="Z235" s="1061"/>
      <c r="AA235" s="1061"/>
      <c r="AB235" s="1061"/>
      <c r="AC235" s="1061"/>
      <c r="AD235" s="1061"/>
      <c r="AE235" s="1061"/>
      <c r="AF235" s="1061"/>
      <c r="AG235" s="1061"/>
      <c r="AH235" s="1061"/>
      <c r="AI235" s="1061"/>
      <c r="AJ235" s="1061"/>
      <c r="AK235" s="1061"/>
      <c r="AL235" s="1061"/>
      <c r="AM235" s="1061"/>
      <c r="AN235" s="1061"/>
      <c r="AO235" s="1062"/>
      <c r="CS235" s="1" t="s">
        <v>2623</v>
      </c>
    </row>
    <row r="236" spans="2:97" ht="15" customHeight="1">
      <c r="B236" s="1063"/>
      <c r="C236" s="1064"/>
      <c r="D236" s="1064"/>
      <c r="E236" s="1064"/>
      <c r="F236" s="1064"/>
      <c r="G236" s="1064"/>
      <c r="H236" s="1064"/>
      <c r="I236" s="1064"/>
      <c r="J236" s="1064"/>
      <c r="K236" s="1064"/>
      <c r="L236" s="1064"/>
      <c r="M236" s="1064"/>
      <c r="N236" s="1064"/>
      <c r="O236" s="1064"/>
      <c r="P236" s="1064"/>
      <c r="Q236" s="1064"/>
      <c r="R236" s="1064"/>
      <c r="S236" s="1064"/>
      <c r="T236" s="1064"/>
      <c r="U236" s="1064"/>
      <c r="V236" s="1064"/>
      <c r="W236" s="1064"/>
      <c r="X236" s="1064"/>
      <c r="Y236" s="1064"/>
      <c r="Z236" s="1064"/>
      <c r="AA236" s="1064"/>
      <c r="AB236" s="1064"/>
      <c r="AC236" s="1064"/>
      <c r="AD236" s="1064"/>
      <c r="AE236" s="1064"/>
      <c r="AF236" s="1064"/>
      <c r="AG236" s="1064"/>
      <c r="AH236" s="1064"/>
      <c r="AI236" s="1064"/>
      <c r="AJ236" s="1064"/>
      <c r="AK236" s="1064"/>
      <c r="AL236" s="1064"/>
      <c r="AM236" s="1064"/>
      <c r="AN236" s="1064"/>
      <c r="AO236" s="1065"/>
      <c r="BH236" s="1"/>
      <c r="CS236" s="1" t="s">
        <v>2624</v>
      </c>
    </row>
    <row r="237" spans="2:97" ht="15" customHeight="1">
      <c r="B237" s="317"/>
      <c r="C237" s="318"/>
      <c r="D237" s="282"/>
      <c r="E237" s="282"/>
      <c r="F237" s="282"/>
      <c r="AG237" s="247"/>
      <c r="AH237" s="247"/>
      <c r="AI237" s="247"/>
      <c r="AJ237" s="247"/>
      <c r="AK237" s="247"/>
      <c r="AL237" s="247"/>
      <c r="AM237" s="247"/>
      <c r="AO237" s="319"/>
      <c r="BM237" s="48"/>
      <c r="BN237" s="48"/>
      <c r="CS237" s="1" t="s">
        <v>2625</v>
      </c>
    </row>
    <row r="238" spans="2:97" ht="15" customHeight="1">
      <c r="B238" s="317"/>
      <c r="C238" s="1193" t="s">
        <v>781</v>
      </c>
      <c r="D238" s="723" t="s">
        <v>782</v>
      </c>
      <c r="E238" s="723"/>
      <c r="F238" s="724"/>
      <c r="G238" s="854" t="s">
        <v>13</v>
      </c>
      <c r="H238" s="776"/>
      <c r="I238" s="776"/>
      <c r="J238" s="776"/>
      <c r="K238" s="776"/>
      <c r="L238" s="777"/>
      <c r="M238" s="867" t="s">
        <v>783</v>
      </c>
      <c r="N238" s="812"/>
      <c r="O238" s="812"/>
      <c r="P238" s="812"/>
      <c r="Q238" s="812"/>
      <c r="R238" s="813"/>
      <c r="S238" s="867" t="s">
        <v>1819</v>
      </c>
      <c r="T238" s="812"/>
      <c r="U238" s="813"/>
      <c r="V238" s="320" t="s">
        <v>7</v>
      </c>
      <c r="W238" s="891"/>
      <c r="X238" s="892"/>
      <c r="Y238" s="892"/>
      <c r="Z238" s="892"/>
      <c r="AA238" s="268" t="s">
        <v>6</v>
      </c>
      <c r="AB238" s="876" t="s">
        <v>568</v>
      </c>
      <c r="AC238" s="859"/>
      <c r="AD238" s="859"/>
      <c r="AE238" s="859"/>
      <c r="AF238" s="859"/>
      <c r="AG238" s="859"/>
      <c r="AH238" s="859"/>
      <c r="AI238" s="859"/>
      <c r="AJ238" s="859"/>
      <c r="AK238" s="859"/>
      <c r="AL238" s="859"/>
      <c r="AM238" s="860"/>
      <c r="AO238" s="319"/>
      <c r="BL238" s="7" t="str">
        <f>IF(M238="選択　▼","",IF(W238="","",M238&amp;S238&amp;V238&amp;W238&amp;AA238))</f>
        <v/>
      </c>
      <c r="BM238" s="20" t="str">
        <f>MID($W$238,COLUMN()-64,1)</f>
        <v/>
      </c>
      <c r="BN238" s="20" t="str">
        <f t="shared" ref="BN238:BR238" si="33">MID($W$238,COLUMN()-64,1)</f>
        <v/>
      </c>
      <c r="BO238" s="20" t="str">
        <f t="shared" si="33"/>
        <v/>
      </c>
      <c r="BP238" s="20" t="str">
        <f t="shared" si="33"/>
        <v/>
      </c>
      <c r="BQ238" s="20" t="str">
        <f t="shared" si="33"/>
        <v/>
      </c>
      <c r="BR238" s="20" t="str">
        <f t="shared" si="33"/>
        <v/>
      </c>
      <c r="BT238" s="32" t="str">
        <f>IF(M238="","",S238&amp;V238&amp;W238&amp;AA238)</f>
        <v>（　　）第号</v>
      </c>
      <c r="CS238" s="1" t="s">
        <v>2626</v>
      </c>
    </row>
    <row r="239" spans="2:97" ht="15" customHeight="1">
      <c r="B239" s="317"/>
      <c r="C239" s="1194"/>
      <c r="D239" s="840"/>
      <c r="E239" s="840"/>
      <c r="F239" s="841"/>
      <c r="G239" s="854" t="s">
        <v>71</v>
      </c>
      <c r="H239" s="776"/>
      <c r="I239" s="776"/>
      <c r="J239" s="776"/>
      <c r="K239" s="776"/>
      <c r="L239" s="777"/>
      <c r="M239" s="1165" t="s">
        <v>1092</v>
      </c>
      <c r="N239" s="1166"/>
      <c r="O239" s="857"/>
      <c r="P239" s="858"/>
      <c r="Q239" s="294" t="s">
        <v>131</v>
      </c>
      <c r="R239" s="857"/>
      <c r="S239" s="858"/>
      <c r="T239" s="294" t="s">
        <v>132</v>
      </c>
      <c r="U239" s="857"/>
      <c r="V239" s="858"/>
      <c r="W239" s="294" t="s">
        <v>133</v>
      </c>
      <c r="X239" s="859"/>
      <c r="Y239" s="859"/>
      <c r="Z239" s="859"/>
      <c r="AA239" s="859"/>
      <c r="AB239" s="859"/>
      <c r="AC239" s="859"/>
      <c r="AD239" s="859"/>
      <c r="AE239" s="859"/>
      <c r="AF239" s="859"/>
      <c r="AG239" s="859"/>
      <c r="AH239" s="859"/>
      <c r="AI239" s="859"/>
      <c r="AJ239" s="859"/>
      <c r="AK239" s="859"/>
      <c r="AL239" s="859"/>
      <c r="AM239" s="860"/>
      <c r="AO239" s="319"/>
      <c r="BL239" s="7" t="str">
        <f>IF(U239="","",M239&amp;O239&amp;Q239&amp;R239&amp;T239&amp;U239&amp;W239)</f>
        <v/>
      </c>
      <c r="BM239" s="399" t="str">
        <f>IF(U239="","",BL242&amp;Q239&amp;R239&amp;T239&amp;U239&amp;W239)</f>
        <v/>
      </c>
      <c r="CS239" s="1" t="s">
        <v>2627</v>
      </c>
    </row>
    <row r="240" spans="2:97" ht="15" customHeight="1">
      <c r="B240" s="317"/>
      <c r="C240" s="1194"/>
      <c r="D240" s="840"/>
      <c r="E240" s="840"/>
      <c r="F240" s="841"/>
      <c r="G240" s="722" t="s">
        <v>138</v>
      </c>
      <c r="H240" s="723"/>
      <c r="I240" s="723"/>
      <c r="J240" s="723"/>
      <c r="K240" s="723"/>
      <c r="L240" s="724"/>
      <c r="M240" s="1165" t="s">
        <v>1092</v>
      </c>
      <c r="N240" s="1166"/>
      <c r="O240" s="857"/>
      <c r="P240" s="858"/>
      <c r="Q240" s="294" t="s">
        <v>131</v>
      </c>
      <c r="R240" s="857"/>
      <c r="S240" s="858"/>
      <c r="T240" s="294" t="s">
        <v>132</v>
      </c>
      <c r="U240" s="857"/>
      <c r="V240" s="858"/>
      <c r="W240" s="294" t="s">
        <v>133</v>
      </c>
      <c r="X240" s="859" t="s">
        <v>8</v>
      </c>
      <c r="Y240" s="860"/>
      <c r="Z240" s="1165" t="s">
        <v>1092</v>
      </c>
      <c r="AA240" s="1166"/>
      <c r="AB240" s="857"/>
      <c r="AC240" s="858"/>
      <c r="AD240" s="294" t="s">
        <v>131</v>
      </c>
      <c r="AE240" s="857"/>
      <c r="AF240" s="858"/>
      <c r="AG240" s="294" t="s">
        <v>132</v>
      </c>
      <c r="AH240" s="857"/>
      <c r="AI240" s="858"/>
      <c r="AJ240" s="294" t="s">
        <v>133</v>
      </c>
      <c r="AK240" s="859" t="s">
        <v>9</v>
      </c>
      <c r="AL240" s="859"/>
      <c r="AM240" s="860"/>
      <c r="AO240" s="319"/>
      <c r="BL240" s="7" t="str">
        <f>IF(U240="","",M240&amp;O240&amp;Q240&amp;R240&amp;T240&amp;U240&amp;W240&amp;X240&amp;Z240&amp;AB240&amp;AD240&amp;AE240&amp;AG240&amp;AH240&amp;AJ240&amp;AK240)</f>
        <v/>
      </c>
      <c r="BM240" s="399" t="str">
        <f>IF(U240="","",BL243&amp;Q240&amp;R240&amp;T240&amp;U240&amp;W240)</f>
        <v/>
      </c>
      <c r="BN240" s="399" t="str">
        <f>IF(AH240="","",BL244&amp;AD240&amp;AE240&amp;AG240&amp;AH240&amp;AJ240)</f>
        <v/>
      </c>
      <c r="BO240" s="7" t="str">
        <f>IF(U240="","",M240&amp;O240&amp;Q240&amp;R240&amp;T240&amp;U240&amp;W240)</f>
        <v/>
      </c>
      <c r="BP240" s="7" t="str">
        <f>IF(AH240="","",Z240&amp;AB240&amp;AD240&amp;AE240&amp;AG240&amp;AH240&amp;AJ240)</f>
        <v/>
      </c>
      <c r="BQ240" s="6"/>
      <c r="BR240" s="6"/>
      <c r="BS240" s="6"/>
      <c r="BT240" s="6"/>
      <c r="BU240" s="6"/>
      <c r="BV240" s="6"/>
      <c r="BW240" s="6"/>
      <c r="BX240" s="6"/>
      <c r="BY240" s="6"/>
      <c r="CS240" s="1" t="s">
        <v>2628</v>
      </c>
    </row>
    <row r="241" spans="1:97" ht="15" customHeight="1">
      <c r="B241" s="317"/>
      <c r="C241" s="1194"/>
      <c r="D241" s="840"/>
      <c r="E241" s="840"/>
      <c r="F241" s="841"/>
      <c r="G241" s="839"/>
      <c r="H241" s="840"/>
      <c r="I241" s="840"/>
      <c r="J241" s="840"/>
      <c r="K241" s="840"/>
      <c r="L241" s="841"/>
      <c r="M241" s="1201" t="s">
        <v>130</v>
      </c>
      <c r="N241" s="1202"/>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3"/>
      <c r="AO241" s="319"/>
      <c r="BL241" s="7" t="str">
        <f>IF(M238="選択　▼","",LEFT(M238,FIND("免許",M238)-1))</f>
        <v/>
      </c>
      <c r="CS241" s="1" t="s">
        <v>2629</v>
      </c>
    </row>
    <row r="242" spans="1:97" ht="15" customHeight="1">
      <c r="B242" s="317"/>
      <c r="C242" s="1195"/>
      <c r="D242" s="726"/>
      <c r="E242" s="726"/>
      <c r="F242" s="727"/>
      <c r="G242" s="725"/>
      <c r="H242" s="726"/>
      <c r="I242" s="726"/>
      <c r="J242" s="726"/>
      <c r="K242" s="726"/>
      <c r="L242" s="727"/>
      <c r="M242" s="1204" t="s">
        <v>1979</v>
      </c>
      <c r="N242" s="1169"/>
      <c r="O242" s="1169"/>
      <c r="P242" s="1169"/>
      <c r="Q242" s="1169"/>
      <c r="R242" s="1169"/>
      <c r="S242" s="1169"/>
      <c r="T242" s="1169"/>
      <c r="U242" s="1169"/>
      <c r="V242" s="1196">
        <v>44835</v>
      </c>
      <c r="W242" s="1197"/>
      <c r="X242" s="1197"/>
      <c r="Y242" s="1197"/>
      <c r="Z242" s="1198"/>
      <c r="AA242" s="1169" t="s">
        <v>72</v>
      </c>
      <c r="AB242" s="1169"/>
      <c r="AC242" s="1169"/>
      <c r="AD242" s="1169"/>
      <c r="AE242" s="1169"/>
      <c r="AF242" s="1169"/>
      <c r="AG242" s="1169"/>
      <c r="AH242" s="1170">
        <f>IF(V242="","",DATE(YEAR(V242)+5,MONTH(V242),DAY(V242)-1))</f>
        <v>46660</v>
      </c>
      <c r="AI242" s="1171"/>
      <c r="AJ242" s="1171"/>
      <c r="AK242" s="1171"/>
      <c r="AL242" s="1171"/>
      <c r="AM242" s="1172"/>
      <c r="AO242" s="319"/>
      <c r="BL242" s="398" t="str">
        <f>IF(O239="","",IF(M239="平成",O239+1988,O239+2018))</f>
        <v/>
      </c>
      <c r="CS242" s="1" t="s">
        <v>2630</v>
      </c>
    </row>
    <row r="243" spans="1:97" ht="15" customHeight="1" thickBot="1">
      <c r="B243" s="321"/>
      <c r="C243" s="1199"/>
      <c r="D243" s="1199"/>
      <c r="E243" s="1199"/>
      <c r="F243" s="1199"/>
      <c r="G243" s="1199"/>
      <c r="H243" s="1199"/>
      <c r="I243" s="1199"/>
      <c r="J243" s="1199"/>
      <c r="K243" s="1199"/>
      <c r="L243" s="1199"/>
      <c r="M243" s="1199"/>
      <c r="N243" s="1199"/>
      <c r="O243" s="1199"/>
      <c r="P243" s="1199"/>
      <c r="Q243" s="1199"/>
      <c r="R243" s="1199"/>
      <c r="S243" s="1199"/>
      <c r="T243" s="1199"/>
      <c r="U243" s="1199"/>
      <c r="V243" s="1199"/>
      <c r="W243" s="1199"/>
      <c r="X243" s="1199"/>
      <c r="Y243" s="1199"/>
      <c r="Z243" s="1199"/>
      <c r="AA243" s="1199"/>
      <c r="AB243" s="1199"/>
      <c r="AC243" s="1199"/>
      <c r="AD243" s="1199"/>
      <c r="AE243" s="1199"/>
      <c r="AF243" s="1199"/>
      <c r="AG243" s="1199"/>
      <c r="AH243" s="1199"/>
      <c r="AI243" s="1200" t="s">
        <v>546</v>
      </c>
      <c r="AJ243" s="1200"/>
      <c r="AK243" s="1200"/>
      <c r="AL243" s="1200"/>
      <c r="AM243" s="1200"/>
      <c r="AN243" s="322"/>
      <c r="AO243" s="323"/>
      <c r="BL243" s="398" t="str">
        <f t="shared" ref="BL243" si="34">IF(O240="","",IF(M240="平成",O240+1988,O240+2018))</f>
        <v/>
      </c>
      <c r="CS243" s="1" t="s">
        <v>2631</v>
      </c>
    </row>
    <row r="244" spans="1:97" ht="15" customHeight="1" thickTop="1">
      <c r="BL244" s="398" t="str">
        <f>IF(AB240="","",IF(Z240="平成",AB240+1988,AB240+2018))</f>
        <v/>
      </c>
      <c r="CS244" s="1" t="s">
        <v>2632</v>
      </c>
    </row>
    <row r="245" spans="1:97"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CS245" s="1" t="s">
        <v>2633</v>
      </c>
    </row>
    <row r="246" spans="1:97" ht="15" hidden="1" customHeight="1">
      <c r="A246" s="12"/>
      <c r="B246" s="324"/>
      <c r="C246" s="12"/>
      <c r="D246" s="324"/>
      <c r="E246" s="324"/>
      <c r="F246" s="324"/>
      <c r="G246" s="324"/>
      <c r="H246" s="324"/>
      <c r="I246" s="324"/>
      <c r="J246" s="324"/>
      <c r="K246" s="324"/>
      <c r="L246" s="324"/>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39"/>
      <c r="CS246" s="1" t="s">
        <v>2634</v>
      </c>
    </row>
    <row r="247" spans="1:97" ht="15" hidden="1" customHeight="1">
      <c r="A247" s="12"/>
      <c r="B247" s="324"/>
      <c r="C247" s="12"/>
      <c r="D247" s="324"/>
      <c r="E247" s="324"/>
      <c r="F247" s="324"/>
      <c r="G247" s="324"/>
      <c r="H247" s="324"/>
      <c r="I247" s="324"/>
      <c r="J247" s="324"/>
      <c r="K247" s="324"/>
      <c r="L247" s="324"/>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39"/>
      <c r="CS247" s="1" t="s">
        <v>2635</v>
      </c>
    </row>
    <row r="248" spans="1:97" ht="15" hidden="1" customHeight="1">
      <c r="A248" s="12"/>
      <c r="B248" s="324"/>
      <c r="C248" s="12"/>
      <c r="D248" s="324"/>
      <c r="E248" s="324"/>
      <c r="F248" s="324"/>
      <c r="G248" s="324"/>
      <c r="H248" s="324"/>
      <c r="I248" s="324"/>
      <c r="J248" s="324"/>
      <c r="K248" s="324"/>
      <c r="L248" s="324"/>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65"/>
      <c r="CS248" s="1" t="s">
        <v>2636</v>
      </c>
    </row>
    <row r="249" spans="1:97" ht="15" hidden="1" customHeight="1">
      <c r="A249" s="12"/>
      <c r="B249" s="325"/>
      <c r="C249" s="12"/>
      <c r="D249" s="324"/>
      <c r="E249" s="324"/>
      <c r="F249" s="324"/>
      <c r="G249" s="324"/>
      <c r="H249" s="324"/>
      <c r="I249" s="324"/>
      <c r="J249" s="324"/>
      <c r="K249" s="324"/>
      <c r="L249" s="324"/>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39"/>
      <c r="CS249" s="1" t="s">
        <v>2637</v>
      </c>
    </row>
    <row r="250" spans="1:97" ht="15" hidden="1" customHeight="1">
      <c r="A250" s="12"/>
      <c r="B250" s="324"/>
      <c r="C250" s="12"/>
      <c r="D250" s="324"/>
      <c r="E250" s="324"/>
      <c r="F250" s="324"/>
      <c r="G250" s="324"/>
      <c r="H250" s="324"/>
      <c r="I250" s="324"/>
      <c r="J250" s="324"/>
      <c r="K250" s="324"/>
      <c r="L250" s="324"/>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39"/>
      <c r="CS250" s="1" t="s">
        <v>2638</v>
      </c>
    </row>
    <row r="251" spans="1:97" ht="15" hidden="1" customHeight="1">
      <c r="A251" s="12"/>
      <c r="B251" s="324"/>
      <c r="C251" s="12"/>
      <c r="D251" s="324"/>
      <c r="E251" s="324"/>
      <c r="F251" s="324"/>
      <c r="G251" s="324"/>
      <c r="H251" s="324"/>
      <c r="I251" s="324"/>
      <c r="J251" s="324"/>
      <c r="K251" s="324"/>
      <c r="L251" s="324"/>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39"/>
      <c r="CS251" s="1" t="s">
        <v>2639</v>
      </c>
    </row>
    <row r="252" spans="1:97" ht="15" hidden="1" customHeight="1">
      <c r="A252" s="12"/>
      <c r="B252" s="324"/>
      <c r="C252" s="12"/>
      <c r="D252" s="324"/>
      <c r="E252" s="324"/>
      <c r="F252" s="324"/>
      <c r="G252" s="324"/>
      <c r="H252" s="324"/>
      <c r="I252" s="324"/>
      <c r="J252" s="324"/>
      <c r="K252" s="324"/>
      <c r="L252" s="324"/>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39"/>
      <c r="CS252" s="1" t="s">
        <v>2640</v>
      </c>
    </row>
    <row r="253" spans="1:97" ht="15" hidden="1" customHeight="1">
      <c r="A253" s="12"/>
      <c r="B253" s="324"/>
      <c r="C253" s="12"/>
      <c r="D253" s="324"/>
      <c r="E253" s="324"/>
      <c r="F253" s="324"/>
      <c r="G253" s="324"/>
      <c r="H253" s="324"/>
      <c r="I253" s="324"/>
      <c r="J253" s="324"/>
      <c r="K253" s="324"/>
      <c r="L253" s="324"/>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39"/>
      <c r="CS253" s="1" t="s">
        <v>2641</v>
      </c>
    </row>
    <row r="254" spans="1:97" ht="15" hidden="1" customHeight="1">
      <c r="CS254" s="1" t="s">
        <v>2642</v>
      </c>
    </row>
    <row r="255" spans="1:97" ht="15" hidden="1" customHeight="1">
      <c r="CS255" s="1" t="s">
        <v>2643</v>
      </c>
    </row>
    <row r="256" spans="1:97" ht="15" hidden="1" customHeight="1">
      <c r="CS256" s="1" t="s">
        <v>2644</v>
      </c>
    </row>
    <row r="257" spans="97:97" ht="15" hidden="1" customHeight="1">
      <c r="CS257" s="1" t="s">
        <v>2645</v>
      </c>
    </row>
    <row r="258" spans="97:97" ht="15" hidden="1" customHeight="1">
      <c r="CS258" s="1" t="s">
        <v>2646</v>
      </c>
    </row>
    <row r="259" spans="97:97" ht="15" hidden="1" customHeight="1">
      <c r="CS259" s="1" t="s">
        <v>2647</v>
      </c>
    </row>
    <row r="260" spans="97:97" ht="15" hidden="1" customHeight="1">
      <c r="CS260" s="1" t="s">
        <v>4313</v>
      </c>
    </row>
    <row r="261" spans="97:97" ht="15" hidden="1" customHeight="1">
      <c r="CS261" s="1" t="s">
        <v>4314</v>
      </c>
    </row>
    <row r="262" spans="97:97" ht="15" hidden="1" customHeight="1">
      <c r="CS262" s="1" t="s">
        <v>4315</v>
      </c>
    </row>
    <row r="263" spans="97:97" ht="15" hidden="1" customHeight="1">
      <c r="CS263" s="1" t="s">
        <v>4316</v>
      </c>
    </row>
    <row r="264" spans="97:97" ht="15" hidden="1" customHeight="1">
      <c r="CS264" s="1" t="s">
        <v>4317</v>
      </c>
    </row>
    <row r="265" spans="97:97" ht="15" hidden="1" customHeight="1">
      <c r="CS265" s="1" t="s">
        <v>4318</v>
      </c>
    </row>
    <row r="266" spans="97:97" ht="15" hidden="1" customHeight="1">
      <c r="CS266" s="1" t="s">
        <v>4319</v>
      </c>
    </row>
    <row r="267" spans="97:97" ht="15" hidden="1" customHeight="1">
      <c r="CS267" s="1" t="s">
        <v>544</v>
      </c>
    </row>
    <row r="268" spans="97:97" ht="15" hidden="1" customHeight="1">
      <c r="CS268" s="1" t="s">
        <v>2648</v>
      </c>
    </row>
    <row r="269" spans="97:97" ht="15" hidden="1" customHeight="1">
      <c r="CS269" s="1" t="s">
        <v>2649</v>
      </c>
    </row>
    <row r="270" spans="97:97" ht="15" hidden="1" customHeight="1">
      <c r="CS270" s="1" t="s">
        <v>2650</v>
      </c>
    </row>
    <row r="271" spans="97:97" ht="15" hidden="1" customHeight="1">
      <c r="CS271" s="1" t="s">
        <v>2651</v>
      </c>
    </row>
    <row r="272" spans="97:97" ht="15" hidden="1" customHeight="1">
      <c r="CS272" s="1" t="s">
        <v>2652</v>
      </c>
    </row>
    <row r="273" spans="78:97" ht="15" hidden="1" customHeight="1">
      <c r="CS273" s="1" t="s">
        <v>2653</v>
      </c>
    </row>
    <row r="274" spans="78:97" ht="15" hidden="1" customHeight="1">
      <c r="BZ274" s="8"/>
      <c r="CS274" s="1" t="s">
        <v>2654</v>
      </c>
    </row>
    <row r="275" spans="78:97" ht="15" hidden="1" customHeight="1">
      <c r="CS275" s="1" t="s">
        <v>2655</v>
      </c>
    </row>
    <row r="276" spans="78:97" ht="15" hidden="1" customHeight="1">
      <c r="CS276" s="1" t="s">
        <v>2656</v>
      </c>
    </row>
    <row r="277" spans="78:97" ht="15" hidden="1" customHeight="1">
      <c r="CS277" s="1" t="s">
        <v>2657</v>
      </c>
    </row>
    <row r="278" spans="78:97" ht="15" hidden="1" customHeight="1">
      <c r="CS278" s="1" t="s">
        <v>2658</v>
      </c>
    </row>
    <row r="279" spans="78:97" ht="15" hidden="1" customHeight="1">
      <c r="CS279" s="1" t="s">
        <v>2659</v>
      </c>
    </row>
    <row r="280" spans="78:97" ht="15" hidden="1" customHeight="1">
      <c r="CS280" s="1" t="s">
        <v>2660</v>
      </c>
    </row>
    <row r="281" spans="78:97" ht="15" hidden="1" customHeight="1">
      <c r="CS281" s="1" t="s">
        <v>2661</v>
      </c>
    </row>
    <row r="282" spans="78:97" ht="15" hidden="1" customHeight="1">
      <c r="CS282" s="1" t="s">
        <v>2662</v>
      </c>
    </row>
    <row r="283" spans="78:97" ht="15" hidden="1" customHeight="1">
      <c r="CS283" s="1" t="s">
        <v>2663</v>
      </c>
    </row>
    <row r="284" spans="78:97" ht="15" hidden="1" customHeight="1">
      <c r="CS284" s="1" t="s">
        <v>2664</v>
      </c>
    </row>
    <row r="285" spans="78:97" ht="15" hidden="1" customHeight="1">
      <c r="CS285" s="1" t="s">
        <v>2665</v>
      </c>
    </row>
    <row r="286" spans="78:97" ht="15" hidden="1" customHeight="1">
      <c r="CS286" s="1" t="s">
        <v>2666</v>
      </c>
    </row>
    <row r="287" spans="78:97" ht="15" hidden="1" customHeight="1">
      <c r="CS287" s="1" t="s">
        <v>2667</v>
      </c>
    </row>
    <row r="288" spans="78:97" ht="15" hidden="1" customHeight="1">
      <c r="CS288" s="1" t="s">
        <v>2668</v>
      </c>
    </row>
    <row r="289" spans="97:97" ht="15" hidden="1" customHeight="1">
      <c r="CS289" s="1" t="s">
        <v>2669</v>
      </c>
    </row>
    <row r="290" spans="97:97" ht="15" hidden="1" customHeight="1">
      <c r="CS290" s="1" t="s">
        <v>2670</v>
      </c>
    </row>
    <row r="291" spans="97:97" ht="15" hidden="1" customHeight="1">
      <c r="CS291" s="1" t="s">
        <v>2671</v>
      </c>
    </row>
    <row r="292" spans="97:97" ht="15" hidden="1" customHeight="1">
      <c r="CS292" s="1" t="s">
        <v>2672</v>
      </c>
    </row>
    <row r="293" spans="97:97" ht="15" hidden="1" customHeight="1">
      <c r="CS293" s="1" t="s">
        <v>2673</v>
      </c>
    </row>
    <row r="294" spans="97:97" ht="15" hidden="1" customHeight="1">
      <c r="CS294" s="1" t="s">
        <v>2674</v>
      </c>
    </row>
    <row r="295" spans="97:97" ht="15" hidden="1" customHeight="1">
      <c r="CS295" s="1" t="s">
        <v>2675</v>
      </c>
    </row>
    <row r="296" spans="97:97" ht="15" hidden="1" customHeight="1">
      <c r="CS296" s="1" t="s">
        <v>2676</v>
      </c>
    </row>
    <row r="297" spans="97:97" ht="15" hidden="1" customHeight="1">
      <c r="CS297" s="1" t="s">
        <v>2677</v>
      </c>
    </row>
    <row r="298" spans="97:97" ht="15" hidden="1" customHeight="1">
      <c r="CS298" s="1" t="s">
        <v>2678</v>
      </c>
    </row>
    <row r="299" spans="97:97" ht="15" hidden="1" customHeight="1">
      <c r="CS299" s="1" t="s">
        <v>2679</v>
      </c>
    </row>
    <row r="300" spans="97:97" ht="15" hidden="1" customHeight="1">
      <c r="CS300" s="1" t="s">
        <v>2680</v>
      </c>
    </row>
    <row r="301" spans="97:97" ht="15" hidden="1" customHeight="1">
      <c r="CS301" s="1" t="s">
        <v>2681</v>
      </c>
    </row>
    <row r="302" spans="97:97" ht="15" hidden="1" customHeight="1">
      <c r="CS302" s="1" t="s">
        <v>2682</v>
      </c>
    </row>
    <row r="303" spans="97:97" ht="15" hidden="1" customHeight="1">
      <c r="CS303" s="1" t="s">
        <v>2683</v>
      </c>
    </row>
    <row r="304" spans="97:97" ht="15" hidden="1" customHeight="1">
      <c r="CS304" s="1" t="s">
        <v>2684</v>
      </c>
    </row>
    <row r="305" spans="18:97" ht="15" hidden="1" customHeight="1">
      <c r="CS305" s="1" t="s">
        <v>2685</v>
      </c>
    </row>
    <row r="306" spans="18:97" ht="15" hidden="1" customHeight="1">
      <c r="CS306" s="1" t="s">
        <v>2686</v>
      </c>
    </row>
    <row r="307" spans="18:97" ht="15" hidden="1" customHeight="1">
      <c r="CS307" s="1" t="s">
        <v>2687</v>
      </c>
    </row>
    <row r="308" spans="18:97" ht="15" hidden="1" customHeight="1">
      <c r="CS308" s="1" t="s">
        <v>543</v>
      </c>
    </row>
    <row r="309" spans="18:97" ht="15" hidden="1" customHeight="1">
      <c r="CS309" s="1" t="s">
        <v>582</v>
      </c>
    </row>
    <row r="310" spans="18:97" ht="15" hidden="1" customHeight="1">
      <c r="CS310" s="1" t="s">
        <v>2688</v>
      </c>
    </row>
    <row r="311" spans="18:97" ht="15" hidden="1" customHeight="1">
      <c r="CS311" s="1" t="s">
        <v>2689</v>
      </c>
    </row>
    <row r="312" spans="18:97" ht="15" hidden="1" customHeight="1">
      <c r="CS312" s="1" t="s">
        <v>2690</v>
      </c>
    </row>
    <row r="313" spans="18:97" ht="15" hidden="1" customHeight="1">
      <c r="CS313" s="1" t="s">
        <v>2691</v>
      </c>
    </row>
    <row r="314" spans="18:97" ht="15" hidden="1" customHeight="1">
      <c r="CS314" s="1" t="s">
        <v>2692</v>
      </c>
    </row>
    <row r="315" spans="18:97" ht="15" hidden="1" customHeight="1">
      <c r="CS315" s="1" t="s">
        <v>2693</v>
      </c>
    </row>
    <row r="316" spans="18:97" ht="15" hidden="1" customHeight="1">
      <c r="BJ316" s="1"/>
      <c r="BK316" s="1"/>
      <c r="CS316" s="1" t="s">
        <v>2694</v>
      </c>
    </row>
    <row r="317" spans="18:97" ht="15" hidden="1" customHeight="1">
      <c r="T317" s="680"/>
      <c r="U317" s="680"/>
      <c r="V317" s="680"/>
      <c r="CS317" s="1" t="s">
        <v>2695</v>
      </c>
    </row>
    <row r="318" spans="18:97" ht="15" hidden="1" customHeight="1">
      <c r="R318" s="269"/>
      <c r="S318" s="269"/>
      <c r="T318" s="1059"/>
      <c r="U318" s="1059"/>
      <c r="V318" s="1059"/>
      <c r="W318" s="326"/>
      <c r="X318" s="326"/>
      <c r="Y318" s="326"/>
      <c r="Z318" s="326"/>
      <c r="AA318" s="326"/>
      <c r="AB318" s="326"/>
      <c r="AC318" s="326"/>
      <c r="AD318" s="326"/>
      <c r="AE318" s="326"/>
      <c r="AF318" s="326"/>
      <c r="AG318" s="326"/>
      <c r="CS318" s="1" t="s">
        <v>2696</v>
      </c>
    </row>
    <row r="319" spans="18:97" ht="15" hidden="1" customHeight="1">
      <c r="R319" s="269"/>
      <c r="S319" s="269"/>
      <c r="T319" s="1059"/>
      <c r="U319" s="1059"/>
      <c r="V319" s="1059"/>
      <c r="W319" s="326"/>
      <c r="X319" s="326"/>
      <c r="Y319" s="326"/>
      <c r="Z319" s="326"/>
      <c r="AA319" s="326"/>
      <c r="AB319" s="326"/>
      <c r="AC319" s="326"/>
      <c r="AD319" s="326"/>
      <c r="AE319" s="326"/>
      <c r="AF319" s="326"/>
      <c r="AG319" s="326"/>
      <c r="CS319" s="1" t="s">
        <v>2697</v>
      </c>
    </row>
    <row r="320" spans="18:97" ht="15" hidden="1" customHeight="1">
      <c r="R320" s="269"/>
      <c r="S320" s="269"/>
      <c r="T320" s="1059"/>
      <c r="U320" s="1059"/>
      <c r="V320" s="1059"/>
      <c r="W320" s="326"/>
      <c r="X320" s="326"/>
      <c r="Y320" s="326"/>
      <c r="Z320" s="326"/>
      <c r="AA320" s="326"/>
      <c r="AB320" s="326"/>
      <c r="AC320" s="326"/>
      <c r="AD320" s="326"/>
      <c r="AE320" s="326"/>
      <c r="AF320" s="326"/>
      <c r="AG320" s="326"/>
      <c r="CS320" s="1" t="s">
        <v>2698</v>
      </c>
    </row>
    <row r="321" spans="18:97" ht="15" hidden="1" customHeight="1">
      <c r="R321" s="269"/>
      <c r="S321" s="269"/>
      <c r="T321" s="1059"/>
      <c r="U321" s="1059"/>
      <c r="V321" s="1059"/>
      <c r="W321" s="326"/>
      <c r="X321" s="326"/>
      <c r="Y321" s="326"/>
      <c r="Z321" s="326"/>
      <c r="AA321" s="326"/>
      <c r="AB321" s="326"/>
      <c r="AC321" s="326"/>
      <c r="AD321" s="326"/>
      <c r="AE321" s="326"/>
      <c r="AF321" s="326"/>
      <c r="AG321" s="326"/>
      <c r="CS321" s="1" t="s">
        <v>2699</v>
      </c>
    </row>
    <row r="322" spans="18:97" ht="15" hidden="1" customHeight="1">
      <c r="R322" s="269"/>
      <c r="S322" s="269"/>
      <c r="T322" s="1059"/>
      <c r="U322" s="1059"/>
      <c r="V322" s="1059"/>
      <c r="W322" s="326"/>
      <c r="X322" s="326"/>
      <c r="Y322" s="326"/>
      <c r="Z322" s="326"/>
      <c r="AA322" s="326"/>
      <c r="AB322" s="326"/>
      <c r="AC322" s="326"/>
      <c r="AD322" s="326"/>
      <c r="AE322" s="326"/>
      <c r="AF322" s="326"/>
      <c r="AG322" s="326"/>
      <c r="CS322" s="1" t="s">
        <v>2700</v>
      </c>
    </row>
    <row r="323" spans="18:97" ht="15" hidden="1" customHeight="1">
      <c r="R323" s="269"/>
      <c r="S323" s="269"/>
      <c r="T323" s="1059"/>
      <c r="U323" s="1059"/>
      <c r="V323" s="1059"/>
      <c r="W323" s="326"/>
      <c r="X323" s="326"/>
      <c r="Y323" s="326"/>
      <c r="Z323" s="326"/>
      <c r="AA323" s="326"/>
      <c r="AB323" s="326"/>
      <c r="AC323" s="326"/>
      <c r="AD323" s="326"/>
      <c r="AE323" s="326"/>
      <c r="AF323" s="326"/>
      <c r="AG323" s="326"/>
      <c r="CS323" s="1" t="s">
        <v>2701</v>
      </c>
    </row>
    <row r="324" spans="18:97" ht="15" hidden="1" customHeight="1">
      <c r="R324" s="269"/>
      <c r="S324" s="269"/>
      <c r="W324" s="326"/>
      <c r="X324" s="326"/>
      <c r="Y324" s="326"/>
      <c r="Z324" s="326"/>
      <c r="AA324" s="326"/>
      <c r="AB324" s="326"/>
      <c r="AC324" s="326"/>
      <c r="AD324" s="326"/>
      <c r="AE324" s="326"/>
      <c r="AF324" s="326"/>
      <c r="AG324" s="326"/>
      <c r="CS324" s="1" t="s">
        <v>2702</v>
      </c>
    </row>
    <row r="325" spans="18:97" ht="15" hidden="1" customHeight="1">
      <c r="R325" s="269"/>
      <c r="S325" s="269"/>
      <c r="W325" s="326"/>
      <c r="X325" s="326"/>
      <c r="Y325" s="326"/>
      <c r="Z325" s="326"/>
      <c r="AA325" s="326"/>
      <c r="AB325" s="326"/>
      <c r="AC325" s="326"/>
      <c r="AD325" s="326"/>
      <c r="AE325" s="326"/>
      <c r="AF325" s="326"/>
      <c r="AG325" s="326"/>
      <c r="CS325" s="1" t="s">
        <v>2703</v>
      </c>
    </row>
    <row r="326" spans="18:97" ht="15" hidden="1" customHeight="1">
      <c r="R326" s="269"/>
      <c r="S326" s="269"/>
      <c r="W326" s="326"/>
      <c r="X326" s="326"/>
      <c r="Y326" s="326"/>
      <c r="Z326" s="326"/>
      <c r="AA326" s="326"/>
      <c r="AB326" s="326"/>
      <c r="AC326" s="326"/>
      <c r="AD326" s="326"/>
      <c r="AE326" s="326"/>
      <c r="AF326" s="326"/>
      <c r="AG326" s="326"/>
      <c r="CS326" s="1" t="s">
        <v>2704</v>
      </c>
    </row>
    <row r="327" spans="18:97" ht="15" hidden="1" customHeight="1">
      <c r="R327" s="269"/>
      <c r="S327" s="269"/>
      <c r="W327" s="326"/>
      <c r="X327" s="326"/>
      <c r="Y327" s="326"/>
      <c r="Z327" s="326"/>
      <c r="AA327" s="326"/>
      <c r="AB327" s="326"/>
      <c r="AC327" s="326"/>
      <c r="AD327" s="326"/>
      <c r="AE327" s="326"/>
      <c r="AF327" s="326"/>
      <c r="AG327" s="326"/>
      <c r="CS327" s="1" t="s">
        <v>2705</v>
      </c>
    </row>
    <row r="328" spans="18:97" ht="15" hidden="1" customHeight="1">
      <c r="R328" s="269"/>
      <c r="S328" s="269"/>
      <c r="W328" s="326"/>
      <c r="X328" s="326"/>
      <c r="Y328" s="326"/>
      <c r="Z328" s="326"/>
      <c r="AA328" s="326"/>
      <c r="AB328" s="326"/>
      <c r="AC328" s="326"/>
      <c r="AD328" s="326"/>
      <c r="AE328" s="326"/>
      <c r="AF328" s="326"/>
      <c r="AG328" s="326"/>
      <c r="CS328" s="1" t="s">
        <v>2706</v>
      </c>
    </row>
    <row r="329" spans="18:97" ht="15" hidden="1" customHeight="1">
      <c r="R329" s="269"/>
      <c r="S329" s="269"/>
      <c r="W329" s="269"/>
      <c r="X329" s="269"/>
      <c r="Y329" s="269"/>
      <c r="Z329" s="269"/>
      <c r="AA329" s="269"/>
      <c r="AB329" s="269"/>
      <c r="AC329" s="269"/>
      <c r="AD329" s="269"/>
      <c r="AE329" s="269"/>
      <c r="AF329" s="269"/>
      <c r="AG329" s="269"/>
      <c r="CS329" s="1" t="s">
        <v>2707</v>
      </c>
    </row>
    <row r="330" spans="18:97" ht="15" hidden="1" customHeight="1">
      <c r="R330" s="269"/>
      <c r="S330" s="269"/>
      <c r="W330" s="269"/>
      <c r="X330" s="269"/>
      <c r="Y330" s="269"/>
      <c r="Z330" s="269"/>
      <c r="AA330" s="269"/>
      <c r="AB330" s="269"/>
      <c r="AC330" s="269"/>
      <c r="AD330" s="269"/>
      <c r="AE330" s="269"/>
      <c r="AF330" s="269"/>
      <c r="AG330" s="269"/>
      <c r="CS330" s="1" t="s">
        <v>2708</v>
      </c>
    </row>
    <row r="331" spans="18:97" ht="15" hidden="1" customHeight="1">
      <c r="R331" s="269"/>
      <c r="S331" s="269"/>
      <c r="W331" s="326"/>
      <c r="X331" s="326"/>
      <c r="Y331" s="326"/>
      <c r="Z331" s="326"/>
      <c r="AA331" s="326"/>
      <c r="AB331" s="326"/>
      <c r="AC331" s="326"/>
      <c r="AD331" s="326"/>
      <c r="AE331" s="326"/>
      <c r="AF331" s="326"/>
      <c r="AG331" s="326"/>
      <c r="CS331" s="1" t="s">
        <v>2709</v>
      </c>
    </row>
    <row r="332" spans="18:97" ht="15" hidden="1" customHeight="1">
      <c r="R332" s="269"/>
      <c r="S332" s="269"/>
      <c r="W332" s="269"/>
      <c r="X332" s="269"/>
      <c r="Y332" s="269"/>
      <c r="Z332" s="269"/>
      <c r="AA332" s="269"/>
      <c r="AB332" s="269"/>
      <c r="AC332" s="269"/>
      <c r="AD332" s="269"/>
      <c r="AE332" s="269"/>
      <c r="AF332" s="269"/>
      <c r="AG332" s="269"/>
      <c r="CS332" s="1" t="s">
        <v>2710</v>
      </c>
    </row>
    <row r="333" spans="18:97" ht="15" hidden="1" customHeight="1">
      <c r="R333" s="269"/>
      <c r="S333" s="269"/>
      <c r="W333" s="269"/>
      <c r="X333" s="269"/>
      <c r="Y333" s="269"/>
      <c r="Z333" s="269"/>
      <c r="AA333" s="269"/>
      <c r="AB333" s="269"/>
      <c r="AC333" s="269"/>
      <c r="AD333" s="269"/>
      <c r="AE333" s="269"/>
      <c r="AF333" s="269"/>
      <c r="AG333" s="269"/>
      <c r="CS333" s="1" t="s">
        <v>2711</v>
      </c>
    </row>
    <row r="334" spans="18:97" ht="15" hidden="1" customHeight="1">
      <c r="R334" s="269"/>
      <c r="S334" s="269"/>
      <c r="W334" s="326"/>
      <c r="X334" s="326"/>
      <c r="Y334" s="326"/>
      <c r="Z334" s="326"/>
      <c r="AA334" s="326"/>
      <c r="AB334" s="326"/>
      <c r="AC334" s="326"/>
      <c r="AD334" s="326"/>
      <c r="AE334" s="326"/>
      <c r="AF334" s="326"/>
      <c r="AG334" s="326"/>
      <c r="CS334" s="1" t="s">
        <v>2712</v>
      </c>
    </row>
    <row r="335" spans="18:97" ht="15" hidden="1" customHeight="1">
      <c r="R335" s="269"/>
      <c r="S335" s="269"/>
      <c r="W335" s="269"/>
      <c r="X335" s="269"/>
      <c r="Y335" s="269"/>
      <c r="Z335" s="269"/>
      <c r="AA335" s="269"/>
      <c r="AB335" s="269"/>
      <c r="AC335" s="269"/>
      <c r="AD335" s="269"/>
      <c r="AE335" s="269"/>
      <c r="AF335" s="269"/>
      <c r="AG335" s="269"/>
      <c r="CS335" s="1" t="s">
        <v>2713</v>
      </c>
    </row>
    <row r="336" spans="18:97" ht="15" hidden="1" customHeight="1">
      <c r="R336" s="269"/>
      <c r="S336" s="269"/>
      <c r="W336" s="326"/>
      <c r="X336" s="326"/>
      <c r="Y336" s="326"/>
      <c r="Z336" s="326"/>
      <c r="AA336" s="326"/>
      <c r="AB336" s="326"/>
      <c r="AC336" s="326"/>
      <c r="AD336" s="326"/>
      <c r="AE336" s="326"/>
      <c r="AF336" s="326"/>
      <c r="AG336" s="326"/>
      <c r="CS336" s="1" t="s">
        <v>2714</v>
      </c>
    </row>
    <row r="337" spans="18:97" ht="15" hidden="1" customHeight="1">
      <c r="R337" s="269"/>
      <c r="S337" s="269"/>
      <c r="W337" s="269"/>
      <c r="X337" s="269"/>
      <c r="Y337" s="269"/>
      <c r="Z337" s="269"/>
      <c r="AA337" s="269"/>
      <c r="AB337" s="269"/>
      <c r="AC337" s="269"/>
      <c r="AD337" s="269"/>
      <c r="AE337" s="269"/>
      <c r="AF337" s="269"/>
      <c r="AG337" s="269"/>
      <c r="CS337" s="1" t="s">
        <v>2715</v>
      </c>
    </row>
    <row r="338" spans="18:97" ht="15" hidden="1" customHeight="1">
      <c r="R338" s="269"/>
      <c r="S338" s="269"/>
      <c r="W338" s="326"/>
      <c r="X338" s="326"/>
      <c r="Y338" s="326"/>
      <c r="Z338" s="326"/>
      <c r="AA338" s="326"/>
      <c r="AB338" s="326"/>
      <c r="AC338" s="326"/>
      <c r="AD338" s="326"/>
      <c r="AE338" s="326"/>
      <c r="AF338" s="326"/>
      <c r="AG338" s="326"/>
      <c r="CS338" s="1" t="s">
        <v>2716</v>
      </c>
    </row>
    <row r="339" spans="18:97" ht="15" hidden="1" customHeight="1">
      <c r="R339" s="269"/>
      <c r="S339" s="269"/>
      <c r="W339" s="326"/>
      <c r="X339" s="326"/>
      <c r="Y339" s="326"/>
      <c r="Z339" s="326"/>
      <c r="AA339" s="326"/>
      <c r="AB339" s="326"/>
      <c r="AC339" s="326"/>
      <c r="AD339" s="326"/>
      <c r="AE339" s="326"/>
      <c r="AF339" s="326"/>
      <c r="AG339" s="326"/>
      <c r="CS339" s="1" t="s">
        <v>2717</v>
      </c>
    </row>
    <row r="340" spans="18:97" ht="15" hidden="1" customHeight="1">
      <c r="R340" s="269"/>
      <c r="S340" s="269"/>
      <c r="W340" s="326"/>
      <c r="X340" s="326"/>
      <c r="Y340" s="326"/>
      <c r="Z340" s="326"/>
      <c r="AA340" s="326"/>
      <c r="AB340" s="326"/>
      <c r="AC340" s="326"/>
      <c r="AD340" s="326"/>
      <c r="AE340" s="326"/>
      <c r="AF340" s="326"/>
      <c r="AG340" s="326"/>
      <c r="CS340" s="1" t="s">
        <v>2718</v>
      </c>
    </row>
    <row r="341" spans="18:97" ht="15" hidden="1" customHeight="1">
      <c r="R341" s="269"/>
      <c r="S341" s="269"/>
      <c r="W341" s="269"/>
      <c r="X341" s="269"/>
      <c r="Y341" s="269"/>
      <c r="Z341" s="269"/>
      <c r="AA341" s="269"/>
      <c r="AB341" s="269"/>
      <c r="AC341" s="269"/>
      <c r="AD341" s="269"/>
      <c r="AE341" s="269"/>
      <c r="AF341" s="269"/>
      <c r="AG341" s="269"/>
      <c r="CS341" s="1" t="s">
        <v>2719</v>
      </c>
    </row>
    <row r="342" spans="18:97" ht="15" hidden="1" customHeight="1">
      <c r="R342" s="269"/>
      <c r="S342" s="269"/>
      <c r="W342" s="269"/>
      <c r="X342" s="269"/>
      <c r="Y342" s="269"/>
      <c r="Z342" s="269"/>
      <c r="AA342" s="269"/>
      <c r="AB342" s="269"/>
      <c r="AC342" s="269"/>
      <c r="AD342" s="269"/>
      <c r="AE342" s="269"/>
      <c r="AF342" s="269"/>
      <c r="AG342" s="269"/>
      <c r="CS342" s="1" t="s">
        <v>2720</v>
      </c>
    </row>
    <row r="343" spans="18:97" ht="15" hidden="1" customHeight="1">
      <c r="R343" s="269"/>
      <c r="S343" s="269"/>
      <c r="W343" s="326"/>
      <c r="X343" s="326"/>
      <c r="Y343" s="326"/>
      <c r="Z343" s="326"/>
      <c r="AA343" s="326"/>
      <c r="AB343" s="326"/>
      <c r="AC343" s="326"/>
      <c r="AD343" s="326"/>
      <c r="AE343" s="326"/>
      <c r="AF343" s="326"/>
      <c r="AG343" s="326"/>
      <c r="CS343" s="1" t="s">
        <v>543</v>
      </c>
    </row>
    <row r="344" spans="18:97" ht="15" hidden="1" customHeight="1">
      <c r="R344" s="269"/>
      <c r="S344" s="269"/>
      <c r="W344" s="326"/>
      <c r="X344" s="326"/>
      <c r="Y344" s="326"/>
      <c r="Z344" s="326"/>
      <c r="AA344" s="326"/>
      <c r="AB344" s="326"/>
      <c r="AC344" s="326"/>
      <c r="AD344" s="326"/>
      <c r="AE344" s="326"/>
      <c r="AF344" s="326"/>
      <c r="AG344" s="326"/>
      <c r="CS344" s="1" t="s">
        <v>583</v>
      </c>
    </row>
    <row r="345" spans="18:97" ht="15" hidden="1" customHeight="1">
      <c r="R345" s="269"/>
      <c r="S345" s="269"/>
      <c r="W345" s="269"/>
      <c r="X345" s="269"/>
      <c r="Y345" s="269"/>
      <c r="Z345" s="269"/>
      <c r="AA345" s="269"/>
      <c r="AB345" s="269"/>
      <c r="AC345" s="269"/>
      <c r="AD345" s="269"/>
      <c r="AE345" s="269"/>
      <c r="AF345" s="269"/>
      <c r="AG345" s="269"/>
      <c r="CS345" s="1" t="s">
        <v>2721</v>
      </c>
    </row>
    <row r="346" spans="18:97" ht="15" hidden="1" customHeight="1">
      <c r="R346" s="269"/>
      <c r="S346" s="269"/>
      <c r="W346" s="326"/>
      <c r="X346" s="326"/>
      <c r="Y346" s="326"/>
      <c r="Z346" s="326"/>
      <c r="AA346" s="326"/>
      <c r="AB346" s="326"/>
      <c r="AC346" s="326"/>
      <c r="AD346" s="326"/>
      <c r="AE346" s="326"/>
      <c r="AF346" s="326"/>
      <c r="AG346" s="326"/>
      <c r="CS346" s="1" t="s">
        <v>2722</v>
      </c>
    </row>
    <row r="347" spans="18:97" ht="15" hidden="1" customHeight="1">
      <c r="R347" s="269"/>
      <c r="S347" s="269"/>
      <c r="W347" s="6"/>
      <c r="X347" s="6"/>
      <c r="Y347" s="6"/>
      <c r="Z347" s="6"/>
      <c r="AA347" s="6"/>
      <c r="AB347" s="6"/>
      <c r="AC347" s="6"/>
      <c r="AD347" s="327"/>
      <c r="AE347" s="327"/>
      <c r="AF347" s="327"/>
      <c r="AG347" s="327"/>
      <c r="CS347" s="1" t="s">
        <v>2723</v>
      </c>
    </row>
    <row r="348" spans="18:97" ht="15" hidden="1" customHeight="1">
      <c r="W348" s="95"/>
      <c r="X348" s="95"/>
      <c r="Y348" s="95"/>
      <c r="Z348" s="95"/>
      <c r="AA348" s="95"/>
      <c r="AB348" s="95"/>
      <c r="AC348" s="95"/>
      <c r="AD348" s="95"/>
      <c r="AE348" s="95"/>
      <c r="AF348" s="95"/>
      <c r="AG348" s="95"/>
      <c r="CS348" s="1" t="s">
        <v>2724</v>
      </c>
    </row>
    <row r="349" spans="18:97" ht="15" hidden="1" customHeight="1">
      <c r="R349" s="269"/>
      <c r="S349" s="269"/>
      <c r="W349" s="326"/>
      <c r="X349" s="326"/>
      <c r="Y349" s="326"/>
      <c r="Z349" s="326"/>
      <c r="AA349" s="326"/>
      <c r="AB349" s="326"/>
      <c r="AC349" s="326"/>
      <c r="AD349" s="326"/>
      <c r="AE349" s="326"/>
      <c r="AF349" s="326"/>
      <c r="AG349" s="326"/>
      <c r="CS349" s="1" t="s">
        <v>2725</v>
      </c>
    </row>
    <row r="350" spans="18:97" ht="15" hidden="1" customHeight="1">
      <c r="R350" s="269"/>
      <c r="S350" s="269"/>
      <c r="W350" s="326"/>
      <c r="X350" s="326"/>
      <c r="Y350" s="326"/>
      <c r="Z350" s="326"/>
      <c r="AA350" s="326"/>
      <c r="AB350" s="326"/>
      <c r="AC350" s="326"/>
      <c r="AD350" s="326"/>
      <c r="AE350" s="326"/>
      <c r="AF350" s="326"/>
      <c r="AG350" s="326"/>
      <c r="CS350" s="1" t="s">
        <v>2726</v>
      </c>
    </row>
    <row r="351" spans="18:97" ht="15" hidden="1" customHeight="1">
      <c r="R351" s="269"/>
      <c r="S351" s="269"/>
      <c r="W351" s="269"/>
      <c r="X351" s="269"/>
      <c r="Y351" s="269"/>
      <c r="Z351" s="269"/>
      <c r="AA351" s="269"/>
      <c r="AB351" s="269"/>
      <c r="AC351" s="269"/>
      <c r="AD351" s="269"/>
      <c r="AE351" s="269"/>
      <c r="AF351" s="269"/>
      <c r="AG351" s="269"/>
      <c r="CS351" s="1" t="s">
        <v>2727</v>
      </c>
    </row>
    <row r="352" spans="18:97" ht="15" hidden="1" customHeight="1">
      <c r="CS352" s="1" t="s">
        <v>2728</v>
      </c>
    </row>
    <row r="353" spans="18:97" ht="15" hidden="1" customHeight="1">
      <c r="CS353" s="1" t="s">
        <v>2729</v>
      </c>
    </row>
    <row r="354" spans="18:97" ht="15" hidden="1" customHeight="1">
      <c r="CS354" s="1" t="s">
        <v>2730</v>
      </c>
    </row>
    <row r="355" spans="18:97" ht="15" hidden="1" customHeight="1">
      <c r="CS355" s="1" t="s">
        <v>2731</v>
      </c>
    </row>
    <row r="356" spans="18:97" ht="15" hidden="1" customHeight="1">
      <c r="R356" s="328"/>
      <c r="S356" s="328"/>
      <c r="W356" s="328"/>
      <c r="X356" s="328"/>
      <c r="Y356" s="328"/>
      <c r="Z356" s="328"/>
      <c r="AA356" s="328"/>
      <c r="AB356" s="328"/>
      <c r="AC356" s="328"/>
      <c r="AD356" s="328"/>
      <c r="AE356" s="328"/>
      <c r="AF356" s="328"/>
      <c r="AG356" s="328"/>
      <c r="CS356" s="1" t="s">
        <v>2732</v>
      </c>
    </row>
    <row r="357" spans="18:97" ht="15" hidden="1" customHeight="1">
      <c r="R357" s="328"/>
      <c r="S357" s="328"/>
      <c r="W357" s="328"/>
      <c r="X357" s="328"/>
      <c r="Y357" s="328"/>
      <c r="Z357" s="328"/>
      <c r="AA357" s="328"/>
      <c r="AB357" s="328"/>
      <c r="AC357" s="328"/>
      <c r="AD357" s="328"/>
      <c r="AE357" s="328"/>
      <c r="AF357" s="328"/>
      <c r="AG357" s="328"/>
      <c r="CS357" s="1" t="s">
        <v>2733</v>
      </c>
    </row>
    <row r="358" spans="18:97" ht="15" hidden="1" customHeight="1">
      <c r="R358" s="241"/>
      <c r="S358" s="241"/>
      <c r="W358" s="241"/>
      <c r="X358" s="241"/>
      <c r="Y358" s="241"/>
      <c r="Z358" s="241"/>
      <c r="AA358" s="241"/>
      <c r="AB358" s="241"/>
      <c r="AC358" s="241"/>
      <c r="AD358" s="241"/>
      <c r="AE358" s="241"/>
      <c r="AF358" s="241"/>
      <c r="AG358" s="241"/>
      <c r="CS358" s="1" t="s">
        <v>2734</v>
      </c>
    </row>
    <row r="359" spans="18:97" ht="15" hidden="1" customHeight="1">
      <c r="R359" s="269"/>
      <c r="S359" s="269"/>
      <c r="W359" s="269"/>
      <c r="X359" s="269"/>
      <c r="Y359" s="269"/>
      <c r="Z359" s="269"/>
      <c r="AA359" s="269"/>
      <c r="AB359" s="269"/>
      <c r="AC359" s="269"/>
      <c r="AD359" s="269"/>
      <c r="AE359" s="269"/>
      <c r="AF359" s="269"/>
      <c r="AG359" s="269"/>
      <c r="CS359" s="1" t="s">
        <v>2735</v>
      </c>
    </row>
    <row r="360" spans="18:97" ht="15" hidden="1" customHeight="1">
      <c r="R360" s="241"/>
      <c r="S360" s="241"/>
      <c r="W360" s="329"/>
      <c r="X360" s="329"/>
      <c r="Y360" s="329"/>
      <c r="Z360" s="329"/>
      <c r="AA360" s="329"/>
      <c r="AB360" s="329"/>
      <c r="AC360" s="329"/>
      <c r="AD360" s="329"/>
      <c r="AE360" s="329"/>
      <c r="AF360" s="329"/>
      <c r="AG360" s="329"/>
      <c r="CS360" s="1" t="s">
        <v>2736</v>
      </c>
    </row>
    <row r="361" spans="18:97" ht="15" hidden="1" customHeight="1">
      <c r="R361" s="241"/>
      <c r="S361" s="241"/>
      <c r="W361" s="95"/>
      <c r="X361" s="95"/>
      <c r="Y361" s="95"/>
      <c r="Z361" s="95"/>
      <c r="AA361" s="95"/>
      <c r="AB361" s="95"/>
      <c r="AC361" s="95"/>
      <c r="AD361" s="95"/>
      <c r="AE361" s="95"/>
      <c r="AF361" s="95"/>
      <c r="AG361" s="95"/>
      <c r="CS361" s="1" t="s">
        <v>2737</v>
      </c>
    </row>
    <row r="362" spans="18:97" ht="15" hidden="1" customHeight="1">
      <c r="R362" s="241"/>
      <c r="S362" s="241"/>
      <c r="W362" s="329"/>
      <c r="X362" s="329"/>
      <c r="Y362" s="329"/>
      <c r="Z362" s="329"/>
      <c r="AA362" s="329"/>
      <c r="AB362" s="329"/>
      <c r="AC362" s="329"/>
      <c r="AD362" s="329"/>
      <c r="AE362" s="329"/>
      <c r="AF362" s="329"/>
      <c r="AG362" s="329"/>
      <c r="CS362" s="1" t="s">
        <v>2738</v>
      </c>
    </row>
    <row r="363" spans="18:97" ht="15" hidden="1" customHeight="1">
      <c r="R363" s="241"/>
      <c r="S363" s="241"/>
      <c r="W363" s="329"/>
      <c r="X363" s="329"/>
      <c r="Y363" s="329"/>
      <c r="Z363" s="329"/>
      <c r="AA363" s="329"/>
      <c r="AB363" s="329"/>
      <c r="AC363" s="329"/>
      <c r="AD363" s="329"/>
      <c r="AE363" s="329"/>
      <c r="AF363" s="329"/>
      <c r="AG363" s="329"/>
      <c r="CS363" s="1" t="s">
        <v>2739</v>
      </c>
    </row>
    <row r="364" spans="18:97" ht="15" hidden="1" customHeight="1">
      <c r="R364" s="241"/>
      <c r="S364" s="241"/>
      <c r="W364" s="329"/>
      <c r="X364" s="329"/>
      <c r="Y364" s="329"/>
      <c r="Z364" s="329"/>
      <c r="AA364" s="329"/>
      <c r="AB364" s="329"/>
      <c r="AC364" s="329"/>
      <c r="AD364" s="329"/>
      <c r="AE364" s="329"/>
      <c r="AF364" s="329"/>
      <c r="AG364" s="329"/>
      <c r="CS364" s="1" t="s">
        <v>2740</v>
      </c>
    </row>
    <row r="365" spans="18:97" ht="15" hidden="1" customHeight="1">
      <c r="R365" s="241"/>
      <c r="S365" s="241"/>
      <c r="W365" s="329"/>
      <c r="X365" s="329"/>
      <c r="Y365" s="329"/>
      <c r="Z365" s="329"/>
      <c r="AA365" s="329"/>
      <c r="AB365" s="329"/>
      <c r="AC365" s="329"/>
      <c r="AD365" s="329"/>
      <c r="AE365" s="329"/>
      <c r="AF365" s="329"/>
      <c r="AG365" s="329"/>
      <c r="CS365" s="1" t="s">
        <v>2741</v>
      </c>
    </row>
    <row r="366" spans="18:97" ht="15" hidden="1" customHeight="1">
      <c r="R366" s="241"/>
      <c r="S366" s="241"/>
      <c r="W366" s="329"/>
      <c r="X366" s="329"/>
      <c r="Y366" s="329"/>
      <c r="Z366" s="329"/>
      <c r="AA366" s="329"/>
      <c r="AB366" s="329"/>
      <c r="AC366" s="329"/>
      <c r="AD366" s="329"/>
      <c r="AE366" s="329"/>
      <c r="AF366" s="329"/>
      <c r="AG366" s="329"/>
      <c r="CS366" s="1" t="s">
        <v>2742</v>
      </c>
    </row>
    <row r="367" spans="18:97" ht="15" hidden="1" customHeight="1">
      <c r="R367" s="241"/>
      <c r="S367" s="241"/>
      <c r="W367" s="329"/>
      <c r="X367" s="329"/>
      <c r="Y367" s="329"/>
      <c r="Z367" s="329"/>
      <c r="AA367" s="329"/>
      <c r="AB367" s="329"/>
      <c r="AC367" s="329"/>
      <c r="AD367" s="329"/>
      <c r="AE367" s="329"/>
      <c r="AF367" s="329"/>
      <c r="AG367" s="329"/>
      <c r="CS367" s="1" t="s">
        <v>2743</v>
      </c>
    </row>
    <row r="368" spans="18:97" ht="15" hidden="1" customHeight="1">
      <c r="R368" s="241"/>
      <c r="S368" s="241"/>
      <c r="W368" s="329"/>
      <c r="X368" s="329"/>
      <c r="Y368" s="329"/>
      <c r="Z368" s="329"/>
      <c r="AA368" s="329"/>
      <c r="AB368" s="329"/>
      <c r="AC368" s="329"/>
      <c r="AD368" s="329"/>
      <c r="AE368" s="329"/>
      <c r="AF368" s="329"/>
      <c r="AG368" s="329"/>
      <c r="CS368" s="1" t="s">
        <v>2744</v>
      </c>
    </row>
    <row r="369" spans="18:97" ht="15" hidden="1" customHeight="1">
      <c r="R369" s="241"/>
      <c r="S369" s="241"/>
      <c r="W369" s="329"/>
      <c r="X369" s="329"/>
      <c r="Y369" s="329"/>
      <c r="Z369" s="329"/>
      <c r="AA369" s="329"/>
      <c r="AB369" s="329"/>
      <c r="AC369" s="329"/>
      <c r="AD369" s="329"/>
      <c r="AE369" s="329"/>
      <c r="AF369" s="329"/>
      <c r="AG369" s="329"/>
      <c r="CS369" s="1" t="s">
        <v>2745</v>
      </c>
    </row>
    <row r="370" spans="18:97" ht="15" hidden="1" customHeight="1">
      <c r="R370" s="241"/>
      <c r="S370" s="241"/>
      <c r="W370" s="329"/>
      <c r="X370" s="329"/>
      <c r="Y370" s="329"/>
      <c r="Z370" s="329"/>
      <c r="AA370" s="329"/>
      <c r="AB370" s="329"/>
      <c r="AC370" s="329"/>
      <c r="AD370" s="329"/>
      <c r="AE370" s="329"/>
      <c r="AF370" s="329"/>
      <c r="AG370" s="329"/>
      <c r="CS370" s="1" t="s">
        <v>2746</v>
      </c>
    </row>
    <row r="371" spans="18:97" ht="15" hidden="1" customHeight="1">
      <c r="R371" s="241"/>
      <c r="S371" s="241"/>
      <c r="W371" s="329"/>
      <c r="X371" s="329"/>
      <c r="Y371" s="329"/>
      <c r="Z371" s="329"/>
      <c r="AA371" s="329"/>
      <c r="AB371" s="329"/>
      <c r="AC371" s="329"/>
      <c r="AD371" s="329"/>
      <c r="AE371" s="329"/>
      <c r="AF371" s="329"/>
      <c r="AG371" s="329"/>
      <c r="CS371" s="1" t="s">
        <v>2747</v>
      </c>
    </row>
    <row r="372" spans="18:97" ht="15" hidden="1" customHeight="1">
      <c r="R372" s="241"/>
      <c r="S372" s="241"/>
      <c r="W372" s="329"/>
      <c r="X372" s="329"/>
      <c r="Y372" s="329"/>
      <c r="Z372" s="329"/>
      <c r="AA372" s="329"/>
      <c r="AB372" s="329"/>
      <c r="AC372" s="329"/>
      <c r="AD372" s="329"/>
      <c r="AE372" s="329"/>
      <c r="AF372" s="329"/>
      <c r="AG372" s="329"/>
      <c r="CS372" s="1" t="s">
        <v>2748</v>
      </c>
    </row>
    <row r="373" spans="18:97" ht="15" hidden="1" customHeight="1">
      <c r="R373" s="241"/>
      <c r="S373" s="241"/>
      <c r="W373" s="9"/>
      <c r="X373" s="9"/>
      <c r="Y373" s="9"/>
      <c r="Z373" s="9"/>
      <c r="AA373" s="9"/>
      <c r="AB373" s="330"/>
      <c r="AC373" s="330"/>
      <c r="AD373" s="330"/>
      <c r="AE373" s="330"/>
      <c r="AF373" s="330"/>
      <c r="AG373" s="330"/>
      <c r="CS373" s="1" t="s">
        <v>2749</v>
      </c>
    </row>
    <row r="374" spans="18:97" ht="15" hidden="1" customHeight="1">
      <c r="R374" s="241"/>
      <c r="S374" s="241"/>
      <c r="W374" s="9"/>
      <c r="X374" s="9"/>
      <c r="Y374" s="9"/>
      <c r="Z374" s="9"/>
      <c r="AA374" s="9"/>
      <c r="AB374" s="330"/>
      <c r="AC374" s="330"/>
      <c r="AD374" s="330"/>
      <c r="AE374" s="330"/>
      <c r="AF374" s="330"/>
      <c r="AG374" s="330"/>
      <c r="CS374" s="1" t="s">
        <v>2750</v>
      </c>
    </row>
    <row r="375" spans="18:97" ht="15" hidden="1" customHeight="1">
      <c r="R375" s="241"/>
      <c r="S375" s="241"/>
      <c r="W375" s="329"/>
      <c r="X375" s="329"/>
      <c r="Y375" s="329"/>
      <c r="Z375" s="329"/>
      <c r="AA375" s="329"/>
      <c r="AB375" s="329"/>
      <c r="AC375" s="329"/>
      <c r="AD375" s="329"/>
      <c r="AE375" s="329"/>
      <c r="AF375" s="329"/>
      <c r="AG375" s="329"/>
      <c r="CS375" s="1" t="s">
        <v>2751</v>
      </c>
    </row>
    <row r="376" spans="18:97" ht="15" hidden="1" customHeight="1">
      <c r="R376" s="241"/>
      <c r="S376" s="241"/>
      <c r="W376" s="329"/>
      <c r="X376" s="329"/>
      <c r="Y376" s="329"/>
      <c r="Z376" s="329"/>
      <c r="AA376" s="329"/>
      <c r="AB376" s="329"/>
      <c r="AC376" s="329"/>
      <c r="AD376" s="329"/>
      <c r="AE376" s="329"/>
      <c r="AF376" s="329"/>
      <c r="AG376" s="329"/>
      <c r="CS376" s="1" t="s">
        <v>2752</v>
      </c>
    </row>
    <row r="377" spans="18:97" ht="15" hidden="1" customHeight="1">
      <c r="R377" s="241"/>
      <c r="S377" s="241"/>
      <c r="W377" s="329"/>
      <c r="X377" s="329"/>
      <c r="Y377" s="329"/>
      <c r="Z377" s="329"/>
      <c r="AA377" s="329"/>
      <c r="AB377" s="329"/>
      <c r="AC377" s="329"/>
      <c r="AD377" s="329"/>
      <c r="AE377" s="329"/>
      <c r="AF377" s="329"/>
      <c r="AG377" s="329"/>
      <c r="CS377" s="1" t="s">
        <v>2753</v>
      </c>
    </row>
    <row r="378" spans="18:97" ht="15" hidden="1" customHeight="1">
      <c r="R378" s="269"/>
      <c r="S378" s="269"/>
      <c r="W378" s="269"/>
      <c r="X378" s="269"/>
      <c r="Y378" s="269"/>
      <c r="Z378" s="269"/>
      <c r="AA378" s="269"/>
      <c r="AB378" s="269"/>
      <c r="AC378" s="269"/>
      <c r="AD378" s="269"/>
      <c r="AE378" s="269"/>
      <c r="AF378" s="269"/>
      <c r="AG378" s="269"/>
      <c r="CS378" s="1" t="s">
        <v>2754</v>
      </c>
    </row>
    <row r="379" spans="18:97" ht="15" hidden="1" customHeight="1">
      <c r="CS379" s="1" t="s">
        <v>2755</v>
      </c>
    </row>
    <row r="380" spans="18:97" ht="15" hidden="1" customHeight="1">
      <c r="R380" s="241"/>
      <c r="S380" s="241"/>
      <c r="W380" s="329"/>
      <c r="X380" s="329"/>
      <c r="Y380" s="329"/>
      <c r="Z380" s="329"/>
      <c r="AA380" s="329"/>
      <c r="AB380" s="329"/>
      <c r="AC380" s="329"/>
      <c r="AD380" s="329"/>
      <c r="AE380" s="329"/>
      <c r="AF380" s="329"/>
      <c r="AG380" s="329"/>
      <c r="CS380" s="1" t="s">
        <v>2756</v>
      </c>
    </row>
    <row r="381" spans="18:97" ht="15" hidden="1" customHeight="1">
      <c r="CS381" s="1" t="s">
        <v>2757</v>
      </c>
    </row>
    <row r="382" spans="18:97" ht="15" hidden="1" customHeight="1">
      <c r="R382" s="331"/>
      <c r="S382" s="331"/>
      <c r="W382" s="329"/>
      <c r="X382" s="329"/>
      <c r="Y382" s="329"/>
      <c r="Z382" s="329"/>
      <c r="AA382" s="329"/>
      <c r="AB382" s="329"/>
      <c r="AC382" s="329"/>
      <c r="AD382" s="329"/>
      <c r="AE382" s="329"/>
      <c r="AF382" s="329"/>
      <c r="AG382" s="329"/>
      <c r="CS382" s="1" t="s">
        <v>2758</v>
      </c>
    </row>
    <row r="383" spans="18:97" ht="15" hidden="1" customHeight="1">
      <c r="R383" s="331"/>
      <c r="S383" s="331"/>
      <c r="W383" s="329"/>
      <c r="X383" s="329"/>
      <c r="Y383" s="329"/>
      <c r="Z383" s="329"/>
      <c r="AA383" s="329"/>
      <c r="AB383" s="329"/>
      <c r="AC383" s="329"/>
      <c r="AD383" s="329"/>
      <c r="AE383" s="329"/>
      <c r="AF383" s="329"/>
      <c r="AG383" s="329"/>
      <c r="CS383" s="1" t="s">
        <v>2759</v>
      </c>
    </row>
    <row r="384" spans="18:97" ht="15" hidden="1" customHeight="1">
      <c r="R384" s="331"/>
      <c r="S384" s="331"/>
      <c r="W384" s="329"/>
      <c r="X384" s="329"/>
      <c r="Y384" s="329"/>
      <c r="Z384" s="329"/>
      <c r="AA384" s="329"/>
      <c r="AB384" s="329"/>
      <c r="AC384" s="329"/>
      <c r="AD384" s="329"/>
      <c r="AE384" s="329"/>
      <c r="AF384" s="329"/>
      <c r="AG384" s="329"/>
      <c r="CS384" s="1" t="s">
        <v>2760</v>
      </c>
    </row>
    <row r="385" spans="20:97" ht="15" hidden="1" customHeight="1">
      <c r="T385" s="241"/>
      <c r="U385" s="241"/>
      <c r="V385" s="241"/>
      <c r="CS385" s="1" t="s">
        <v>543</v>
      </c>
    </row>
    <row r="386" spans="20:97" ht="15" hidden="1" customHeight="1">
      <c r="T386" s="241"/>
      <c r="U386" s="241"/>
      <c r="V386" s="241"/>
      <c r="CS386" s="1" t="s">
        <v>584</v>
      </c>
    </row>
    <row r="387" spans="20:97" ht="15" hidden="1" customHeight="1">
      <c r="T387" s="241"/>
      <c r="U387" s="241"/>
      <c r="V387" s="241"/>
      <c r="CS387" s="1" t="s">
        <v>2761</v>
      </c>
    </row>
    <row r="388" spans="20:97" ht="15" hidden="1" customHeight="1">
      <c r="T388" s="241"/>
      <c r="U388" s="241"/>
      <c r="V388" s="241"/>
      <c r="CS388" s="1" t="s">
        <v>2762</v>
      </c>
    </row>
    <row r="389" spans="20:97" ht="15" hidden="1" customHeight="1">
      <c r="T389" s="241"/>
      <c r="U389" s="241"/>
      <c r="V389" s="241"/>
      <c r="CS389" s="1" t="s">
        <v>2763</v>
      </c>
    </row>
    <row r="390" spans="20:97" ht="15" hidden="1" customHeight="1">
      <c r="T390" s="241"/>
      <c r="U390" s="241"/>
      <c r="V390" s="241"/>
      <c r="CS390" s="1" t="s">
        <v>2764</v>
      </c>
    </row>
    <row r="391" spans="20:97" ht="15" hidden="1" customHeight="1">
      <c r="T391" s="241"/>
      <c r="U391" s="241"/>
      <c r="V391" s="241"/>
      <c r="CS391" s="1" t="s">
        <v>2765</v>
      </c>
    </row>
    <row r="392" spans="20:97" ht="15" hidden="1" customHeight="1">
      <c r="T392" s="241"/>
      <c r="U392" s="241"/>
      <c r="V392" s="241"/>
      <c r="CS392" s="1" t="s">
        <v>2766</v>
      </c>
    </row>
    <row r="393" spans="20:97" ht="15" hidden="1" customHeight="1">
      <c r="T393" s="241"/>
      <c r="U393" s="241"/>
      <c r="V393" s="241"/>
      <c r="CS393" s="1" t="s">
        <v>2767</v>
      </c>
    </row>
    <row r="394" spans="20:97" ht="15" hidden="1" customHeight="1">
      <c r="T394" s="241"/>
      <c r="U394" s="241"/>
      <c r="V394" s="241"/>
      <c r="CS394" s="1" t="s">
        <v>2768</v>
      </c>
    </row>
    <row r="395" spans="20:97" ht="15" hidden="1" customHeight="1">
      <c r="T395" s="241"/>
      <c r="U395" s="241"/>
      <c r="V395" s="241"/>
      <c r="CS395" s="1" t="s">
        <v>2769</v>
      </c>
    </row>
    <row r="396" spans="20:97" ht="15" hidden="1" customHeight="1">
      <c r="T396" s="241"/>
      <c r="U396" s="241"/>
      <c r="V396" s="241"/>
      <c r="CS396" s="1" t="s">
        <v>2770</v>
      </c>
    </row>
    <row r="397" spans="20:97" ht="15" hidden="1" customHeight="1">
      <c r="T397" s="241"/>
      <c r="U397" s="241"/>
      <c r="V397" s="241"/>
      <c r="CS397" s="1" t="s">
        <v>2771</v>
      </c>
    </row>
    <row r="398" spans="20:97" ht="15" hidden="1" customHeight="1">
      <c r="T398" s="241"/>
      <c r="U398" s="241"/>
      <c r="V398" s="241"/>
      <c r="CS398" s="1" t="s">
        <v>2772</v>
      </c>
    </row>
    <row r="399" spans="20:97" ht="15" hidden="1" customHeight="1">
      <c r="T399" s="241"/>
      <c r="U399" s="241"/>
      <c r="V399" s="241"/>
      <c r="CS399" s="1" t="s">
        <v>2773</v>
      </c>
    </row>
    <row r="400" spans="20:97" ht="15" hidden="1" customHeight="1">
      <c r="T400" s="241"/>
      <c r="U400" s="241"/>
      <c r="V400" s="241"/>
      <c r="CS400" s="1" t="s">
        <v>2774</v>
      </c>
    </row>
    <row r="401" spans="20:97" ht="15" hidden="1" customHeight="1">
      <c r="T401" s="241"/>
      <c r="U401" s="241"/>
      <c r="V401" s="241"/>
      <c r="CS401" s="1" t="s">
        <v>2775</v>
      </c>
    </row>
    <row r="402" spans="20:97" ht="15" hidden="1" customHeight="1">
      <c r="T402" s="241"/>
      <c r="U402" s="241"/>
      <c r="V402" s="241"/>
      <c r="CS402" s="1" t="s">
        <v>2776</v>
      </c>
    </row>
    <row r="403" spans="20:97" ht="15" hidden="1" customHeight="1">
      <c r="T403" s="241"/>
      <c r="U403" s="241"/>
      <c r="V403" s="241"/>
      <c r="CS403" s="1" t="s">
        <v>2777</v>
      </c>
    </row>
    <row r="404" spans="20:97" ht="15" hidden="1" customHeight="1">
      <c r="T404" s="241"/>
      <c r="U404" s="241"/>
      <c r="V404" s="241"/>
      <c r="CS404" s="1" t="s">
        <v>2778</v>
      </c>
    </row>
    <row r="405" spans="20:97" ht="15" hidden="1" customHeight="1">
      <c r="T405" s="241"/>
      <c r="U405" s="241"/>
      <c r="V405" s="241"/>
      <c r="CS405" s="1" t="s">
        <v>2779</v>
      </c>
    </row>
    <row r="406" spans="20:97" ht="15" hidden="1" customHeight="1">
      <c r="T406" s="241"/>
      <c r="U406" s="241"/>
      <c r="V406" s="241"/>
      <c r="CS406" s="1" t="s">
        <v>2780</v>
      </c>
    </row>
    <row r="407" spans="20:97" ht="15" hidden="1" customHeight="1">
      <c r="T407" s="241"/>
      <c r="U407" s="241"/>
      <c r="V407" s="241"/>
      <c r="CS407" s="1" t="s">
        <v>2781</v>
      </c>
    </row>
    <row r="408" spans="20:97" ht="15" hidden="1" customHeight="1">
      <c r="T408" s="241"/>
      <c r="U408" s="241"/>
      <c r="V408" s="241"/>
      <c r="CS408" s="1" t="s">
        <v>2782</v>
      </c>
    </row>
    <row r="409" spans="20:97" ht="15" hidden="1" customHeight="1">
      <c r="T409" s="241"/>
      <c r="U409" s="241"/>
      <c r="V409" s="241"/>
      <c r="CS409" s="1" t="s">
        <v>2783</v>
      </c>
    </row>
    <row r="410" spans="20:97" ht="15" hidden="1" customHeight="1">
      <c r="T410" s="241"/>
      <c r="U410" s="241"/>
      <c r="V410" s="241"/>
      <c r="CS410" s="1" t="s">
        <v>2784</v>
      </c>
    </row>
    <row r="411" spans="20:97" ht="15" hidden="1" customHeight="1">
      <c r="T411" s="241"/>
      <c r="U411" s="241"/>
      <c r="V411" s="241"/>
      <c r="CS411" s="1" t="s">
        <v>2785</v>
      </c>
    </row>
    <row r="412" spans="20:97" ht="15" hidden="1" customHeight="1">
      <c r="T412" s="241"/>
      <c r="U412" s="241"/>
      <c r="V412" s="241"/>
      <c r="CS412" s="1" t="s">
        <v>543</v>
      </c>
    </row>
    <row r="413" spans="20:97" ht="15" hidden="1" customHeight="1">
      <c r="T413" s="241"/>
      <c r="U413" s="241"/>
      <c r="V413" s="241"/>
      <c r="CS413" s="1" t="s">
        <v>585</v>
      </c>
    </row>
    <row r="414" spans="20:97" ht="15" hidden="1" customHeight="1">
      <c r="T414" s="241"/>
      <c r="U414" s="241"/>
      <c r="V414" s="241"/>
      <c r="CS414" s="1" t="s">
        <v>2786</v>
      </c>
    </row>
    <row r="415" spans="20:97" ht="15" hidden="1" customHeight="1">
      <c r="T415" s="241"/>
      <c r="U415" s="241"/>
      <c r="V415" s="241"/>
      <c r="CS415" s="1" t="s">
        <v>2787</v>
      </c>
    </row>
    <row r="416" spans="20:97" ht="15" hidden="1" customHeight="1">
      <c r="T416" s="241"/>
      <c r="U416" s="241"/>
      <c r="V416" s="241"/>
      <c r="CS416" s="1" t="s">
        <v>2788</v>
      </c>
    </row>
    <row r="417" spans="20:97" ht="15" hidden="1" customHeight="1">
      <c r="T417" s="241"/>
      <c r="U417" s="241"/>
      <c r="V417" s="241"/>
      <c r="CS417" s="1" t="s">
        <v>2789</v>
      </c>
    </row>
    <row r="418" spans="20:97" ht="15" hidden="1" customHeight="1">
      <c r="T418" s="241"/>
      <c r="U418" s="241"/>
      <c r="V418" s="241"/>
      <c r="CS418" s="1" t="s">
        <v>2790</v>
      </c>
    </row>
    <row r="419" spans="20:97" ht="15" hidden="1" customHeight="1">
      <c r="T419" s="241"/>
      <c r="U419" s="241"/>
      <c r="V419" s="241"/>
      <c r="CS419" s="1" t="s">
        <v>2791</v>
      </c>
    </row>
    <row r="420" spans="20:97" ht="15" hidden="1" customHeight="1">
      <c r="T420" s="241"/>
      <c r="U420" s="241"/>
      <c r="V420" s="241"/>
      <c r="CS420" s="1" t="s">
        <v>2792</v>
      </c>
    </row>
    <row r="421" spans="20:97" ht="15" hidden="1" customHeight="1">
      <c r="T421" s="241"/>
      <c r="U421" s="241"/>
      <c r="V421" s="241"/>
      <c r="CS421" s="1" t="s">
        <v>2793</v>
      </c>
    </row>
    <row r="422" spans="20:97" ht="15" hidden="1" customHeight="1">
      <c r="T422" s="241"/>
      <c r="U422" s="241"/>
      <c r="V422" s="241"/>
      <c r="CS422" s="1" t="s">
        <v>2794</v>
      </c>
    </row>
    <row r="423" spans="20:97" ht="15" hidden="1" customHeight="1">
      <c r="T423" s="241"/>
      <c r="U423" s="241"/>
      <c r="V423" s="241"/>
      <c r="CS423" s="1" t="s">
        <v>2795</v>
      </c>
    </row>
    <row r="424" spans="20:97" ht="15" hidden="1" customHeight="1">
      <c r="T424" s="241"/>
      <c r="U424" s="241"/>
      <c r="V424" s="241"/>
      <c r="CS424" s="1" t="s">
        <v>2796</v>
      </c>
    </row>
    <row r="425" spans="20:97" ht="15" hidden="1" customHeight="1">
      <c r="T425" s="241"/>
      <c r="U425" s="241"/>
      <c r="V425" s="241"/>
      <c r="CS425" s="1" t="s">
        <v>2797</v>
      </c>
    </row>
    <row r="426" spans="20:97" ht="15" hidden="1" customHeight="1">
      <c r="T426" s="241"/>
      <c r="U426" s="241"/>
      <c r="V426" s="241"/>
      <c r="CS426" s="1" t="s">
        <v>2798</v>
      </c>
    </row>
    <row r="427" spans="20:97" ht="15" hidden="1" customHeight="1">
      <c r="T427" s="241"/>
      <c r="U427" s="241"/>
      <c r="V427" s="241"/>
      <c r="CS427" s="1" t="s">
        <v>2799</v>
      </c>
    </row>
    <row r="428" spans="20:97" ht="15" hidden="1" customHeight="1">
      <c r="T428" s="241"/>
      <c r="U428" s="241"/>
      <c r="V428" s="241"/>
      <c r="CS428" s="1" t="s">
        <v>2800</v>
      </c>
    </row>
    <row r="429" spans="20:97" ht="15" hidden="1" customHeight="1">
      <c r="T429" s="241"/>
      <c r="U429" s="241"/>
      <c r="V429" s="241"/>
      <c r="CS429" s="1" t="s">
        <v>2801</v>
      </c>
    </row>
    <row r="430" spans="20:97" ht="15" hidden="1" customHeight="1">
      <c r="T430" s="241"/>
      <c r="U430" s="241"/>
      <c r="V430" s="241"/>
      <c r="CS430" s="1" t="s">
        <v>2802</v>
      </c>
    </row>
    <row r="431" spans="20:97" ht="15" hidden="1" customHeight="1">
      <c r="T431" s="241"/>
      <c r="U431" s="241"/>
      <c r="V431" s="241"/>
      <c r="CS431" s="1" t="s">
        <v>2803</v>
      </c>
    </row>
    <row r="432" spans="20:97" ht="15" hidden="1" customHeight="1">
      <c r="T432" s="241"/>
      <c r="U432" s="241"/>
      <c r="V432" s="241"/>
      <c r="CS432" s="1" t="s">
        <v>2804</v>
      </c>
    </row>
    <row r="433" spans="20:97" ht="15" hidden="1" customHeight="1">
      <c r="T433" s="241"/>
      <c r="U433" s="241"/>
      <c r="V433" s="241"/>
      <c r="CS433" s="1" t="s">
        <v>2805</v>
      </c>
    </row>
    <row r="434" spans="20:97" ht="15" hidden="1" customHeight="1">
      <c r="T434" s="241"/>
      <c r="U434" s="241"/>
      <c r="V434" s="241"/>
      <c r="CS434" s="1" t="s">
        <v>2806</v>
      </c>
    </row>
    <row r="435" spans="20:97" ht="15" hidden="1" customHeight="1">
      <c r="T435" s="241"/>
      <c r="U435" s="241"/>
      <c r="V435" s="241"/>
      <c r="CS435" s="1" t="s">
        <v>2807</v>
      </c>
    </row>
    <row r="436" spans="20:97" ht="15" hidden="1" customHeight="1">
      <c r="T436" s="241"/>
      <c r="U436" s="241"/>
      <c r="V436" s="241"/>
      <c r="CS436" s="1" t="s">
        <v>2808</v>
      </c>
    </row>
    <row r="437" spans="20:97" ht="15" hidden="1" customHeight="1">
      <c r="T437" s="241"/>
      <c r="U437" s="241"/>
      <c r="V437" s="241"/>
      <c r="CS437" s="1" t="s">
        <v>2809</v>
      </c>
    </row>
    <row r="438" spans="20:97" ht="15" hidden="1" customHeight="1">
      <c r="T438" s="241"/>
      <c r="U438" s="241"/>
      <c r="V438" s="241"/>
      <c r="CS438" s="1" t="s">
        <v>2810</v>
      </c>
    </row>
    <row r="439" spans="20:97" ht="15" hidden="1" customHeight="1">
      <c r="T439" s="241"/>
      <c r="U439" s="241"/>
      <c r="V439" s="241"/>
      <c r="CS439" s="1" t="s">
        <v>2811</v>
      </c>
    </row>
    <row r="440" spans="20:97" ht="15" hidden="1" customHeight="1">
      <c r="T440" s="241"/>
      <c r="U440" s="241"/>
      <c r="V440" s="241"/>
      <c r="CS440" s="1" t="s">
        <v>2812</v>
      </c>
    </row>
    <row r="441" spans="20:97" ht="15" hidden="1" customHeight="1">
      <c r="T441" s="241"/>
      <c r="U441" s="241"/>
      <c r="V441" s="241"/>
      <c r="CS441" s="1" t="s">
        <v>2813</v>
      </c>
    </row>
    <row r="442" spans="20:97" ht="15" hidden="1" customHeight="1">
      <c r="T442" s="241"/>
      <c r="U442" s="241"/>
      <c r="V442" s="241"/>
      <c r="CS442" s="1" t="s">
        <v>2814</v>
      </c>
    </row>
    <row r="443" spans="20:97" ht="15" hidden="1" customHeight="1">
      <c r="T443" s="241"/>
      <c r="U443" s="241"/>
      <c r="V443" s="241"/>
      <c r="CS443" s="1" t="s">
        <v>2815</v>
      </c>
    </row>
    <row r="444" spans="20:97" ht="15" hidden="1" customHeight="1">
      <c r="T444" s="241"/>
      <c r="U444" s="241"/>
      <c r="V444" s="241"/>
      <c r="CS444" s="1" t="s">
        <v>2816</v>
      </c>
    </row>
    <row r="445" spans="20:97" ht="15" hidden="1" customHeight="1">
      <c r="T445" s="241"/>
      <c r="U445" s="241"/>
      <c r="V445" s="241"/>
      <c r="CS445" s="1" t="s">
        <v>2817</v>
      </c>
    </row>
    <row r="446" spans="20:97" ht="15" hidden="1" customHeight="1">
      <c r="T446" s="241"/>
      <c r="U446" s="241"/>
      <c r="V446" s="241"/>
      <c r="CS446" s="1" t="s">
        <v>2818</v>
      </c>
    </row>
    <row r="447" spans="20:97" ht="15" hidden="1" customHeight="1">
      <c r="T447" s="241"/>
      <c r="U447" s="241"/>
      <c r="V447" s="241"/>
      <c r="CS447" s="1" t="s">
        <v>2819</v>
      </c>
    </row>
    <row r="448" spans="20:97" ht="15" hidden="1" customHeight="1">
      <c r="T448" s="241"/>
      <c r="U448" s="241"/>
      <c r="V448" s="241"/>
      <c r="CS448" s="1" t="s">
        <v>2820</v>
      </c>
    </row>
    <row r="449" spans="20:97" ht="15" hidden="1" customHeight="1">
      <c r="T449" s="241"/>
      <c r="U449" s="241"/>
      <c r="V449" s="241"/>
      <c r="CS449" s="1" t="s">
        <v>543</v>
      </c>
    </row>
    <row r="450" spans="20:97" ht="15" hidden="1" customHeight="1">
      <c r="T450" s="241"/>
      <c r="U450" s="241"/>
      <c r="V450" s="241"/>
      <c r="CS450" s="1" t="s">
        <v>586</v>
      </c>
    </row>
    <row r="451" spans="20:97" ht="15" hidden="1" customHeight="1">
      <c r="T451" s="241"/>
      <c r="U451" s="241"/>
      <c r="V451" s="241"/>
      <c r="CS451" s="1" t="s">
        <v>2821</v>
      </c>
    </row>
    <row r="452" spans="20:97" ht="15" hidden="1" customHeight="1">
      <c r="T452" s="241"/>
      <c r="U452" s="241"/>
      <c r="V452" s="241"/>
      <c r="CS452" s="1" t="s">
        <v>2822</v>
      </c>
    </row>
    <row r="453" spans="20:97" ht="15" hidden="1" customHeight="1">
      <c r="T453" s="241"/>
      <c r="U453" s="241"/>
      <c r="V453" s="241"/>
      <c r="CS453" s="1" t="s">
        <v>2823</v>
      </c>
    </row>
    <row r="454" spans="20:97" ht="15" hidden="1" customHeight="1">
      <c r="T454" s="241"/>
      <c r="U454" s="241"/>
      <c r="V454" s="241"/>
      <c r="CS454" s="1" t="s">
        <v>2824</v>
      </c>
    </row>
    <row r="455" spans="20:97" ht="15" hidden="1" customHeight="1">
      <c r="T455" s="241"/>
      <c r="U455" s="241"/>
      <c r="V455" s="241"/>
      <c r="BZ455" s="18"/>
      <c r="CS455" s="1" t="s">
        <v>2825</v>
      </c>
    </row>
    <row r="456" spans="20:97" ht="15" hidden="1" customHeight="1">
      <c r="T456" s="241"/>
      <c r="U456" s="241"/>
      <c r="V456" s="241"/>
      <c r="CS456" s="1" t="s">
        <v>2826</v>
      </c>
    </row>
    <row r="457" spans="20:97" ht="15" hidden="1" customHeight="1">
      <c r="T457" s="241"/>
      <c r="U457" s="241"/>
      <c r="V457" s="241"/>
      <c r="CS457" s="1" t="s">
        <v>2827</v>
      </c>
    </row>
    <row r="458" spans="20:97" ht="15" hidden="1" customHeight="1">
      <c r="T458" s="241"/>
      <c r="U458" s="241"/>
      <c r="V458" s="241"/>
      <c r="CS458" s="1" t="s">
        <v>2828</v>
      </c>
    </row>
    <row r="459" spans="20:97" ht="15" hidden="1" customHeight="1">
      <c r="T459" s="241"/>
      <c r="U459" s="241"/>
      <c r="V459" s="241"/>
      <c r="CS459" s="1" t="s">
        <v>2829</v>
      </c>
    </row>
    <row r="460" spans="20:97" ht="15" hidden="1" customHeight="1">
      <c r="T460" s="241"/>
      <c r="U460" s="241"/>
      <c r="V460" s="241"/>
      <c r="CS460" s="1" t="s">
        <v>2830</v>
      </c>
    </row>
    <row r="461" spans="20:97" ht="15" hidden="1" customHeight="1">
      <c r="T461" s="241"/>
      <c r="U461" s="241"/>
      <c r="V461" s="241"/>
      <c r="CS461" s="1" t="s">
        <v>2831</v>
      </c>
    </row>
    <row r="462" spans="20:97" ht="15" hidden="1" customHeight="1">
      <c r="T462" s="241"/>
      <c r="U462" s="241"/>
      <c r="V462" s="241"/>
      <c r="CS462" s="1" t="s">
        <v>2832</v>
      </c>
    </row>
    <row r="463" spans="20:97" ht="15" hidden="1" customHeight="1">
      <c r="T463" s="241"/>
      <c r="U463" s="241"/>
      <c r="V463" s="241"/>
      <c r="CS463" s="1" t="s">
        <v>2833</v>
      </c>
    </row>
    <row r="464" spans="20:97" ht="15" hidden="1" customHeight="1">
      <c r="T464" s="241"/>
      <c r="U464" s="241"/>
      <c r="V464" s="241"/>
      <c r="CS464" s="1" t="s">
        <v>2834</v>
      </c>
    </row>
    <row r="465" spans="20:97" ht="15" hidden="1" customHeight="1">
      <c r="T465" s="241"/>
      <c r="U465" s="241"/>
      <c r="V465" s="241"/>
      <c r="BZ465" s="18"/>
      <c r="CS465" s="1" t="s">
        <v>2835</v>
      </c>
    </row>
    <row r="466" spans="20:97" ht="15" hidden="1" customHeight="1">
      <c r="T466" s="241"/>
      <c r="U466" s="241"/>
      <c r="V466" s="241"/>
      <c r="CS466" s="1" t="s">
        <v>2836</v>
      </c>
    </row>
    <row r="467" spans="20:97" ht="15" hidden="1" customHeight="1">
      <c r="T467" s="241"/>
      <c r="U467" s="241"/>
      <c r="V467" s="241"/>
      <c r="CS467" s="1" t="s">
        <v>2837</v>
      </c>
    </row>
    <row r="468" spans="20:97" ht="15" hidden="1" customHeight="1">
      <c r="T468" s="241"/>
      <c r="U468" s="241"/>
      <c r="V468" s="241"/>
      <c r="CS468" s="1" t="s">
        <v>2838</v>
      </c>
    </row>
    <row r="469" spans="20:97" ht="15" hidden="1" customHeight="1">
      <c r="T469" s="241"/>
      <c r="U469" s="241"/>
      <c r="V469" s="241"/>
      <c r="CS469" s="1" t="s">
        <v>2839</v>
      </c>
    </row>
    <row r="470" spans="20:97" ht="15" hidden="1" customHeight="1">
      <c r="T470" s="241"/>
      <c r="U470" s="241"/>
      <c r="V470" s="241"/>
      <c r="CS470" s="1" t="s">
        <v>2840</v>
      </c>
    </row>
    <row r="471" spans="20:97" ht="15" hidden="1" customHeight="1">
      <c r="T471" s="241"/>
      <c r="U471" s="241"/>
      <c r="V471" s="241"/>
      <c r="CS471" s="1" t="s">
        <v>2841</v>
      </c>
    </row>
    <row r="472" spans="20:97" ht="15" hidden="1" customHeight="1">
      <c r="T472" s="241"/>
      <c r="U472" s="241"/>
      <c r="V472" s="241"/>
      <c r="CS472" s="1" t="s">
        <v>2842</v>
      </c>
    </row>
    <row r="473" spans="20:97" ht="15" hidden="1" customHeight="1">
      <c r="T473" s="241"/>
      <c r="U473" s="241"/>
      <c r="V473" s="241"/>
      <c r="CS473" s="1" t="s">
        <v>2843</v>
      </c>
    </row>
    <row r="474" spans="20:97" ht="15" hidden="1" customHeight="1">
      <c r="CS474" s="1" t="s">
        <v>2844</v>
      </c>
    </row>
    <row r="475" spans="20:97" ht="15" hidden="1" customHeight="1">
      <c r="BZ475" s="18"/>
      <c r="CS475" s="1" t="s">
        <v>2845</v>
      </c>
    </row>
    <row r="476" spans="20:97" ht="15" hidden="1" customHeight="1">
      <c r="CS476" s="1" t="s">
        <v>2846</v>
      </c>
    </row>
    <row r="477" spans="20:97" ht="15" hidden="1" customHeight="1">
      <c r="CS477" s="1" t="s">
        <v>2847</v>
      </c>
    </row>
    <row r="478" spans="20:97" ht="15" hidden="1" customHeight="1">
      <c r="CS478" s="1" t="s">
        <v>2848</v>
      </c>
    </row>
    <row r="479" spans="20:97" ht="15" hidden="1" customHeight="1">
      <c r="CS479" s="1" t="s">
        <v>2849</v>
      </c>
    </row>
    <row r="480" spans="20:97" ht="15" hidden="1" customHeight="1">
      <c r="CS480" s="1" t="s">
        <v>2850</v>
      </c>
    </row>
    <row r="481" spans="78:97" ht="15" hidden="1" customHeight="1">
      <c r="CS481" s="1" t="s">
        <v>2851</v>
      </c>
    </row>
    <row r="482" spans="78:97" ht="15" hidden="1" customHeight="1">
      <c r="CS482" s="1" t="s">
        <v>2852</v>
      </c>
    </row>
    <row r="483" spans="78:97" ht="15" hidden="1" customHeight="1">
      <c r="CS483" s="1" t="s">
        <v>2853</v>
      </c>
    </row>
    <row r="484" spans="78:97" ht="15" hidden="1" customHeight="1">
      <c r="CS484" s="1" t="s">
        <v>2854</v>
      </c>
    </row>
    <row r="485" spans="78:97" ht="15" hidden="1" customHeight="1">
      <c r="BZ485" s="18"/>
      <c r="CS485" s="1" t="s">
        <v>2855</v>
      </c>
    </row>
    <row r="486" spans="78:97" ht="15" hidden="1" customHeight="1">
      <c r="CS486" s="1" t="s">
        <v>2856</v>
      </c>
    </row>
    <row r="487" spans="78:97" ht="15" hidden="1" customHeight="1">
      <c r="CS487" s="1" t="s">
        <v>2857</v>
      </c>
    </row>
    <row r="488" spans="78:97" ht="15" hidden="1" customHeight="1">
      <c r="CS488" s="1" t="s">
        <v>2858</v>
      </c>
    </row>
    <row r="489" spans="78:97" ht="15" hidden="1" customHeight="1">
      <c r="CS489" s="1" t="s">
        <v>2859</v>
      </c>
    </row>
    <row r="490" spans="78:97" ht="15" hidden="1" customHeight="1">
      <c r="CS490" s="1" t="s">
        <v>2860</v>
      </c>
    </row>
    <row r="491" spans="78:97" ht="15" hidden="1" customHeight="1">
      <c r="CS491" s="1" t="s">
        <v>2861</v>
      </c>
    </row>
    <row r="492" spans="78:97" ht="15" hidden="1" customHeight="1">
      <c r="CS492" s="1" t="s">
        <v>2862</v>
      </c>
    </row>
    <row r="493" spans="78:97" ht="15" hidden="1" customHeight="1">
      <c r="CS493" s="1" t="s">
        <v>2863</v>
      </c>
    </row>
    <row r="494" spans="78:97" ht="15" hidden="1" customHeight="1">
      <c r="CS494" s="1" t="s">
        <v>2864</v>
      </c>
    </row>
    <row r="495" spans="78:97" ht="15" hidden="1" customHeight="1">
      <c r="CS495" s="1" t="s">
        <v>2865</v>
      </c>
    </row>
    <row r="496" spans="78:97" ht="15" hidden="1" customHeight="1">
      <c r="CS496" s="1" t="s">
        <v>2866</v>
      </c>
    </row>
    <row r="497" spans="97:97" ht="15" hidden="1" customHeight="1">
      <c r="CS497" s="1" t="s">
        <v>2867</v>
      </c>
    </row>
    <row r="498" spans="97:97" ht="15" hidden="1" customHeight="1">
      <c r="CS498" s="1" t="s">
        <v>2868</v>
      </c>
    </row>
    <row r="499" spans="97:97" ht="15" hidden="1" customHeight="1">
      <c r="CS499" s="1" t="s">
        <v>2869</v>
      </c>
    </row>
    <row r="500" spans="97:97" ht="15" hidden="1" customHeight="1">
      <c r="CS500" s="1" t="s">
        <v>2870</v>
      </c>
    </row>
    <row r="501" spans="97:97" ht="15" hidden="1" customHeight="1">
      <c r="CS501" s="1" t="s">
        <v>2871</v>
      </c>
    </row>
    <row r="502" spans="97:97" ht="15" hidden="1" customHeight="1">
      <c r="CS502" s="1" t="s">
        <v>2872</v>
      </c>
    </row>
    <row r="503" spans="97:97" ht="15" hidden="1" customHeight="1">
      <c r="CS503" s="1" t="s">
        <v>2873</v>
      </c>
    </row>
    <row r="504" spans="97:97" ht="15" hidden="1" customHeight="1">
      <c r="CS504" s="1" t="s">
        <v>2874</v>
      </c>
    </row>
    <row r="505" spans="97:97" ht="15" hidden="1" customHeight="1">
      <c r="CS505" s="1" t="s">
        <v>2875</v>
      </c>
    </row>
    <row r="506" spans="97:97" ht="15" hidden="1" customHeight="1">
      <c r="CS506" s="1" t="s">
        <v>2876</v>
      </c>
    </row>
    <row r="507" spans="97:97" ht="15" hidden="1" customHeight="1">
      <c r="CS507" s="1" t="s">
        <v>2877</v>
      </c>
    </row>
    <row r="508" spans="97:97" ht="15" hidden="1" customHeight="1">
      <c r="CS508" s="1" t="s">
        <v>2878</v>
      </c>
    </row>
    <row r="509" spans="97:97" ht="15" hidden="1" customHeight="1">
      <c r="CS509" s="1" t="s">
        <v>2879</v>
      </c>
    </row>
    <row r="510" spans="97:97" ht="15" hidden="1" customHeight="1">
      <c r="CS510" s="1" t="s">
        <v>543</v>
      </c>
    </row>
    <row r="511" spans="97:97" ht="15" hidden="1" customHeight="1">
      <c r="CS511" s="1" t="s">
        <v>587</v>
      </c>
    </row>
    <row r="512" spans="97:97" ht="15" hidden="1" customHeight="1">
      <c r="CS512" s="1" t="s">
        <v>2880</v>
      </c>
    </row>
    <row r="513" spans="97:97" ht="15" hidden="1" customHeight="1">
      <c r="CS513" s="1" t="s">
        <v>2881</v>
      </c>
    </row>
    <row r="514" spans="97:97" ht="15" hidden="1" customHeight="1">
      <c r="CS514" s="1" t="s">
        <v>2882</v>
      </c>
    </row>
    <row r="515" spans="97:97" ht="15" hidden="1" customHeight="1">
      <c r="CS515" s="1" t="s">
        <v>2883</v>
      </c>
    </row>
    <row r="516" spans="97:97" ht="15" hidden="1" customHeight="1">
      <c r="CS516" s="1" t="s">
        <v>2884</v>
      </c>
    </row>
    <row r="517" spans="97:97" ht="15" hidden="1" customHeight="1">
      <c r="CS517" s="1" t="s">
        <v>2885</v>
      </c>
    </row>
    <row r="518" spans="97:97" ht="15" hidden="1" customHeight="1">
      <c r="CS518" s="1" t="s">
        <v>2886</v>
      </c>
    </row>
    <row r="519" spans="97:97" ht="15" hidden="1" customHeight="1">
      <c r="CS519" s="1" t="s">
        <v>2887</v>
      </c>
    </row>
    <row r="520" spans="97:97" ht="15" hidden="1" customHeight="1">
      <c r="CS520" s="1" t="s">
        <v>2888</v>
      </c>
    </row>
    <row r="521" spans="97:97" ht="15" hidden="1" customHeight="1">
      <c r="CS521" s="1" t="s">
        <v>2889</v>
      </c>
    </row>
    <row r="522" spans="97:97" ht="15" hidden="1" customHeight="1">
      <c r="CS522" s="1" t="s">
        <v>2890</v>
      </c>
    </row>
    <row r="523" spans="97:97" ht="15" hidden="1" customHeight="1">
      <c r="CS523" s="1" t="s">
        <v>2891</v>
      </c>
    </row>
    <row r="524" spans="97:97" ht="15" hidden="1" customHeight="1">
      <c r="CS524" s="1" t="s">
        <v>2892</v>
      </c>
    </row>
    <row r="525" spans="97:97" ht="15" hidden="1" customHeight="1">
      <c r="CS525" s="1" t="s">
        <v>2893</v>
      </c>
    </row>
    <row r="526" spans="97:97" ht="15" hidden="1" customHeight="1">
      <c r="CS526" s="1" t="s">
        <v>2894</v>
      </c>
    </row>
    <row r="527" spans="97:97" ht="15" hidden="1" customHeight="1">
      <c r="CS527" s="1" t="s">
        <v>2895</v>
      </c>
    </row>
    <row r="528" spans="97:97" ht="15" hidden="1" customHeight="1">
      <c r="CS528" s="1" t="s">
        <v>2896</v>
      </c>
    </row>
    <row r="529" spans="97:97" ht="15" hidden="1" customHeight="1">
      <c r="CS529" s="1" t="s">
        <v>2897</v>
      </c>
    </row>
    <row r="530" spans="97:97" ht="15" hidden="1" customHeight="1">
      <c r="CS530" s="1" t="s">
        <v>2898</v>
      </c>
    </row>
    <row r="531" spans="97:97" ht="15" hidden="1" customHeight="1">
      <c r="CS531" s="1" t="s">
        <v>2899</v>
      </c>
    </row>
    <row r="532" spans="97:97" ht="15" hidden="1" customHeight="1">
      <c r="CS532" s="1" t="s">
        <v>2900</v>
      </c>
    </row>
    <row r="533" spans="97:97" ht="15" hidden="1" customHeight="1">
      <c r="CS533" s="1" t="s">
        <v>2901</v>
      </c>
    </row>
    <row r="534" spans="97:97" ht="15" hidden="1" customHeight="1">
      <c r="CS534" s="1" t="s">
        <v>2902</v>
      </c>
    </row>
    <row r="535" spans="97:97" ht="15" hidden="1" customHeight="1">
      <c r="CS535" s="1" t="s">
        <v>2903</v>
      </c>
    </row>
    <row r="536" spans="97:97" ht="15" hidden="1" customHeight="1">
      <c r="CS536" s="1" t="s">
        <v>2904</v>
      </c>
    </row>
    <row r="537" spans="97:97" ht="15" hidden="1" customHeight="1">
      <c r="CS537" s="1" t="s">
        <v>2905</v>
      </c>
    </row>
    <row r="538" spans="97:97" ht="15" hidden="1" customHeight="1">
      <c r="CS538" s="1" t="s">
        <v>2906</v>
      </c>
    </row>
    <row r="539" spans="97:97" ht="15" hidden="1" customHeight="1">
      <c r="CS539" s="1" t="s">
        <v>2907</v>
      </c>
    </row>
    <row r="540" spans="97:97" ht="15" hidden="1" customHeight="1">
      <c r="CS540" s="1" t="s">
        <v>2908</v>
      </c>
    </row>
    <row r="541" spans="97:97" ht="15" hidden="1" customHeight="1">
      <c r="CS541" s="1" t="s">
        <v>2909</v>
      </c>
    </row>
    <row r="542" spans="97:97" ht="15" hidden="1" customHeight="1">
      <c r="CS542" s="1" t="s">
        <v>2910</v>
      </c>
    </row>
    <row r="543" spans="97:97" ht="15" hidden="1" customHeight="1">
      <c r="CS543" s="1" t="s">
        <v>2911</v>
      </c>
    </row>
    <row r="544" spans="97:97" ht="15" hidden="1" customHeight="1">
      <c r="CS544" s="1" t="s">
        <v>2912</v>
      </c>
    </row>
    <row r="545" spans="97:97" ht="15" hidden="1" customHeight="1">
      <c r="CS545" s="1" t="s">
        <v>2913</v>
      </c>
    </row>
    <row r="546" spans="97:97" ht="15" hidden="1" customHeight="1">
      <c r="CS546" s="1" t="s">
        <v>2914</v>
      </c>
    </row>
    <row r="547" spans="97:97" ht="15" hidden="1" customHeight="1">
      <c r="CS547" s="1" t="s">
        <v>2915</v>
      </c>
    </row>
    <row r="548" spans="97:97" ht="15" hidden="1" customHeight="1">
      <c r="CS548" s="1" t="s">
        <v>2916</v>
      </c>
    </row>
    <row r="549" spans="97:97" ht="15" hidden="1" customHeight="1">
      <c r="CS549" s="1" t="s">
        <v>2917</v>
      </c>
    </row>
    <row r="550" spans="97:97" ht="15" hidden="1" customHeight="1">
      <c r="CS550" s="1" t="s">
        <v>2918</v>
      </c>
    </row>
    <row r="551" spans="97:97" ht="15" hidden="1" customHeight="1">
      <c r="CS551" s="1" t="s">
        <v>2919</v>
      </c>
    </row>
    <row r="552" spans="97:97" ht="15" hidden="1" customHeight="1">
      <c r="CS552" s="1" t="s">
        <v>2920</v>
      </c>
    </row>
    <row r="553" spans="97:97" ht="15" hidden="1" customHeight="1">
      <c r="CS553" s="1" t="s">
        <v>2921</v>
      </c>
    </row>
    <row r="554" spans="97:97" ht="15" hidden="1" customHeight="1">
      <c r="CS554" s="1" t="s">
        <v>2922</v>
      </c>
    </row>
    <row r="555" spans="97:97" ht="15" hidden="1" customHeight="1">
      <c r="CS555" s="1" t="s">
        <v>2923</v>
      </c>
    </row>
    <row r="556" spans="97:97" ht="15" hidden="1" customHeight="1">
      <c r="CS556" s="1" t="s">
        <v>543</v>
      </c>
    </row>
    <row r="557" spans="97:97" ht="15" hidden="1" customHeight="1">
      <c r="CS557" s="1" t="s">
        <v>588</v>
      </c>
    </row>
    <row r="558" spans="97:97" ht="15" hidden="1" customHeight="1">
      <c r="CS558" s="1" t="s">
        <v>2924</v>
      </c>
    </row>
    <row r="559" spans="97:97" ht="15" hidden="1" customHeight="1">
      <c r="CS559" s="1" t="s">
        <v>2925</v>
      </c>
    </row>
    <row r="560" spans="97:97" ht="15" hidden="1" customHeight="1">
      <c r="CS560" s="1" t="s">
        <v>2926</v>
      </c>
    </row>
    <row r="561" spans="97:97" ht="15" hidden="1" customHeight="1">
      <c r="CS561" s="1" t="s">
        <v>2927</v>
      </c>
    </row>
    <row r="562" spans="97:97" ht="15" hidden="1" customHeight="1">
      <c r="CS562" s="1" t="s">
        <v>2928</v>
      </c>
    </row>
    <row r="563" spans="97:97" ht="15" hidden="1" customHeight="1">
      <c r="CS563" s="1" t="s">
        <v>2929</v>
      </c>
    </row>
    <row r="564" spans="97:97" ht="15" hidden="1" customHeight="1">
      <c r="CS564" s="1" t="s">
        <v>2930</v>
      </c>
    </row>
    <row r="565" spans="97:97" ht="15" hidden="1" customHeight="1">
      <c r="CS565" s="1" t="s">
        <v>2931</v>
      </c>
    </row>
    <row r="566" spans="97:97" ht="15" hidden="1" customHeight="1">
      <c r="CS566" s="1" t="s">
        <v>2932</v>
      </c>
    </row>
    <row r="567" spans="97:97" ht="15" hidden="1" customHeight="1">
      <c r="CS567" s="1" t="s">
        <v>2933</v>
      </c>
    </row>
    <row r="568" spans="97:97" ht="15" hidden="1" customHeight="1">
      <c r="CS568" s="1" t="s">
        <v>2934</v>
      </c>
    </row>
    <row r="569" spans="97:97" ht="15" hidden="1" customHeight="1">
      <c r="CS569" s="1" t="s">
        <v>2935</v>
      </c>
    </row>
    <row r="570" spans="97:97" ht="15" hidden="1" customHeight="1">
      <c r="CS570" s="1" t="s">
        <v>2936</v>
      </c>
    </row>
    <row r="571" spans="97:97" ht="15" hidden="1" customHeight="1">
      <c r="CS571" s="1" t="s">
        <v>2937</v>
      </c>
    </row>
    <row r="572" spans="97:97" ht="15" hidden="1" customHeight="1">
      <c r="CS572" s="1" t="s">
        <v>2938</v>
      </c>
    </row>
    <row r="573" spans="97:97" ht="15" hidden="1" customHeight="1">
      <c r="CS573" s="1" t="s">
        <v>2939</v>
      </c>
    </row>
    <row r="574" spans="97:97" ht="15" hidden="1" customHeight="1">
      <c r="CS574" s="1" t="s">
        <v>2940</v>
      </c>
    </row>
    <row r="575" spans="97:97" ht="15" hidden="1" customHeight="1">
      <c r="CS575" s="1" t="s">
        <v>2941</v>
      </c>
    </row>
    <row r="576" spans="97:97" ht="15" hidden="1" customHeight="1">
      <c r="CS576" s="1" t="s">
        <v>2942</v>
      </c>
    </row>
    <row r="577" spans="97:97" ht="15" hidden="1" customHeight="1">
      <c r="CS577" s="1" t="s">
        <v>2943</v>
      </c>
    </row>
    <row r="578" spans="97:97" ht="15" hidden="1" customHeight="1">
      <c r="CS578" s="1" t="s">
        <v>2944</v>
      </c>
    </row>
    <row r="579" spans="97:97" ht="15" hidden="1" customHeight="1">
      <c r="CS579" s="1" t="s">
        <v>2945</v>
      </c>
    </row>
    <row r="580" spans="97:97" ht="15" hidden="1" customHeight="1">
      <c r="CS580" s="1" t="s">
        <v>2946</v>
      </c>
    </row>
    <row r="581" spans="97:97" ht="15" hidden="1" customHeight="1">
      <c r="CS581" s="1" t="s">
        <v>2947</v>
      </c>
    </row>
    <row r="582" spans="97:97" ht="15" hidden="1" customHeight="1">
      <c r="CS582" s="1" t="s">
        <v>2948</v>
      </c>
    </row>
    <row r="583" spans="97:97" ht="15" hidden="1" customHeight="1">
      <c r="CS583" s="1" t="s">
        <v>543</v>
      </c>
    </row>
    <row r="584" spans="97:97" ht="15" hidden="1" customHeight="1">
      <c r="CS584" s="1" t="s">
        <v>589</v>
      </c>
    </row>
    <row r="585" spans="97:97" ht="15" hidden="1" customHeight="1">
      <c r="CS585" s="1" t="s">
        <v>2949</v>
      </c>
    </row>
    <row r="586" spans="97:97" ht="15" hidden="1" customHeight="1">
      <c r="CS586" s="1" t="s">
        <v>2950</v>
      </c>
    </row>
    <row r="587" spans="97:97" ht="15" hidden="1" customHeight="1">
      <c r="CS587" s="1" t="s">
        <v>2951</v>
      </c>
    </row>
    <row r="588" spans="97:97" ht="15" hidden="1" customHeight="1">
      <c r="CS588" s="1" t="s">
        <v>2952</v>
      </c>
    </row>
    <row r="589" spans="97:97" ht="15" hidden="1" customHeight="1">
      <c r="CS589" s="1" t="s">
        <v>2953</v>
      </c>
    </row>
    <row r="590" spans="97:97" ht="15" hidden="1" customHeight="1">
      <c r="CS590" s="1" t="s">
        <v>2954</v>
      </c>
    </row>
    <row r="591" spans="97:97" ht="15" hidden="1" customHeight="1">
      <c r="CS591" s="1" t="s">
        <v>2955</v>
      </c>
    </row>
    <row r="592" spans="97:97" ht="15" hidden="1" customHeight="1">
      <c r="CS592" s="1" t="s">
        <v>2956</v>
      </c>
    </row>
    <row r="593" spans="97:97" ht="15" hidden="1" customHeight="1">
      <c r="CS593" s="1" t="s">
        <v>2957</v>
      </c>
    </row>
    <row r="594" spans="97:97" ht="15" hidden="1" customHeight="1">
      <c r="CS594" s="1" t="s">
        <v>2958</v>
      </c>
    </row>
    <row r="595" spans="97:97" ht="15" hidden="1" customHeight="1">
      <c r="CS595" s="1" t="s">
        <v>2959</v>
      </c>
    </row>
    <row r="596" spans="97:97" ht="15" hidden="1" customHeight="1">
      <c r="CS596" s="1" t="s">
        <v>2960</v>
      </c>
    </row>
    <row r="597" spans="97:97" ht="15" hidden="1" customHeight="1">
      <c r="CS597" s="1" t="s">
        <v>2961</v>
      </c>
    </row>
    <row r="598" spans="97:97" ht="15" hidden="1" customHeight="1">
      <c r="CS598" s="1" t="s">
        <v>2962</v>
      </c>
    </row>
    <row r="599" spans="97:97" ht="15" hidden="1" customHeight="1">
      <c r="CS599" s="1" t="s">
        <v>2963</v>
      </c>
    </row>
    <row r="600" spans="97:97" ht="15" hidden="1" customHeight="1">
      <c r="CS600" s="1" t="s">
        <v>2964</v>
      </c>
    </row>
    <row r="601" spans="97:97" ht="15" hidden="1" customHeight="1">
      <c r="CS601" s="1" t="s">
        <v>2965</v>
      </c>
    </row>
    <row r="602" spans="97:97" ht="15" hidden="1" customHeight="1">
      <c r="CS602" s="1" t="s">
        <v>2966</v>
      </c>
    </row>
    <row r="603" spans="97:97" ht="15" hidden="1" customHeight="1">
      <c r="CS603" s="1" t="s">
        <v>2967</v>
      </c>
    </row>
    <row r="604" spans="97:97" ht="15" hidden="1" customHeight="1">
      <c r="CS604" s="1" t="s">
        <v>2968</v>
      </c>
    </row>
    <row r="605" spans="97:97" ht="15" hidden="1" customHeight="1">
      <c r="CS605" s="1" t="s">
        <v>2969</v>
      </c>
    </row>
    <row r="606" spans="97:97" ht="15" hidden="1" customHeight="1">
      <c r="CS606" s="1" t="s">
        <v>2970</v>
      </c>
    </row>
    <row r="607" spans="97:97" ht="15" hidden="1" customHeight="1">
      <c r="CS607" s="1" t="s">
        <v>2971</v>
      </c>
    </row>
    <row r="608" spans="97:97" ht="15" hidden="1" customHeight="1">
      <c r="CS608" s="1" t="s">
        <v>2972</v>
      </c>
    </row>
    <row r="609" spans="97:97" ht="15" hidden="1" customHeight="1">
      <c r="CS609" s="1" t="s">
        <v>2973</v>
      </c>
    </row>
    <row r="610" spans="97:97" ht="15" hidden="1" customHeight="1">
      <c r="CS610" s="1" t="s">
        <v>2974</v>
      </c>
    </row>
    <row r="611" spans="97:97" ht="15" hidden="1" customHeight="1">
      <c r="CS611" s="1" t="s">
        <v>2975</v>
      </c>
    </row>
    <row r="612" spans="97:97" ht="15" hidden="1" customHeight="1">
      <c r="CS612" s="1" t="s">
        <v>2976</v>
      </c>
    </row>
    <row r="613" spans="97:97" ht="15" hidden="1" customHeight="1">
      <c r="CS613" s="1" t="s">
        <v>2977</v>
      </c>
    </row>
    <row r="614" spans="97:97" ht="15" hidden="1" customHeight="1">
      <c r="CS614" s="1" t="s">
        <v>2978</v>
      </c>
    </row>
    <row r="615" spans="97:97" ht="15" hidden="1" customHeight="1">
      <c r="CS615" s="1" t="s">
        <v>2979</v>
      </c>
    </row>
    <row r="616" spans="97:97" ht="15" hidden="1" customHeight="1">
      <c r="CS616" s="1" t="s">
        <v>2980</v>
      </c>
    </row>
    <row r="617" spans="97:97" ht="15" hidden="1" customHeight="1">
      <c r="CS617" s="1" t="s">
        <v>2981</v>
      </c>
    </row>
    <row r="618" spans="97:97" ht="15" hidden="1" customHeight="1">
      <c r="CS618" s="1" t="s">
        <v>2982</v>
      </c>
    </row>
    <row r="619" spans="97:97" ht="15" hidden="1" customHeight="1">
      <c r="CS619" s="1" t="s">
        <v>2983</v>
      </c>
    </row>
    <row r="620" spans="97:97" ht="15" hidden="1" customHeight="1">
      <c r="CS620" s="1" t="s">
        <v>543</v>
      </c>
    </row>
    <row r="621" spans="97:97" ht="15" hidden="1" customHeight="1">
      <c r="CS621" s="1" t="s">
        <v>590</v>
      </c>
    </row>
    <row r="622" spans="97:97" ht="15" hidden="1" customHeight="1">
      <c r="CS622" s="1" t="s">
        <v>2984</v>
      </c>
    </row>
    <row r="623" spans="97:97" ht="15" hidden="1" customHeight="1">
      <c r="CS623" s="1" t="s">
        <v>2985</v>
      </c>
    </row>
    <row r="624" spans="97:97" ht="15" hidden="1" customHeight="1">
      <c r="CS624" s="1" t="s">
        <v>2986</v>
      </c>
    </row>
    <row r="625" spans="97:97" ht="15" hidden="1" customHeight="1">
      <c r="CS625" s="1" t="s">
        <v>2987</v>
      </c>
    </row>
    <row r="626" spans="97:97" ht="15" hidden="1" customHeight="1">
      <c r="CS626" s="1" t="s">
        <v>2988</v>
      </c>
    </row>
    <row r="627" spans="97:97" ht="15" hidden="1" customHeight="1">
      <c r="CS627" s="1" t="s">
        <v>2989</v>
      </c>
    </row>
    <row r="628" spans="97:97" ht="15" hidden="1" customHeight="1">
      <c r="CS628" s="1" t="s">
        <v>2990</v>
      </c>
    </row>
    <row r="629" spans="97:97" ht="15" hidden="1" customHeight="1">
      <c r="CS629" s="1" t="s">
        <v>2991</v>
      </c>
    </row>
    <row r="630" spans="97:97" ht="15" hidden="1" customHeight="1">
      <c r="CS630" s="1" t="s">
        <v>2992</v>
      </c>
    </row>
    <row r="631" spans="97:97" ht="15" hidden="1" customHeight="1">
      <c r="CS631" s="1" t="s">
        <v>2993</v>
      </c>
    </row>
    <row r="632" spans="97:97" ht="15" hidden="1" customHeight="1">
      <c r="CS632" s="1" t="s">
        <v>2994</v>
      </c>
    </row>
    <row r="633" spans="97:97" ht="15" hidden="1" customHeight="1">
      <c r="CS633" s="1" t="s">
        <v>2995</v>
      </c>
    </row>
    <row r="634" spans="97:97" ht="15" hidden="1" customHeight="1">
      <c r="CS634" s="1" t="s">
        <v>2996</v>
      </c>
    </row>
    <row r="635" spans="97:97" ht="15" hidden="1" customHeight="1">
      <c r="CS635" s="1" t="s">
        <v>2997</v>
      </c>
    </row>
    <row r="636" spans="97:97" ht="15" hidden="1" customHeight="1">
      <c r="CS636" s="1" t="s">
        <v>2998</v>
      </c>
    </row>
    <row r="637" spans="97:97" ht="15" hidden="1" customHeight="1">
      <c r="CS637" s="1" t="s">
        <v>2999</v>
      </c>
    </row>
    <row r="638" spans="97:97" ht="15" hidden="1" customHeight="1">
      <c r="CS638" s="1" t="s">
        <v>3000</v>
      </c>
    </row>
    <row r="639" spans="97:97" ht="15" hidden="1" customHeight="1">
      <c r="CS639" s="1" t="s">
        <v>3001</v>
      </c>
    </row>
    <row r="640" spans="97:97" ht="15" hidden="1" customHeight="1">
      <c r="CS640" s="1" t="s">
        <v>3002</v>
      </c>
    </row>
    <row r="641" spans="97:97" ht="15" hidden="1" customHeight="1">
      <c r="CS641" s="1" t="s">
        <v>3003</v>
      </c>
    </row>
    <row r="642" spans="97:97" ht="15" hidden="1" customHeight="1">
      <c r="CS642" s="1" t="s">
        <v>3004</v>
      </c>
    </row>
    <row r="643" spans="97:97" ht="15" hidden="1" customHeight="1">
      <c r="CS643" s="1" t="s">
        <v>3005</v>
      </c>
    </row>
    <row r="644" spans="97:97" ht="15" hidden="1" customHeight="1">
      <c r="CS644" s="1" t="s">
        <v>3006</v>
      </c>
    </row>
    <row r="645" spans="97:97" ht="15" hidden="1" customHeight="1">
      <c r="CS645" s="1" t="s">
        <v>3007</v>
      </c>
    </row>
    <row r="646" spans="97:97" ht="15" hidden="1" customHeight="1">
      <c r="CS646" s="1" t="s">
        <v>3008</v>
      </c>
    </row>
    <row r="647" spans="97:97" ht="15" hidden="1" customHeight="1">
      <c r="CS647" s="1" t="s">
        <v>3009</v>
      </c>
    </row>
    <row r="648" spans="97:97" ht="15" hidden="1" customHeight="1">
      <c r="CS648" s="1" t="s">
        <v>3010</v>
      </c>
    </row>
    <row r="649" spans="97:97" ht="15" hidden="1" customHeight="1">
      <c r="CS649" s="1" t="s">
        <v>3011</v>
      </c>
    </row>
    <row r="650" spans="97:97" ht="15" hidden="1" customHeight="1">
      <c r="CS650" s="1" t="s">
        <v>3012</v>
      </c>
    </row>
    <row r="651" spans="97:97" ht="15" hidden="1" customHeight="1">
      <c r="CS651" s="1" t="s">
        <v>3013</v>
      </c>
    </row>
    <row r="652" spans="97:97" ht="15" hidden="1" customHeight="1">
      <c r="CS652" s="1" t="s">
        <v>3014</v>
      </c>
    </row>
    <row r="653" spans="97:97" ht="15" hidden="1" customHeight="1">
      <c r="CS653" s="1" t="s">
        <v>3015</v>
      </c>
    </row>
    <row r="654" spans="97:97" ht="15" hidden="1" customHeight="1">
      <c r="CS654" s="1" t="s">
        <v>3016</v>
      </c>
    </row>
    <row r="655" spans="97:97" ht="15" hidden="1" customHeight="1">
      <c r="CS655" s="1" t="s">
        <v>3017</v>
      </c>
    </row>
    <row r="656" spans="97:97" ht="15" hidden="1" customHeight="1">
      <c r="CS656" s="1" t="s">
        <v>3018</v>
      </c>
    </row>
    <row r="657" spans="97:97" ht="15" hidden="1" customHeight="1">
      <c r="CS657" s="1" t="s">
        <v>3019</v>
      </c>
    </row>
    <row r="658" spans="97:97" ht="15" hidden="1" customHeight="1">
      <c r="CS658" s="1" t="s">
        <v>3020</v>
      </c>
    </row>
    <row r="659" spans="97:97" ht="15" hidden="1" customHeight="1">
      <c r="CS659" s="1" t="s">
        <v>3021</v>
      </c>
    </row>
    <row r="660" spans="97:97" ht="15" hidden="1" customHeight="1">
      <c r="CS660" s="1" t="s">
        <v>3022</v>
      </c>
    </row>
    <row r="661" spans="97:97" ht="15" hidden="1" customHeight="1">
      <c r="CS661" s="1" t="s">
        <v>3023</v>
      </c>
    </row>
    <row r="662" spans="97:97" ht="15" hidden="1" customHeight="1">
      <c r="CS662" s="1" t="s">
        <v>3024</v>
      </c>
    </row>
    <row r="663" spans="97:97" ht="15" hidden="1" customHeight="1">
      <c r="CS663" s="1" t="s">
        <v>3025</v>
      </c>
    </row>
    <row r="664" spans="97:97" ht="15" hidden="1" customHeight="1">
      <c r="CS664" s="1" t="s">
        <v>3026</v>
      </c>
    </row>
    <row r="665" spans="97:97" ht="15" hidden="1" customHeight="1">
      <c r="CS665" s="1" t="s">
        <v>3027</v>
      </c>
    </row>
    <row r="666" spans="97:97" ht="15" hidden="1" customHeight="1">
      <c r="CS666" s="1" t="s">
        <v>3028</v>
      </c>
    </row>
    <row r="667" spans="97:97" ht="15" hidden="1" customHeight="1">
      <c r="CS667" s="1" t="s">
        <v>3029</v>
      </c>
    </row>
    <row r="668" spans="97:97" ht="15" hidden="1" customHeight="1">
      <c r="CS668" s="1" t="s">
        <v>3030</v>
      </c>
    </row>
    <row r="669" spans="97:97" ht="15" hidden="1" customHeight="1">
      <c r="CS669" s="1" t="s">
        <v>3031</v>
      </c>
    </row>
    <row r="670" spans="97:97" ht="15" hidden="1" customHeight="1">
      <c r="CS670" s="1" t="s">
        <v>3032</v>
      </c>
    </row>
    <row r="671" spans="97:97" ht="15" hidden="1" customHeight="1">
      <c r="CS671" s="1" t="s">
        <v>3033</v>
      </c>
    </row>
    <row r="672" spans="97:97" ht="15" hidden="1" customHeight="1">
      <c r="CS672" s="1" t="s">
        <v>3034</v>
      </c>
    </row>
    <row r="673" spans="97:97" ht="15" hidden="1" customHeight="1">
      <c r="CS673" s="1" t="s">
        <v>3035</v>
      </c>
    </row>
    <row r="674" spans="97:97" ht="15" hidden="1" customHeight="1">
      <c r="CS674" s="1" t="s">
        <v>3036</v>
      </c>
    </row>
    <row r="675" spans="97:97" ht="15" hidden="1" customHeight="1">
      <c r="CS675" s="1" t="s">
        <v>3037</v>
      </c>
    </row>
    <row r="676" spans="97:97" ht="15" hidden="1" customHeight="1">
      <c r="CS676" s="1" t="s">
        <v>3038</v>
      </c>
    </row>
    <row r="677" spans="97:97" ht="15" hidden="1" customHeight="1">
      <c r="CS677" s="1" t="s">
        <v>3039</v>
      </c>
    </row>
    <row r="678" spans="97:97" ht="15" hidden="1" customHeight="1">
      <c r="CS678" s="1" t="s">
        <v>3040</v>
      </c>
    </row>
    <row r="679" spans="97:97" ht="15" hidden="1" customHeight="1">
      <c r="CS679" s="1" t="s">
        <v>3041</v>
      </c>
    </row>
    <row r="680" spans="97:97" ht="15" hidden="1" customHeight="1">
      <c r="CS680" s="1" t="s">
        <v>3042</v>
      </c>
    </row>
    <row r="681" spans="97:97" ht="15" hidden="1" customHeight="1">
      <c r="CS681" s="1" t="s">
        <v>3043</v>
      </c>
    </row>
    <row r="682" spans="97:97" ht="15" hidden="1" customHeight="1">
      <c r="CS682" s="1" t="s">
        <v>3044</v>
      </c>
    </row>
    <row r="683" spans="97:97" ht="15" hidden="1" customHeight="1">
      <c r="CS683" s="1" t="s">
        <v>3045</v>
      </c>
    </row>
    <row r="684" spans="97:97" ht="15" hidden="1" customHeight="1">
      <c r="CS684" s="1" t="s">
        <v>3046</v>
      </c>
    </row>
    <row r="685" spans="97:97" ht="15" hidden="1" customHeight="1">
      <c r="CS685" s="1" t="s">
        <v>3047</v>
      </c>
    </row>
    <row r="686" spans="97:97" ht="15" hidden="1" customHeight="1">
      <c r="CS686" s="1" t="s">
        <v>3048</v>
      </c>
    </row>
    <row r="687" spans="97:97" ht="15" hidden="1" customHeight="1">
      <c r="CS687" s="1" t="s">
        <v>3049</v>
      </c>
    </row>
    <row r="688" spans="97:97" ht="15" hidden="1" customHeight="1">
      <c r="CS688" s="1" t="s">
        <v>3050</v>
      </c>
    </row>
    <row r="689" spans="97:97" ht="15" hidden="1" customHeight="1">
      <c r="CS689" s="1" t="s">
        <v>3051</v>
      </c>
    </row>
    <row r="690" spans="97:97" ht="15" hidden="1" customHeight="1">
      <c r="CS690" s="1" t="s">
        <v>3052</v>
      </c>
    </row>
    <row r="691" spans="97:97" ht="15" hidden="1" customHeight="1">
      <c r="CS691" s="1" t="s">
        <v>3053</v>
      </c>
    </row>
    <row r="692" spans="97:97" ht="15" hidden="1" customHeight="1">
      <c r="CS692" s="1" t="s">
        <v>3054</v>
      </c>
    </row>
    <row r="693" spans="97:97" ht="15" hidden="1" customHeight="1">
      <c r="CS693" s="1" t="s">
        <v>3055</v>
      </c>
    </row>
    <row r="694" spans="97:97" ht="15" hidden="1" customHeight="1">
      <c r="CS694" s="1" t="s">
        <v>3056</v>
      </c>
    </row>
    <row r="695" spans="97:97" ht="15" hidden="1" customHeight="1">
      <c r="CS695" s="1" t="s">
        <v>543</v>
      </c>
    </row>
    <row r="696" spans="97:97" ht="15" hidden="1" customHeight="1">
      <c r="CS696" s="1" t="s">
        <v>591</v>
      </c>
    </row>
    <row r="697" spans="97:97" ht="15" hidden="1" customHeight="1">
      <c r="CS697" s="1" t="s">
        <v>3057</v>
      </c>
    </row>
    <row r="698" spans="97:97" ht="15" hidden="1" customHeight="1">
      <c r="CS698" s="1" t="s">
        <v>3058</v>
      </c>
    </row>
    <row r="699" spans="97:97" ht="15" hidden="1" customHeight="1">
      <c r="CS699" s="1" t="s">
        <v>3059</v>
      </c>
    </row>
    <row r="700" spans="97:97" ht="15" hidden="1" customHeight="1">
      <c r="CS700" s="1" t="s">
        <v>3060</v>
      </c>
    </row>
    <row r="701" spans="97:97" ht="15" hidden="1" customHeight="1">
      <c r="CS701" s="1" t="s">
        <v>3061</v>
      </c>
    </row>
    <row r="702" spans="97:97" ht="15" hidden="1" customHeight="1">
      <c r="CS702" s="1" t="s">
        <v>3062</v>
      </c>
    </row>
    <row r="703" spans="97:97" ht="15" hidden="1" customHeight="1">
      <c r="CS703" s="1" t="s">
        <v>3063</v>
      </c>
    </row>
    <row r="704" spans="97:97" ht="15" hidden="1" customHeight="1">
      <c r="CS704" s="1" t="s">
        <v>3064</v>
      </c>
    </row>
    <row r="705" spans="97:97" ht="15" hidden="1" customHeight="1">
      <c r="CS705" s="1" t="s">
        <v>3065</v>
      </c>
    </row>
    <row r="706" spans="97:97" ht="15" hidden="1" customHeight="1">
      <c r="CS706" s="1" t="s">
        <v>3066</v>
      </c>
    </row>
    <row r="707" spans="97:97" ht="15" hidden="1" customHeight="1">
      <c r="CS707" s="1" t="s">
        <v>3067</v>
      </c>
    </row>
    <row r="708" spans="97:97" ht="15" hidden="1" customHeight="1">
      <c r="CS708" s="1" t="s">
        <v>3068</v>
      </c>
    </row>
    <row r="709" spans="97:97" ht="15" hidden="1" customHeight="1">
      <c r="CS709" s="1" t="s">
        <v>3069</v>
      </c>
    </row>
    <row r="710" spans="97:97" ht="15" hidden="1" customHeight="1">
      <c r="CS710" s="1" t="s">
        <v>3070</v>
      </c>
    </row>
    <row r="711" spans="97:97" ht="15" hidden="1" customHeight="1">
      <c r="CS711" s="1" t="s">
        <v>3071</v>
      </c>
    </row>
    <row r="712" spans="97:97" ht="15" hidden="1" customHeight="1">
      <c r="CS712" s="1" t="s">
        <v>3072</v>
      </c>
    </row>
    <row r="713" spans="97:97" ht="15" hidden="1" customHeight="1">
      <c r="CS713" s="1" t="s">
        <v>3073</v>
      </c>
    </row>
    <row r="714" spans="97:97" ht="15" hidden="1" customHeight="1">
      <c r="CS714" s="1" t="s">
        <v>3074</v>
      </c>
    </row>
    <row r="715" spans="97:97" ht="15" hidden="1" customHeight="1">
      <c r="CS715" s="1" t="s">
        <v>3075</v>
      </c>
    </row>
    <row r="716" spans="97:97" ht="15" hidden="1" customHeight="1">
      <c r="CS716" s="1" t="s">
        <v>3076</v>
      </c>
    </row>
    <row r="717" spans="97:97" ht="15" hidden="1" customHeight="1">
      <c r="CS717" s="1" t="s">
        <v>3077</v>
      </c>
    </row>
    <row r="718" spans="97:97" ht="15" hidden="1" customHeight="1">
      <c r="CS718" s="1" t="s">
        <v>3078</v>
      </c>
    </row>
    <row r="719" spans="97:97" ht="15" hidden="1" customHeight="1">
      <c r="CS719" s="1" t="s">
        <v>3079</v>
      </c>
    </row>
    <row r="720" spans="97:97" ht="15" hidden="1" customHeight="1">
      <c r="CS720" s="1" t="s">
        <v>3080</v>
      </c>
    </row>
    <row r="721" spans="97:97" ht="15" hidden="1" customHeight="1">
      <c r="CS721" s="1" t="s">
        <v>3081</v>
      </c>
    </row>
    <row r="722" spans="97:97" ht="15" hidden="1" customHeight="1">
      <c r="CS722" s="1" t="s">
        <v>3082</v>
      </c>
    </row>
    <row r="723" spans="97:97" ht="15" hidden="1" customHeight="1">
      <c r="CS723" s="1" t="s">
        <v>3083</v>
      </c>
    </row>
    <row r="724" spans="97:97" ht="15" hidden="1" customHeight="1">
      <c r="CS724" s="1" t="s">
        <v>3084</v>
      </c>
    </row>
    <row r="725" spans="97:97" ht="15" hidden="1" customHeight="1">
      <c r="CS725" s="1" t="s">
        <v>3085</v>
      </c>
    </row>
    <row r="726" spans="97:97" ht="15" hidden="1" customHeight="1">
      <c r="CS726" s="1" t="s">
        <v>3086</v>
      </c>
    </row>
    <row r="727" spans="97:97" ht="15" hidden="1" customHeight="1">
      <c r="CS727" s="1" t="s">
        <v>3087</v>
      </c>
    </row>
    <row r="728" spans="97:97" ht="15" hidden="1" customHeight="1">
      <c r="CS728" s="1" t="s">
        <v>3088</v>
      </c>
    </row>
    <row r="729" spans="97:97" ht="15" hidden="1" customHeight="1">
      <c r="CS729" s="1" t="s">
        <v>3089</v>
      </c>
    </row>
    <row r="730" spans="97:97" ht="15" hidden="1" customHeight="1">
      <c r="CS730" s="1" t="s">
        <v>3090</v>
      </c>
    </row>
    <row r="731" spans="97:97" ht="15" hidden="1" customHeight="1">
      <c r="CS731" s="1" t="s">
        <v>3091</v>
      </c>
    </row>
    <row r="732" spans="97:97" ht="15" hidden="1" customHeight="1">
      <c r="CS732" s="1" t="s">
        <v>3092</v>
      </c>
    </row>
    <row r="733" spans="97:97" ht="15" hidden="1" customHeight="1">
      <c r="CS733" s="1" t="s">
        <v>3093</v>
      </c>
    </row>
    <row r="734" spans="97:97" ht="15" hidden="1" customHeight="1">
      <c r="CS734" s="1" t="s">
        <v>3094</v>
      </c>
    </row>
    <row r="735" spans="97:97" ht="15" hidden="1" customHeight="1">
      <c r="CS735" s="1" t="s">
        <v>3095</v>
      </c>
    </row>
    <row r="736" spans="97:97" ht="15" hidden="1" customHeight="1">
      <c r="CS736" s="1" t="s">
        <v>3096</v>
      </c>
    </row>
    <row r="737" spans="97:97" ht="15" hidden="1" customHeight="1">
      <c r="CS737" s="1" t="s">
        <v>3097</v>
      </c>
    </row>
    <row r="738" spans="97:97" ht="15" hidden="1" customHeight="1">
      <c r="CS738" s="1" t="s">
        <v>3098</v>
      </c>
    </row>
    <row r="739" spans="97:97" ht="15" hidden="1" customHeight="1">
      <c r="CS739" s="1" t="s">
        <v>3099</v>
      </c>
    </row>
    <row r="740" spans="97:97" ht="15" hidden="1" customHeight="1">
      <c r="CS740" s="1" t="s">
        <v>3100</v>
      </c>
    </row>
    <row r="741" spans="97:97" ht="15" hidden="1" customHeight="1">
      <c r="CS741" s="1" t="s">
        <v>3101</v>
      </c>
    </row>
    <row r="742" spans="97:97" ht="15" hidden="1" customHeight="1">
      <c r="CS742" s="1" t="s">
        <v>3102</v>
      </c>
    </row>
    <row r="743" spans="97:97" ht="15" hidden="1" customHeight="1">
      <c r="CS743" s="1" t="s">
        <v>3103</v>
      </c>
    </row>
    <row r="744" spans="97:97" ht="15" hidden="1" customHeight="1">
      <c r="CS744" s="1" t="s">
        <v>3104</v>
      </c>
    </row>
    <row r="745" spans="97:97" ht="15" hidden="1" customHeight="1">
      <c r="CS745" s="1" t="s">
        <v>3105</v>
      </c>
    </row>
    <row r="746" spans="97:97" ht="15" hidden="1" customHeight="1">
      <c r="CS746" s="1" t="s">
        <v>3106</v>
      </c>
    </row>
    <row r="747" spans="97:97" ht="15" hidden="1" customHeight="1">
      <c r="CS747" s="1" t="s">
        <v>3107</v>
      </c>
    </row>
    <row r="748" spans="97:97" ht="15" hidden="1" customHeight="1">
      <c r="CS748" s="1" t="s">
        <v>3108</v>
      </c>
    </row>
    <row r="749" spans="97:97" ht="15" hidden="1" customHeight="1">
      <c r="CS749" s="1" t="s">
        <v>3109</v>
      </c>
    </row>
    <row r="750" spans="97:97" ht="15" hidden="1" customHeight="1">
      <c r="CS750" s="1" t="s">
        <v>3110</v>
      </c>
    </row>
    <row r="751" spans="97:97" ht="15" hidden="1" customHeight="1">
      <c r="CS751" s="1" t="s">
        <v>3111</v>
      </c>
    </row>
    <row r="752" spans="97:97" ht="15" hidden="1" customHeight="1">
      <c r="CS752" s="1" t="s">
        <v>3112</v>
      </c>
    </row>
    <row r="753" spans="97:97" ht="15" hidden="1" customHeight="1">
      <c r="CS753" s="1" t="s">
        <v>3113</v>
      </c>
    </row>
    <row r="754" spans="97:97" ht="15" hidden="1" customHeight="1">
      <c r="CS754" s="1" t="s">
        <v>3114</v>
      </c>
    </row>
    <row r="755" spans="97:97" ht="15" hidden="1" customHeight="1">
      <c r="CS755" s="1" t="s">
        <v>3115</v>
      </c>
    </row>
    <row r="756" spans="97:97" ht="15" hidden="1" customHeight="1">
      <c r="CS756" s="1" t="s">
        <v>3116</v>
      </c>
    </row>
    <row r="757" spans="97:97" ht="15" hidden="1" customHeight="1">
      <c r="CS757" s="1" t="s">
        <v>543</v>
      </c>
    </row>
    <row r="758" spans="97:97" ht="15" hidden="1" customHeight="1">
      <c r="CS758" s="1" t="s">
        <v>592</v>
      </c>
    </row>
    <row r="759" spans="97:97" ht="15" hidden="1" customHeight="1">
      <c r="CS759" s="1" t="s">
        <v>2396</v>
      </c>
    </row>
    <row r="760" spans="97:97" ht="15" hidden="1" customHeight="1">
      <c r="CS760" s="1" t="s">
        <v>2397</v>
      </c>
    </row>
    <row r="761" spans="97:97" ht="15" hidden="1" customHeight="1">
      <c r="CS761" s="1" t="s">
        <v>2398</v>
      </c>
    </row>
    <row r="762" spans="97:97" ht="15" hidden="1" customHeight="1">
      <c r="CS762" s="1" t="s">
        <v>2399</v>
      </c>
    </row>
    <row r="763" spans="97:97" ht="15" hidden="1" customHeight="1">
      <c r="CS763" s="1" t="s">
        <v>2400</v>
      </c>
    </row>
    <row r="764" spans="97:97" ht="15" hidden="1" customHeight="1">
      <c r="CS764" s="1" t="s">
        <v>2401</v>
      </c>
    </row>
    <row r="765" spans="97:97" ht="15" hidden="1" customHeight="1">
      <c r="CS765" s="1" t="s">
        <v>2402</v>
      </c>
    </row>
    <row r="766" spans="97:97" ht="15" hidden="1" customHeight="1">
      <c r="CS766" s="1" t="s">
        <v>2403</v>
      </c>
    </row>
    <row r="767" spans="97:97" ht="15" hidden="1" customHeight="1">
      <c r="CS767" s="1" t="s">
        <v>2404</v>
      </c>
    </row>
    <row r="768" spans="97:97" ht="15" hidden="1" customHeight="1">
      <c r="CS768" s="1" t="s">
        <v>2405</v>
      </c>
    </row>
    <row r="769" spans="97:97" ht="15" hidden="1" customHeight="1">
      <c r="CS769" s="1" t="s">
        <v>2406</v>
      </c>
    </row>
    <row r="770" spans="97:97" ht="15" hidden="1" customHeight="1">
      <c r="CS770" s="1" t="s">
        <v>2407</v>
      </c>
    </row>
    <row r="771" spans="97:97" ht="15" hidden="1" customHeight="1">
      <c r="CS771" s="1" t="s">
        <v>2408</v>
      </c>
    </row>
    <row r="772" spans="97:97" ht="15" hidden="1" customHeight="1">
      <c r="CS772" s="1" t="s">
        <v>2409</v>
      </c>
    </row>
    <row r="773" spans="97:97" ht="15" hidden="1" customHeight="1">
      <c r="CS773" s="1" t="s">
        <v>2410</v>
      </c>
    </row>
    <row r="774" spans="97:97" ht="15" hidden="1" customHeight="1">
      <c r="CS774" s="1" t="s">
        <v>2411</v>
      </c>
    </row>
    <row r="775" spans="97:97" ht="15" hidden="1" customHeight="1">
      <c r="CS775" s="1" t="s">
        <v>2412</v>
      </c>
    </row>
    <row r="776" spans="97:97" ht="15" hidden="1" customHeight="1">
      <c r="CS776" s="1" t="s">
        <v>2413</v>
      </c>
    </row>
    <row r="777" spans="97:97" ht="15" hidden="1" customHeight="1">
      <c r="CS777" s="1" t="s">
        <v>2414</v>
      </c>
    </row>
    <row r="778" spans="97:97" ht="15" hidden="1" customHeight="1">
      <c r="CS778" s="1" t="s">
        <v>2415</v>
      </c>
    </row>
    <row r="779" spans="97:97" ht="15" hidden="1" customHeight="1">
      <c r="CS779" s="1" t="s">
        <v>2416</v>
      </c>
    </row>
    <row r="780" spans="97:97" ht="15" hidden="1" customHeight="1">
      <c r="CS780" s="1" t="s">
        <v>2417</v>
      </c>
    </row>
    <row r="781" spans="97:97" ht="15" hidden="1" customHeight="1">
      <c r="CS781" s="1" t="s">
        <v>2418</v>
      </c>
    </row>
    <row r="782" spans="97:97" ht="15" hidden="1" customHeight="1">
      <c r="CS782" s="1" t="s">
        <v>2419</v>
      </c>
    </row>
    <row r="783" spans="97:97" ht="15" hidden="1" customHeight="1">
      <c r="CS783" s="1" t="s">
        <v>2420</v>
      </c>
    </row>
    <row r="784" spans="97:97" ht="15" hidden="1" customHeight="1">
      <c r="CS784" s="1" t="s">
        <v>2421</v>
      </c>
    </row>
    <row r="785" spans="97:97" ht="15" hidden="1" customHeight="1">
      <c r="CS785" s="1" t="s">
        <v>2422</v>
      </c>
    </row>
    <row r="786" spans="97:97" ht="15" hidden="1" customHeight="1">
      <c r="CS786" s="1" t="s">
        <v>2423</v>
      </c>
    </row>
    <row r="787" spans="97:97" ht="15" hidden="1" customHeight="1">
      <c r="CS787" s="1" t="s">
        <v>2424</v>
      </c>
    </row>
    <row r="788" spans="97:97" ht="15" hidden="1" customHeight="1">
      <c r="CS788" s="1" t="s">
        <v>2425</v>
      </c>
    </row>
    <row r="789" spans="97:97" ht="15" hidden="1" customHeight="1">
      <c r="CS789" s="1" t="s">
        <v>2426</v>
      </c>
    </row>
    <row r="790" spans="97:97" ht="15" hidden="1" customHeight="1">
      <c r="CS790" s="1" t="s">
        <v>2427</v>
      </c>
    </row>
    <row r="791" spans="97:97" ht="15" hidden="1" customHeight="1">
      <c r="CS791" s="1" t="s">
        <v>2428</v>
      </c>
    </row>
    <row r="792" spans="97:97" ht="15" hidden="1" customHeight="1">
      <c r="CS792" s="1" t="s">
        <v>2429</v>
      </c>
    </row>
    <row r="793" spans="97:97" ht="15" hidden="1" customHeight="1">
      <c r="CS793" s="1" t="s">
        <v>2430</v>
      </c>
    </row>
    <row r="794" spans="97:97" ht="15" hidden="1" customHeight="1">
      <c r="CS794" s="1" t="s">
        <v>2431</v>
      </c>
    </row>
    <row r="795" spans="97:97" ht="15" hidden="1" customHeight="1">
      <c r="CS795" s="1" t="s">
        <v>2432</v>
      </c>
    </row>
    <row r="796" spans="97:97" ht="15" hidden="1" customHeight="1">
      <c r="CS796" s="1" t="s">
        <v>2433</v>
      </c>
    </row>
    <row r="797" spans="97:97" ht="15" hidden="1" customHeight="1">
      <c r="CS797" s="1" t="s">
        <v>2434</v>
      </c>
    </row>
    <row r="798" spans="97:97" ht="15" hidden="1" customHeight="1">
      <c r="CS798" s="1" t="s">
        <v>2435</v>
      </c>
    </row>
    <row r="799" spans="97:97" ht="15" hidden="1" customHeight="1">
      <c r="CS799" s="1" t="s">
        <v>2436</v>
      </c>
    </row>
    <row r="800" spans="97:97" ht="15" hidden="1" customHeight="1">
      <c r="CS800" s="1" t="s">
        <v>2437</v>
      </c>
    </row>
    <row r="801" spans="97:97" ht="15" hidden="1" customHeight="1">
      <c r="CS801" s="1" t="s">
        <v>2438</v>
      </c>
    </row>
    <row r="802" spans="97:97" ht="15" hidden="1" customHeight="1">
      <c r="CS802" s="1" t="s">
        <v>2439</v>
      </c>
    </row>
    <row r="803" spans="97:97" ht="15" hidden="1" customHeight="1">
      <c r="CS803" s="1" t="s">
        <v>2440</v>
      </c>
    </row>
    <row r="804" spans="97:97" ht="15" hidden="1" customHeight="1">
      <c r="CS804" s="1" t="s">
        <v>2441</v>
      </c>
    </row>
    <row r="805" spans="97:97" ht="15" hidden="1" customHeight="1">
      <c r="CS805" s="1" t="s">
        <v>2442</v>
      </c>
    </row>
    <row r="806" spans="97:97" ht="15" hidden="1" customHeight="1">
      <c r="CS806" s="1" t="s">
        <v>2443</v>
      </c>
    </row>
    <row r="807" spans="97:97" ht="15" hidden="1" customHeight="1">
      <c r="CS807" s="1" t="s">
        <v>2444</v>
      </c>
    </row>
    <row r="808" spans="97:97" ht="15" hidden="1" customHeight="1">
      <c r="CS808" s="1" t="s">
        <v>3117</v>
      </c>
    </row>
    <row r="809" spans="97:97" ht="15" hidden="1" customHeight="1">
      <c r="CS809" s="1" t="s">
        <v>3118</v>
      </c>
    </row>
    <row r="810" spans="97:97" ht="15" hidden="1" customHeight="1">
      <c r="CS810" s="1" t="s">
        <v>3119</v>
      </c>
    </row>
    <row r="811" spans="97:97" ht="15" hidden="1" customHeight="1">
      <c r="CS811" s="1" t="s">
        <v>3120</v>
      </c>
    </row>
    <row r="812" spans="97:97" ht="15" hidden="1" customHeight="1">
      <c r="CS812" s="1" t="s">
        <v>2449</v>
      </c>
    </row>
    <row r="813" spans="97:97" ht="15" hidden="1" customHeight="1">
      <c r="CS813" s="1" t="s">
        <v>2450</v>
      </c>
    </row>
    <row r="814" spans="97:97" ht="15" hidden="1" customHeight="1">
      <c r="CS814" s="1" t="s">
        <v>2451</v>
      </c>
    </row>
    <row r="815" spans="97:97" ht="15" hidden="1" customHeight="1">
      <c r="CS815" s="1" t="s">
        <v>2452</v>
      </c>
    </row>
    <row r="816" spans="97:97" ht="15" hidden="1" customHeight="1">
      <c r="CS816" s="1" t="s">
        <v>2453</v>
      </c>
    </row>
    <row r="817" spans="97:97" ht="15" hidden="1" customHeight="1">
      <c r="CS817" s="1" t="s">
        <v>2454</v>
      </c>
    </row>
    <row r="818" spans="97:97" ht="15" hidden="1" customHeight="1">
      <c r="CS818" s="1" t="s">
        <v>2455</v>
      </c>
    </row>
    <row r="819" spans="97:97" ht="15" hidden="1" customHeight="1">
      <c r="CS819" s="1" t="s">
        <v>2456</v>
      </c>
    </row>
    <row r="820" spans="97:97" ht="15" hidden="1" customHeight="1">
      <c r="CS820" s="1" t="s">
        <v>2457</v>
      </c>
    </row>
    <row r="821" spans="97:97" ht="15" hidden="1" customHeight="1">
      <c r="CS821" s="1" t="s">
        <v>543</v>
      </c>
    </row>
    <row r="822" spans="97:97" ht="15" hidden="1" customHeight="1">
      <c r="CS822" s="1" t="s">
        <v>593</v>
      </c>
    </row>
    <row r="823" spans="97:97" ht="15" hidden="1" customHeight="1">
      <c r="CS823" s="1" t="s">
        <v>3121</v>
      </c>
    </row>
    <row r="824" spans="97:97" ht="15" hidden="1" customHeight="1">
      <c r="CS824" s="1" t="s">
        <v>3122</v>
      </c>
    </row>
    <row r="825" spans="97:97" ht="15" hidden="1" customHeight="1">
      <c r="CS825" s="1" t="s">
        <v>3123</v>
      </c>
    </row>
    <row r="826" spans="97:97" ht="15" hidden="1" customHeight="1">
      <c r="CS826" s="1" t="s">
        <v>3124</v>
      </c>
    </row>
    <row r="827" spans="97:97" ht="15" hidden="1" customHeight="1">
      <c r="CS827" s="1" t="s">
        <v>3125</v>
      </c>
    </row>
    <row r="828" spans="97:97" ht="15" hidden="1" customHeight="1">
      <c r="CS828" s="1" t="s">
        <v>3126</v>
      </c>
    </row>
    <row r="829" spans="97:97" ht="15" hidden="1" customHeight="1">
      <c r="CS829" s="1" t="s">
        <v>3127</v>
      </c>
    </row>
    <row r="830" spans="97:97" ht="15" hidden="1" customHeight="1">
      <c r="CS830" s="1" t="s">
        <v>3128</v>
      </c>
    </row>
    <row r="831" spans="97:97" ht="15" hidden="1" customHeight="1">
      <c r="CS831" s="1" t="s">
        <v>3129</v>
      </c>
    </row>
    <row r="832" spans="97:97" ht="15" hidden="1" customHeight="1">
      <c r="CS832" s="1" t="s">
        <v>3130</v>
      </c>
    </row>
    <row r="833" spans="97:97" ht="15" hidden="1" customHeight="1">
      <c r="CS833" s="1" t="s">
        <v>3131</v>
      </c>
    </row>
    <row r="834" spans="97:97" ht="15" hidden="1" customHeight="1">
      <c r="CS834" s="1" t="s">
        <v>3132</v>
      </c>
    </row>
    <row r="835" spans="97:97" ht="15" hidden="1" customHeight="1">
      <c r="CS835" s="1" t="s">
        <v>3133</v>
      </c>
    </row>
    <row r="836" spans="97:97" ht="15" hidden="1" customHeight="1">
      <c r="CS836" s="1" t="s">
        <v>3134</v>
      </c>
    </row>
    <row r="837" spans="97:97" ht="15" hidden="1" customHeight="1">
      <c r="CS837" s="1" t="s">
        <v>3135</v>
      </c>
    </row>
    <row r="838" spans="97:97" ht="15" hidden="1" customHeight="1">
      <c r="CS838" s="1" t="s">
        <v>3136</v>
      </c>
    </row>
    <row r="839" spans="97:97" ht="15" hidden="1" customHeight="1">
      <c r="CS839" s="1" t="s">
        <v>3137</v>
      </c>
    </row>
    <row r="840" spans="97:97" ht="15" hidden="1" customHeight="1">
      <c r="CS840" s="1" t="s">
        <v>3138</v>
      </c>
    </row>
    <row r="841" spans="97:97" ht="15" hidden="1" customHeight="1">
      <c r="CS841" s="1" t="s">
        <v>3139</v>
      </c>
    </row>
    <row r="842" spans="97:97" ht="15" hidden="1" customHeight="1">
      <c r="CS842" s="1" t="s">
        <v>3140</v>
      </c>
    </row>
    <row r="843" spans="97:97" ht="15" hidden="1" customHeight="1">
      <c r="CS843" s="1" t="s">
        <v>3141</v>
      </c>
    </row>
    <row r="844" spans="97:97" ht="15" hidden="1" customHeight="1">
      <c r="CS844" s="1" t="s">
        <v>3142</v>
      </c>
    </row>
    <row r="845" spans="97:97" ht="15" hidden="1" customHeight="1">
      <c r="CS845" s="1" t="s">
        <v>3143</v>
      </c>
    </row>
    <row r="846" spans="97:97" ht="15" hidden="1" customHeight="1">
      <c r="CS846" s="1" t="s">
        <v>3144</v>
      </c>
    </row>
    <row r="847" spans="97:97" ht="15" hidden="1" customHeight="1">
      <c r="CS847" s="1" t="s">
        <v>3145</v>
      </c>
    </row>
    <row r="848" spans="97:97" ht="15" hidden="1" customHeight="1">
      <c r="CS848" s="1" t="s">
        <v>3146</v>
      </c>
    </row>
    <row r="849" spans="97:97" ht="15" hidden="1" customHeight="1">
      <c r="CS849" s="1" t="s">
        <v>3147</v>
      </c>
    </row>
    <row r="850" spans="97:97" ht="15" hidden="1" customHeight="1">
      <c r="CS850" s="1" t="s">
        <v>3148</v>
      </c>
    </row>
    <row r="851" spans="97:97" ht="15" hidden="1" customHeight="1">
      <c r="CS851" s="1" t="s">
        <v>3149</v>
      </c>
    </row>
    <row r="852" spans="97:97" ht="15" hidden="1" customHeight="1">
      <c r="CS852" s="1" t="s">
        <v>3150</v>
      </c>
    </row>
    <row r="853" spans="97:97" ht="15" hidden="1" customHeight="1">
      <c r="CS853" s="1" t="s">
        <v>3151</v>
      </c>
    </row>
    <row r="854" spans="97:97" ht="15" hidden="1" customHeight="1">
      <c r="CS854" s="1" t="s">
        <v>3152</v>
      </c>
    </row>
    <row r="855" spans="97:97" ht="15" hidden="1" customHeight="1">
      <c r="CS855" s="1" t="s">
        <v>3153</v>
      </c>
    </row>
    <row r="856" spans="97:97" ht="15" hidden="1" customHeight="1">
      <c r="CS856" s="1" t="s">
        <v>3154</v>
      </c>
    </row>
    <row r="857" spans="97:97" ht="15" hidden="1" customHeight="1">
      <c r="CS857" s="1" t="s">
        <v>3155</v>
      </c>
    </row>
    <row r="858" spans="97:97" ht="15" hidden="1" customHeight="1">
      <c r="CS858" s="1" t="s">
        <v>3156</v>
      </c>
    </row>
    <row r="859" spans="97:97" ht="15" hidden="1" customHeight="1">
      <c r="CS859" s="1" t="s">
        <v>3157</v>
      </c>
    </row>
    <row r="860" spans="97:97" ht="15" hidden="1" customHeight="1">
      <c r="CS860" s="1" t="s">
        <v>3158</v>
      </c>
    </row>
    <row r="861" spans="97:97" ht="15" hidden="1" customHeight="1">
      <c r="CS861" s="1" t="s">
        <v>3159</v>
      </c>
    </row>
    <row r="862" spans="97:97" ht="15" hidden="1" customHeight="1">
      <c r="CS862" s="1" t="s">
        <v>3160</v>
      </c>
    </row>
    <row r="863" spans="97:97" ht="15" hidden="1" customHeight="1">
      <c r="CS863" s="1" t="s">
        <v>3161</v>
      </c>
    </row>
    <row r="864" spans="97:97" ht="15" hidden="1" customHeight="1">
      <c r="CS864" s="1" t="s">
        <v>3162</v>
      </c>
    </row>
    <row r="865" spans="97:97" ht="15" hidden="1" customHeight="1">
      <c r="CS865" s="1" t="s">
        <v>3163</v>
      </c>
    </row>
    <row r="866" spans="97:97" ht="15" hidden="1" customHeight="1">
      <c r="CS866" s="1" t="s">
        <v>3164</v>
      </c>
    </row>
    <row r="867" spans="97:97" ht="15" hidden="1" customHeight="1">
      <c r="CS867" s="1" t="s">
        <v>3165</v>
      </c>
    </row>
    <row r="868" spans="97:97" ht="15" hidden="1" customHeight="1">
      <c r="CS868" s="1" t="s">
        <v>3166</v>
      </c>
    </row>
    <row r="869" spans="97:97" ht="15" hidden="1" customHeight="1">
      <c r="CS869" s="1" t="s">
        <v>3167</v>
      </c>
    </row>
    <row r="870" spans="97:97" ht="15" hidden="1" customHeight="1">
      <c r="CS870" s="1" t="s">
        <v>3168</v>
      </c>
    </row>
    <row r="871" spans="97:97" ht="15" hidden="1" customHeight="1">
      <c r="CS871" s="1" t="s">
        <v>3169</v>
      </c>
    </row>
    <row r="872" spans="97:97" ht="15" hidden="1" customHeight="1">
      <c r="CS872" s="1" t="s">
        <v>3170</v>
      </c>
    </row>
    <row r="873" spans="97:97" ht="15" hidden="1" customHeight="1">
      <c r="CS873" s="1" t="s">
        <v>3171</v>
      </c>
    </row>
    <row r="874" spans="97:97" ht="15" hidden="1" customHeight="1">
      <c r="CS874" s="1" t="s">
        <v>3172</v>
      </c>
    </row>
    <row r="875" spans="97:97" ht="15" hidden="1" customHeight="1">
      <c r="CS875" s="1" t="s">
        <v>3173</v>
      </c>
    </row>
    <row r="876" spans="97:97" ht="15" hidden="1" customHeight="1">
      <c r="CS876" s="1" t="s">
        <v>3174</v>
      </c>
    </row>
    <row r="877" spans="97:97" ht="15" hidden="1" customHeight="1">
      <c r="CS877" s="1" t="s">
        <v>3175</v>
      </c>
    </row>
    <row r="878" spans="97:97" ht="15" hidden="1" customHeight="1">
      <c r="CS878" s="1" t="s">
        <v>3176</v>
      </c>
    </row>
    <row r="879" spans="97:97" ht="15" hidden="1" customHeight="1">
      <c r="CS879" s="1" t="s">
        <v>3177</v>
      </c>
    </row>
    <row r="880" spans="97:97" ht="15" hidden="1" customHeight="1">
      <c r="CS880" s="1" t="s">
        <v>3178</v>
      </c>
    </row>
    <row r="881" spans="97:97" ht="15" hidden="1" customHeight="1">
      <c r="CS881" s="1" t="s">
        <v>3179</v>
      </c>
    </row>
    <row r="882" spans="97:97" ht="15" hidden="1" customHeight="1">
      <c r="CS882" s="1" t="s">
        <v>3180</v>
      </c>
    </row>
    <row r="883" spans="97:97" ht="15" hidden="1" customHeight="1">
      <c r="CS883" s="1" t="s">
        <v>3181</v>
      </c>
    </row>
    <row r="884" spans="97:97" ht="15" hidden="1" customHeight="1">
      <c r="CS884" s="1" t="s">
        <v>543</v>
      </c>
    </row>
    <row r="885" spans="97:97" ht="15" hidden="1" customHeight="1">
      <c r="CS885" s="1" t="s">
        <v>594</v>
      </c>
    </row>
    <row r="886" spans="97:97" ht="15" hidden="1" customHeight="1">
      <c r="CS886" s="1" t="s">
        <v>3182</v>
      </c>
    </row>
    <row r="887" spans="97:97" ht="15" hidden="1" customHeight="1">
      <c r="CS887" s="1" t="s">
        <v>3183</v>
      </c>
    </row>
    <row r="888" spans="97:97" ht="15" hidden="1" customHeight="1">
      <c r="CS888" s="1" t="s">
        <v>3184</v>
      </c>
    </row>
    <row r="889" spans="97:97" ht="15" hidden="1" customHeight="1">
      <c r="CS889" s="1" t="s">
        <v>3185</v>
      </c>
    </row>
    <row r="890" spans="97:97" ht="15" hidden="1" customHeight="1">
      <c r="CS890" s="1" t="s">
        <v>3186</v>
      </c>
    </row>
    <row r="891" spans="97:97" ht="15" hidden="1" customHeight="1">
      <c r="CS891" s="1" t="s">
        <v>3187</v>
      </c>
    </row>
    <row r="892" spans="97:97" ht="15" hidden="1" customHeight="1">
      <c r="CS892" s="1" t="s">
        <v>3188</v>
      </c>
    </row>
    <row r="893" spans="97:97" ht="15" hidden="1" customHeight="1">
      <c r="CS893" s="1" t="s">
        <v>3189</v>
      </c>
    </row>
    <row r="894" spans="97:97" ht="15" hidden="1" customHeight="1">
      <c r="CS894" s="1" t="s">
        <v>3190</v>
      </c>
    </row>
    <row r="895" spans="97:97" ht="15" hidden="1" customHeight="1">
      <c r="CS895" s="1" t="s">
        <v>3191</v>
      </c>
    </row>
    <row r="896" spans="97:97" ht="15" hidden="1" customHeight="1">
      <c r="CS896" s="1" t="s">
        <v>3192</v>
      </c>
    </row>
    <row r="897" spans="97:97" ht="15" hidden="1" customHeight="1">
      <c r="CS897" s="1" t="s">
        <v>3193</v>
      </c>
    </row>
    <row r="898" spans="97:97" ht="15" hidden="1" customHeight="1">
      <c r="CS898" s="1" t="s">
        <v>3194</v>
      </c>
    </row>
    <row r="899" spans="97:97" ht="15" hidden="1" customHeight="1">
      <c r="CS899" s="1" t="s">
        <v>3195</v>
      </c>
    </row>
    <row r="900" spans="97:97" ht="15" hidden="1" customHeight="1">
      <c r="CS900" s="1" t="s">
        <v>3196</v>
      </c>
    </row>
    <row r="901" spans="97:97" ht="15" hidden="1" customHeight="1">
      <c r="CS901" s="1" t="s">
        <v>3197</v>
      </c>
    </row>
    <row r="902" spans="97:97" ht="15" hidden="1" customHeight="1">
      <c r="CS902" s="1" t="s">
        <v>3198</v>
      </c>
    </row>
    <row r="903" spans="97:97" ht="15" hidden="1" customHeight="1">
      <c r="CS903" s="1" t="s">
        <v>3199</v>
      </c>
    </row>
    <row r="904" spans="97:97" ht="15" hidden="1" customHeight="1">
      <c r="CS904" s="1" t="s">
        <v>3200</v>
      </c>
    </row>
    <row r="905" spans="97:97" ht="15" hidden="1" customHeight="1">
      <c r="CS905" s="1" t="s">
        <v>3201</v>
      </c>
    </row>
    <row r="906" spans="97:97" ht="15" hidden="1" customHeight="1">
      <c r="CS906" s="1" t="s">
        <v>3202</v>
      </c>
    </row>
    <row r="907" spans="97:97" ht="15" hidden="1" customHeight="1">
      <c r="CS907" s="1" t="s">
        <v>3203</v>
      </c>
    </row>
    <row r="908" spans="97:97" ht="15" hidden="1" customHeight="1">
      <c r="CS908" s="1" t="s">
        <v>3204</v>
      </c>
    </row>
    <row r="909" spans="97:97" ht="15" hidden="1" customHeight="1">
      <c r="CS909" s="1" t="s">
        <v>3205</v>
      </c>
    </row>
    <row r="910" spans="97:97" ht="15" hidden="1" customHeight="1">
      <c r="CS910" s="1" t="s">
        <v>3206</v>
      </c>
    </row>
    <row r="911" spans="97:97" ht="15" hidden="1" customHeight="1">
      <c r="CS911" s="1" t="s">
        <v>3207</v>
      </c>
    </row>
    <row r="912" spans="97:97" ht="15" hidden="1" customHeight="1">
      <c r="CS912" s="1" t="s">
        <v>3208</v>
      </c>
    </row>
    <row r="913" spans="97:97" ht="15" hidden="1" customHeight="1">
      <c r="CS913" s="1" t="s">
        <v>3209</v>
      </c>
    </row>
    <row r="914" spans="97:97" ht="15" hidden="1" customHeight="1">
      <c r="CS914" s="1" t="s">
        <v>3210</v>
      </c>
    </row>
    <row r="915" spans="97:97" ht="15" hidden="1" customHeight="1">
      <c r="CS915" s="1" t="s">
        <v>3211</v>
      </c>
    </row>
    <row r="916" spans="97:97" ht="15" hidden="1" customHeight="1">
      <c r="CS916" s="1" t="s">
        <v>3212</v>
      </c>
    </row>
    <row r="917" spans="97:97" ht="15" hidden="1" customHeight="1">
      <c r="CS917" s="1" t="s">
        <v>3213</v>
      </c>
    </row>
    <row r="918" spans="97:97" ht="15" hidden="1" customHeight="1">
      <c r="CS918" s="1" t="s">
        <v>3214</v>
      </c>
    </row>
    <row r="919" spans="97:97" ht="15" hidden="1" customHeight="1">
      <c r="CS919" s="1" t="s">
        <v>3215</v>
      </c>
    </row>
    <row r="920" spans="97:97" ht="15" hidden="1" customHeight="1">
      <c r="CS920" s="1" t="s">
        <v>3216</v>
      </c>
    </row>
    <row r="921" spans="97:97" ht="15" hidden="1" customHeight="1">
      <c r="CS921" s="1" t="s">
        <v>3217</v>
      </c>
    </row>
    <row r="922" spans="97:97" ht="15" hidden="1" customHeight="1">
      <c r="CS922" s="1" t="s">
        <v>3218</v>
      </c>
    </row>
    <row r="923" spans="97:97" ht="15" hidden="1" customHeight="1">
      <c r="CS923" s="1" t="s">
        <v>3219</v>
      </c>
    </row>
    <row r="924" spans="97:97" ht="15" hidden="1" customHeight="1">
      <c r="CS924" s="1" t="s">
        <v>543</v>
      </c>
    </row>
    <row r="925" spans="97:97" ht="15" hidden="1" customHeight="1">
      <c r="CS925" s="1" t="s">
        <v>595</v>
      </c>
    </row>
    <row r="926" spans="97:97" ht="15" hidden="1" customHeight="1">
      <c r="CS926" s="1" t="s">
        <v>3220</v>
      </c>
    </row>
    <row r="927" spans="97:97" ht="15" hidden="1" customHeight="1">
      <c r="CS927" s="1" t="s">
        <v>3221</v>
      </c>
    </row>
    <row r="928" spans="97:97" ht="15" hidden="1" customHeight="1">
      <c r="CS928" s="1" t="s">
        <v>3222</v>
      </c>
    </row>
    <row r="929" spans="97:97" ht="15" hidden="1" customHeight="1">
      <c r="CS929" s="1" t="s">
        <v>3223</v>
      </c>
    </row>
    <row r="930" spans="97:97" ht="15" hidden="1" customHeight="1">
      <c r="CS930" s="1" t="s">
        <v>3224</v>
      </c>
    </row>
    <row r="931" spans="97:97" ht="15" hidden="1" customHeight="1">
      <c r="CS931" s="1" t="s">
        <v>3225</v>
      </c>
    </row>
    <row r="932" spans="97:97" ht="15" hidden="1" customHeight="1">
      <c r="CS932" s="1" t="s">
        <v>3226</v>
      </c>
    </row>
    <row r="933" spans="97:97" ht="15" hidden="1" customHeight="1">
      <c r="CS933" s="1" t="s">
        <v>3227</v>
      </c>
    </row>
    <row r="934" spans="97:97" ht="15" hidden="1" customHeight="1">
      <c r="CS934" s="1" t="s">
        <v>3228</v>
      </c>
    </row>
    <row r="935" spans="97:97" ht="15" hidden="1" customHeight="1">
      <c r="CS935" s="1" t="s">
        <v>3229</v>
      </c>
    </row>
    <row r="936" spans="97:97" ht="15" hidden="1" customHeight="1">
      <c r="CS936" s="1" t="s">
        <v>3230</v>
      </c>
    </row>
    <row r="937" spans="97:97" ht="15" hidden="1" customHeight="1">
      <c r="CS937" s="1" t="s">
        <v>3231</v>
      </c>
    </row>
    <row r="938" spans="97:97" ht="15" hidden="1" customHeight="1">
      <c r="CS938" s="1" t="s">
        <v>3232</v>
      </c>
    </row>
    <row r="939" spans="97:97" ht="15" hidden="1" customHeight="1">
      <c r="CS939" s="1" t="s">
        <v>3233</v>
      </c>
    </row>
    <row r="940" spans="97:97" ht="15" hidden="1" customHeight="1">
      <c r="CS940" s="1" t="s">
        <v>3234</v>
      </c>
    </row>
    <row r="941" spans="97:97" ht="15" hidden="1" customHeight="1">
      <c r="CS941" s="1" t="s">
        <v>543</v>
      </c>
    </row>
    <row r="942" spans="97:97" ht="15" hidden="1" customHeight="1">
      <c r="CS942" s="1" t="s">
        <v>596</v>
      </c>
    </row>
    <row r="943" spans="97:97" ht="15" hidden="1" customHeight="1">
      <c r="CS943" s="1" t="s">
        <v>3235</v>
      </c>
    </row>
    <row r="944" spans="97:97" ht="15" hidden="1" customHeight="1">
      <c r="CS944" s="1" t="s">
        <v>3236</v>
      </c>
    </row>
    <row r="945" spans="97:97" ht="15" hidden="1" customHeight="1">
      <c r="CS945" s="1" t="s">
        <v>3237</v>
      </c>
    </row>
    <row r="946" spans="97:97" ht="15" hidden="1" customHeight="1">
      <c r="CS946" s="1" t="s">
        <v>3238</v>
      </c>
    </row>
    <row r="947" spans="97:97" ht="15" hidden="1" customHeight="1">
      <c r="CS947" s="1" t="s">
        <v>3239</v>
      </c>
    </row>
    <row r="948" spans="97:97" ht="15" hidden="1" customHeight="1">
      <c r="CS948" s="1" t="s">
        <v>3240</v>
      </c>
    </row>
    <row r="949" spans="97:97" ht="15" hidden="1" customHeight="1">
      <c r="CS949" s="1" t="s">
        <v>3241</v>
      </c>
    </row>
    <row r="950" spans="97:97" ht="15" hidden="1" customHeight="1">
      <c r="CS950" s="1" t="s">
        <v>3242</v>
      </c>
    </row>
    <row r="951" spans="97:97" ht="15" hidden="1" customHeight="1">
      <c r="CS951" s="1" t="s">
        <v>3243</v>
      </c>
    </row>
    <row r="952" spans="97:97" ht="15" hidden="1" customHeight="1">
      <c r="CS952" s="1" t="s">
        <v>3244</v>
      </c>
    </row>
    <row r="953" spans="97:97" ht="15" hidden="1" customHeight="1">
      <c r="CS953" s="1" t="s">
        <v>3245</v>
      </c>
    </row>
    <row r="954" spans="97:97" ht="15" hidden="1" customHeight="1">
      <c r="CS954" s="1" t="s">
        <v>3246</v>
      </c>
    </row>
    <row r="955" spans="97:97" ht="15" hidden="1" customHeight="1">
      <c r="CS955" s="1" t="s">
        <v>3247</v>
      </c>
    </row>
    <row r="956" spans="97:97" ht="15" hidden="1" customHeight="1">
      <c r="CS956" s="1" t="s">
        <v>3248</v>
      </c>
    </row>
    <row r="957" spans="97:97" ht="15" hidden="1" customHeight="1">
      <c r="CS957" s="1" t="s">
        <v>3249</v>
      </c>
    </row>
    <row r="958" spans="97:97" ht="15" hidden="1" customHeight="1">
      <c r="CS958" s="1" t="s">
        <v>3250</v>
      </c>
    </row>
    <row r="959" spans="97:97" ht="15" hidden="1" customHeight="1">
      <c r="CS959" s="1" t="s">
        <v>3251</v>
      </c>
    </row>
    <row r="960" spans="97:97" ht="15" hidden="1" customHeight="1">
      <c r="CS960" s="1" t="s">
        <v>3252</v>
      </c>
    </row>
    <row r="961" spans="97:97" ht="15" hidden="1" customHeight="1">
      <c r="CS961" s="1" t="s">
        <v>3253</v>
      </c>
    </row>
    <row r="962" spans="97:97" ht="15" hidden="1" customHeight="1">
      <c r="CS962" s="1" t="s">
        <v>543</v>
      </c>
    </row>
    <row r="963" spans="97:97" ht="15" hidden="1" customHeight="1">
      <c r="CS963" s="1" t="s">
        <v>597</v>
      </c>
    </row>
    <row r="964" spans="97:97" ht="15" hidden="1" customHeight="1">
      <c r="CS964" s="1" t="s">
        <v>3254</v>
      </c>
    </row>
    <row r="965" spans="97:97" ht="15" hidden="1" customHeight="1">
      <c r="CS965" s="1" t="s">
        <v>3255</v>
      </c>
    </row>
    <row r="966" spans="97:97" ht="15" hidden="1" customHeight="1">
      <c r="CS966" s="1" t="s">
        <v>3256</v>
      </c>
    </row>
    <row r="967" spans="97:97" ht="15" hidden="1" customHeight="1">
      <c r="CS967" s="1" t="s">
        <v>3257</v>
      </c>
    </row>
    <row r="968" spans="97:97" ht="15" hidden="1" customHeight="1">
      <c r="CS968" s="1" t="s">
        <v>3258</v>
      </c>
    </row>
    <row r="969" spans="97:97" ht="15" hidden="1" customHeight="1">
      <c r="CS969" s="1" t="s">
        <v>3259</v>
      </c>
    </row>
    <row r="970" spans="97:97" ht="15" hidden="1" customHeight="1">
      <c r="CS970" s="1" t="s">
        <v>3260</v>
      </c>
    </row>
    <row r="971" spans="97:97" ht="15" hidden="1" customHeight="1">
      <c r="CS971" s="1" t="s">
        <v>3261</v>
      </c>
    </row>
    <row r="972" spans="97:97" ht="15" hidden="1" customHeight="1">
      <c r="CS972" s="1" t="s">
        <v>3262</v>
      </c>
    </row>
    <row r="973" spans="97:97" ht="15" hidden="1" customHeight="1">
      <c r="CS973" s="1" t="s">
        <v>3263</v>
      </c>
    </row>
    <row r="974" spans="97:97" ht="15" hidden="1" customHeight="1">
      <c r="CS974" s="1" t="s">
        <v>3264</v>
      </c>
    </row>
    <row r="975" spans="97:97" ht="15" hidden="1" customHeight="1">
      <c r="CS975" s="1" t="s">
        <v>3265</v>
      </c>
    </row>
    <row r="976" spans="97:97" ht="15" hidden="1" customHeight="1">
      <c r="CS976" s="1" t="s">
        <v>3266</v>
      </c>
    </row>
    <row r="977" spans="97:97" ht="15" hidden="1" customHeight="1">
      <c r="CS977" s="1" t="s">
        <v>3267</v>
      </c>
    </row>
    <row r="978" spans="97:97" ht="15" hidden="1" customHeight="1">
      <c r="CS978" s="1" t="s">
        <v>3268</v>
      </c>
    </row>
    <row r="979" spans="97:97" ht="15" hidden="1" customHeight="1">
      <c r="CS979" s="1" t="s">
        <v>3269</v>
      </c>
    </row>
    <row r="980" spans="97:97" ht="15" hidden="1" customHeight="1">
      <c r="CS980" s="1" t="s">
        <v>3270</v>
      </c>
    </row>
    <row r="981" spans="97:97" ht="15" hidden="1" customHeight="1">
      <c r="CS981" s="1" t="s">
        <v>543</v>
      </c>
    </row>
    <row r="982" spans="97:97" ht="15" hidden="1" customHeight="1">
      <c r="CS982" s="1" t="s">
        <v>598</v>
      </c>
    </row>
    <row r="983" spans="97:97" ht="15" hidden="1" customHeight="1">
      <c r="CS983" s="1" t="s">
        <v>3271</v>
      </c>
    </row>
    <row r="984" spans="97:97" ht="15" hidden="1" customHeight="1">
      <c r="CS984" s="1" t="s">
        <v>3272</v>
      </c>
    </row>
    <row r="985" spans="97:97" ht="15" hidden="1" customHeight="1">
      <c r="CS985" s="1" t="s">
        <v>3273</v>
      </c>
    </row>
    <row r="986" spans="97:97" ht="15" hidden="1" customHeight="1">
      <c r="CS986" s="1" t="s">
        <v>3274</v>
      </c>
    </row>
    <row r="987" spans="97:97" ht="15" hidden="1" customHeight="1">
      <c r="CS987" s="1" t="s">
        <v>3275</v>
      </c>
    </row>
    <row r="988" spans="97:97" ht="15" hidden="1" customHeight="1">
      <c r="CS988" s="1" t="s">
        <v>3276</v>
      </c>
    </row>
    <row r="989" spans="97:97" ht="15" hidden="1" customHeight="1">
      <c r="CS989" s="1" t="s">
        <v>3277</v>
      </c>
    </row>
    <row r="990" spans="97:97" ht="15" hidden="1" customHeight="1">
      <c r="CS990" s="1" t="s">
        <v>3278</v>
      </c>
    </row>
    <row r="991" spans="97:97" ht="15" hidden="1" customHeight="1">
      <c r="CS991" s="1" t="s">
        <v>3279</v>
      </c>
    </row>
    <row r="992" spans="97:97" ht="15" hidden="1" customHeight="1">
      <c r="CS992" s="1" t="s">
        <v>3280</v>
      </c>
    </row>
    <row r="993" spans="97:97" ht="15" hidden="1" customHeight="1">
      <c r="CS993" s="1" t="s">
        <v>3281</v>
      </c>
    </row>
    <row r="994" spans="97:97" ht="15" hidden="1" customHeight="1">
      <c r="CS994" s="1" t="s">
        <v>3282</v>
      </c>
    </row>
    <row r="995" spans="97:97" ht="15" hidden="1" customHeight="1">
      <c r="CS995" s="1" t="s">
        <v>3283</v>
      </c>
    </row>
    <row r="996" spans="97:97" ht="15" hidden="1" customHeight="1">
      <c r="CS996" s="1" t="s">
        <v>3284</v>
      </c>
    </row>
    <row r="997" spans="97:97" ht="15" hidden="1" customHeight="1">
      <c r="CS997" s="1" t="s">
        <v>3285</v>
      </c>
    </row>
    <row r="998" spans="97:97" ht="15" hidden="1" customHeight="1">
      <c r="CS998" s="1" t="s">
        <v>3286</v>
      </c>
    </row>
    <row r="999" spans="97:97" ht="15" hidden="1" customHeight="1">
      <c r="CS999" s="1" t="s">
        <v>3287</v>
      </c>
    </row>
    <row r="1000" spans="97:97" ht="15" hidden="1" customHeight="1">
      <c r="CS1000" s="1" t="s">
        <v>3288</v>
      </c>
    </row>
    <row r="1001" spans="97:97" ht="15" hidden="1" customHeight="1">
      <c r="CS1001" s="1" t="s">
        <v>3289</v>
      </c>
    </row>
    <row r="1002" spans="97:97" ht="15" hidden="1" customHeight="1">
      <c r="CS1002" s="1" t="s">
        <v>3290</v>
      </c>
    </row>
    <row r="1003" spans="97:97" ht="15" hidden="1" customHeight="1">
      <c r="CS1003" s="1" t="s">
        <v>3291</v>
      </c>
    </row>
    <row r="1004" spans="97:97" ht="15" hidden="1" customHeight="1">
      <c r="CS1004" s="1" t="s">
        <v>3292</v>
      </c>
    </row>
    <row r="1005" spans="97:97" ht="15" hidden="1" customHeight="1">
      <c r="CS1005" s="1" t="s">
        <v>3293</v>
      </c>
    </row>
    <row r="1006" spans="97:97" ht="15" hidden="1" customHeight="1">
      <c r="CS1006" s="1" t="s">
        <v>3294</v>
      </c>
    </row>
    <row r="1007" spans="97:97" ht="15" hidden="1" customHeight="1">
      <c r="CS1007" s="1" t="s">
        <v>3295</v>
      </c>
    </row>
    <row r="1008" spans="97:97" ht="15" hidden="1" customHeight="1">
      <c r="CS1008" s="1" t="s">
        <v>3296</v>
      </c>
    </row>
    <row r="1009" spans="97:97" ht="15" hidden="1" customHeight="1">
      <c r="CS1009" s="1" t="s">
        <v>3297</v>
      </c>
    </row>
    <row r="1010" spans="97:97" ht="15" hidden="1" customHeight="1">
      <c r="CS1010" s="1" t="s">
        <v>543</v>
      </c>
    </row>
    <row r="1011" spans="97:97" ht="15" hidden="1" customHeight="1">
      <c r="CS1011" s="1" t="s">
        <v>599</v>
      </c>
    </row>
    <row r="1012" spans="97:97" ht="15" hidden="1" customHeight="1">
      <c r="CS1012" s="1" t="s">
        <v>3298</v>
      </c>
    </row>
    <row r="1013" spans="97:97" ht="15" hidden="1" customHeight="1">
      <c r="CS1013" s="1" t="s">
        <v>3299</v>
      </c>
    </row>
    <row r="1014" spans="97:97" ht="15" hidden="1" customHeight="1">
      <c r="CS1014" s="1" t="s">
        <v>3300</v>
      </c>
    </row>
    <row r="1015" spans="97:97" ht="15" hidden="1" customHeight="1">
      <c r="CS1015" s="1" t="s">
        <v>3301</v>
      </c>
    </row>
    <row r="1016" spans="97:97" ht="15" hidden="1" customHeight="1">
      <c r="CS1016" s="1" t="s">
        <v>3302</v>
      </c>
    </row>
    <row r="1017" spans="97:97" ht="15" hidden="1" customHeight="1">
      <c r="CS1017" s="1" t="s">
        <v>3303</v>
      </c>
    </row>
    <row r="1018" spans="97:97" ht="15" hidden="1" customHeight="1">
      <c r="CS1018" s="1" t="s">
        <v>3304</v>
      </c>
    </row>
    <row r="1019" spans="97:97" ht="15" hidden="1" customHeight="1">
      <c r="CS1019" s="1" t="s">
        <v>3305</v>
      </c>
    </row>
    <row r="1020" spans="97:97" ht="15" hidden="1" customHeight="1">
      <c r="CS1020" s="1" t="s">
        <v>3306</v>
      </c>
    </row>
    <row r="1021" spans="97:97" ht="15" hidden="1" customHeight="1">
      <c r="CS1021" s="1" t="s">
        <v>3307</v>
      </c>
    </row>
    <row r="1022" spans="97:97" ht="15" hidden="1" customHeight="1">
      <c r="CS1022" s="1" t="s">
        <v>3308</v>
      </c>
    </row>
    <row r="1023" spans="97:97" ht="15" hidden="1" customHeight="1">
      <c r="CS1023" s="1" t="s">
        <v>3309</v>
      </c>
    </row>
    <row r="1024" spans="97:97" ht="15" hidden="1" customHeight="1">
      <c r="CS1024" s="1" t="s">
        <v>3310</v>
      </c>
    </row>
    <row r="1025" spans="97:97" ht="15" hidden="1" customHeight="1">
      <c r="CS1025" s="1" t="s">
        <v>3311</v>
      </c>
    </row>
    <row r="1026" spans="97:97" ht="15" hidden="1" customHeight="1">
      <c r="CS1026" s="1" t="s">
        <v>3312</v>
      </c>
    </row>
    <row r="1027" spans="97:97" ht="15" hidden="1" customHeight="1">
      <c r="CS1027" s="1" t="s">
        <v>3313</v>
      </c>
    </row>
    <row r="1028" spans="97:97" ht="15" hidden="1" customHeight="1">
      <c r="CS1028" s="1" t="s">
        <v>3314</v>
      </c>
    </row>
    <row r="1029" spans="97:97" ht="15" hidden="1" customHeight="1">
      <c r="CS1029" s="1" t="s">
        <v>3315</v>
      </c>
    </row>
    <row r="1030" spans="97:97" ht="15" hidden="1" customHeight="1">
      <c r="CS1030" s="1" t="s">
        <v>3316</v>
      </c>
    </row>
    <row r="1031" spans="97:97" ht="15" hidden="1" customHeight="1">
      <c r="CS1031" s="1" t="s">
        <v>3317</v>
      </c>
    </row>
    <row r="1032" spans="97:97" ht="15" hidden="1" customHeight="1">
      <c r="CS1032" s="1" t="s">
        <v>3318</v>
      </c>
    </row>
    <row r="1033" spans="97:97" ht="15" hidden="1" customHeight="1">
      <c r="CS1033" s="1" t="s">
        <v>3319</v>
      </c>
    </row>
    <row r="1034" spans="97:97" ht="15" hidden="1" customHeight="1">
      <c r="CS1034" s="1" t="s">
        <v>3320</v>
      </c>
    </row>
    <row r="1035" spans="97:97" ht="15" hidden="1" customHeight="1">
      <c r="CS1035" s="1" t="s">
        <v>3321</v>
      </c>
    </row>
    <row r="1036" spans="97:97" ht="15" hidden="1" customHeight="1">
      <c r="CS1036" s="1" t="s">
        <v>3322</v>
      </c>
    </row>
    <row r="1037" spans="97:97" ht="15" hidden="1" customHeight="1">
      <c r="CS1037" s="1" t="s">
        <v>3323</v>
      </c>
    </row>
    <row r="1038" spans="97:97" ht="15" hidden="1" customHeight="1">
      <c r="CS1038" s="1" t="s">
        <v>3324</v>
      </c>
    </row>
    <row r="1039" spans="97:97" ht="15" hidden="1" customHeight="1">
      <c r="CS1039" s="1" t="s">
        <v>3325</v>
      </c>
    </row>
    <row r="1040" spans="97:97" ht="15" hidden="1" customHeight="1">
      <c r="CS1040" s="1" t="s">
        <v>3326</v>
      </c>
    </row>
    <row r="1041" spans="97:97" ht="15" hidden="1" customHeight="1">
      <c r="CS1041" s="1" t="s">
        <v>3327</v>
      </c>
    </row>
    <row r="1042" spans="97:97" ht="15" hidden="1" customHeight="1">
      <c r="CS1042" s="1" t="s">
        <v>3328</v>
      </c>
    </row>
    <row r="1043" spans="97:97" ht="15" hidden="1" customHeight="1">
      <c r="CS1043" s="1" t="s">
        <v>3329</v>
      </c>
    </row>
    <row r="1044" spans="97:97" ht="15" hidden="1" customHeight="1">
      <c r="CS1044" s="1" t="s">
        <v>3330</v>
      </c>
    </row>
    <row r="1045" spans="97:97" ht="15" hidden="1" customHeight="1">
      <c r="CS1045" s="1" t="s">
        <v>3331</v>
      </c>
    </row>
    <row r="1046" spans="97:97" ht="15" hidden="1" customHeight="1">
      <c r="CS1046" s="1" t="s">
        <v>3332</v>
      </c>
    </row>
    <row r="1047" spans="97:97" ht="15" hidden="1" customHeight="1">
      <c r="CS1047" s="1" t="s">
        <v>3333</v>
      </c>
    </row>
    <row r="1048" spans="97:97" ht="15" hidden="1" customHeight="1">
      <c r="CS1048" s="1" t="s">
        <v>3334</v>
      </c>
    </row>
    <row r="1049" spans="97:97" ht="15" hidden="1" customHeight="1">
      <c r="CS1049" s="1" t="s">
        <v>3335</v>
      </c>
    </row>
    <row r="1050" spans="97:97" ht="15" hidden="1" customHeight="1">
      <c r="CS1050" s="1" t="s">
        <v>3336</v>
      </c>
    </row>
    <row r="1051" spans="97:97" ht="15" hidden="1" customHeight="1">
      <c r="CS1051" s="1" t="s">
        <v>3337</v>
      </c>
    </row>
    <row r="1052" spans="97:97" ht="15" hidden="1" customHeight="1">
      <c r="CS1052" s="1" t="s">
        <v>3338</v>
      </c>
    </row>
    <row r="1053" spans="97:97" ht="15" hidden="1" customHeight="1">
      <c r="CS1053" s="1" t="s">
        <v>3339</v>
      </c>
    </row>
    <row r="1054" spans="97:97" ht="15" hidden="1" customHeight="1">
      <c r="CS1054" s="1" t="s">
        <v>3340</v>
      </c>
    </row>
    <row r="1055" spans="97:97" ht="15" hidden="1" customHeight="1">
      <c r="CS1055" s="1" t="s">
        <v>3341</v>
      </c>
    </row>
    <row r="1056" spans="97:97" ht="15" hidden="1" customHeight="1">
      <c r="CS1056" s="1" t="s">
        <v>3342</v>
      </c>
    </row>
    <row r="1057" spans="97:97" ht="15" hidden="1" customHeight="1">
      <c r="CS1057" s="1" t="s">
        <v>3343</v>
      </c>
    </row>
    <row r="1058" spans="97:97" ht="15" hidden="1" customHeight="1">
      <c r="CS1058" s="1" t="s">
        <v>3344</v>
      </c>
    </row>
    <row r="1059" spans="97:97" ht="15" hidden="1" customHeight="1">
      <c r="CS1059" s="1" t="s">
        <v>3345</v>
      </c>
    </row>
    <row r="1060" spans="97:97" ht="15" hidden="1" customHeight="1">
      <c r="CS1060" s="1" t="s">
        <v>3346</v>
      </c>
    </row>
    <row r="1061" spans="97:97" ht="15" hidden="1" customHeight="1">
      <c r="CS1061" s="1" t="s">
        <v>3347</v>
      </c>
    </row>
    <row r="1062" spans="97:97" ht="15" hidden="1" customHeight="1">
      <c r="CS1062" s="1" t="s">
        <v>3348</v>
      </c>
    </row>
    <row r="1063" spans="97:97" ht="15" hidden="1" customHeight="1">
      <c r="CS1063" s="1" t="s">
        <v>3349</v>
      </c>
    </row>
    <row r="1064" spans="97:97" ht="15" hidden="1" customHeight="1">
      <c r="CS1064" s="1" t="s">
        <v>3350</v>
      </c>
    </row>
    <row r="1065" spans="97:97" ht="15" hidden="1" customHeight="1">
      <c r="CS1065" s="1" t="s">
        <v>3351</v>
      </c>
    </row>
    <row r="1066" spans="97:97" ht="15" hidden="1" customHeight="1">
      <c r="CS1066" s="1" t="s">
        <v>3352</v>
      </c>
    </row>
    <row r="1067" spans="97:97" ht="15" hidden="1" customHeight="1">
      <c r="CS1067" s="1" t="s">
        <v>3353</v>
      </c>
    </row>
    <row r="1068" spans="97:97" ht="15" hidden="1" customHeight="1">
      <c r="CS1068" s="1" t="s">
        <v>3354</v>
      </c>
    </row>
    <row r="1069" spans="97:97" ht="15" hidden="1" customHeight="1">
      <c r="CS1069" s="1" t="s">
        <v>3355</v>
      </c>
    </row>
    <row r="1070" spans="97:97" ht="15" hidden="1" customHeight="1">
      <c r="CS1070" s="1" t="s">
        <v>3356</v>
      </c>
    </row>
    <row r="1071" spans="97:97" ht="15" hidden="1" customHeight="1">
      <c r="CS1071" s="1" t="s">
        <v>3357</v>
      </c>
    </row>
    <row r="1072" spans="97:97" ht="15" hidden="1" customHeight="1">
      <c r="CS1072" s="1" t="s">
        <v>3358</v>
      </c>
    </row>
    <row r="1073" spans="97:97" ht="15" hidden="1" customHeight="1">
      <c r="CS1073" s="1" t="s">
        <v>3359</v>
      </c>
    </row>
    <row r="1074" spans="97:97" ht="15" hidden="1" customHeight="1">
      <c r="CS1074" s="1" t="s">
        <v>3360</v>
      </c>
    </row>
    <row r="1075" spans="97:97" ht="15" hidden="1" customHeight="1">
      <c r="CS1075" s="1" t="s">
        <v>3361</v>
      </c>
    </row>
    <row r="1076" spans="97:97" ht="15" hidden="1" customHeight="1">
      <c r="CS1076" s="1" t="s">
        <v>3362</v>
      </c>
    </row>
    <row r="1077" spans="97:97" ht="15" hidden="1" customHeight="1">
      <c r="CS1077" s="1" t="s">
        <v>3363</v>
      </c>
    </row>
    <row r="1078" spans="97:97" ht="15" hidden="1" customHeight="1">
      <c r="CS1078" s="1" t="s">
        <v>3364</v>
      </c>
    </row>
    <row r="1079" spans="97:97" ht="15" hidden="1" customHeight="1">
      <c r="CS1079" s="1" t="s">
        <v>3365</v>
      </c>
    </row>
    <row r="1080" spans="97:97" ht="15" hidden="1" customHeight="1">
      <c r="CS1080" s="1" t="s">
        <v>3366</v>
      </c>
    </row>
    <row r="1081" spans="97:97" ht="15" hidden="1" customHeight="1">
      <c r="CS1081" s="1" t="s">
        <v>3367</v>
      </c>
    </row>
    <row r="1082" spans="97:97" ht="15" hidden="1" customHeight="1">
      <c r="CS1082" s="1" t="s">
        <v>3368</v>
      </c>
    </row>
    <row r="1083" spans="97:97" ht="15" hidden="1" customHeight="1">
      <c r="CS1083" s="1" t="s">
        <v>3369</v>
      </c>
    </row>
    <row r="1084" spans="97:97" ht="15" hidden="1" customHeight="1">
      <c r="CS1084" s="1" t="s">
        <v>3370</v>
      </c>
    </row>
    <row r="1085" spans="97:97" ht="15" hidden="1" customHeight="1">
      <c r="CS1085" s="1" t="s">
        <v>3371</v>
      </c>
    </row>
    <row r="1086" spans="97:97" ht="15" hidden="1" customHeight="1">
      <c r="CS1086" s="1" t="s">
        <v>3372</v>
      </c>
    </row>
    <row r="1087" spans="97:97" ht="15" hidden="1" customHeight="1">
      <c r="CS1087" s="1" t="s">
        <v>3373</v>
      </c>
    </row>
    <row r="1088" spans="97:97" ht="15" hidden="1" customHeight="1">
      <c r="CS1088" s="1" t="s">
        <v>3374</v>
      </c>
    </row>
    <row r="1089" spans="97:97" ht="15" hidden="1" customHeight="1">
      <c r="CS1089" s="1" t="s">
        <v>543</v>
      </c>
    </row>
    <row r="1090" spans="97:97" ht="15" hidden="1" customHeight="1">
      <c r="CS1090" s="1" t="s">
        <v>600</v>
      </c>
    </row>
    <row r="1091" spans="97:97" ht="15" hidden="1" customHeight="1">
      <c r="CS1091" s="1" t="s">
        <v>3375</v>
      </c>
    </row>
    <row r="1092" spans="97:97" ht="15" hidden="1" customHeight="1">
      <c r="CS1092" s="1" t="s">
        <v>3376</v>
      </c>
    </row>
    <row r="1093" spans="97:97" ht="15" hidden="1" customHeight="1">
      <c r="CS1093" s="1" t="s">
        <v>3377</v>
      </c>
    </row>
    <row r="1094" spans="97:97" ht="15" hidden="1" customHeight="1">
      <c r="CS1094" s="1" t="s">
        <v>3378</v>
      </c>
    </row>
    <row r="1095" spans="97:97" ht="15" hidden="1" customHeight="1">
      <c r="CS1095" s="1" t="s">
        <v>3379</v>
      </c>
    </row>
    <row r="1096" spans="97:97" ht="15" hidden="1" customHeight="1">
      <c r="CS1096" s="1" t="s">
        <v>3380</v>
      </c>
    </row>
    <row r="1097" spans="97:97" ht="15" hidden="1" customHeight="1">
      <c r="CS1097" s="1" t="s">
        <v>3381</v>
      </c>
    </row>
    <row r="1098" spans="97:97" ht="15" hidden="1" customHeight="1">
      <c r="CS1098" s="1" t="s">
        <v>3382</v>
      </c>
    </row>
    <row r="1099" spans="97:97" ht="15" hidden="1" customHeight="1">
      <c r="CS1099" s="1" t="s">
        <v>3383</v>
      </c>
    </row>
    <row r="1100" spans="97:97" ht="15" hidden="1" customHeight="1">
      <c r="CS1100" s="1" t="s">
        <v>3384</v>
      </c>
    </row>
    <row r="1101" spans="97:97" ht="15" hidden="1" customHeight="1">
      <c r="CS1101" s="1" t="s">
        <v>3385</v>
      </c>
    </row>
    <row r="1102" spans="97:97" ht="15" hidden="1" customHeight="1">
      <c r="CS1102" s="1" t="s">
        <v>3386</v>
      </c>
    </row>
    <row r="1103" spans="97:97" ht="15" hidden="1" customHeight="1">
      <c r="CS1103" s="1" t="s">
        <v>3387</v>
      </c>
    </row>
    <row r="1104" spans="97:97" ht="15" hidden="1" customHeight="1">
      <c r="CS1104" s="1" t="s">
        <v>3388</v>
      </c>
    </row>
    <row r="1105" spans="97:97" ht="15" hidden="1" customHeight="1">
      <c r="CS1105" s="1" t="s">
        <v>3389</v>
      </c>
    </row>
    <row r="1106" spans="97:97" ht="15" hidden="1" customHeight="1">
      <c r="CS1106" s="1" t="s">
        <v>3390</v>
      </c>
    </row>
    <row r="1107" spans="97:97" ht="15" hidden="1" customHeight="1">
      <c r="CS1107" s="1" t="s">
        <v>3391</v>
      </c>
    </row>
    <row r="1108" spans="97:97" ht="15" hidden="1" customHeight="1">
      <c r="CS1108" s="1" t="s">
        <v>3392</v>
      </c>
    </row>
    <row r="1109" spans="97:97" ht="15" hidden="1" customHeight="1">
      <c r="CS1109" s="1" t="s">
        <v>3393</v>
      </c>
    </row>
    <row r="1110" spans="97:97" ht="15" hidden="1" customHeight="1">
      <c r="CS1110" s="1" t="s">
        <v>3394</v>
      </c>
    </row>
    <row r="1111" spans="97:97" ht="15" hidden="1" customHeight="1">
      <c r="CS1111" s="1" t="s">
        <v>3395</v>
      </c>
    </row>
    <row r="1112" spans="97:97" ht="15" hidden="1" customHeight="1">
      <c r="CS1112" s="1" t="s">
        <v>3396</v>
      </c>
    </row>
    <row r="1113" spans="97:97" ht="15" hidden="1" customHeight="1">
      <c r="CS1113" s="1" t="s">
        <v>3397</v>
      </c>
    </row>
    <row r="1114" spans="97:97" ht="15" hidden="1" customHeight="1">
      <c r="CS1114" s="1" t="s">
        <v>3398</v>
      </c>
    </row>
    <row r="1115" spans="97:97" ht="15" hidden="1" customHeight="1">
      <c r="CS1115" s="1" t="s">
        <v>3399</v>
      </c>
    </row>
    <row r="1116" spans="97:97" ht="15" hidden="1" customHeight="1">
      <c r="CS1116" s="1" t="s">
        <v>3400</v>
      </c>
    </row>
    <row r="1117" spans="97:97" ht="15" hidden="1" customHeight="1">
      <c r="CS1117" s="1" t="s">
        <v>3401</v>
      </c>
    </row>
    <row r="1118" spans="97:97" ht="15" hidden="1" customHeight="1">
      <c r="CS1118" s="1" t="s">
        <v>3402</v>
      </c>
    </row>
    <row r="1119" spans="97:97" ht="15" hidden="1" customHeight="1">
      <c r="CS1119" s="1" t="s">
        <v>3403</v>
      </c>
    </row>
    <row r="1120" spans="97:97" ht="15" hidden="1" customHeight="1">
      <c r="CS1120" s="1" t="s">
        <v>3404</v>
      </c>
    </row>
    <row r="1121" spans="97:97" ht="15" hidden="1" customHeight="1">
      <c r="CS1121" s="1" t="s">
        <v>3405</v>
      </c>
    </row>
    <row r="1122" spans="97:97" ht="15" hidden="1" customHeight="1">
      <c r="CS1122" s="1" t="s">
        <v>3406</v>
      </c>
    </row>
    <row r="1123" spans="97:97" ht="15" hidden="1" customHeight="1">
      <c r="CS1123" s="1" t="s">
        <v>3407</v>
      </c>
    </row>
    <row r="1124" spans="97:97" ht="15" hidden="1" customHeight="1">
      <c r="CS1124" s="1" t="s">
        <v>3408</v>
      </c>
    </row>
    <row r="1125" spans="97:97" ht="15" hidden="1" customHeight="1">
      <c r="CS1125" s="1" t="s">
        <v>3409</v>
      </c>
    </row>
    <row r="1126" spans="97:97" ht="15" hidden="1" customHeight="1">
      <c r="CS1126" s="1" t="s">
        <v>3410</v>
      </c>
    </row>
    <row r="1127" spans="97:97" ht="15" hidden="1" customHeight="1">
      <c r="CS1127" s="1" t="s">
        <v>3411</v>
      </c>
    </row>
    <row r="1128" spans="97:97" ht="15" hidden="1" customHeight="1">
      <c r="CS1128" s="1" t="s">
        <v>3412</v>
      </c>
    </row>
    <row r="1129" spans="97:97" ht="15" hidden="1" customHeight="1">
      <c r="CS1129" s="1" t="s">
        <v>3413</v>
      </c>
    </row>
    <row r="1130" spans="97:97" ht="15" hidden="1" customHeight="1">
      <c r="CS1130" s="1" t="s">
        <v>3414</v>
      </c>
    </row>
    <row r="1131" spans="97:97" ht="15" hidden="1" customHeight="1">
      <c r="CS1131" s="1" t="s">
        <v>3415</v>
      </c>
    </row>
    <row r="1132" spans="97:97" ht="15" hidden="1" customHeight="1">
      <c r="CS1132" s="1" t="s">
        <v>3416</v>
      </c>
    </row>
    <row r="1133" spans="97:97" ht="15" hidden="1" customHeight="1">
      <c r="CS1133" s="1" t="s">
        <v>543</v>
      </c>
    </row>
    <row r="1134" spans="97:97" ht="15" hidden="1" customHeight="1">
      <c r="CS1134" s="1" t="s">
        <v>601</v>
      </c>
    </row>
    <row r="1135" spans="97:97" ht="15" hidden="1" customHeight="1">
      <c r="CS1135" s="1" t="s">
        <v>3417</v>
      </c>
    </row>
    <row r="1136" spans="97:97" ht="15" hidden="1" customHeight="1">
      <c r="CS1136" s="1" t="s">
        <v>3418</v>
      </c>
    </row>
    <row r="1137" spans="97:97" ht="15" hidden="1" customHeight="1">
      <c r="CS1137" s="1" t="s">
        <v>3419</v>
      </c>
    </row>
    <row r="1138" spans="97:97" ht="15" hidden="1" customHeight="1">
      <c r="CS1138" s="1" t="s">
        <v>3420</v>
      </c>
    </row>
    <row r="1139" spans="97:97" ht="15" hidden="1" customHeight="1">
      <c r="CS1139" s="1" t="s">
        <v>3421</v>
      </c>
    </row>
    <row r="1140" spans="97:97" ht="15" hidden="1" customHeight="1">
      <c r="CS1140" s="1" t="s">
        <v>3422</v>
      </c>
    </row>
    <row r="1141" spans="97:97" ht="15" hidden="1" customHeight="1">
      <c r="CS1141" s="1" t="s">
        <v>3423</v>
      </c>
    </row>
    <row r="1142" spans="97:97" ht="15" hidden="1" customHeight="1">
      <c r="CS1142" s="1" t="s">
        <v>3424</v>
      </c>
    </row>
    <row r="1143" spans="97:97" ht="15" hidden="1" customHeight="1">
      <c r="CS1143" s="1" t="s">
        <v>3425</v>
      </c>
    </row>
    <row r="1144" spans="97:97" ht="15" hidden="1" customHeight="1">
      <c r="CS1144" s="1" t="s">
        <v>3426</v>
      </c>
    </row>
    <row r="1145" spans="97:97" ht="15" hidden="1" customHeight="1">
      <c r="CS1145" s="1" t="s">
        <v>3427</v>
      </c>
    </row>
    <row r="1146" spans="97:97" ht="15" hidden="1" customHeight="1">
      <c r="CS1146" s="1" t="s">
        <v>3428</v>
      </c>
    </row>
    <row r="1147" spans="97:97" ht="15" hidden="1" customHeight="1">
      <c r="CS1147" s="1" t="s">
        <v>3429</v>
      </c>
    </row>
    <row r="1148" spans="97:97" ht="15" hidden="1" customHeight="1">
      <c r="CS1148" s="1" t="s">
        <v>3430</v>
      </c>
    </row>
    <row r="1149" spans="97:97" ht="15" hidden="1" customHeight="1">
      <c r="CS1149" s="1" t="s">
        <v>3431</v>
      </c>
    </row>
    <row r="1150" spans="97:97" ht="15" hidden="1" customHeight="1">
      <c r="CS1150" s="1" t="s">
        <v>3432</v>
      </c>
    </row>
    <row r="1151" spans="97:97" ht="15" hidden="1" customHeight="1">
      <c r="CS1151" s="1" t="s">
        <v>3433</v>
      </c>
    </row>
    <row r="1152" spans="97:97" ht="15" hidden="1" customHeight="1">
      <c r="CS1152" s="1" t="s">
        <v>3434</v>
      </c>
    </row>
    <row r="1153" spans="97:97" ht="15" hidden="1" customHeight="1">
      <c r="CS1153" s="1" t="s">
        <v>3435</v>
      </c>
    </row>
    <row r="1154" spans="97:97" ht="15" hidden="1" customHeight="1">
      <c r="CS1154" s="1" t="s">
        <v>3436</v>
      </c>
    </row>
    <row r="1155" spans="97:97" ht="15" hidden="1" customHeight="1">
      <c r="CS1155" s="1" t="s">
        <v>3437</v>
      </c>
    </row>
    <row r="1156" spans="97:97" ht="15" hidden="1" customHeight="1">
      <c r="CS1156" s="1" t="s">
        <v>3438</v>
      </c>
    </row>
    <row r="1157" spans="97:97" ht="15" hidden="1" customHeight="1">
      <c r="CS1157" s="1" t="s">
        <v>3439</v>
      </c>
    </row>
    <row r="1158" spans="97:97" ht="15" hidden="1" customHeight="1">
      <c r="CS1158" s="1" t="s">
        <v>3440</v>
      </c>
    </row>
    <row r="1159" spans="97:97" ht="15" hidden="1" customHeight="1">
      <c r="CS1159" s="1" t="s">
        <v>3441</v>
      </c>
    </row>
    <row r="1160" spans="97:97" ht="15" hidden="1" customHeight="1">
      <c r="CS1160" s="1" t="s">
        <v>3442</v>
      </c>
    </row>
    <row r="1161" spans="97:97" ht="15" hidden="1" customHeight="1">
      <c r="CS1161" s="1" t="s">
        <v>3443</v>
      </c>
    </row>
    <row r="1162" spans="97:97" ht="15" hidden="1" customHeight="1">
      <c r="CS1162" s="1" t="s">
        <v>3444</v>
      </c>
    </row>
    <row r="1163" spans="97:97" ht="15" hidden="1" customHeight="1">
      <c r="CS1163" s="1" t="s">
        <v>3445</v>
      </c>
    </row>
    <row r="1164" spans="97:97" ht="15" hidden="1" customHeight="1">
      <c r="CS1164" s="1" t="s">
        <v>3446</v>
      </c>
    </row>
    <row r="1165" spans="97:97" ht="15" hidden="1" customHeight="1">
      <c r="CS1165" s="1" t="s">
        <v>3447</v>
      </c>
    </row>
    <row r="1166" spans="97:97" ht="15" hidden="1" customHeight="1">
      <c r="CS1166" s="1" t="s">
        <v>3448</v>
      </c>
    </row>
    <row r="1167" spans="97:97" ht="15" hidden="1" customHeight="1">
      <c r="CS1167" s="1" t="s">
        <v>3449</v>
      </c>
    </row>
    <row r="1168" spans="97:97" ht="15" hidden="1" customHeight="1">
      <c r="CS1168" s="1" t="s">
        <v>3450</v>
      </c>
    </row>
    <row r="1169" spans="97:97" ht="15" hidden="1" customHeight="1">
      <c r="CS1169" s="1" t="s">
        <v>3451</v>
      </c>
    </row>
    <row r="1170" spans="97:97" ht="15" hidden="1" customHeight="1">
      <c r="CS1170" s="1" t="s">
        <v>3452</v>
      </c>
    </row>
    <row r="1171" spans="97:97" ht="15" hidden="1" customHeight="1">
      <c r="CS1171" s="1" t="s">
        <v>3453</v>
      </c>
    </row>
    <row r="1172" spans="97:97" ht="15" hidden="1" customHeight="1">
      <c r="CS1172" s="1" t="s">
        <v>3454</v>
      </c>
    </row>
    <row r="1173" spans="97:97" ht="15" hidden="1" customHeight="1">
      <c r="CS1173" s="1" t="s">
        <v>3455</v>
      </c>
    </row>
    <row r="1174" spans="97:97" ht="15" hidden="1" customHeight="1">
      <c r="CS1174" s="1" t="s">
        <v>3456</v>
      </c>
    </row>
    <row r="1175" spans="97:97" ht="15" hidden="1" customHeight="1">
      <c r="CS1175" s="1" t="s">
        <v>3457</v>
      </c>
    </row>
    <row r="1176" spans="97:97" ht="15" hidden="1" customHeight="1">
      <c r="CS1176" s="1" t="s">
        <v>543</v>
      </c>
    </row>
    <row r="1177" spans="97:97" ht="15" hidden="1" customHeight="1">
      <c r="CS1177" s="1" t="s">
        <v>602</v>
      </c>
    </row>
    <row r="1178" spans="97:97" ht="15" hidden="1" customHeight="1">
      <c r="CS1178" s="1" t="s">
        <v>3458</v>
      </c>
    </row>
    <row r="1179" spans="97:97" ht="15" hidden="1" customHeight="1">
      <c r="CS1179" s="1" t="s">
        <v>3459</v>
      </c>
    </row>
    <row r="1180" spans="97:97" ht="15" hidden="1" customHeight="1">
      <c r="CS1180" s="1" t="s">
        <v>3460</v>
      </c>
    </row>
    <row r="1181" spans="97:97" ht="15" hidden="1" customHeight="1">
      <c r="CS1181" s="1" t="s">
        <v>3461</v>
      </c>
    </row>
    <row r="1182" spans="97:97" ht="15" hidden="1" customHeight="1">
      <c r="CS1182" s="1" t="s">
        <v>3462</v>
      </c>
    </row>
    <row r="1183" spans="97:97" ht="15" hidden="1" customHeight="1">
      <c r="CS1183" s="1" t="s">
        <v>3463</v>
      </c>
    </row>
    <row r="1184" spans="97:97" ht="15" hidden="1" customHeight="1">
      <c r="CS1184" s="1" t="s">
        <v>3464</v>
      </c>
    </row>
    <row r="1185" spans="97:97" ht="15" hidden="1" customHeight="1">
      <c r="CS1185" s="1" t="s">
        <v>3465</v>
      </c>
    </row>
    <row r="1186" spans="97:97" ht="15" hidden="1" customHeight="1">
      <c r="CS1186" s="1" t="s">
        <v>3466</v>
      </c>
    </row>
    <row r="1187" spans="97:97" ht="15" hidden="1" customHeight="1">
      <c r="CS1187" s="1" t="s">
        <v>3467</v>
      </c>
    </row>
    <row r="1188" spans="97:97" ht="15" hidden="1" customHeight="1">
      <c r="CS1188" s="1" t="s">
        <v>3468</v>
      </c>
    </row>
    <row r="1189" spans="97:97" ht="15" hidden="1" customHeight="1">
      <c r="CS1189" s="1" t="s">
        <v>3469</v>
      </c>
    </row>
    <row r="1190" spans="97:97" ht="15" hidden="1" customHeight="1">
      <c r="CS1190" s="1" t="s">
        <v>3470</v>
      </c>
    </row>
    <row r="1191" spans="97:97" ht="15" hidden="1" customHeight="1">
      <c r="CS1191" s="1" t="s">
        <v>3471</v>
      </c>
    </row>
    <row r="1192" spans="97:97" ht="15" hidden="1" customHeight="1">
      <c r="CS1192" s="1" t="s">
        <v>3472</v>
      </c>
    </row>
    <row r="1193" spans="97:97" ht="15" hidden="1" customHeight="1">
      <c r="CS1193" s="1" t="s">
        <v>3473</v>
      </c>
    </row>
    <row r="1194" spans="97:97" ht="15" hidden="1" customHeight="1">
      <c r="CS1194" s="1" t="s">
        <v>3474</v>
      </c>
    </row>
    <row r="1195" spans="97:97" ht="15" hidden="1" customHeight="1">
      <c r="CS1195" s="1" t="s">
        <v>3475</v>
      </c>
    </row>
    <row r="1196" spans="97:97" ht="15" hidden="1" customHeight="1">
      <c r="CS1196" s="1" t="s">
        <v>3476</v>
      </c>
    </row>
    <row r="1197" spans="97:97" ht="15" hidden="1" customHeight="1">
      <c r="CS1197" s="1" t="s">
        <v>3477</v>
      </c>
    </row>
    <row r="1198" spans="97:97" ht="15" hidden="1" customHeight="1">
      <c r="CS1198" s="1" t="s">
        <v>3478</v>
      </c>
    </row>
    <row r="1199" spans="97:97" ht="15" hidden="1" customHeight="1">
      <c r="CS1199" s="1" t="s">
        <v>3479</v>
      </c>
    </row>
    <row r="1200" spans="97:97" ht="15" hidden="1" customHeight="1">
      <c r="CS1200" s="1" t="s">
        <v>3480</v>
      </c>
    </row>
    <row r="1201" spans="97:97" ht="15" hidden="1" customHeight="1">
      <c r="CS1201" s="1" t="s">
        <v>3481</v>
      </c>
    </row>
    <row r="1202" spans="97:97" ht="15" hidden="1" customHeight="1">
      <c r="CS1202" s="1" t="s">
        <v>3482</v>
      </c>
    </row>
    <row r="1203" spans="97:97" ht="15" hidden="1" customHeight="1">
      <c r="CS1203" s="1" t="s">
        <v>3483</v>
      </c>
    </row>
    <row r="1204" spans="97:97" ht="15" hidden="1" customHeight="1">
      <c r="CS1204" s="1" t="s">
        <v>3484</v>
      </c>
    </row>
    <row r="1205" spans="97:97" ht="15" hidden="1" customHeight="1">
      <c r="CS1205" s="1" t="s">
        <v>3485</v>
      </c>
    </row>
    <row r="1206" spans="97:97" ht="15" hidden="1" customHeight="1">
      <c r="CS1206" s="1" t="s">
        <v>3486</v>
      </c>
    </row>
    <row r="1207" spans="97:97" ht="15" hidden="1" customHeight="1">
      <c r="CS1207" s="1" t="s">
        <v>3487</v>
      </c>
    </row>
    <row r="1208" spans="97:97" ht="15" hidden="1" customHeight="1">
      <c r="CS1208" s="1" t="s">
        <v>3488</v>
      </c>
    </row>
    <row r="1209" spans="97:97" ht="15" hidden="1" customHeight="1">
      <c r="CS1209" s="1" t="s">
        <v>3489</v>
      </c>
    </row>
    <row r="1210" spans="97:97" ht="15" hidden="1" customHeight="1">
      <c r="CS1210" s="1" t="s">
        <v>3490</v>
      </c>
    </row>
    <row r="1211" spans="97:97" ht="15" hidden="1" customHeight="1">
      <c r="CS1211" s="1" t="s">
        <v>3491</v>
      </c>
    </row>
    <row r="1212" spans="97:97" ht="15" hidden="1" customHeight="1">
      <c r="CS1212" s="1" t="s">
        <v>3492</v>
      </c>
    </row>
    <row r="1213" spans="97:97" ht="15" hidden="1" customHeight="1">
      <c r="CS1213" s="1" t="s">
        <v>3493</v>
      </c>
    </row>
    <row r="1214" spans="97:97" ht="15" hidden="1" customHeight="1">
      <c r="CS1214" s="1" t="s">
        <v>3494</v>
      </c>
    </row>
    <row r="1215" spans="97:97" ht="15" hidden="1" customHeight="1">
      <c r="CS1215" s="1" t="s">
        <v>3495</v>
      </c>
    </row>
    <row r="1216" spans="97:97" ht="15" hidden="1" customHeight="1">
      <c r="CS1216" s="1" t="s">
        <v>3496</v>
      </c>
    </row>
    <row r="1217" spans="97:97" ht="15" hidden="1" customHeight="1">
      <c r="CS1217" s="1" t="s">
        <v>3497</v>
      </c>
    </row>
    <row r="1218" spans="97:97" ht="15" hidden="1" customHeight="1">
      <c r="CS1218" s="1" t="s">
        <v>3498</v>
      </c>
    </row>
    <row r="1219" spans="97:97" ht="15" hidden="1" customHeight="1">
      <c r="CS1219" s="1" t="s">
        <v>3499</v>
      </c>
    </row>
    <row r="1220" spans="97:97" ht="15" hidden="1" customHeight="1">
      <c r="CS1220" s="1" t="s">
        <v>3500</v>
      </c>
    </row>
    <row r="1221" spans="97:97" ht="15" hidden="1" customHeight="1">
      <c r="CS1221" s="1" t="s">
        <v>3501</v>
      </c>
    </row>
    <row r="1222" spans="97:97" ht="15" hidden="1" customHeight="1">
      <c r="CS1222" s="1" t="s">
        <v>3502</v>
      </c>
    </row>
    <row r="1223" spans="97:97" ht="15" hidden="1" customHeight="1">
      <c r="CS1223" s="1" t="s">
        <v>3503</v>
      </c>
    </row>
    <row r="1224" spans="97:97" ht="15" hidden="1" customHeight="1">
      <c r="CS1224" s="1" t="s">
        <v>3504</v>
      </c>
    </row>
    <row r="1225" spans="97:97" ht="15" hidden="1" customHeight="1">
      <c r="CS1225" s="1" t="s">
        <v>3505</v>
      </c>
    </row>
    <row r="1226" spans="97:97" ht="15" hidden="1" customHeight="1">
      <c r="CS1226" s="1" t="s">
        <v>3506</v>
      </c>
    </row>
    <row r="1227" spans="97:97" ht="15" hidden="1" customHeight="1">
      <c r="CS1227" s="1" t="s">
        <v>3507</v>
      </c>
    </row>
    <row r="1228" spans="97:97" ht="15" hidden="1" customHeight="1">
      <c r="CS1228" s="1" t="s">
        <v>3508</v>
      </c>
    </row>
    <row r="1229" spans="97:97" ht="15" hidden="1" customHeight="1">
      <c r="CS1229" s="1" t="s">
        <v>3509</v>
      </c>
    </row>
    <row r="1230" spans="97:97" ht="15" hidden="1" customHeight="1">
      <c r="CS1230" s="1" t="s">
        <v>3510</v>
      </c>
    </row>
    <row r="1231" spans="97:97" ht="15" hidden="1" customHeight="1">
      <c r="CS1231" s="1" t="s">
        <v>3511</v>
      </c>
    </row>
    <row r="1232" spans="97:97" ht="15" hidden="1" customHeight="1">
      <c r="CS1232" s="1" t="s">
        <v>3512</v>
      </c>
    </row>
    <row r="1233" spans="97:97" ht="15" hidden="1" customHeight="1">
      <c r="CS1233" s="1" t="s">
        <v>3513</v>
      </c>
    </row>
    <row r="1234" spans="97:97" ht="15" hidden="1" customHeight="1">
      <c r="CS1234" s="1" t="s">
        <v>3514</v>
      </c>
    </row>
    <row r="1235" spans="97:97" ht="15" hidden="1" customHeight="1">
      <c r="CS1235" s="1" t="s">
        <v>3515</v>
      </c>
    </row>
    <row r="1236" spans="97:97" ht="15" hidden="1" customHeight="1">
      <c r="CS1236" s="1" t="s">
        <v>3516</v>
      </c>
    </row>
    <row r="1237" spans="97:97" ht="15" hidden="1" customHeight="1">
      <c r="CS1237" s="1" t="s">
        <v>3517</v>
      </c>
    </row>
    <row r="1238" spans="97:97" ht="15" hidden="1" customHeight="1">
      <c r="CS1238" s="1" t="s">
        <v>3518</v>
      </c>
    </row>
    <row r="1239" spans="97:97" ht="15" hidden="1" customHeight="1">
      <c r="CS1239" s="1" t="s">
        <v>3519</v>
      </c>
    </row>
    <row r="1240" spans="97:97" ht="15" hidden="1" customHeight="1">
      <c r="CS1240" s="1" t="s">
        <v>3520</v>
      </c>
    </row>
    <row r="1241" spans="97:97" ht="15" hidden="1" customHeight="1">
      <c r="CS1241" s="1" t="s">
        <v>3521</v>
      </c>
    </row>
    <row r="1242" spans="97:97" ht="15" hidden="1" customHeight="1">
      <c r="CS1242" s="1" t="s">
        <v>3522</v>
      </c>
    </row>
    <row r="1243" spans="97:97" ht="15" hidden="1" customHeight="1">
      <c r="CS1243" s="1" t="s">
        <v>3523</v>
      </c>
    </row>
    <row r="1244" spans="97:97" ht="15" hidden="1" customHeight="1">
      <c r="CS1244" s="1" t="s">
        <v>3524</v>
      </c>
    </row>
    <row r="1245" spans="97:97" ht="15" hidden="1" customHeight="1">
      <c r="CS1245" s="1" t="s">
        <v>3525</v>
      </c>
    </row>
    <row r="1246" spans="97:97" ht="15" hidden="1" customHeight="1">
      <c r="CS1246" s="1" t="s">
        <v>3526</v>
      </c>
    </row>
    <row r="1247" spans="97:97" ht="15" hidden="1" customHeight="1">
      <c r="CS1247" s="1" t="s">
        <v>3527</v>
      </c>
    </row>
    <row r="1248" spans="97:97" ht="15" hidden="1" customHeight="1">
      <c r="CS1248" s="1" t="s">
        <v>543</v>
      </c>
    </row>
    <row r="1249" spans="97:97" ht="15" hidden="1" customHeight="1">
      <c r="CS1249" s="1" t="s">
        <v>603</v>
      </c>
    </row>
    <row r="1250" spans="97:97" ht="15" hidden="1" customHeight="1">
      <c r="CS1250" s="1" t="s">
        <v>3528</v>
      </c>
    </row>
    <row r="1251" spans="97:97" ht="15" hidden="1" customHeight="1">
      <c r="CS1251" s="1" t="s">
        <v>3529</v>
      </c>
    </row>
    <row r="1252" spans="97:97" ht="15" hidden="1" customHeight="1">
      <c r="CS1252" s="1" t="s">
        <v>3530</v>
      </c>
    </row>
    <row r="1253" spans="97:97" ht="15" hidden="1" customHeight="1">
      <c r="CS1253" s="1" t="s">
        <v>3531</v>
      </c>
    </row>
    <row r="1254" spans="97:97" ht="15" hidden="1" customHeight="1">
      <c r="CS1254" s="1" t="s">
        <v>3532</v>
      </c>
    </row>
    <row r="1255" spans="97:97" ht="15" hidden="1" customHeight="1">
      <c r="CS1255" s="1" t="s">
        <v>3533</v>
      </c>
    </row>
    <row r="1256" spans="97:97" ht="15" hidden="1" customHeight="1">
      <c r="CS1256" s="1" t="s">
        <v>3534</v>
      </c>
    </row>
    <row r="1257" spans="97:97" ht="15" hidden="1" customHeight="1">
      <c r="CS1257" s="1" t="s">
        <v>3535</v>
      </c>
    </row>
    <row r="1258" spans="97:97" ht="15" hidden="1" customHeight="1">
      <c r="CS1258" s="1" t="s">
        <v>3536</v>
      </c>
    </row>
    <row r="1259" spans="97:97" ht="15" hidden="1" customHeight="1">
      <c r="CS1259" s="1" t="s">
        <v>3537</v>
      </c>
    </row>
    <row r="1260" spans="97:97" ht="15" hidden="1" customHeight="1">
      <c r="CS1260" s="1" t="s">
        <v>3538</v>
      </c>
    </row>
    <row r="1261" spans="97:97" ht="15" hidden="1" customHeight="1">
      <c r="CS1261" s="1" t="s">
        <v>3539</v>
      </c>
    </row>
    <row r="1262" spans="97:97" ht="15" hidden="1" customHeight="1">
      <c r="CS1262" s="1" t="s">
        <v>3540</v>
      </c>
    </row>
    <row r="1263" spans="97:97" ht="15" hidden="1" customHeight="1">
      <c r="CS1263" s="1" t="s">
        <v>3541</v>
      </c>
    </row>
    <row r="1264" spans="97:97" ht="15" hidden="1" customHeight="1">
      <c r="CS1264" s="1" t="s">
        <v>3542</v>
      </c>
    </row>
    <row r="1265" spans="97:97" ht="15" hidden="1" customHeight="1">
      <c r="CS1265" s="1" t="s">
        <v>3543</v>
      </c>
    </row>
    <row r="1266" spans="97:97" ht="15" hidden="1" customHeight="1">
      <c r="CS1266" s="1" t="s">
        <v>3544</v>
      </c>
    </row>
    <row r="1267" spans="97:97" ht="15" hidden="1" customHeight="1">
      <c r="CS1267" s="1" t="s">
        <v>3545</v>
      </c>
    </row>
    <row r="1268" spans="97:97" ht="15" hidden="1" customHeight="1">
      <c r="CS1268" s="1" t="s">
        <v>3546</v>
      </c>
    </row>
    <row r="1269" spans="97:97" ht="15" hidden="1" customHeight="1">
      <c r="CS1269" s="1" t="s">
        <v>3547</v>
      </c>
    </row>
    <row r="1270" spans="97:97" ht="15" hidden="1" customHeight="1">
      <c r="CS1270" s="1" t="s">
        <v>3548</v>
      </c>
    </row>
    <row r="1271" spans="97:97" ht="15" hidden="1" customHeight="1">
      <c r="CS1271" s="1" t="s">
        <v>3549</v>
      </c>
    </row>
    <row r="1272" spans="97:97" ht="15" hidden="1" customHeight="1">
      <c r="CS1272" s="1" t="s">
        <v>3550</v>
      </c>
    </row>
    <row r="1273" spans="97:97" ht="15" hidden="1" customHeight="1">
      <c r="CS1273" s="1" t="s">
        <v>3551</v>
      </c>
    </row>
    <row r="1274" spans="97:97" ht="15" hidden="1" customHeight="1">
      <c r="CS1274" s="1" t="s">
        <v>3552</v>
      </c>
    </row>
    <row r="1275" spans="97:97" ht="15" hidden="1" customHeight="1">
      <c r="CS1275" s="1" t="s">
        <v>3553</v>
      </c>
    </row>
    <row r="1276" spans="97:97" ht="15" hidden="1" customHeight="1">
      <c r="CS1276" s="1" t="s">
        <v>3554</v>
      </c>
    </row>
    <row r="1277" spans="97:97" ht="15" hidden="1" customHeight="1">
      <c r="CS1277" s="1" t="s">
        <v>3555</v>
      </c>
    </row>
    <row r="1278" spans="97:97" ht="15" hidden="1" customHeight="1">
      <c r="CS1278" s="1" t="s">
        <v>3556</v>
      </c>
    </row>
    <row r="1279" spans="97:97" ht="15" hidden="1" customHeight="1">
      <c r="CS1279" s="1" t="s">
        <v>543</v>
      </c>
    </row>
    <row r="1280" spans="97:97" ht="15" hidden="1" customHeight="1">
      <c r="CS1280" s="1" t="s">
        <v>604</v>
      </c>
    </row>
    <row r="1281" spans="97:97" ht="15" hidden="1" customHeight="1">
      <c r="CS1281" s="1" t="s">
        <v>3557</v>
      </c>
    </row>
    <row r="1282" spans="97:97" ht="15" hidden="1" customHeight="1">
      <c r="CS1282" s="1" t="s">
        <v>3558</v>
      </c>
    </row>
    <row r="1283" spans="97:97" ht="15" hidden="1" customHeight="1">
      <c r="CS1283" s="1" t="s">
        <v>3559</v>
      </c>
    </row>
    <row r="1284" spans="97:97" ht="15" hidden="1" customHeight="1">
      <c r="CS1284" s="1" t="s">
        <v>3560</v>
      </c>
    </row>
    <row r="1285" spans="97:97" ht="15" hidden="1" customHeight="1">
      <c r="CS1285" s="1" t="s">
        <v>3561</v>
      </c>
    </row>
    <row r="1286" spans="97:97" ht="15" hidden="1" customHeight="1">
      <c r="CS1286" s="1" t="s">
        <v>3562</v>
      </c>
    </row>
    <row r="1287" spans="97:97" ht="15" hidden="1" customHeight="1">
      <c r="CS1287" s="1" t="s">
        <v>3563</v>
      </c>
    </row>
    <row r="1288" spans="97:97" ht="15" hidden="1" customHeight="1">
      <c r="CS1288" s="1" t="s">
        <v>3564</v>
      </c>
    </row>
    <row r="1289" spans="97:97" ht="15" hidden="1" customHeight="1">
      <c r="CS1289" s="1" t="s">
        <v>3565</v>
      </c>
    </row>
    <row r="1290" spans="97:97" ht="15" hidden="1" customHeight="1">
      <c r="CS1290" s="1" t="s">
        <v>3566</v>
      </c>
    </row>
    <row r="1291" spans="97:97" ht="15" hidden="1" customHeight="1">
      <c r="CS1291" s="1" t="s">
        <v>3567</v>
      </c>
    </row>
    <row r="1292" spans="97:97" ht="15" hidden="1" customHeight="1">
      <c r="CS1292" s="1" t="s">
        <v>3568</v>
      </c>
    </row>
    <row r="1293" spans="97:97" ht="15" hidden="1" customHeight="1">
      <c r="CS1293" s="1" t="s">
        <v>3569</v>
      </c>
    </row>
    <row r="1294" spans="97:97" ht="15" hidden="1" customHeight="1">
      <c r="CS1294" s="1" t="s">
        <v>3570</v>
      </c>
    </row>
    <row r="1295" spans="97:97" ht="15" hidden="1" customHeight="1">
      <c r="CS1295" s="1" t="s">
        <v>3571</v>
      </c>
    </row>
    <row r="1296" spans="97:97" ht="15" hidden="1" customHeight="1">
      <c r="CS1296" s="1" t="s">
        <v>3572</v>
      </c>
    </row>
    <row r="1297" spans="97:97" ht="15" hidden="1" customHeight="1">
      <c r="CS1297" s="1" t="s">
        <v>3573</v>
      </c>
    </row>
    <row r="1298" spans="97:97" ht="15" hidden="1" customHeight="1">
      <c r="CS1298" s="1" t="s">
        <v>3574</v>
      </c>
    </row>
    <row r="1299" spans="97:97" ht="15" hidden="1" customHeight="1">
      <c r="CS1299" s="1" t="s">
        <v>3575</v>
      </c>
    </row>
    <row r="1300" spans="97:97" ht="15" hidden="1" customHeight="1">
      <c r="CS1300" s="1" t="s">
        <v>543</v>
      </c>
    </row>
    <row r="1301" spans="97:97" ht="15" hidden="1" customHeight="1">
      <c r="CS1301" s="1" t="s">
        <v>605</v>
      </c>
    </row>
    <row r="1302" spans="97:97" ht="15" hidden="1" customHeight="1">
      <c r="CS1302" s="1" t="s">
        <v>3576</v>
      </c>
    </row>
    <row r="1303" spans="97:97" ht="15" hidden="1" customHeight="1">
      <c r="CS1303" s="1" t="s">
        <v>3577</v>
      </c>
    </row>
    <row r="1304" spans="97:97" ht="15" hidden="1" customHeight="1">
      <c r="CS1304" s="1" t="s">
        <v>3578</v>
      </c>
    </row>
    <row r="1305" spans="97:97" ht="15" hidden="1" customHeight="1">
      <c r="CS1305" s="1" t="s">
        <v>3579</v>
      </c>
    </row>
    <row r="1306" spans="97:97" ht="15" hidden="1" customHeight="1">
      <c r="CS1306" s="1" t="s">
        <v>3580</v>
      </c>
    </row>
    <row r="1307" spans="97:97" ht="15" hidden="1" customHeight="1">
      <c r="CS1307" s="1" t="s">
        <v>3581</v>
      </c>
    </row>
    <row r="1308" spans="97:97" ht="15" hidden="1" customHeight="1">
      <c r="CS1308" s="1" t="s">
        <v>3582</v>
      </c>
    </row>
    <row r="1309" spans="97:97" ht="15" hidden="1" customHeight="1">
      <c r="CS1309" s="1" t="s">
        <v>3583</v>
      </c>
    </row>
    <row r="1310" spans="97:97" ht="15" hidden="1" customHeight="1">
      <c r="CS1310" s="1" t="s">
        <v>3584</v>
      </c>
    </row>
    <row r="1311" spans="97:97" ht="15" hidden="1" customHeight="1">
      <c r="CS1311" s="1" t="s">
        <v>3585</v>
      </c>
    </row>
    <row r="1312" spans="97:97" ht="15" hidden="1" customHeight="1">
      <c r="CS1312" s="1" t="s">
        <v>3586</v>
      </c>
    </row>
    <row r="1313" spans="97:97" ht="15" hidden="1" customHeight="1">
      <c r="CS1313" s="1" t="s">
        <v>3587</v>
      </c>
    </row>
    <row r="1314" spans="97:97" ht="15" hidden="1" customHeight="1">
      <c r="CS1314" s="1" t="s">
        <v>3588</v>
      </c>
    </row>
    <row r="1315" spans="97:97" ht="15" hidden="1" customHeight="1">
      <c r="CS1315" s="1" t="s">
        <v>3589</v>
      </c>
    </row>
    <row r="1316" spans="97:97" ht="15" hidden="1" customHeight="1">
      <c r="CS1316" s="1" t="s">
        <v>3590</v>
      </c>
    </row>
    <row r="1317" spans="97:97" ht="15" hidden="1" customHeight="1">
      <c r="CS1317" s="1" t="s">
        <v>3591</v>
      </c>
    </row>
    <row r="1318" spans="97:97" ht="15" hidden="1" customHeight="1">
      <c r="CS1318" s="1" t="s">
        <v>3592</v>
      </c>
    </row>
    <row r="1319" spans="97:97" ht="15" hidden="1" customHeight="1">
      <c r="CS1319" s="1" t="s">
        <v>3593</v>
      </c>
    </row>
    <row r="1320" spans="97:97" ht="15" hidden="1" customHeight="1">
      <c r="CS1320" s="1" t="s">
        <v>3594</v>
      </c>
    </row>
    <row r="1321" spans="97:97" ht="15" hidden="1" customHeight="1">
      <c r="CS1321" s="1" t="s">
        <v>3595</v>
      </c>
    </row>
    <row r="1322" spans="97:97" ht="15" hidden="1" customHeight="1">
      <c r="CS1322" s="1" t="s">
        <v>3596</v>
      </c>
    </row>
    <row r="1323" spans="97:97" ht="15" hidden="1" customHeight="1">
      <c r="CS1323" s="1" t="s">
        <v>3597</v>
      </c>
    </row>
    <row r="1324" spans="97:97" ht="15" hidden="1" customHeight="1">
      <c r="CS1324" s="1" t="s">
        <v>3598</v>
      </c>
    </row>
    <row r="1325" spans="97:97" ht="15" hidden="1" customHeight="1">
      <c r="CS1325" s="1" t="s">
        <v>3599</v>
      </c>
    </row>
    <row r="1326" spans="97:97" ht="15" hidden="1" customHeight="1">
      <c r="CS1326" s="1" t="s">
        <v>3600</v>
      </c>
    </row>
    <row r="1327" spans="97:97" ht="15" hidden="1" customHeight="1">
      <c r="CS1327" s="1" t="s">
        <v>3601</v>
      </c>
    </row>
    <row r="1328" spans="97:97" ht="15" hidden="1" customHeight="1">
      <c r="CS1328" s="1" t="s">
        <v>3602</v>
      </c>
    </row>
    <row r="1329" spans="97:97" ht="15" hidden="1" customHeight="1">
      <c r="CS1329" s="1" t="s">
        <v>3603</v>
      </c>
    </row>
    <row r="1330" spans="97:97" ht="15" hidden="1" customHeight="1">
      <c r="CS1330" s="1" t="s">
        <v>3604</v>
      </c>
    </row>
    <row r="1331" spans="97:97" ht="15" hidden="1" customHeight="1">
      <c r="CS1331" s="1" t="s">
        <v>3605</v>
      </c>
    </row>
    <row r="1332" spans="97:97" ht="15" hidden="1" customHeight="1">
      <c r="CS1332" s="1" t="s">
        <v>3606</v>
      </c>
    </row>
    <row r="1333" spans="97:97" ht="15" hidden="1" customHeight="1">
      <c r="CS1333" s="1" t="s">
        <v>3607</v>
      </c>
    </row>
    <row r="1334" spans="97:97" ht="15" hidden="1" customHeight="1">
      <c r="CS1334" s="1" t="s">
        <v>3608</v>
      </c>
    </row>
    <row r="1335" spans="97:97" ht="15" hidden="1" customHeight="1">
      <c r="CS1335" s="1" t="s">
        <v>3609</v>
      </c>
    </row>
    <row r="1336" spans="97:97" ht="15" hidden="1" customHeight="1">
      <c r="CS1336" s="1" t="s">
        <v>3610</v>
      </c>
    </row>
    <row r="1337" spans="97:97" ht="15" hidden="1" customHeight="1">
      <c r="CS1337" s="1" t="s">
        <v>3611</v>
      </c>
    </row>
    <row r="1338" spans="97:97" ht="15" hidden="1" customHeight="1">
      <c r="CS1338" s="1" t="s">
        <v>3612</v>
      </c>
    </row>
    <row r="1339" spans="97:97" ht="15" hidden="1" customHeight="1">
      <c r="CS1339" s="1" t="s">
        <v>543</v>
      </c>
    </row>
    <row r="1340" spans="97:97" ht="15" hidden="1" customHeight="1">
      <c r="CS1340" s="1" t="s">
        <v>606</v>
      </c>
    </row>
    <row r="1341" spans="97:97" ht="15" hidden="1" customHeight="1">
      <c r="CS1341" s="1" t="s">
        <v>3613</v>
      </c>
    </row>
    <row r="1342" spans="97:97" ht="15" hidden="1" customHeight="1">
      <c r="CS1342" s="1" t="s">
        <v>3614</v>
      </c>
    </row>
    <row r="1343" spans="97:97" ht="15" hidden="1" customHeight="1">
      <c r="CS1343" s="1" t="s">
        <v>3615</v>
      </c>
    </row>
    <row r="1344" spans="97:97" ht="15" hidden="1" customHeight="1">
      <c r="CS1344" s="1" t="s">
        <v>3616</v>
      </c>
    </row>
    <row r="1345" spans="97:97" ht="15" hidden="1" customHeight="1">
      <c r="CS1345" s="1" t="s">
        <v>3617</v>
      </c>
    </row>
    <row r="1346" spans="97:97" ht="15" hidden="1" customHeight="1">
      <c r="CS1346" s="1" t="s">
        <v>3618</v>
      </c>
    </row>
    <row r="1347" spans="97:97" ht="15" hidden="1" customHeight="1">
      <c r="CS1347" s="1" t="s">
        <v>3619</v>
      </c>
    </row>
    <row r="1348" spans="97:97" ht="15" hidden="1" customHeight="1">
      <c r="CS1348" s="1" t="s">
        <v>3620</v>
      </c>
    </row>
    <row r="1349" spans="97:97" ht="15" hidden="1" customHeight="1">
      <c r="CS1349" s="1" t="s">
        <v>3621</v>
      </c>
    </row>
    <row r="1350" spans="97:97" ht="15" hidden="1" customHeight="1">
      <c r="CS1350" s="1" t="s">
        <v>3622</v>
      </c>
    </row>
    <row r="1351" spans="97:97" ht="15" hidden="1" customHeight="1">
      <c r="CS1351" s="1" t="s">
        <v>3623</v>
      </c>
    </row>
    <row r="1352" spans="97:97" ht="15" hidden="1" customHeight="1">
      <c r="CS1352" s="1" t="s">
        <v>3624</v>
      </c>
    </row>
    <row r="1353" spans="97:97" ht="15" hidden="1" customHeight="1">
      <c r="CS1353" s="1" t="s">
        <v>3625</v>
      </c>
    </row>
    <row r="1354" spans="97:97" ht="15" hidden="1" customHeight="1">
      <c r="CS1354" s="1" t="s">
        <v>3626</v>
      </c>
    </row>
    <row r="1355" spans="97:97" ht="15" hidden="1" customHeight="1">
      <c r="CS1355" s="1" t="s">
        <v>3627</v>
      </c>
    </row>
    <row r="1356" spans="97:97" ht="15" hidden="1" customHeight="1">
      <c r="CS1356" s="1" t="s">
        <v>3628</v>
      </c>
    </row>
    <row r="1357" spans="97:97" ht="15" hidden="1" customHeight="1">
      <c r="CS1357" s="1" t="s">
        <v>3629</v>
      </c>
    </row>
    <row r="1358" spans="97:97" ht="15" hidden="1" customHeight="1">
      <c r="CS1358" s="1" t="s">
        <v>3630</v>
      </c>
    </row>
    <row r="1359" spans="97:97" ht="15" hidden="1" customHeight="1">
      <c r="CS1359" s="1" t="s">
        <v>3631</v>
      </c>
    </row>
    <row r="1360" spans="97:97" ht="15" hidden="1" customHeight="1">
      <c r="CS1360" s="1" t="s">
        <v>3632</v>
      </c>
    </row>
    <row r="1361" spans="97:97" ht="15" hidden="1" customHeight="1">
      <c r="CS1361" s="1" t="s">
        <v>3633</v>
      </c>
    </row>
    <row r="1362" spans="97:97" ht="15" hidden="1" customHeight="1">
      <c r="CS1362" s="1" t="s">
        <v>3634</v>
      </c>
    </row>
    <row r="1363" spans="97:97" ht="15" hidden="1" customHeight="1">
      <c r="CS1363" s="1" t="s">
        <v>3635</v>
      </c>
    </row>
    <row r="1364" spans="97:97" ht="15" hidden="1" customHeight="1">
      <c r="CS1364" s="1" t="s">
        <v>3636</v>
      </c>
    </row>
    <row r="1365" spans="97:97" ht="15" hidden="1" customHeight="1">
      <c r="CS1365" s="1" t="s">
        <v>3637</v>
      </c>
    </row>
    <row r="1366" spans="97:97" ht="15" hidden="1" customHeight="1">
      <c r="CS1366" s="1" t="s">
        <v>3638</v>
      </c>
    </row>
    <row r="1367" spans="97:97" ht="15" hidden="1" customHeight="1">
      <c r="CS1367" s="1" t="s">
        <v>3639</v>
      </c>
    </row>
    <row r="1368" spans="97:97" ht="15" hidden="1" customHeight="1">
      <c r="CS1368" s="1" t="s">
        <v>3640</v>
      </c>
    </row>
    <row r="1369" spans="97:97" ht="15" hidden="1" customHeight="1">
      <c r="CS1369" s="1" t="s">
        <v>3641</v>
      </c>
    </row>
    <row r="1370" spans="97:97" ht="15" hidden="1" customHeight="1">
      <c r="CS1370" s="1" t="s">
        <v>3642</v>
      </c>
    </row>
    <row r="1371" spans="97:97" ht="15" hidden="1" customHeight="1">
      <c r="CS1371" s="1" t="s">
        <v>3643</v>
      </c>
    </row>
    <row r="1372" spans="97:97" ht="15" hidden="1" customHeight="1">
      <c r="CS1372" s="1" t="s">
        <v>3644</v>
      </c>
    </row>
    <row r="1373" spans="97:97" ht="15" hidden="1" customHeight="1">
      <c r="CS1373" s="1" t="s">
        <v>3645</v>
      </c>
    </row>
    <row r="1374" spans="97:97" ht="15" hidden="1" customHeight="1">
      <c r="CS1374" s="1" t="s">
        <v>3646</v>
      </c>
    </row>
    <row r="1375" spans="97:97" ht="15" hidden="1" customHeight="1">
      <c r="CS1375" s="1" t="s">
        <v>3647</v>
      </c>
    </row>
    <row r="1376" spans="97:97" ht="15" hidden="1" customHeight="1">
      <c r="CS1376" s="1" t="s">
        <v>3648</v>
      </c>
    </row>
    <row r="1377" spans="97:97" ht="15" hidden="1" customHeight="1">
      <c r="CS1377" s="1" t="s">
        <v>3649</v>
      </c>
    </row>
    <row r="1378" spans="97:97" ht="15" hidden="1" customHeight="1">
      <c r="CS1378" s="1" t="s">
        <v>3650</v>
      </c>
    </row>
    <row r="1379" spans="97:97" ht="15" hidden="1" customHeight="1">
      <c r="CS1379" s="1" t="s">
        <v>3651</v>
      </c>
    </row>
    <row r="1380" spans="97:97" ht="15" hidden="1" customHeight="1">
      <c r="CS1380" s="1" t="s">
        <v>3652</v>
      </c>
    </row>
    <row r="1381" spans="97:97" ht="15" hidden="1" customHeight="1">
      <c r="CS1381" s="1" t="s">
        <v>3653</v>
      </c>
    </row>
    <row r="1382" spans="97:97" ht="15" hidden="1" customHeight="1">
      <c r="CS1382" s="1" t="s">
        <v>3654</v>
      </c>
    </row>
    <row r="1383" spans="97:97" ht="15" hidden="1" customHeight="1">
      <c r="CS1383" s="1" t="s">
        <v>3655</v>
      </c>
    </row>
    <row r="1384" spans="97:97" ht="15" hidden="1" customHeight="1">
      <c r="CS1384" s="1" t="s">
        <v>3656</v>
      </c>
    </row>
    <row r="1385" spans="97:97" ht="15" hidden="1" customHeight="1">
      <c r="CS1385" s="1" t="s">
        <v>3657</v>
      </c>
    </row>
    <row r="1386" spans="97:97" ht="15" hidden="1" customHeight="1">
      <c r="CS1386" s="1" t="s">
        <v>3658</v>
      </c>
    </row>
    <row r="1387" spans="97:97" ht="15" hidden="1" customHeight="1">
      <c r="CS1387" s="1" t="s">
        <v>3659</v>
      </c>
    </row>
    <row r="1388" spans="97:97" ht="15" hidden="1" customHeight="1">
      <c r="CS1388" s="1" t="s">
        <v>3660</v>
      </c>
    </row>
    <row r="1389" spans="97:97" ht="15" hidden="1" customHeight="1">
      <c r="CS1389" s="1" t="s">
        <v>3661</v>
      </c>
    </row>
    <row r="1390" spans="97:97" ht="15" hidden="1" customHeight="1">
      <c r="CS1390" s="1" t="s">
        <v>3662</v>
      </c>
    </row>
    <row r="1391" spans="97:97" ht="15" hidden="1" customHeight="1">
      <c r="CS1391" s="1" t="s">
        <v>3663</v>
      </c>
    </row>
    <row r="1392" spans="97:97" ht="15" hidden="1" customHeight="1">
      <c r="CS1392" s="1" t="s">
        <v>3664</v>
      </c>
    </row>
    <row r="1393" spans="97:97" ht="15" hidden="1" customHeight="1">
      <c r="CS1393" s="1" t="s">
        <v>3665</v>
      </c>
    </row>
    <row r="1394" spans="97:97" ht="15" hidden="1" customHeight="1">
      <c r="CS1394" s="1" t="s">
        <v>3666</v>
      </c>
    </row>
    <row r="1395" spans="97:97" ht="15" hidden="1" customHeight="1">
      <c r="CS1395" s="1" t="s">
        <v>3667</v>
      </c>
    </row>
    <row r="1396" spans="97:97" ht="15" hidden="1" customHeight="1">
      <c r="CS1396" s="1" t="s">
        <v>3668</v>
      </c>
    </row>
    <row r="1397" spans="97:97" ht="15" hidden="1" customHeight="1">
      <c r="CS1397" s="1" t="s">
        <v>3669</v>
      </c>
    </row>
    <row r="1398" spans="97:97" ht="15" hidden="1" customHeight="1">
      <c r="CS1398" s="1" t="s">
        <v>3670</v>
      </c>
    </row>
    <row r="1399" spans="97:97" ht="15" hidden="1" customHeight="1">
      <c r="CS1399" s="1" t="s">
        <v>3671</v>
      </c>
    </row>
    <row r="1400" spans="97:97" ht="15" hidden="1" customHeight="1">
      <c r="CS1400" s="1" t="s">
        <v>3672</v>
      </c>
    </row>
    <row r="1401" spans="97:97" ht="15" hidden="1" customHeight="1">
      <c r="CS1401" s="1" t="s">
        <v>3673</v>
      </c>
    </row>
    <row r="1402" spans="97:97" ht="15" hidden="1" customHeight="1">
      <c r="CS1402" s="1" t="s">
        <v>3674</v>
      </c>
    </row>
    <row r="1403" spans="97:97" ht="15" hidden="1" customHeight="1">
      <c r="CS1403" s="1" t="s">
        <v>3675</v>
      </c>
    </row>
    <row r="1404" spans="97:97" ht="15" hidden="1" customHeight="1">
      <c r="CS1404" s="1" t="s">
        <v>3676</v>
      </c>
    </row>
    <row r="1405" spans="97:97" ht="15" hidden="1" customHeight="1">
      <c r="CS1405" s="1" t="s">
        <v>3677</v>
      </c>
    </row>
    <row r="1406" spans="97:97" ht="15" hidden="1" customHeight="1">
      <c r="CS1406" s="1" t="s">
        <v>3678</v>
      </c>
    </row>
    <row r="1407" spans="97:97" ht="15" hidden="1" customHeight="1">
      <c r="CS1407" s="1" t="s">
        <v>3679</v>
      </c>
    </row>
    <row r="1408" spans="97:97" ht="15" hidden="1" customHeight="1">
      <c r="CS1408" s="1" t="s">
        <v>3680</v>
      </c>
    </row>
    <row r="1409" spans="97:97" ht="15" hidden="1" customHeight="1">
      <c r="CS1409" s="1" t="s">
        <v>3681</v>
      </c>
    </row>
    <row r="1410" spans="97:97" ht="15" hidden="1" customHeight="1">
      <c r="CS1410" s="1" t="s">
        <v>3682</v>
      </c>
    </row>
    <row r="1411" spans="97:97" ht="15" hidden="1" customHeight="1">
      <c r="CS1411" s="1" t="s">
        <v>3683</v>
      </c>
    </row>
    <row r="1412" spans="97:97" ht="15" hidden="1" customHeight="1">
      <c r="CS1412" s="1" t="s">
        <v>3684</v>
      </c>
    </row>
    <row r="1413" spans="97:97" ht="15" hidden="1" customHeight="1">
      <c r="CS1413" s="1" t="s">
        <v>3685</v>
      </c>
    </row>
    <row r="1414" spans="97:97" ht="15" hidden="1" customHeight="1">
      <c r="CS1414" s="1" t="s">
        <v>3686</v>
      </c>
    </row>
    <row r="1415" spans="97:97" ht="15" hidden="1" customHeight="1">
      <c r="CS1415" s="1" t="s">
        <v>543</v>
      </c>
    </row>
    <row r="1416" spans="97:97" ht="15" hidden="1" customHeight="1">
      <c r="CS1416" s="1" t="s">
        <v>607</v>
      </c>
    </row>
    <row r="1417" spans="97:97" ht="15" hidden="1" customHeight="1">
      <c r="CS1417" s="1" t="s">
        <v>3687</v>
      </c>
    </row>
    <row r="1418" spans="97:97" ht="15" hidden="1" customHeight="1">
      <c r="CS1418" s="1" t="s">
        <v>3688</v>
      </c>
    </row>
    <row r="1419" spans="97:97" ht="15" hidden="1" customHeight="1">
      <c r="CS1419" s="1" t="s">
        <v>3689</v>
      </c>
    </row>
    <row r="1420" spans="97:97" ht="15" hidden="1" customHeight="1">
      <c r="CS1420" s="1" t="s">
        <v>3690</v>
      </c>
    </row>
    <row r="1421" spans="97:97" ht="15" hidden="1" customHeight="1">
      <c r="CS1421" s="1" t="s">
        <v>3691</v>
      </c>
    </row>
    <row r="1422" spans="97:97" ht="15" hidden="1" customHeight="1">
      <c r="CS1422" s="1" t="s">
        <v>3692</v>
      </c>
    </row>
    <row r="1423" spans="97:97" ht="15" hidden="1" customHeight="1">
      <c r="CS1423" s="1" t="s">
        <v>3693</v>
      </c>
    </row>
    <row r="1424" spans="97:97" ht="15" hidden="1" customHeight="1">
      <c r="CS1424" s="1" t="s">
        <v>3694</v>
      </c>
    </row>
    <row r="1425" spans="97:97" ht="15" hidden="1" customHeight="1">
      <c r="CS1425" s="1" t="s">
        <v>3695</v>
      </c>
    </row>
    <row r="1426" spans="97:97" ht="15" hidden="1" customHeight="1">
      <c r="CS1426" s="1" t="s">
        <v>3696</v>
      </c>
    </row>
    <row r="1427" spans="97:97" ht="15" hidden="1" customHeight="1">
      <c r="CS1427" s="1" t="s">
        <v>3697</v>
      </c>
    </row>
    <row r="1428" spans="97:97" ht="15" hidden="1" customHeight="1">
      <c r="CS1428" s="1" t="s">
        <v>3698</v>
      </c>
    </row>
    <row r="1429" spans="97:97" ht="15" hidden="1" customHeight="1">
      <c r="CS1429" s="1" t="s">
        <v>3699</v>
      </c>
    </row>
    <row r="1430" spans="97:97" ht="15" hidden="1" customHeight="1">
      <c r="CS1430" s="1" t="s">
        <v>3700</v>
      </c>
    </row>
    <row r="1431" spans="97:97" ht="15" hidden="1" customHeight="1">
      <c r="CS1431" s="1" t="s">
        <v>3701</v>
      </c>
    </row>
    <row r="1432" spans="97:97" ht="15" hidden="1" customHeight="1">
      <c r="CS1432" s="1" t="s">
        <v>3702</v>
      </c>
    </row>
    <row r="1433" spans="97:97" ht="15" hidden="1" customHeight="1">
      <c r="CS1433" s="1" t="s">
        <v>3703</v>
      </c>
    </row>
    <row r="1434" spans="97:97" ht="15" hidden="1" customHeight="1">
      <c r="CS1434" s="1" t="s">
        <v>3704</v>
      </c>
    </row>
    <row r="1435" spans="97:97" ht="15" hidden="1" customHeight="1">
      <c r="CS1435" s="1" t="s">
        <v>3705</v>
      </c>
    </row>
    <row r="1436" spans="97:97" ht="15" hidden="1" customHeight="1">
      <c r="CS1436" s="1" t="s">
        <v>3706</v>
      </c>
    </row>
    <row r="1437" spans="97:97" ht="15" hidden="1" customHeight="1">
      <c r="CS1437" s="1" t="s">
        <v>3707</v>
      </c>
    </row>
    <row r="1438" spans="97:97" ht="15" hidden="1" customHeight="1">
      <c r="CS1438" s="1" t="s">
        <v>3708</v>
      </c>
    </row>
    <row r="1439" spans="97:97" ht="15" hidden="1" customHeight="1">
      <c r="CS1439" s="1" t="s">
        <v>3709</v>
      </c>
    </row>
    <row r="1440" spans="97:97" ht="15" hidden="1" customHeight="1">
      <c r="CS1440" s="1" t="s">
        <v>3710</v>
      </c>
    </row>
    <row r="1441" spans="97:97" ht="15" hidden="1" customHeight="1">
      <c r="CS1441" s="1" t="s">
        <v>3711</v>
      </c>
    </row>
    <row r="1442" spans="97:97" ht="15" hidden="1" customHeight="1">
      <c r="CS1442" s="1" t="s">
        <v>3712</v>
      </c>
    </row>
    <row r="1443" spans="97:97" ht="15" hidden="1" customHeight="1">
      <c r="CS1443" s="1" t="s">
        <v>3713</v>
      </c>
    </row>
    <row r="1444" spans="97:97" ht="15" hidden="1" customHeight="1">
      <c r="CS1444" s="1" t="s">
        <v>3714</v>
      </c>
    </row>
    <row r="1445" spans="97:97" ht="15" hidden="1" customHeight="1">
      <c r="CS1445" s="1" t="s">
        <v>3715</v>
      </c>
    </row>
    <row r="1446" spans="97:97" ht="15" hidden="1" customHeight="1">
      <c r="CS1446" s="1" t="s">
        <v>3716</v>
      </c>
    </row>
    <row r="1447" spans="97:97" ht="15" hidden="1" customHeight="1">
      <c r="CS1447" s="1" t="s">
        <v>3717</v>
      </c>
    </row>
    <row r="1448" spans="97:97" ht="15" hidden="1" customHeight="1">
      <c r="CS1448" s="1" t="s">
        <v>3718</v>
      </c>
    </row>
    <row r="1449" spans="97:97" ht="15" hidden="1" customHeight="1">
      <c r="CS1449" s="1" t="s">
        <v>3719</v>
      </c>
    </row>
    <row r="1450" spans="97:97" ht="15" hidden="1" customHeight="1">
      <c r="CS1450" s="1" t="s">
        <v>3720</v>
      </c>
    </row>
    <row r="1451" spans="97:97" ht="15" hidden="1" customHeight="1">
      <c r="CS1451" s="1" t="s">
        <v>3721</v>
      </c>
    </row>
    <row r="1452" spans="97:97" ht="15" hidden="1" customHeight="1">
      <c r="CS1452" s="1" t="s">
        <v>3722</v>
      </c>
    </row>
    <row r="1453" spans="97:97" ht="15" hidden="1" customHeight="1">
      <c r="CS1453" s="1" t="s">
        <v>3723</v>
      </c>
    </row>
    <row r="1454" spans="97:97" ht="15" hidden="1" customHeight="1">
      <c r="CS1454" s="1" t="s">
        <v>3724</v>
      </c>
    </row>
    <row r="1455" spans="97:97" ht="15" hidden="1" customHeight="1">
      <c r="CS1455" s="1" t="s">
        <v>3725</v>
      </c>
    </row>
    <row r="1456" spans="97:97" ht="15" hidden="1" customHeight="1">
      <c r="CS1456" s="1" t="s">
        <v>3726</v>
      </c>
    </row>
    <row r="1457" spans="97:97" ht="15" hidden="1" customHeight="1">
      <c r="CS1457" s="1" t="s">
        <v>3727</v>
      </c>
    </row>
    <row r="1458" spans="97:97" ht="15" hidden="1" customHeight="1">
      <c r="CS1458" s="1" t="s">
        <v>3728</v>
      </c>
    </row>
    <row r="1459" spans="97:97" ht="15" hidden="1" customHeight="1">
      <c r="CS1459" s="1" t="s">
        <v>3729</v>
      </c>
    </row>
    <row r="1460" spans="97:97" ht="15" hidden="1" customHeight="1">
      <c r="CS1460" s="1" t="s">
        <v>3730</v>
      </c>
    </row>
    <row r="1461" spans="97:97" ht="15" hidden="1" customHeight="1">
      <c r="CS1461" s="1" t="s">
        <v>3731</v>
      </c>
    </row>
    <row r="1462" spans="97:97" ht="15" hidden="1" customHeight="1">
      <c r="CS1462" s="1" t="s">
        <v>3732</v>
      </c>
    </row>
    <row r="1463" spans="97:97" ht="15" hidden="1" customHeight="1">
      <c r="CS1463" s="1" t="s">
        <v>3733</v>
      </c>
    </row>
    <row r="1464" spans="97:97" ht="15" hidden="1" customHeight="1">
      <c r="CS1464" s="1" t="s">
        <v>3734</v>
      </c>
    </row>
    <row r="1465" spans="97:97" ht="15" hidden="1" customHeight="1">
      <c r="CS1465" s="1" t="s">
        <v>3735</v>
      </c>
    </row>
    <row r="1466" spans="97:97" ht="15" hidden="1" customHeight="1">
      <c r="CS1466" s="1" t="s">
        <v>3736</v>
      </c>
    </row>
    <row r="1467" spans="97:97" ht="15" hidden="1" customHeight="1">
      <c r="CS1467" s="1" t="s">
        <v>543</v>
      </c>
    </row>
    <row r="1468" spans="97:97" ht="15" hidden="1" customHeight="1">
      <c r="CS1468" s="1" t="s">
        <v>608</v>
      </c>
    </row>
    <row r="1469" spans="97:97" ht="15" hidden="1" customHeight="1">
      <c r="CS1469" s="1" t="s">
        <v>3737</v>
      </c>
    </row>
    <row r="1470" spans="97:97" ht="15" hidden="1" customHeight="1">
      <c r="CS1470" s="1" t="s">
        <v>3738</v>
      </c>
    </row>
    <row r="1471" spans="97:97" ht="15" hidden="1" customHeight="1">
      <c r="CS1471" s="1" t="s">
        <v>3739</v>
      </c>
    </row>
    <row r="1472" spans="97:97" ht="15" hidden="1" customHeight="1">
      <c r="CS1472" s="1" t="s">
        <v>3740</v>
      </c>
    </row>
    <row r="1473" spans="97:97" ht="15" hidden="1" customHeight="1">
      <c r="CS1473" s="1" t="s">
        <v>3741</v>
      </c>
    </row>
    <row r="1474" spans="97:97" ht="15" hidden="1" customHeight="1">
      <c r="CS1474" s="1" t="s">
        <v>3742</v>
      </c>
    </row>
    <row r="1475" spans="97:97" ht="15" hidden="1" customHeight="1">
      <c r="CS1475" s="1" t="s">
        <v>3743</v>
      </c>
    </row>
    <row r="1476" spans="97:97" ht="15" hidden="1" customHeight="1">
      <c r="CS1476" s="1" t="s">
        <v>3744</v>
      </c>
    </row>
    <row r="1477" spans="97:97" ht="15" hidden="1" customHeight="1">
      <c r="CS1477" s="1" t="s">
        <v>3745</v>
      </c>
    </row>
    <row r="1478" spans="97:97" ht="15" hidden="1" customHeight="1">
      <c r="CS1478" s="1" t="s">
        <v>3746</v>
      </c>
    </row>
    <row r="1479" spans="97:97" ht="15" hidden="1" customHeight="1">
      <c r="CS1479" s="1" t="s">
        <v>3747</v>
      </c>
    </row>
    <row r="1480" spans="97:97" ht="15" hidden="1" customHeight="1">
      <c r="CS1480" s="1" t="s">
        <v>3748</v>
      </c>
    </row>
    <row r="1481" spans="97:97" ht="15" hidden="1" customHeight="1">
      <c r="CS1481" s="1" t="s">
        <v>3749</v>
      </c>
    </row>
    <row r="1482" spans="97:97" ht="15" hidden="1" customHeight="1">
      <c r="CS1482" s="1" t="s">
        <v>3750</v>
      </c>
    </row>
    <row r="1483" spans="97:97" ht="15" hidden="1" customHeight="1">
      <c r="CS1483" s="1" t="s">
        <v>3751</v>
      </c>
    </row>
    <row r="1484" spans="97:97" ht="15" hidden="1" customHeight="1">
      <c r="CS1484" s="1" t="s">
        <v>3752</v>
      </c>
    </row>
    <row r="1485" spans="97:97" ht="15" hidden="1" customHeight="1">
      <c r="CS1485" s="1" t="s">
        <v>3753</v>
      </c>
    </row>
    <row r="1486" spans="97:97" ht="15" hidden="1" customHeight="1">
      <c r="CS1486" s="1" t="s">
        <v>3754</v>
      </c>
    </row>
    <row r="1487" spans="97:97" ht="15" hidden="1" customHeight="1">
      <c r="CS1487" s="1" t="s">
        <v>3755</v>
      </c>
    </row>
    <row r="1488" spans="97:97" ht="15" hidden="1" customHeight="1">
      <c r="CS1488" s="1" t="s">
        <v>3756</v>
      </c>
    </row>
    <row r="1489" spans="97:97" ht="15" hidden="1" customHeight="1">
      <c r="CS1489" s="1" t="s">
        <v>3757</v>
      </c>
    </row>
    <row r="1490" spans="97:97" ht="15" hidden="1" customHeight="1">
      <c r="CS1490" s="1" t="s">
        <v>3758</v>
      </c>
    </row>
    <row r="1491" spans="97:97" ht="15" hidden="1" customHeight="1">
      <c r="CS1491" s="1" t="s">
        <v>3759</v>
      </c>
    </row>
    <row r="1492" spans="97:97" ht="15" hidden="1" customHeight="1">
      <c r="CS1492" s="1" t="s">
        <v>3760</v>
      </c>
    </row>
    <row r="1493" spans="97:97" ht="15" hidden="1" customHeight="1">
      <c r="CS1493" s="1" t="s">
        <v>3761</v>
      </c>
    </row>
    <row r="1494" spans="97:97" ht="15" hidden="1" customHeight="1">
      <c r="CS1494" s="1" t="s">
        <v>3762</v>
      </c>
    </row>
    <row r="1495" spans="97:97" ht="15" hidden="1" customHeight="1">
      <c r="CS1495" s="1" t="s">
        <v>3763</v>
      </c>
    </row>
    <row r="1496" spans="97:97" ht="15" hidden="1" customHeight="1">
      <c r="CS1496" s="1" t="s">
        <v>3764</v>
      </c>
    </row>
    <row r="1497" spans="97:97" ht="15" hidden="1" customHeight="1">
      <c r="CS1497" s="1" t="s">
        <v>3765</v>
      </c>
    </row>
    <row r="1498" spans="97:97" ht="15" hidden="1" customHeight="1">
      <c r="CS1498" s="1" t="s">
        <v>3766</v>
      </c>
    </row>
    <row r="1499" spans="97:97" ht="15" hidden="1" customHeight="1">
      <c r="CS1499" s="1" t="s">
        <v>3767</v>
      </c>
    </row>
    <row r="1500" spans="97:97" ht="15" hidden="1" customHeight="1">
      <c r="CS1500" s="1" t="s">
        <v>3768</v>
      </c>
    </row>
    <row r="1501" spans="97:97" ht="15" hidden="1" customHeight="1">
      <c r="CS1501" s="1" t="s">
        <v>3769</v>
      </c>
    </row>
    <row r="1502" spans="97:97" ht="15" hidden="1" customHeight="1">
      <c r="CS1502" s="1" t="s">
        <v>3770</v>
      </c>
    </row>
    <row r="1503" spans="97:97" ht="15" hidden="1" customHeight="1">
      <c r="CS1503" s="1" t="s">
        <v>3771</v>
      </c>
    </row>
    <row r="1504" spans="97:97" ht="15" hidden="1" customHeight="1">
      <c r="CS1504" s="1" t="s">
        <v>3772</v>
      </c>
    </row>
    <row r="1505" spans="97:97" ht="15" hidden="1" customHeight="1">
      <c r="CS1505" s="1" t="s">
        <v>3773</v>
      </c>
    </row>
    <row r="1506" spans="97:97" ht="15" hidden="1" customHeight="1">
      <c r="CS1506" s="1" t="s">
        <v>3774</v>
      </c>
    </row>
    <row r="1507" spans="97:97" ht="15" hidden="1" customHeight="1">
      <c r="CS1507" s="1" t="s">
        <v>3775</v>
      </c>
    </row>
    <row r="1508" spans="97:97" ht="15" hidden="1" customHeight="1">
      <c r="CS1508" s="1" t="s">
        <v>543</v>
      </c>
    </row>
    <row r="1509" spans="97:97" ht="15" hidden="1" customHeight="1">
      <c r="CS1509" s="1" t="s">
        <v>609</v>
      </c>
    </row>
    <row r="1510" spans="97:97" ht="15" hidden="1" customHeight="1">
      <c r="CS1510" s="1" t="s">
        <v>3776</v>
      </c>
    </row>
    <row r="1511" spans="97:97" ht="15" hidden="1" customHeight="1">
      <c r="CS1511" s="1" t="s">
        <v>3777</v>
      </c>
    </row>
    <row r="1512" spans="97:97" ht="15" hidden="1" customHeight="1">
      <c r="CS1512" s="1" t="s">
        <v>3778</v>
      </c>
    </row>
    <row r="1513" spans="97:97" ht="15" hidden="1" customHeight="1">
      <c r="CS1513" s="1" t="s">
        <v>3779</v>
      </c>
    </row>
    <row r="1514" spans="97:97" ht="15" hidden="1" customHeight="1">
      <c r="CS1514" s="1" t="s">
        <v>3780</v>
      </c>
    </row>
    <row r="1515" spans="97:97" ht="15" hidden="1" customHeight="1">
      <c r="CS1515" s="1" t="s">
        <v>3781</v>
      </c>
    </row>
    <row r="1516" spans="97:97" ht="15" hidden="1" customHeight="1">
      <c r="CS1516" s="1" t="s">
        <v>3782</v>
      </c>
    </row>
    <row r="1517" spans="97:97" ht="15" hidden="1" customHeight="1">
      <c r="CS1517" s="1" t="s">
        <v>3783</v>
      </c>
    </row>
    <row r="1518" spans="97:97" ht="15" hidden="1" customHeight="1">
      <c r="CS1518" s="1" t="s">
        <v>3784</v>
      </c>
    </row>
    <row r="1519" spans="97:97" ht="15" hidden="1" customHeight="1">
      <c r="CS1519" s="1" t="s">
        <v>3785</v>
      </c>
    </row>
    <row r="1520" spans="97:97" ht="15" hidden="1" customHeight="1">
      <c r="CS1520" s="1" t="s">
        <v>3786</v>
      </c>
    </row>
    <row r="1521" spans="97:97" ht="15" hidden="1" customHeight="1">
      <c r="CS1521" s="1" t="s">
        <v>3787</v>
      </c>
    </row>
    <row r="1522" spans="97:97" ht="15" hidden="1" customHeight="1">
      <c r="CS1522" s="1" t="s">
        <v>3788</v>
      </c>
    </row>
    <row r="1523" spans="97:97" ht="15" hidden="1" customHeight="1">
      <c r="CS1523" s="1" t="s">
        <v>3789</v>
      </c>
    </row>
    <row r="1524" spans="97:97" ht="15" hidden="1" customHeight="1">
      <c r="CS1524" s="1" t="s">
        <v>3790</v>
      </c>
    </row>
    <row r="1525" spans="97:97" ht="15" hidden="1" customHeight="1">
      <c r="CS1525" s="1" t="s">
        <v>3791</v>
      </c>
    </row>
    <row r="1526" spans="97:97" ht="15" hidden="1" customHeight="1">
      <c r="CS1526" s="1" t="s">
        <v>3792</v>
      </c>
    </row>
    <row r="1527" spans="97:97" ht="15" hidden="1" customHeight="1">
      <c r="CS1527" s="1" t="s">
        <v>3793</v>
      </c>
    </row>
    <row r="1528" spans="97:97" ht="15" hidden="1" customHeight="1">
      <c r="CS1528" s="1" t="s">
        <v>3794</v>
      </c>
    </row>
    <row r="1529" spans="97:97" ht="15" hidden="1" customHeight="1">
      <c r="CS1529" s="1" t="s">
        <v>3795</v>
      </c>
    </row>
    <row r="1530" spans="97:97" ht="15" hidden="1" customHeight="1">
      <c r="CS1530" s="1" t="s">
        <v>3796</v>
      </c>
    </row>
    <row r="1531" spans="97:97" ht="15" hidden="1" customHeight="1">
      <c r="CS1531" s="1" t="s">
        <v>3797</v>
      </c>
    </row>
    <row r="1532" spans="97:97" ht="15" hidden="1" customHeight="1">
      <c r="CS1532" s="1" t="s">
        <v>3798</v>
      </c>
    </row>
    <row r="1533" spans="97:97" ht="15" hidden="1" customHeight="1">
      <c r="CS1533" s="1" t="s">
        <v>3799</v>
      </c>
    </row>
    <row r="1534" spans="97:97" ht="15" hidden="1" customHeight="1">
      <c r="CS1534" s="1" t="s">
        <v>3800</v>
      </c>
    </row>
    <row r="1535" spans="97:97" ht="15" hidden="1" customHeight="1">
      <c r="CS1535" s="1" t="s">
        <v>3801</v>
      </c>
    </row>
    <row r="1536" spans="97:97" ht="15" hidden="1" customHeight="1">
      <c r="CS1536" s="1" t="s">
        <v>3802</v>
      </c>
    </row>
    <row r="1537" spans="97:97" ht="15" hidden="1" customHeight="1">
      <c r="CS1537" s="1" t="s">
        <v>3803</v>
      </c>
    </row>
    <row r="1538" spans="97:97" ht="15" hidden="1" customHeight="1">
      <c r="CS1538" s="1" t="s">
        <v>3804</v>
      </c>
    </row>
    <row r="1539" spans="97:97" ht="15" hidden="1" customHeight="1">
      <c r="CS1539" s="1" t="s">
        <v>3805</v>
      </c>
    </row>
    <row r="1540" spans="97:97" ht="15" hidden="1" customHeight="1">
      <c r="CS1540" s="1" t="s">
        <v>543</v>
      </c>
    </row>
    <row r="1541" spans="97:97" ht="15" hidden="1" customHeight="1">
      <c r="CS1541" s="1" t="s">
        <v>610</v>
      </c>
    </row>
    <row r="1542" spans="97:97" ht="15" hidden="1" customHeight="1">
      <c r="CS1542" s="1" t="s">
        <v>3806</v>
      </c>
    </row>
    <row r="1543" spans="97:97" ht="15" hidden="1" customHeight="1">
      <c r="CS1543" s="1" t="s">
        <v>3807</v>
      </c>
    </row>
    <row r="1544" spans="97:97" ht="15" hidden="1" customHeight="1">
      <c r="CS1544" s="1" t="s">
        <v>3808</v>
      </c>
    </row>
    <row r="1545" spans="97:97" ht="15" hidden="1" customHeight="1">
      <c r="CS1545" s="1" t="s">
        <v>3809</v>
      </c>
    </row>
    <row r="1546" spans="97:97" ht="15" hidden="1" customHeight="1">
      <c r="CS1546" s="1" t="s">
        <v>3810</v>
      </c>
    </row>
    <row r="1547" spans="97:97" ht="15" hidden="1" customHeight="1">
      <c r="CS1547" s="1" t="s">
        <v>3811</v>
      </c>
    </row>
    <row r="1548" spans="97:97" ht="15" hidden="1" customHeight="1">
      <c r="CS1548" s="1" t="s">
        <v>3812</v>
      </c>
    </row>
    <row r="1549" spans="97:97" ht="15" hidden="1" customHeight="1">
      <c r="CS1549" s="1" t="s">
        <v>3813</v>
      </c>
    </row>
    <row r="1550" spans="97:97" ht="15" hidden="1" customHeight="1">
      <c r="CS1550" s="1" t="s">
        <v>3814</v>
      </c>
    </row>
    <row r="1551" spans="97:97" ht="15" hidden="1" customHeight="1">
      <c r="CS1551" s="1" t="s">
        <v>3815</v>
      </c>
    </row>
    <row r="1552" spans="97:97" ht="15" hidden="1" customHeight="1">
      <c r="CS1552" s="1" t="s">
        <v>3816</v>
      </c>
    </row>
    <row r="1553" spans="97:97" ht="15" hidden="1" customHeight="1">
      <c r="CS1553" s="1" t="s">
        <v>3817</v>
      </c>
    </row>
    <row r="1554" spans="97:97" ht="15" hidden="1" customHeight="1">
      <c r="CS1554" s="1" t="s">
        <v>3818</v>
      </c>
    </row>
    <row r="1555" spans="97:97" ht="15" hidden="1" customHeight="1">
      <c r="CS1555" s="1" t="s">
        <v>3819</v>
      </c>
    </row>
    <row r="1556" spans="97:97" ht="15" hidden="1" customHeight="1">
      <c r="CS1556" s="1" t="s">
        <v>3820</v>
      </c>
    </row>
    <row r="1557" spans="97:97" ht="15" hidden="1" customHeight="1">
      <c r="CS1557" s="1" t="s">
        <v>3821</v>
      </c>
    </row>
    <row r="1558" spans="97:97" ht="15" hidden="1" customHeight="1">
      <c r="CS1558" s="1" t="s">
        <v>3822</v>
      </c>
    </row>
    <row r="1559" spans="97:97" ht="15" hidden="1" customHeight="1">
      <c r="CS1559" s="1" t="s">
        <v>3823</v>
      </c>
    </row>
    <row r="1560" spans="97:97" ht="15" hidden="1" customHeight="1">
      <c r="CS1560" s="1" t="s">
        <v>3824</v>
      </c>
    </row>
    <row r="1561" spans="97:97" ht="15" hidden="1" customHeight="1">
      <c r="CS1561" s="1" t="s">
        <v>543</v>
      </c>
    </row>
    <row r="1562" spans="97:97" ht="15" hidden="1" customHeight="1">
      <c r="CS1562" s="1" t="s">
        <v>611</v>
      </c>
    </row>
    <row r="1563" spans="97:97" ht="15" hidden="1" customHeight="1">
      <c r="CS1563" s="1" t="s">
        <v>3825</v>
      </c>
    </row>
    <row r="1564" spans="97:97" ht="15" hidden="1" customHeight="1">
      <c r="CS1564" s="1" t="s">
        <v>3826</v>
      </c>
    </row>
    <row r="1565" spans="97:97" ht="15" hidden="1" customHeight="1">
      <c r="CS1565" s="1" t="s">
        <v>3827</v>
      </c>
    </row>
    <row r="1566" spans="97:97" ht="15" hidden="1" customHeight="1">
      <c r="CS1566" s="1" t="s">
        <v>3828</v>
      </c>
    </row>
    <row r="1567" spans="97:97" ht="15" hidden="1" customHeight="1">
      <c r="CS1567" s="1" t="s">
        <v>3829</v>
      </c>
    </row>
    <row r="1568" spans="97:97" ht="15" hidden="1" customHeight="1">
      <c r="CS1568" s="1" t="s">
        <v>3830</v>
      </c>
    </row>
    <row r="1569" spans="97:97" ht="15" hidden="1" customHeight="1">
      <c r="CS1569" s="1" t="s">
        <v>3831</v>
      </c>
    </row>
    <row r="1570" spans="97:97" ht="15" hidden="1" customHeight="1">
      <c r="CS1570" s="1" t="s">
        <v>3832</v>
      </c>
    </row>
    <row r="1571" spans="97:97" ht="15" hidden="1" customHeight="1">
      <c r="CS1571" s="1" t="s">
        <v>3833</v>
      </c>
    </row>
    <row r="1572" spans="97:97" ht="15" hidden="1" customHeight="1">
      <c r="CS1572" s="1" t="s">
        <v>3834</v>
      </c>
    </row>
    <row r="1573" spans="97:97" ht="15" hidden="1" customHeight="1">
      <c r="CS1573" s="1" t="s">
        <v>3835</v>
      </c>
    </row>
    <row r="1574" spans="97:97" ht="15" hidden="1" customHeight="1">
      <c r="CS1574" s="1" t="s">
        <v>3836</v>
      </c>
    </row>
    <row r="1575" spans="97:97" ht="15" hidden="1" customHeight="1">
      <c r="CS1575" s="1" t="s">
        <v>3837</v>
      </c>
    </row>
    <row r="1576" spans="97:97" ht="15" hidden="1" customHeight="1">
      <c r="CS1576" s="1" t="s">
        <v>3838</v>
      </c>
    </row>
    <row r="1577" spans="97:97" ht="15" hidden="1" customHeight="1">
      <c r="CS1577" s="1" t="s">
        <v>3839</v>
      </c>
    </row>
    <row r="1578" spans="97:97" ht="15" hidden="1" customHeight="1">
      <c r="CS1578" s="1" t="s">
        <v>3840</v>
      </c>
    </row>
    <row r="1579" spans="97:97" ht="15" hidden="1" customHeight="1">
      <c r="CS1579" s="1" t="s">
        <v>3841</v>
      </c>
    </row>
    <row r="1580" spans="97:97" ht="15" hidden="1" customHeight="1">
      <c r="CS1580" s="1" t="s">
        <v>3842</v>
      </c>
    </row>
    <row r="1581" spans="97:97" ht="15" hidden="1" customHeight="1">
      <c r="CS1581" s="1" t="s">
        <v>3843</v>
      </c>
    </row>
    <row r="1582" spans="97:97" ht="15" hidden="1" customHeight="1">
      <c r="CS1582" s="1" t="s">
        <v>543</v>
      </c>
    </row>
    <row r="1583" spans="97:97" ht="15" hidden="1" customHeight="1">
      <c r="CS1583" s="1" t="s">
        <v>612</v>
      </c>
    </row>
    <row r="1584" spans="97:97" ht="15" hidden="1" customHeight="1">
      <c r="CS1584" s="1" t="s">
        <v>3844</v>
      </c>
    </row>
    <row r="1585" spans="97:97" ht="15" hidden="1" customHeight="1">
      <c r="CS1585" s="1" t="s">
        <v>3845</v>
      </c>
    </row>
    <row r="1586" spans="97:97" ht="15" hidden="1" customHeight="1">
      <c r="CS1586" s="1" t="s">
        <v>3846</v>
      </c>
    </row>
    <row r="1587" spans="97:97" ht="15" hidden="1" customHeight="1">
      <c r="CS1587" s="1" t="s">
        <v>3847</v>
      </c>
    </row>
    <row r="1588" spans="97:97" ht="15" hidden="1" customHeight="1">
      <c r="CS1588" s="1" t="s">
        <v>3848</v>
      </c>
    </row>
    <row r="1589" spans="97:97" ht="15" hidden="1" customHeight="1">
      <c r="CS1589" s="1" t="s">
        <v>3849</v>
      </c>
    </row>
    <row r="1590" spans="97:97" ht="15" hidden="1" customHeight="1">
      <c r="CS1590" s="1" t="s">
        <v>3850</v>
      </c>
    </row>
    <row r="1591" spans="97:97" ht="15" hidden="1" customHeight="1">
      <c r="CS1591" s="1" t="s">
        <v>3851</v>
      </c>
    </row>
    <row r="1592" spans="97:97" ht="15" hidden="1" customHeight="1">
      <c r="CS1592" s="1" t="s">
        <v>3852</v>
      </c>
    </row>
    <row r="1593" spans="97:97" ht="15" hidden="1" customHeight="1">
      <c r="CS1593" s="1" t="s">
        <v>3853</v>
      </c>
    </row>
    <row r="1594" spans="97:97" ht="15" hidden="1" customHeight="1">
      <c r="CS1594" s="1" t="s">
        <v>3854</v>
      </c>
    </row>
    <row r="1595" spans="97:97" ht="15" hidden="1" customHeight="1">
      <c r="CS1595" s="1" t="s">
        <v>3855</v>
      </c>
    </row>
    <row r="1596" spans="97:97" ht="15" hidden="1" customHeight="1">
      <c r="CS1596" s="1" t="s">
        <v>3856</v>
      </c>
    </row>
    <row r="1597" spans="97:97" ht="15" hidden="1" customHeight="1">
      <c r="CS1597" s="1" t="s">
        <v>3857</v>
      </c>
    </row>
    <row r="1598" spans="97:97" ht="15" hidden="1" customHeight="1">
      <c r="CS1598" s="1" t="s">
        <v>3858</v>
      </c>
    </row>
    <row r="1599" spans="97:97" ht="15" hidden="1" customHeight="1">
      <c r="CS1599" s="1" t="s">
        <v>3859</v>
      </c>
    </row>
    <row r="1600" spans="97:97" ht="15" hidden="1" customHeight="1">
      <c r="CS1600" s="1" t="s">
        <v>3860</v>
      </c>
    </row>
    <row r="1601" spans="97:97" ht="15" hidden="1" customHeight="1">
      <c r="CS1601" s="1" t="s">
        <v>3861</v>
      </c>
    </row>
    <row r="1602" spans="97:97" ht="15" hidden="1" customHeight="1">
      <c r="CS1602" s="1" t="s">
        <v>3862</v>
      </c>
    </row>
    <row r="1603" spans="97:97" ht="15" hidden="1" customHeight="1">
      <c r="CS1603" s="1" t="s">
        <v>3863</v>
      </c>
    </row>
    <row r="1604" spans="97:97" ht="15" hidden="1" customHeight="1">
      <c r="CS1604" s="1" t="s">
        <v>3864</v>
      </c>
    </row>
    <row r="1605" spans="97:97" ht="15" hidden="1" customHeight="1">
      <c r="CS1605" s="1" t="s">
        <v>3865</v>
      </c>
    </row>
    <row r="1606" spans="97:97" ht="15" hidden="1" customHeight="1">
      <c r="CS1606" s="1" t="s">
        <v>3866</v>
      </c>
    </row>
    <row r="1607" spans="97:97" ht="15" hidden="1" customHeight="1">
      <c r="CS1607" s="1" t="s">
        <v>3867</v>
      </c>
    </row>
    <row r="1608" spans="97:97" ht="15" hidden="1" customHeight="1">
      <c r="CS1608" s="1" t="s">
        <v>3868</v>
      </c>
    </row>
    <row r="1609" spans="97:97" ht="15" hidden="1" customHeight="1">
      <c r="CS1609" s="1" t="s">
        <v>3869</v>
      </c>
    </row>
    <row r="1610" spans="97:97" ht="15" hidden="1" customHeight="1">
      <c r="CS1610" s="1" t="s">
        <v>3870</v>
      </c>
    </row>
    <row r="1611" spans="97:97" ht="15" hidden="1" customHeight="1">
      <c r="CS1611" s="1" t="s">
        <v>3871</v>
      </c>
    </row>
    <row r="1612" spans="97:97" ht="15" hidden="1" customHeight="1">
      <c r="CS1612" s="1" t="s">
        <v>3872</v>
      </c>
    </row>
    <row r="1613" spans="97:97" ht="15" hidden="1" customHeight="1">
      <c r="CS1613" s="1" t="s">
        <v>3873</v>
      </c>
    </row>
    <row r="1614" spans="97:97" ht="15" hidden="1" customHeight="1">
      <c r="CS1614" s="1" t="s">
        <v>3874</v>
      </c>
    </row>
    <row r="1615" spans="97:97" ht="15" hidden="1" customHeight="1">
      <c r="CS1615" s="1" t="s">
        <v>543</v>
      </c>
    </row>
    <row r="1616" spans="97:97" ht="15" hidden="1" customHeight="1">
      <c r="CS1616" s="1" t="s">
        <v>613</v>
      </c>
    </row>
    <row r="1617" spans="97:97" ht="15" hidden="1" customHeight="1">
      <c r="CS1617" s="1" t="s">
        <v>3875</v>
      </c>
    </row>
    <row r="1618" spans="97:97" ht="15" hidden="1" customHeight="1">
      <c r="CS1618" s="1" t="s">
        <v>3876</v>
      </c>
    </row>
    <row r="1619" spans="97:97" ht="15" hidden="1" customHeight="1">
      <c r="CS1619" s="1" t="s">
        <v>3877</v>
      </c>
    </row>
    <row r="1620" spans="97:97" ht="15" hidden="1" customHeight="1">
      <c r="CS1620" s="1" t="s">
        <v>3878</v>
      </c>
    </row>
    <row r="1621" spans="97:97" ht="15" hidden="1" customHeight="1">
      <c r="CS1621" s="1" t="s">
        <v>3879</v>
      </c>
    </row>
    <row r="1622" spans="97:97" ht="15" hidden="1" customHeight="1">
      <c r="CS1622" s="1" t="s">
        <v>3880</v>
      </c>
    </row>
    <row r="1623" spans="97:97" ht="15" hidden="1" customHeight="1">
      <c r="CS1623" s="1" t="s">
        <v>3881</v>
      </c>
    </row>
    <row r="1624" spans="97:97" ht="15" hidden="1" customHeight="1">
      <c r="CS1624" s="1" t="s">
        <v>3882</v>
      </c>
    </row>
    <row r="1625" spans="97:97" ht="15" hidden="1" customHeight="1">
      <c r="CS1625" s="1" t="s">
        <v>3883</v>
      </c>
    </row>
    <row r="1626" spans="97:97" ht="15" hidden="1" customHeight="1">
      <c r="CS1626" s="1" t="s">
        <v>3884</v>
      </c>
    </row>
    <row r="1627" spans="97:97" ht="15" hidden="1" customHeight="1">
      <c r="CS1627" s="1" t="s">
        <v>3885</v>
      </c>
    </row>
    <row r="1628" spans="97:97" ht="15" hidden="1" customHeight="1">
      <c r="CS1628" s="1" t="s">
        <v>3886</v>
      </c>
    </row>
    <row r="1629" spans="97:97" ht="15" hidden="1" customHeight="1">
      <c r="CS1629" s="1" t="s">
        <v>3887</v>
      </c>
    </row>
    <row r="1630" spans="97:97" ht="15" hidden="1" customHeight="1">
      <c r="CS1630" s="1" t="s">
        <v>3888</v>
      </c>
    </row>
    <row r="1631" spans="97:97" ht="15" hidden="1" customHeight="1">
      <c r="CS1631" s="1" t="s">
        <v>3889</v>
      </c>
    </row>
    <row r="1632" spans="97:97" ht="15" hidden="1" customHeight="1">
      <c r="CS1632" s="1" t="s">
        <v>3890</v>
      </c>
    </row>
    <row r="1633" spans="97:97" ht="15" hidden="1" customHeight="1">
      <c r="CS1633" s="1" t="s">
        <v>3891</v>
      </c>
    </row>
    <row r="1634" spans="97:97" ht="15" hidden="1" customHeight="1">
      <c r="CS1634" s="1" t="s">
        <v>3892</v>
      </c>
    </row>
    <row r="1635" spans="97:97" ht="15" hidden="1" customHeight="1">
      <c r="CS1635" s="1" t="s">
        <v>3893</v>
      </c>
    </row>
    <row r="1636" spans="97:97" ht="15" hidden="1" customHeight="1">
      <c r="CS1636" s="1" t="s">
        <v>3894</v>
      </c>
    </row>
    <row r="1637" spans="97:97" ht="15" hidden="1" customHeight="1">
      <c r="CS1637" s="1" t="s">
        <v>3895</v>
      </c>
    </row>
    <row r="1638" spans="97:97" ht="15" hidden="1" customHeight="1">
      <c r="CS1638" s="1" t="s">
        <v>3896</v>
      </c>
    </row>
    <row r="1639" spans="97:97" ht="15" hidden="1" customHeight="1">
      <c r="CS1639" s="1" t="s">
        <v>3897</v>
      </c>
    </row>
    <row r="1640" spans="97:97" ht="15" hidden="1" customHeight="1">
      <c r="CS1640" s="1" t="s">
        <v>3898</v>
      </c>
    </row>
    <row r="1641" spans="97:97" ht="15" hidden="1" customHeight="1">
      <c r="CS1641" s="1" t="s">
        <v>3899</v>
      </c>
    </row>
    <row r="1642" spans="97:97" ht="15" hidden="1" customHeight="1">
      <c r="CS1642" s="1" t="s">
        <v>3900</v>
      </c>
    </row>
    <row r="1643" spans="97:97" ht="15" hidden="1" customHeight="1">
      <c r="CS1643" s="1" t="s">
        <v>3901</v>
      </c>
    </row>
    <row r="1644" spans="97:97" ht="15" hidden="1" customHeight="1">
      <c r="CS1644" s="1" t="s">
        <v>3902</v>
      </c>
    </row>
    <row r="1645" spans="97:97" ht="15" hidden="1" customHeight="1">
      <c r="CS1645" s="1" t="s">
        <v>3903</v>
      </c>
    </row>
    <row r="1646" spans="97:97" ht="15" hidden="1" customHeight="1">
      <c r="CS1646" s="1" t="s">
        <v>3904</v>
      </c>
    </row>
    <row r="1647" spans="97:97" ht="15" hidden="1" customHeight="1">
      <c r="CS1647" s="1" t="s">
        <v>3905</v>
      </c>
    </row>
    <row r="1648" spans="97:97" ht="15" hidden="1" customHeight="1">
      <c r="CS1648" s="1" t="s">
        <v>543</v>
      </c>
    </row>
    <row r="1649" spans="97:97" ht="15" hidden="1" customHeight="1">
      <c r="CS1649" s="1" t="s">
        <v>614</v>
      </c>
    </row>
    <row r="1650" spans="97:97" ht="15" hidden="1" customHeight="1">
      <c r="CS1650" s="1" t="s">
        <v>3906</v>
      </c>
    </row>
    <row r="1651" spans="97:97" ht="15" hidden="1" customHeight="1">
      <c r="CS1651" s="1" t="s">
        <v>3907</v>
      </c>
    </row>
    <row r="1652" spans="97:97" ht="15" hidden="1" customHeight="1">
      <c r="CS1652" s="1" t="s">
        <v>3908</v>
      </c>
    </row>
    <row r="1653" spans="97:97" ht="15" hidden="1" customHeight="1">
      <c r="CS1653" s="1" t="s">
        <v>3909</v>
      </c>
    </row>
    <row r="1654" spans="97:97" ht="15" hidden="1" customHeight="1">
      <c r="CS1654" s="1" t="s">
        <v>3910</v>
      </c>
    </row>
    <row r="1655" spans="97:97" ht="15" hidden="1" customHeight="1">
      <c r="CS1655" s="1" t="s">
        <v>3911</v>
      </c>
    </row>
    <row r="1656" spans="97:97" ht="15" hidden="1" customHeight="1">
      <c r="CS1656" s="1" t="s">
        <v>3912</v>
      </c>
    </row>
    <row r="1657" spans="97:97" ht="15" hidden="1" customHeight="1">
      <c r="CS1657" s="1" t="s">
        <v>3913</v>
      </c>
    </row>
    <row r="1658" spans="97:97" ht="15" hidden="1" customHeight="1">
      <c r="CS1658" s="1" t="s">
        <v>3914</v>
      </c>
    </row>
    <row r="1659" spans="97:97" ht="15" hidden="1" customHeight="1">
      <c r="CS1659" s="1" t="s">
        <v>3915</v>
      </c>
    </row>
    <row r="1660" spans="97:97" ht="15" hidden="1" customHeight="1">
      <c r="CS1660" s="1" t="s">
        <v>3916</v>
      </c>
    </row>
    <row r="1661" spans="97:97" ht="15" hidden="1" customHeight="1">
      <c r="CS1661" s="1" t="s">
        <v>3917</v>
      </c>
    </row>
    <row r="1662" spans="97:97" ht="15" hidden="1" customHeight="1">
      <c r="CS1662" s="1" t="s">
        <v>3918</v>
      </c>
    </row>
    <row r="1663" spans="97:97" ht="15" hidden="1" customHeight="1">
      <c r="CS1663" s="1" t="s">
        <v>3919</v>
      </c>
    </row>
    <row r="1664" spans="97:97" ht="15" hidden="1" customHeight="1">
      <c r="CS1664" s="1" t="s">
        <v>3920</v>
      </c>
    </row>
    <row r="1665" spans="97:97" ht="15" hidden="1" customHeight="1">
      <c r="CS1665" s="1" t="s">
        <v>3921</v>
      </c>
    </row>
    <row r="1666" spans="97:97" ht="15" hidden="1" customHeight="1">
      <c r="CS1666" s="1" t="s">
        <v>3922</v>
      </c>
    </row>
    <row r="1667" spans="97:97" ht="15" hidden="1" customHeight="1">
      <c r="CS1667" s="1" t="s">
        <v>3923</v>
      </c>
    </row>
    <row r="1668" spans="97:97" ht="15" hidden="1" customHeight="1">
      <c r="CS1668" s="1" t="s">
        <v>3924</v>
      </c>
    </row>
    <row r="1669" spans="97:97" ht="15" hidden="1" customHeight="1">
      <c r="CS1669" s="1" t="s">
        <v>543</v>
      </c>
    </row>
    <row r="1670" spans="97:97" ht="15" hidden="1" customHeight="1">
      <c r="CS1670" s="1" t="s">
        <v>615</v>
      </c>
    </row>
    <row r="1671" spans="97:97" ht="15" hidden="1" customHeight="1">
      <c r="CS1671" s="1" t="s">
        <v>3925</v>
      </c>
    </row>
    <row r="1672" spans="97:97" ht="15" hidden="1" customHeight="1">
      <c r="CS1672" s="1" t="s">
        <v>3926</v>
      </c>
    </row>
    <row r="1673" spans="97:97" ht="15" hidden="1" customHeight="1">
      <c r="CS1673" s="1" t="s">
        <v>3927</v>
      </c>
    </row>
    <row r="1674" spans="97:97" ht="15" hidden="1" customHeight="1">
      <c r="CS1674" s="1" t="s">
        <v>3928</v>
      </c>
    </row>
    <row r="1675" spans="97:97" ht="15" hidden="1" customHeight="1">
      <c r="CS1675" s="1" t="s">
        <v>3929</v>
      </c>
    </row>
    <row r="1676" spans="97:97" ht="15" hidden="1" customHeight="1">
      <c r="CS1676" s="1" t="s">
        <v>3930</v>
      </c>
    </row>
    <row r="1677" spans="97:97" ht="15" hidden="1" customHeight="1">
      <c r="CS1677" s="1" t="s">
        <v>3931</v>
      </c>
    </row>
    <row r="1678" spans="97:97" ht="15" hidden="1" customHeight="1">
      <c r="CS1678" s="1" t="s">
        <v>3932</v>
      </c>
    </row>
    <row r="1679" spans="97:97" ht="15" hidden="1" customHeight="1">
      <c r="CS1679" s="1" t="s">
        <v>3933</v>
      </c>
    </row>
    <row r="1680" spans="97:97" ht="15" hidden="1" customHeight="1">
      <c r="CS1680" s="1" t="s">
        <v>3934</v>
      </c>
    </row>
    <row r="1681" spans="97:97" ht="15" hidden="1" customHeight="1">
      <c r="CS1681" s="1" t="s">
        <v>3935</v>
      </c>
    </row>
    <row r="1682" spans="97:97" ht="15" hidden="1" customHeight="1">
      <c r="CS1682" s="1" t="s">
        <v>3936</v>
      </c>
    </row>
    <row r="1683" spans="97:97" ht="15" hidden="1" customHeight="1">
      <c r="CS1683" s="1" t="s">
        <v>3937</v>
      </c>
    </row>
    <row r="1684" spans="97:97" ht="15" hidden="1" customHeight="1">
      <c r="CS1684" s="1" t="s">
        <v>3938</v>
      </c>
    </row>
    <row r="1685" spans="97:97" ht="15" hidden="1" customHeight="1">
      <c r="CS1685" s="1" t="s">
        <v>3939</v>
      </c>
    </row>
    <row r="1686" spans="97:97" ht="15" hidden="1" customHeight="1">
      <c r="CS1686" s="1" t="s">
        <v>3940</v>
      </c>
    </row>
    <row r="1687" spans="97:97" ht="15" hidden="1" customHeight="1">
      <c r="CS1687" s="1" t="s">
        <v>3941</v>
      </c>
    </row>
    <row r="1688" spans="97:97" ht="15" hidden="1" customHeight="1">
      <c r="CS1688" s="1" t="s">
        <v>3942</v>
      </c>
    </row>
    <row r="1689" spans="97:97" ht="15" hidden="1" customHeight="1">
      <c r="CS1689" s="1" t="s">
        <v>3943</v>
      </c>
    </row>
    <row r="1690" spans="97:97" ht="15" hidden="1" customHeight="1">
      <c r="CS1690" s="1" t="s">
        <v>3944</v>
      </c>
    </row>
    <row r="1691" spans="97:97" ht="15" hidden="1" customHeight="1">
      <c r="CS1691" s="1" t="s">
        <v>3945</v>
      </c>
    </row>
    <row r="1692" spans="97:97" ht="15" hidden="1" customHeight="1">
      <c r="CS1692" s="1" t="s">
        <v>3946</v>
      </c>
    </row>
    <row r="1693" spans="97:97" ht="15" hidden="1" customHeight="1">
      <c r="CS1693" s="1" t="s">
        <v>3947</v>
      </c>
    </row>
    <row r="1694" spans="97:97" ht="15" hidden="1" customHeight="1">
      <c r="CS1694" s="1" t="s">
        <v>3948</v>
      </c>
    </row>
    <row r="1695" spans="97:97" ht="15" hidden="1" customHeight="1">
      <c r="CS1695" s="1" t="s">
        <v>543</v>
      </c>
    </row>
    <row r="1696" spans="97:97" ht="15" hidden="1" customHeight="1">
      <c r="CS1696" s="1" t="s">
        <v>616</v>
      </c>
    </row>
    <row r="1697" spans="97:97" ht="15" hidden="1" customHeight="1">
      <c r="CS1697" s="1" t="s">
        <v>3949</v>
      </c>
    </row>
    <row r="1698" spans="97:97" ht="15" hidden="1" customHeight="1">
      <c r="CS1698" s="1" t="s">
        <v>3950</v>
      </c>
    </row>
    <row r="1699" spans="97:97" ht="15" hidden="1" customHeight="1">
      <c r="CS1699" s="1" t="s">
        <v>3951</v>
      </c>
    </row>
    <row r="1700" spans="97:97" ht="15" hidden="1" customHeight="1">
      <c r="CS1700" s="1" t="s">
        <v>3952</v>
      </c>
    </row>
    <row r="1701" spans="97:97" ht="15" hidden="1" customHeight="1">
      <c r="CS1701" s="1" t="s">
        <v>3953</v>
      </c>
    </row>
    <row r="1702" spans="97:97" ht="15" hidden="1" customHeight="1">
      <c r="CS1702" s="1" t="s">
        <v>3954</v>
      </c>
    </row>
    <row r="1703" spans="97:97" ht="15" hidden="1" customHeight="1">
      <c r="CS1703" s="1" t="s">
        <v>3955</v>
      </c>
    </row>
    <row r="1704" spans="97:97" ht="15" hidden="1" customHeight="1">
      <c r="CS1704" s="1" t="s">
        <v>3956</v>
      </c>
    </row>
    <row r="1705" spans="97:97" ht="15" hidden="1" customHeight="1">
      <c r="CS1705" s="1" t="s">
        <v>3957</v>
      </c>
    </row>
    <row r="1706" spans="97:97" ht="15" hidden="1" customHeight="1">
      <c r="CS1706" s="1" t="s">
        <v>3958</v>
      </c>
    </row>
    <row r="1707" spans="97:97" ht="15" hidden="1" customHeight="1">
      <c r="CS1707" s="1" t="s">
        <v>3959</v>
      </c>
    </row>
    <row r="1708" spans="97:97" ht="15" hidden="1" customHeight="1">
      <c r="CS1708" s="1" t="s">
        <v>3960</v>
      </c>
    </row>
    <row r="1709" spans="97:97" ht="15" hidden="1" customHeight="1">
      <c r="CS1709" s="1" t="s">
        <v>3961</v>
      </c>
    </row>
    <row r="1710" spans="97:97" ht="15" hidden="1" customHeight="1">
      <c r="CS1710" s="1" t="s">
        <v>3962</v>
      </c>
    </row>
    <row r="1711" spans="97:97" ht="15" hidden="1" customHeight="1">
      <c r="CS1711" s="1" t="s">
        <v>3963</v>
      </c>
    </row>
    <row r="1712" spans="97:97" ht="15" hidden="1" customHeight="1">
      <c r="CS1712" s="1" t="s">
        <v>3964</v>
      </c>
    </row>
    <row r="1713" spans="97:97" ht="15" hidden="1" customHeight="1">
      <c r="CS1713" s="1" t="s">
        <v>3965</v>
      </c>
    </row>
    <row r="1714" spans="97:97" ht="15" hidden="1" customHeight="1">
      <c r="CS1714" s="1" t="s">
        <v>543</v>
      </c>
    </row>
    <row r="1715" spans="97:97" ht="15" hidden="1" customHeight="1">
      <c r="CS1715" s="1" t="s">
        <v>617</v>
      </c>
    </row>
    <row r="1716" spans="97:97" ht="15" hidden="1" customHeight="1">
      <c r="CS1716" s="1" t="s">
        <v>3966</v>
      </c>
    </row>
    <row r="1717" spans="97:97" ht="15" hidden="1" customHeight="1">
      <c r="CS1717" s="1" t="s">
        <v>3967</v>
      </c>
    </row>
    <row r="1718" spans="97:97" ht="15" hidden="1" customHeight="1">
      <c r="CS1718" s="1" t="s">
        <v>3968</v>
      </c>
    </row>
    <row r="1719" spans="97:97" ht="15" hidden="1" customHeight="1">
      <c r="CS1719" s="1" t="s">
        <v>3969</v>
      </c>
    </row>
    <row r="1720" spans="97:97" ht="15" hidden="1" customHeight="1">
      <c r="CS1720" s="1" t="s">
        <v>3970</v>
      </c>
    </row>
    <row r="1721" spans="97:97" ht="15" hidden="1" customHeight="1">
      <c r="CS1721" s="1" t="s">
        <v>3971</v>
      </c>
    </row>
    <row r="1722" spans="97:97" ht="15" hidden="1" customHeight="1">
      <c r="CS1722" s="1" t="s">
        <v>3972</v>
      </c>
    </row>
    <row r="1723" spans="97:97" ht="15" hidden="1" customHeight="1">
      <c r="CS1723" s="1" t="s">
        <v>3973</v>
      </c>
    </row>
    <row r="1724" spans="97:97" ht="15" hidden="1" customHeight="1">
      <c r="CS1724" s="1" t="s">
        <v>3974</v>
      </c>
    </row>
    <row r="1725" spans="97:97" ht="15" hidden="1" customHeight="1">
      <c r="CS1725" s="1" t="s">
        <v>3975</v>
      </c>
    </row>
    <row r="1726" spans="97:97" ht="15" hidden="1" customHeight="1">
      <c r="CS1726" s="1" t="s">
        <v>3976</v>
      </c>
    </row>
    <row r="1727" spans="97:97" ht="15" hidden="1" customHeight="1">
      <c r="CS1727" s="1" t="s">
        <v>3977</v>
      </c>
    </row>
    <row r="1728" spans="97:97" ht="15" hidden="1" customHeight="1">
      <c r="CS1728" s="1" t="s">
        <v>3978</v>
      </c>
    </row>
    <row r="1729" spans="97:97" ht="15" hidden="1" customHeight="1">
      <c r="CS1729" s="1" t="s">
        <v>3979</v>
      </c>
    </row>
    <row r="1730" spans="97:97" ht="15" hidden="1" customHeight="1">
      <c r="CS1730" s="1" t="s">
        <v>3980</v>
      </c>
    </row>
    <row r="1731" spans="97:97" ht="15" hidden="1" customHeight="1">
      <c r="CS1731" s="1" t="s">
        <v>3981</v>
      </c>
    </row>
    <row r="1732" spans="97:97" ht="15" hidden="1" customHeight="1">
      <c r="CS1732" s="1" t="s">
        <v>3982</v>
      </c>
    </row>
    <row r="1733" spans="97:97" ht="15" hidden="1" customHeight="1">
      <c r="CS1733" s="1" t="s">
        <v>3983</v>
      </c>
    </row>
    <row r="1734" spans="97:97" ht="15" hidden="1" customHeight="1">
      <c r="CS1734" s="1" t="s">
        <v>3984</v>
      </c>
    </row>
    <row r="1735" spans="97:97" ht="15" hidden="1" customHeight="1">
      <c r="CS1735" s="1" t="s">
        <v>3985</v>
      </c>
    </row>
    <row r="1736" spans="97:97" ht="15" hidden="1" customHeight="1">
      <c r="CS1736" s="1" t="s">
        <v>543</v>
      </c>
    </row>
    <row r="1737" spans="97:97" ht="15" hidden="1" customHeight="1">
      <c r="CS1737" s="1" t="s">
        <v>618</v>
      </c>
    </row>
    <row r="1738" spans="97:97" ht="15" hidden="1" customHeight="1">
      <c r="CS1738" s="1" t="s">
        <v>3986</v>
      </c>
    </row>
    <row r="1739" spans="97:97" ht="15" hidden="1" customHeight="1">
      <c r="CS1739" s="1" t="s">
        <v>3987</v>
      </c>
    </row>
    <row r="1740" spans="97:97" ht="15" hidden="1" customHeight="1">
      <c r="CS1740" s="1" t="s">
        <v>3988</v>
      </c>
    </row>
    <row r="1741" spans="97:97" ht="15" hidden="1" customHeight="1">
      <c r="CS1741" s="1" t="s">
        <v>3989</v>
      </c>
    </row>
    <row r="1742" spans="97:97" ht="15" hidden="1" customHeight="1">
      <c r="CS1742" s="1" t="s">
        <v>3990</v>
      </c>
    </row>
    <row r="1743" spans="97:97" ht="15" hidden="1" customHeight="1">
      <c r="CS1743" s="1" t="s">
        <v>3991</v>
      </c>
    </row>
    <row r="1744" spans="97:97" ht="15" hidden="1" customHeight="1">
      <c r="CS1744" s="1" t="s">
        <v>3992</v>
      </c>
    </row>
    <row r="1745" spans="97:97" ht="15" hidden="1" customHeight="1">
      <c r="CS1745" s="1" t="s">
        <v>3993</v>
      </c>
    </row>
    <row r="1746" spans="97:97" ht="15" hidden="1" customHeight="1">
      <c r="CS1746" s="1" t="s">
        <v>3994</v>
      </c>
    </row>
    <row r="1747" spans="97:97" ht="15" hidden="1" customHeight="1">
      <c r="CS1747" s="1" t="s">
        <v>3995</v>
      </c>
    </row>
    <row r="1748" spans="97:97" ht="15" hidden="1" customHeight="1">
      <c r="CS1748" s="1" t="s">
        <v>3996</v>
      </c>
    </row>
    <row r="1749" spans="97:97" ht="15" hidden="1" customHeight="1">
      <c r="CS1749" s="1" t="s">
        <v>3997</v>
      </c>
    </row>
    <row r="1750" spans="97:97" ht="15" hidden="1" customHeight="1">
      <c r="CS1750" s="1" t="s">
        <v>3998</v>
      </c>
    </row>
    <row r="1751" spans="97:97" ht="15" hidden="1" customHeight="1">
      <c r="CS1751" s="1" t="s">
        <v>3999</v>
      </c>
    </row>
    <row r="1752" spans="97:97" ht="15" hidden="1" customHeight="1">
      <c r="CS1752" s="1" t="s">
        <v>4000</v>
      </c>
    </row>
    <row r="1753" spans="97:97" ht="15" hidden="1" customHeight="1">
      <c r="CS1753" s="1" t="s">
        <v>4001</v>
      </c>
    </row>
    <row r="1754" spans="97:97" ht="15" hidden="1" customHeight="1">
      <c r="CS1754" s="1" t="s">
        <v>4002</v>
      </c>
    </row>
    <row r="1755" spans="97:97" ht="15" hidden="1" customHeight="1">
      <c r="CS1755" s="1" t="s">
        <v>4003</v>
      </c>
    </row>
    <row r="1756" spans="97:97" ht="15" hidden="1" customHeight="1">
      <c r="CS1756" s="1" t="s">
        <v>4004</v>
      </c>
    </row>
    <row r="1757" spans="97:97" ht="15" hidden="1" customHeight="1">
      <c r="CS1757" s="1" t="s">
        <v>4005</v>
      </c>
    </row>
    <row r="1758" spans="97:97" ht="15" hidden="1" customHeight="1">
      <c r="CS1758" s="1" t="s">
        <v>4006</v>
      </c>
    </row>
    <row r="1759" spans="97:97" ht="15" hidden="1" customHeight="1">
      <c r="CS1759" s="1" t="s">
        <v>4007</v>
      </c>
    </row>
    <row r="1760" spans="97:97" ht="15" hidden="1" customHeight="1">
      <c r="CS1760" s="1" t="s">
        <v>4008</v>
      </c>
    </row>
    <row r="1761" spans="97:97" ht="15" hidden="1" customHeight="1">
      <c r="CS1761" s="1" t="s">
        <v>4009</v>
      </c>
    </row>
    <row r="1762" spans="97:97" ht="15" hidden="1" customHeight="1">
      <c r="CS1762" s="1" t="s">
        <v>4010</v>
      </c>
    </row>
    <row r="1763" spans="97:97" ht="15" hidden="1" customHeight="1">
      <c r="CS1763" s="1" t="s">
        <v>4011</v>
      </c>
    </row>
    <row r="1764" spans="97:97" ht="15" hidden="1" customHeight="1">
      <c r="CS1764" s="1" t="s">
        <v>4012</v>
      </c>
    </row>
    <row r="1765" spans="97:97" ht="15" hidden="1" customHeight="1">
      <c r="CS1765" s="1" t="s">
        <v>4013</v>
      </c>
    </row>
    <row r="1766" spans="97:97" ht="15" hidden="1" customHeight="1">
      <c r="CS1766" s="1" t="s">
        <v>4014</v>
      </c>
    </row>
    <row r="1767" spans="97:97" ht="15" hidden="1" customHeight="1">
      <c r="CS1767" s="1" t="s">
        <v>4015</v>
      </c>
    </row>
    <row r="1768" spans="97:97" ht="15" hidden="1" customHeight="1">
      <c r="CS1768" s="1" t="s">
        <v>4016</v>
      </c>
    </row>
    <row r="1769" spans="97:97" ht="15" hidden="1" customHeight="1">
      <c r="CS1769" s="1" t="s">
        <v>4017</v>
      </c>
    </row>
    <row r="1770" spans="97:97" ht="15" hidden="1" customHeight="1">
      <c r="CS1770" s="1" t="s">
        <v>4018</v>
      </c>
    </row>
    <row r="1771" spans="97:97" ht="15" hidden="1" customHeight="1">
      <c r="CS1771" s="1" t="s">
        <v>4019</v>
      </c>
    </row>
    <row r="1772" spans="97:97" ht="15" hidden="1" customHeight="1">
      <c r="CS1772" s="1" t="s">
        <v>543</v>
      </c>
    </row>
    <row r="1773" spans="97:97" ht="15" hidden="1" customHeight="1">
      <c r="CS1773" s="1" t="s">
        <v>619</v>
      </c>
    </row>
    <row r="1774" spans="97:97" ht="15" hidden="1" customHeight="1">
      <c r="CS1774" s="1" t="s">
        <v>4020</v>
      </c>
    </row>
    <row r="1775" spans="97:97" ht="15" hidden="1" customHeight="1">
      <c r="CS1775" s="1" t="s">
        <v>4021</v>
      </c>
    </row>
    <row r="1776" spans="97:97" ht="15" hidden="1" customHeight="1">
      <c r="CS1776" s="1" t="s">
        <v>4022</v>
      </c>
    </row>
    <row r="1777" spans="97:97" ht="15" hidden="1" customHeight="1">
      <c r="CS1777" s="1" t="s">
        <v>4023</v>
      </c>
    </row>
    <row r="1778" spans="97:97" ht="15" hidden="1" customHeight="1">
      <c r="CS1778" s="1" t="s">
        <v>4024</v>
      </c>
    </row>
    <row r="1779" spans="97:97" ht="15" hidden="1" customHeight="1">
      <c r="CS1779" s="1" t="s">
        <v>4025</v>
      </c>
    </row>
    <row r="1780" spans="97:97" ht="15" hidden="1" customHeight="1">
      <c r="CS1780" s="1" t="s">
        <v>4026</v>
      </c>
    </row>
    <row r="1781" spans="97:97" ht="15" hidden="1" customHeight="1">
      <c r="CS1781" s="1" t="s">
        <v>4027</v>
      </c>
    </row>
    <row r="1782" spans="97:97" ht="15" hidden="1" customHeight="1">
      <c r="CS1782" s="1" t="s">
        <v>4028</v>
      </c>
    </row>
    <row r="1783" spans="97:97" ht="15" hidden="1" customHeight="1">
      <c r="CS1783" s="1" t="s">
        <v>4029</v>
      </c>
    </row>
    <row r="1784" spans="97:97" ht="15" hidden="1" customHeight="1">
      <c r="CS1784" s="1" t="s">
        <v>4030</v>
      </c>
    </row>
    <row r="1785" spans="97:97" ht="15" hidden="1" customHeight="1">
      <c r="CS1785" s="1" t="s">
        <v>4031</v>
      </c>
    </row>
    <row r="1786" spans="97:97" ht="15" hidden="1" customHeight="1">
      <c r="CS1786" s="1" t="s">
        <v>4032</v>
      </c>
    </row>
    <row r="1787" spans="97:97" ht="15" hidden="1" customHeight="1">
      <c r="CS1787" s="1" t="s">
        <v>4033</v>
      </c>
    </row>
    <row r="1788" spans="97:97" ht="15" hidden="1" customHeight="1">
      <c r="CS1788" s="1" t="s">
        <v>4034</v>
      </c>
    </row>
    <row r="1789" spans="97:97" ht="15" hidden="1" customHeight="1">
      <c r="CS1789" s="1" t="s">
        <v>4035</v>
      </c>
    </row>
    <row r="1790" spans="97:97" ht="15" hidden="1" customHeight="1">
      <c r="CS1790" s="1" t="s">
        <v>4036</v>
      </c>
    </row>
    <row r="1791" spans="97:97" ht="15" hidden="1" customHeight="1">
      <c r="CS1791" s="1" t="s">
        <v>4037</v>
      </c>
    </row>
    <row r="1792" spans="97:97" ht="15" hidden="1" customHeight="1">
      <c r="CS1792" s="1" t="s">
        <v>4038</v>
      </c>
    </row>
    <row r="1793" spans="97:97" ht="15" hidden="1" customHeight="1">
      <c r="CS1793" s="1" t="s">
        <v>4039</v>
      </c>
    </row>
    <row r="1794" spans="97:97" ht="15" hidden="1" customHeight="1">
      <c r="CS1794" s="1" t="s">
        <v>4040</v>
      </c>
    </row>
    <row r="1795" spans="97:97" ht="15" hidden="1" customHeight="1">
      <c r="CS1795" s="1" t="s">
        <v>4041</v>
      </c>
    </row>
    <row r="1796" spans="97:97" ht="15" hidden="1" customHeight="1">
      <c r="CS1796" s="1" t="s">
        <v>4042</v>
      </c>
    </row>
    <row r="1797" spans="97:97" ht="15" hidden="1" customHeight="1">
      <c r="CS1797" s="1" t="s">
        <v>4043</v>
      </c>
    </row>
    <row r="1798" spans="97:97" ht="15" hidden="1" customHeight="1">
      <c r="CS1798" s="1" t="s">
        <v>4044</v>
      </c>
    </row>
    <row r="1799" spans="97:97" ht="15" hidden="1" customHeight="1">
      <c r="CS1799" s="1" t="s">
        <v>4045</v>
      </c>
    </row>
    <row r="1800" spans="97:97" ht="15" hidden="1" customHeight="1">
      <c r="CS1800" s="1" t="s">
        <v>4046</v>
      </c>
    </row>
    <row r="1801" spans="97:97" ht="15" hidden="1" customHeight="1">
      <c r="CS1801" s="1" t="s">
        <v>4047</v>
      </c>
    </row>
    <row r="1802" spans="97:97" ht="15" hidden="1" customHeight="1">
      <c r="CS1802" s="1" t="s">
        <v>4048</v>
      </c>
    </row>
    <row r="1803" spans="97:97" ht="15" hidden="1" customHeight="1">
      <c r="CS1803" s="1" t="s">
        <v>4049</v>
      </c>
    </row>
    <row r="1804" spans="97:97" ht="15" hidden="1" customHeight="1">
      <c r="CS1804" s="1" t="s">
        <v>4050</v>
      </c>
    </row>
    <row r="1805" spans="97:97" ht="15" hidden="1" customHeight="1">
      <c r="CS1805" s="1" t="s">
        <v>4051</v>
      </c>
    </row>
    <row r="1806" spans="97:97" ht="15" hidden="1" customHeight="1">
      <c r="CS1806" s="1" t="s">
        <v>4052</v>
      </c>
    </row>
    <row r="1807" spans="97:97" ht="15" hidden="1" customHeight="1">
      <c r="CS1807" s="1" t="s">
        <v>4053</v>
      </c>
    </row>
    <row r="1808" spans="97:97" ht="15" hidden="1" customHeight="1">
      <c r="CS1808" s="1" t="s">
        <v>4054</v>
      </c>
    </row>
    <row r="1809" spans="97:97" ht="15" hidden="1" customHeight="1">
      <c r="CS1809" s="1" t="s">
        <v>4055</v>
      </c>
    </row>
    <row r="1810" spans="97:97" ht="15" hidden="1" customHeight="1">
      <c r="CS1810" s="1" t="s">
        <v>4056</v>
      </c>
    </row>
    <row r="1811" spans="97:97" ht="15" hidden="1" customHeight="1">
      <c r="CS1811" s="1" t="s">
        <v>4057</v>
      </c>
    </row>
    <row r="1812" spans="97:97" ht="15" hidden="1" customHeight="1">
      <c r="CS1812" s="1" t="s">
        <v>4058</v>
      </c>
    </row>
    <row r="1813" spans="97:97" ht="15" hidden="1" customHeight="1">
      <c r="CS1813" s="1" t="s">
        <v>4059</v>
      </c>
    </row>
    <row r="1814" spans="97:97" ht="15" hidden="1" customHeight="1">
      <c r="CS1814" s="1" t="s">
        <v>4060</v>
      </c>
    </row>
    <row r="1815" spans="97:97" ht="15" hidden="1" customHeight="1">
      <c r="CS1815" s="1" t="s">
        <v>4061</v>
      </c>
    </row>
    <row r="1816" spans="97:97" ht="15" hidden="1" customHeight="1">
      <c r="CS1816" s="1" t="s">
        <v>4062</v>
      </c>
    </row>
    <row r="1817" spans="97:97" ht="15" hidden="1" customHeight="1">
      <c r="CS1817" s="1" t="s">
        <v>4063</v>
      </c>
    </row>
    <row r="1818" spans="97:97" ht="15" hidden="1" customHeight="1">
      <c r="CS1818" s="1" t="s">
        <v>4064</v>
      </c>
    </row>
    <row r="1819" spans="97:97" ht="15" hidden="1" customHeight="1">
      <c r="CS1819" s="1" t="s">
        <v>4065</v>
      </c>
    </row>
    <row r="1820" spans="97:97" ht="15" hidden="1" customHeight="1">
      <c r="CS1820" s="1" t="s">
        <v>4066</v>
      </c>
    </row>
    <row r="1821" spans="97:97" ht="15" hidden="1" customHeight="1">
      <c r="CS1821" s="1" t="s">
        <v>4067</v>
      </c>
    </row>
    <row r="1822" spans="97:97" ht="15" hidden="1" customHeight="1">
      <c r="CS1822" s="1" t="s">
        <v>4068</v>
      </c>
    </row>
    <row r="1823" spans="97:97" ht="15" hidden="1" customHeight="1">
      <c r="CS1823" s="1" t="s">
        <v>4069</v>
      </c>
    </row>
    <row r="1824" spans="97:97" ht="15" hidden="1" customHeight="1">
      <c r="CS1824" s="1" t="s">
        <v>4070</v>
      </c>
    </row>
    <row r="1825" spans="97:97" ht="15" hidden="1" customHeight="1">
      <c r="CS1825" s="1" t="s">
        <v>4071</v>
      </c>
    </row>
    <row r="1826" spans="97:97" ht="15" hidden="1" customHeight="1">
      <c r="CS1826" s="1" t="s">
        <v>4072</v>
      </c>
    </row>
    <row r="1827" spans="97:97" ht="15" hidden="1" customHeight="1">
      <c r="CS1827" s="1" t="s">
        <v>4073</v>
      </c>
    </row>
    <row r="1828" spans="97:97" ht="15" hidden="1" customHeight="1">
      <c r="CS1828" s="1" t="s">
        <v>4074</v>
      </c>
    </row>
    <row r="1829" spans="97:97" ht="15" hidden="1" customHeight="1">
      <c r="CS1829" s="1" t="s">
        <v>4075</v>
      </c>
    </row>
    <row r="1830" spans="97:97" ht="15" hidden="1" customHeight="1">
      <c r="CS1830" s="1" t="s">
        <v>4076</v>
      </c>
    </row>
    <row r="1831" spans="97:97" ht="15" hidden="1" customHeight="1">
      <c r="CS1831" s="1" t="s">
        <v>4077</v>
      </c>
    </row>
    <row r="1832" spans="97:97" ht="15" hidden="1" customHeight="1">
      <c r="CS1832" s="1" t="s">
        <v>4078</v>
      </c>
    </row>
    <row r="1833" spans="97:97" ht="15" hidden="1" customHeight="1">
      <c r="CS1833" s="1" t="s">
        <v>4079</v>
      </c>
    </row>
    <row r="1834" spans="97:97" ht="15" hidden="1" customHeight="1">
      <c r="CS1834" s="1" t="s">
        <v>4080</v>
      </c>
    </row>
    <row r="1835" spans="97:97" ht="15" hidden="1" customHeight="1">
      <c r="CS1835" s="1" t="s">
        <v>4081</v>
      </c>
    </row>
    <row r="1836" spans="97:97" ht="15" hidden="1" customHeight="1">
      <c r="CS1836" s="1" t="s">
        <v>4082</v>
      </c>
    </row>
    <row r="1837" spans="97:97" ht="15" hidden="1" customHeight="1">
      <c r="CS1837" s="1" t="s">
        <v>4083</v>
      </c>
    </row>
    <row r="1838" spans="97:97" ht="15" hidden="1" customHeight="1">
      <c r="CS1838" s="1" t="s">
        <v>4084</v>
      </c>
    </row>
    <row r="1839" spans="97:97" ht="15" hidden="1" customHeight="1">
      <c r="CS1839" s="1" t="s">
        <v>4085</v>
      </c>
    </row>
    <row r="1840" spans="97:97" ht="15" hidden="1" customHeight="1">
      <c r="CS1840" s="1" t="s">
        <v>4086</v>
      </c>
    </row>
    <row r="1841" spans="97:97" ht="15" hidden="1" customHeight="1">
      <c r="CS1841" s="1" t="s">
        <v>4087</v>
      </c>
    </row>
    <row r="1842" spans="97:97" ht="15" hidden="1" customHeight="1">
      <c r="CS1842" s="1" t="s">
        <v>4088</v>
      </c>
    </row>
    <row r="1843" spans="97:97" ht="15" hidden="1" customHeight="1">
      <c r="CS1843" s="1" t="s">
        <v>4089</v>
      </c>
    </row>
    <row r="1844" spans="97:97" ht="15" hidden="1" customHeight="1">
      <c r="CS1844" s="1" t="s">
        <v>4090</v>
      </c>
    </row>
    <row r="1845" spans="97:97" ht="15" hidden="1" customHeight="1">
      <c r="CS1845" s="1" t="s">
        <v>4091</v>
      </c>
    </row>
    <row r="1846" spans="97:97" ht="15" hidden="1" customHeight="1">
      <c r="CS1846" s="1" t="s">
        <v>4092</v>
      </c>
    </row>
    <row r="1847" spans="97:97" ht="15" hidden="1" customHeight="1">
      <c r="CS1847" s="1" t="s">
        <v>4093</v>
      </c>
    </row>
    <row r="1848" spans="97:97" ht="15" hidden="1" customHeight="1">
      <c r="CS1848" s="1" t="s">
        <v>543</v>
      </c>
    </row>
    <row r="1849" spans="97:97" ht="15" hidden="1" customHeight="1">
      <c r="CS1849" s="1" t="s">
        <v>620</v>
      </c>
    </row>
    <row r="1850" spans="97:97" ht="15" hidden="1" customHeight="1">
      <c r="CS1850" s="1" t="s">
        <v>4094</v>
      </c>
    </row>
    <row r="1851" spans="97:97" ht="15" hidden="1" customHeight="1">
      <c r="CS1851" s="1" t="s">
        <v>4095</v>
      </c>
    </row>
    <row r="1852" spans="97:97" ht="15" hidden="1" customHeight="1">
      <c r="CS1852" s="1" t="s">
        <v>4096</v>
      </c>
    </row>
    <row r="1853" spans="97:97" ht="15" hidden="1" customHeight="1">
      <c r="CS1853" s="1" t="s">
        <v>4097</v>
      </c>
    </row>
    <row r="1854" spans="97:97" ht="15" hidden="1" customHeight="1">
      <c r="CS1854" s="1" t="s">
        <v>4098</v>
      </c>
    </row>
    <row r="1855" spans="97:97" ht="15" hidden="1" customHeight="1">
      <c r="CS1855" s="1" t="s">
        <v>4099</v>
      </c>
    </row>
    <row r="1856" spans="97:97" ht="15" hidden="1" customHeight="1">
      <c r="CS1856" s="1" t="s">
        <v>4100</v>
      </c>
    </row>
    <row r="1857" spans="97:97" ht="15" hidden="1" customHeight="1">
      <c r="CS1857" s="1" t="s">
        <v>4101</v>
      </c>
    </row>
    <row r="1858" spans="97:97" ht="15" hidden="1" customHeight="1">
      <c r="CS1858" s="1" t="s">
        <v>4102</v>
      </c>
    </row>
    <row r="1859" spans="97:97" ht="15" hidden="1" customHeight="1">
      <c r="CS1859" s="1" t="s">
        <v>4103</v>
      </c>
    </row>
    <row r="1860" spans="97:97" ht="15" hidden="1" customHeight="1">
      <c r="CS1860" s="1" t="s">
        <v>4104</v>
      </c>
    </row>
    <row r="1861" spans="97:97" ht="15" hidden="1" customHeight="1">
      <c r="CS1861" s="1" t="s">
        <v>4105</v>
      </c>
    </row>
    <row r="1862" spans="97:97" ht="15" hidden="1" customHeight="1">
      <c r="CS1862" s="1" t="s">
        <v>4106</v>
      </c>
    </row>
    <row r="1863" spans="97:97" ht="15" hidden="1" customHeight="1">
      <c r="CS1863" s="1" t="s">
        <v>4107</v>
      </c>
    </row>
    <row r="1864" spans="97:97" ht="15" hidden="1" customHeight="1">
      <c r="CS1864" s="1" t="s">
        <v>4108</v>
      </c>
    </row>
    <row r="1865" spans="97:97" ht="15" hidden="1" customHeight="1">
      <c r="CS1865" s="1" t="s">
        <v>4109</v>
      </c>
    </row>
    <row r="1866" spans="97:97" ht="15" hidden="1" customHeight="1">
      <c r="CS1866" s="1" t="s">
        <v>4110</v>
      </c>
    </row>
    <row r="1867" spans="97:97" ht="15" hidden="1" customHeight="1">
      <c r="CS1867" s="1" t="s">
        <v>4111</v>
      </c>
    </row>
    <row r="1868" spans="97:97" ht="15" hidden="1" customHeight="1">
      <c r="CS1868" s="1" t="s">
        <v>4112</v>
      </c>
    </row>
    <row r="1869" spans="97:97" ht="15" hidden="1" customHeight="1">
      <c r="CS1869" s="1" t="s">
        <v>4113</v>
      </c>
    </row>
    <row r="1870" spans="97:97" ht="15" hidden="1" customHeight="1">
      <c r="CS1870" s="1" t="s">
        <v>543</v>
      </c>
    </row>
    <row r="1871" spans="97:97" ht="15" hidden="1" customHeight="1">
      <c r="CS1871" s="1" t="s">
        <v>621</v>
      </c>
    </row>
    <row r="1872" spans="97:97" ht="15" hidden="1" customHeight="1">
      <c r="CS1872" s="1" t="s">
        <v>4114</v>
      </c>
    </row>
    <row r="1873" spans="97:97" ht="15" hidden="1" customHeight="1">
      <c r="CS1873" s="1" t="s">
        <v>4115</v>
      </c>
    </row>
    <row r="1874" spans="97:97" ht="15" hidden="1" customHeight="1">
      <c r="CS1874" s="1" t="s">
        <v>4116</v>
      </c>
    </row>
    <row r="1875" spans="97:97" ht="15" hidden="1" customHeight="1">
      <c r="CS1875" s="1" t="s">
        <v>4117</v>
      </c>
    </row>
    <row r="1876" spans="97:97" ht="15" hidden="1" customHeight="1">
      <c r="CS1876" s="1" t="s">
        <v>4118</v>
      </c>
    </row>
    <row r="1877" spans="97:97" ht="15" hidden="1" customHeight="1">
      <c r="CS1877" s="1" t="s">
        <v>4119</v>
      </c>
    </row>
    <row r="1878" spans="97:97" ht="15" hidden="1" customHeight="1">
      <c r="CS1878" s="1" t="s">
        <v>4120</v>
      </c>
    </row>
    <row r="1879" spans="97:97" ht="15" hidden="1" customHeight="1">
      <c r="CS1879" s="1" t="s">
        <v>4121</v>
      </c>
    </row>
    <row r="1880" spans="97:97" ht="15" hidden="1" customHeight="1">
      <c r="CS1880" s="1" t="s">
        <v>4122</v>
      </c>
    </row>
    <row r="1881" spans="97:97" ht="15" hidden="1" customHeight="1">
      <c r="CS1881" s="1" t="s">
        <v>4123</v>
      </c>
    </row>
    <row r="1882" spans="97:97" ht="15" hidden="1" customHeight="1">
      <c r="CS1882" s="1" t="s">
        <v>4124</v>
      </c>
    </row>
    <row r="1883" spans="97:97" ht="15" hidden="1" customHeight="1">
      <c r="CS1883" s="1" t="s">
        <v>4125</v>
      </c>
    </row>
    <row r="1884" spans="97:97" ht="15" hidden="1" customHeight="1">
      <c r="CS1884" s="1" t="s">
        <v>4126</v>
      </c>
    </row>
    <row r="1885" spans="97:97" ht="15" hidden="1" customHeight="1">
      <c r="CS1885" s="1" t="s">
        <v>4127</v>
      </c>
    </row>
    <row r="1886" spans="97:97" ht="15" hidden="1" customHeight="1">
      <c r="CS1886" s="1" t="s">
        <v>4128</v>
      </c>
    </row>
    <row r="1887" spans="97:97" ht="15" hidden="1" customHeight="1">
      <c r="CS1887" s="1" t="s">
        <v>4129</v>
      </c>
    </row>
    <row r="1888" spans="97:97" ht="15" hidden="1" customHeight="1">
      <c r="CS1888" s="1" t="s">
        <v>4130</v>
      </c>
    </row>
    <row r="1889" spans="97:97" ht="15" hidden="1" customHeight="1">
      <c r="CS1889" s="1" t="s">
        <v>4131</v>
      </c>
    </row>
    <row r="1890" spans="97:97" ht="15" hidden="1" customHeight="1">
      <c r="CS1890" s="1" t="s">
        <v>4132</v>
      </c>
    </row>
    <row r="1891" spans="97:97" ht="15" hidden="1" customHeight="1">
      <c r="CS1891" s="1" t="s">
        <v>4133</v>
      </c>
    </row>
    <row r="1892" spans="97:97" ht="15" hidden="1" customHeight="1">
      <c r="CS1892" s="1" t="s">
        <v>4134</v>
      </c>
    </row>
    <row r="1893" spans="97:97" ht="15" hidden="1" customHeight="1">
      <c r="CS1893" s="1" t="s">
        <v>543</v>
      </c>
    </row>
    <row r="1894" spans="97:97" ht="15" hidden="1" customHeight="1">
      <c r="CS1894" s="1" t="s">
        <v>622</v>
      </c>
    </row>
    <row r="1895" spans="97:97" ht="15" hidden="1" customHeight="1">
      <c r="CS1895" s="1" t="s">
        <v>4135</v>
      </c>
    </row>
    <row r="1896" spans="97:97" ht="15" hidden="1" customHeight="1">
      <c r="CS1896" s="1" t="s">
        <v>4136</v>
      </c>
    </row>
    <row r="1897" spans="97:97" ht="15" hidden="1" customHeight="1">
      <c r="CS1897" s="1" t="s">
        <v>4137</v>
      </c>
    </row>
    <row r="1898" spans="97:97" ht="15" hidden="1" customHeight="1">
      <c r="CS1898" s="1" t="s">
        <v>4138</v>
      </c>
    </row>
    <row r="1899" spans="97:97" ht="15" hidden="1" customHeight="1">
      <c r="CS1899" s="1" t="s">
        <v>4139</v>
      </c>
    </row>
    <row r="1900" spans="97:97" ht="15" hidden="1" customHeight="1">
      <c r="CS1900" s="1" t="s">
        <v>4140</v>
      </c>
    </row>
    <row r="1901" spans="97:97" ht="15" hidden="1" customHeight="1">
      <c r="CS1901" s="1" t="s">
        <v>4141</v>
      </c>
    </row>
    <row r="1902" spans="97:97" ht="15" hidden="1" customHeight="1">
      <c r="CS1902" s="1" t="s">
        <v>4142</v>
      </c>
    </row>
    <row r="1903" spans="97:97" ht="15" hidden="1" customHeight="1">
      <c r="CS1903" s="1" t="s">
        <v>4143</v>
      </c>
    </row>
    <row r="1904" spans="97:97" ht="15" hidden="1" customHeight="1">
      <c r="CS1904" s="1" t="s">
        <v>4144</v>
      </c>
    </row>
    <row r="1905" spans="97:97" ht="15" hidden="1" customHeight="1">
      <c r="CS1905" s="1" t="s">
        <v>4145</v>
      </c>
    </row>
    <row r="1906" spans="97:97" ht="15" hidden="1" customHeight="1">
      <c r="CS1906" s="1" t="s">
        <v>4146</v>
      </c>
    </row>
    <row r="1907" spans="97:97" ht="15" hidden="1" customHeight="1">
      <c r="CS1907" s="1" t="s">
        <v>4147</v>
      </c>
    </row>
    <row r="1908" spans="97:97" ht="15" hidden="1" customHeight="1">
      <c r="CS1908" s="1" t="s">
        <v>4148</v>
      </c>
    </row>
    <row r="1909" spans="97:97" ht="15" hidden="1" customHeight="1">
      <c r="CS1909" s="1" t="s">
        <v>4149</v>
      </c>
    </row>
    <row r="1910" spans="97:97" ht="15" hidden="1" customHeight="1">
      <c r="CS1910" s="1" t="s">
        <v>4150</v>
      </c>
    </row>
    <row r="1911" spans="97:97" ht="15" hidden="1" customHeight="1">
      <c r="CS1911" s="1" t="s">
        <v>4151</v>
      </c>
    </row>
    <row r="1912" spans="97:97" ht="15" hidden="1" customHeight="1">
      <c r="CS1912" s="1" t="s">
        <v>4152</v>
      </c>
    </row>
    <row r="1913" spans="97:97" ht="15" hidden="1" customHeight="1">
      <c r="CS1913" s="1" t="s">
        <v>4153</v>
      </c>
    </row>
    <row r="1914" spans="97:97" ht="15" hidden="1" customHeight="1">
      <c r="CS1914" s="1" t="s">
        <v>4154</v>
      </c>
    </row>
    <row r="1915" spans="97:97" ht="15" hidden="1" customHeight="1">
      <c r="CS1915" s="1" t="s">
        <v>4155</v>
      </c>
    </row>
    <row r="1916" spans="97:97" ht="15" hidden="1" customHeight="1">
      <c r="CS1916" s="1" t="s">
        <v>4156</v>
      </c>
    </row>
    <row r="1917" spans="97:97" ht="15" hidden="1" customHeight="1">
      <c r="CS1917" s="1" t="s">
        <v>4157</v>
      </c>
    </row>
    <row r="1918" spans="97:97" ht="15" hidden="1" customHeight="1">
      <c r="CS1918" s="1" t="s">
        <v>4158</v>
      </c>
    </row>
    <row r="1919" spans="97:97" ht="15" hidden="1" customHeight="1">
      <c r="CS1919" s="1" t="s">
        <v>4159</v>
      </c>
    </row>
    <row r="1920" spans="97:97" ht="15" hidden="1" customHeight="1">
      <c r="CS1920" s="1" t="s">
        <v>4160</v>
      </c>
    </row>
    <row r="1921" spans="97:97" ht="15" hidden="1" customHeight="1">
      <c r="CS1921" s="1" t="s">
        <v>4161</v>
      </c>
    </row>
    <row r="1922" spans="97:97" ht="15" hidden="1" customHeight="1">
      <c r="CS1922" s="1" t="s">
        <v>4162</v>
      </c>
    </row>
    <row r="1923" spans="97:97" ht="15" hidden="1" customHeight="1">
      <c r="CS1923" s="1" t="s">
        <v>4163</v>
      </c>
    </row>
    <row r="1924" spans="97:97" ht="15" hidden="1" customHeight="1">
      <c r="CS1924" s="1" t="s">
        <v>4164</v>
      </c>
    </row>
    <row r="1925" spans="97:97" ht="15" hidden="1" customHeight="1">
      <c r="CS1925" s="1" t="s">
        <v>4165</v>
      </c>
    </row>
    <row r="1926" spans="97:97" ht="15" hidden="1" customHeight="1">
      <c r="CS1926" s="1" t="s">
        <v>4166</v>
      </c>
    </row>
    <row r="1927" spans="97:97" ht="15" hidden="1" customHeight="1">
      <c r="CS1927" s="1" t="s">
        <v>4167</v>
      </c>
    </row>
    <row r="1928" spans="97:97" ht="15" hidden="1" customHeight="1">
      <c r="CS1928" s="1" t="s">
        <v>4168</v>
      </c>
    </row>
    <row r="1929" spans="97:97" ht="15" hidden="1" customHeight="1">
      <c r="CS1929" s="1" t="s">
        <v>4169</v>
      </c>
    </row>
    <row r="1930" spans="97:97" ht="15" hidden="1" customHeight="1">
      <c r="CS1930" s="1" t="s">
        <v>4170</v>
      </c>
    </row>
    <row r="1931" spans="97:97" ht="15" hidden="1" customHeight="1">
      <c r="CS1931" s="1" t="s">
        <v>4171</v>
      </c>
    </row>
    <row r="1932" spans="97:97" ht="15" hidden="1" customHeight="1">
      <c r="CS1932" s="1" t="s">
        <v>4172</v>
      </c>
    </row>
    <row r="1933" spans="97:97" ht="15" hidden="1" customHeight="1">
      <c r="CS1933" s="1" t="s">
        <v>4173</v>
      </c>
    </row>
    <row r="1934" spans="97:97" ht="15" hidden="1" customHeight="1">
      <c r="CS1934" s="1" t="s">
        <v>4174</v>
      </c>
    </row>
    <row r="1935" spans="97:97" ht="15" hidden="1" customHeight="1">
      <c r="CS1935" s="1" t="s">
        <v>4175</v>
      </c>
    </row>
    <row r="1936" spans="97:97" ht="15" hidden="1" customHeight="1">
      <c r="CS1936" s="1" t="s">
        <v>4176</v>
      </c>
    </row>
    <row r="1937" spans="97:97" ht="15" hidden="1" customHeight="1">
      <c r="CS1937" s="1" t="s">
        <v>4177</v>
      </c>
    </row>
    <row r="1938" spans="97:97" ht="15" hidden="1" customHeight="1">
      <c r="CS1938" s="1" t="s">
        <v>4178</v>
      </c>
    </row>
    <row r="1939" spans="97:97" ht="15" hidden="1" customHeight="1">
      <c r="CS1939" s="1" t="s">
        <v>4179</v>
      </c>
    </row>
    <row r="1940" spans="97:97" ht="15" hidden="1" customHeight="1">
      <c r="CS1940" s="1" t="s">
        <v>4180</v>
      </c>
    </row>
    <row r="1941" spans="97:97" ht="15" hidden="1" customHeight="1">
      <c r="CS1941" s="1" t="s">
        <v>4181</v>
      </c>
    </row>
    <row r="1942" spans="97:97" ht="15" hidden="1" customHeight="1">
      <c r="CS1942" s="1" t="s">
        <v>4182</v>
      </c>
    </row>
    <row r="1943" spans="97:97" ht="15" hidden="1" customHeight="1">
      <c r="CS1943" s="1" t="s">
        <v>4183</v>
      </c>
    </row>
    <row r="1944" spans="97:97" ht="15" hidden="1" customHeight="1">
      <c r="CS1944" s="1" t="s">
        <v>4184</v>
      </c>
    </row>
    <row r="1945" spans="97:97" ht="15" hidden="1" customHeight="1">
      <c r="CS1945" s="1" t="s">
        <v>543</v>
      </c>
    </row>
    <row r="1946" spans="97:97" ht="15" hidden="1" customHeight="1">
      <c r="CS1946" s="1" t="s">
        <v>623</v>
      </c>
    </row>
    <row r="1947" spans="97:97" ht="15" hidden="1" customHeight="1">
      <c r="CS1947" s="1" t="s">
        <v>4185</v>
      </c>
    </row>
    <row r="1948" spans="97:97" ht="15" hidden="1" customHeight="1">
      <c r="CS1948" s="1" t="s">
        <v>4186</v>
      </c>
    </row>
    <row r="1949" spans="97:97" ht="15" hidden="1" customHeight="1">
      <c r="CS1949" s="1" t="s">
        <v>4187</v>
      </c>
    </row>
    <row r="1950" spans="97:97" ht="15" hidden="1" customHeight="1">
      <c r="CS1950" s="1" t="s">
        <v>4188</v>
      </c>
    </row>
    <row r="1951" spans="97:97" ht="15" hidden="1" customHeight="1">
      <c r="CS1951" s="1" t="s">
        <v>4189</v>
      </c>
    </row>
    <row r="1952" spans="97:97" ht="15" hidden="1" customHeight="1">
      <c r="CS1952" s="1" t="s">
        <v>4190</v>
      </c>
    </row>
    <row r="1953" spans="97:97" ht="15" hidden="1" customHeight="1">
      <c r="CS1953" s="1" t="s">
        <v>4191</v>
      </c>
    </row>
    <row r="1954" spans="97:97" ht="15" hidden="1" customHeight="1">
      <c r="CS1954" s="1" t="s">
        <v>4192</v>
      </c>
    </row>
    <row r="1955" spans="97:97" ht="15" hidden="1" customHeight="1">
      <c r="CS1955" s="1" t="s">
        <v>4193</v>
      </c>
    </row>
    <row r="1956" spans="97:97" ht="15" hidden="1" customHeight="1">
      <c r="CS1956" s="1" t="s">
        <v>4194</v>
      </c>
    </row>
    <row r="1957" spans="97:97" ht="15" hidden="1" customHeight="1">
      <c r="CS1957" s="1" t="s">
        <v>4195</v>
      </c>
    </row>
    <row r="1958" spans="97:97" ht="15" hidden="1" customHeight="1">
      <c r="CS1958" s="1" t="s">
        <v>4196</v>
      </c>
    </row>
    <row r="1959" spans="97:97" ht="15" hidden="1" customHeight="1">
      <c r="CS1959" s="1" t="s">
        <v>4197</v>
      </c>
    </row>
    <row r="1960" spans="97:97" ht="15" hidden="1" customHeight="1">
      <c r="CS1960" s="1" t="s">
        <v>4198</v>
      </c>
    </row>
    <row r="1961" spans="97:97" ht="15" hidden="1" customHeight="1">
      <c r="CS1961" s="1" t="s">
        <v>4199</v>
      </c>
    </row>
    <row r="1962" spans="97:97" ht="15" hidden="1" customHeight="1">
      <c r="CS1962" s="1" t="s">
        <v>4200</v>
      </c>
    </row>
    <row r="1963" spans="97:97" ht="15" hidden="1" customHeight="1">
      <c r="CS1963" s="1" t="s">
        <v>4201</v>
      </c>
    </row>
    <row r="1964" spans="97:97" ht="15" hidden="1" customHeight="1">
      <c r="CS1964" s="1" t="s">
        <v>4202</v>
      </c>
    </row>
    <row r="1965" spans="97:97" ht="15" hidden="1" customHeight="1">
      <c r="CS1965" s="1" t="s">
        <v>543</v>
      </c>
    </row>
    <row r="1966" spans="97:97" ht="15" hidden="1" customHeight="1">
      <c r="CS1966" s="1" t="s">
        <v>624</v>
      </c>
    </row>
    <row r="1967" spans="97:97" ht="15" hidden="1" customHeight="1">
      <c r="CS1967" s="1" t="s">
        <v>4203</v>
      </c>
    </row>
    <row r="1968" spans="97:97" ht="15" hidden="1" customHeight="1">
      <c r="CS1968" s="1" t="s">
        <v>4204</v>
      </c>
    </row>
    <row r="1969" spans="97:97" ht="15" hidden="1" customHeight="1">
      <c r="CS1969" s="1" t="s">
        <v>4205</v>
      </c>
    </row>
    <row r="1970" spans="97:97" ht="15" hidden="1" customHeight="1">
      <c r="CS1970" s="1" t="s">
        <v>4206</v>
      </c>
    </row>
    <row r="1971" spans="97:97" ht="15" hidden="1" customHeight="1">
      <c r="CS1971" s="1" t="s">
        <v>4207</v>
      </c>
    </row>
    <row r="1972" spans="97:97" ht="15" hidden="1" customHeight="1">
      <c r="CS1972" s="1" t="s">
        <v>4208</v>
      </c>
    </row>
    <row r="1973" spans="97:97" ht="15" hidden="1" customHeight="1">
      <c r="CS1973" s="1" t="s">
        <v>4209</v>
      </c>
    </row>
    <row r="1974" spans="97:97" ht="15" hidden="1" customHeight="1">
      <c r="CS1974" s="1" t="s">
        <v>4210</v>
      </c>
    </row>
    <row r="1975" spans="97:97" ht="15" hidden="1" customHeight="1">
      <c r="CS1975" s="1" t="s">
        <v>4211</v>
      </c>
    </row>
    <row r="1976" spans="97:97" ht="15" hidden="1" customHeight="1">
      <c r="CS1976" s="1" t="s">
        <v>4212</v>
      </c>
    </row>
    <row r="1977" spans="97:97" ht="15" hidden="1" customHeight="1">
      <c r="CS1977" s="1" t="s">
        <v>4213</v>
      </c>
    </row>
    <row r="1978" spans="97:97" ht="15" hidden="1" customHeight="1">
      <c r="CS1978" s="1" t="s">
        <v>4214</v>
      </c>
    </row>
    <row r="1979" spans="97:97" ht="15" hidden="1" customHeight="1">
      <c r="CS1979" s="1" t="s">
        <v>4215</v>
      </c>
    </row>
    <row r="1980" spans="97:97" ht="15" hidden="1" customHeight="1">
      <c r="CS1980" s="1" t="s">
        <v>4216</v>
      </c>
    </row>
    <row r="1981" spans="97:97" ht="15" hidden="1" customHeight="1">
      <c r="CS1981" s="1" t="s">
        <v>4217</v>
      </c>
    </row>
    <row r="1982" spans="97:97" ht="15" hidden="1" customHeight="1">
      <c r="CS1982" s="1" t="s">
        <v>4218</v>
      </c>
    </row>
    <row r="1983" spans="97:97" ht="15" hidden="1" customHeight="1">
      <c r="CS1983" s="1" t="s">
        <v>4219</v>
      </c>
    </row>
    <row r="1984" spans="97:97" ht="15" hidden="1" customHeight="1">
      <c r="CS1984" s="1" t="s">
        <v>4220</v>
      </c>
    </row>
    <row r="1985" spans="97:97" ht="15" hidden="1" customHeight="1">
      <c r="CS1985" s="1" t="s">
        <v>4221</v>
      </c>
    </row>
    <row r="1986" spans="97:97" ht="15" hidden="1" customHeight="1">
      <c r="CS1986" s="1" t="s">
        <v>4222</v>
      </c>
    </row>
    <row r="1987" spans="97:97" ht="15" hidden="1" customHeight="1">
      <c r="CS1987" s="1" t="s">
        <v>4223</v>
      </c>
    </row>
    <row r="1988" spans="97:97" ht="15" hidden="1" customHeight="1">
      <c r="CS1988" s="1" t="s">
        <v>4224</v>
      </c>
    </row>
    <row r="1989" spans="97:97" ht="15" hidden="1" customHeight="1">
      <c r="CS1989" s="1" t="s">
        <v>4225</v>
      </c>
    </row>
    <row r="1990" spans="97:97" ht="15" hidden="1" customHeight="1">
      <c r="CS1990" s="1" t="s">
        <v>4226</v>
      </c>
    </row>
    <row r="1991" spans="97:97" ht="15" hidden="1" customHeight="1">
      <c r="CS1991" s="1" t="s">
        <v>4227</v>
      </c>
    </row>
    <row r="1992" spans="97:97" ht="15" hidden="1" customHeight="1">
      <c r="CS1992" s="1" t="s">
        <v>4228</v>
      </c>
    </row>
    <row r="1993" spans="97:97" ht="15" hidden="1" customHeight="1">
      <c r="CS1993" s="1" t="s">
        <v>543</v>
      </c>
    </row>
    <row r="1994" spans="97:97" ht="15" hidden="1" customHeight="1">
      <c r="CS1994" s="1" t="s">
        <v>625</v>
      </c>
    </row>
    <row r="1995" spans="97:97" ht="15" hidden="1" customHeight="1">
      <c r="CS1995" s="1" t="s">
        <v>4229</v>
      </c>
    </row>
    <row r="1996" spans="97:97" ht="15" hidden="1" customHeight="1">
      <c r="CS1996" s="1" t="s">
        <v>4230</v>
      </c>
    </row>
    <row r="1997" spans="97:97" ht="15" hidden="1" customHeight="1">
      <c r="CS1997" s="1" t="s">
        <v>4231</v>
      </c>
    </row>
    <row r="1998" spans="97:97" ht="15" hidden="1" customHeight="1">
      <c r="CS1998" s="1" t="s">
        <v>4232</v>
      </c>
    </row>
    <row r="1999" spans="97:97" ht="15" hidden="1" customHeight="1">
      <c r="CS1999" s="1" t="s">
        <v>4233</v>
      </c>
    </row>
    <row r="2000" spans="97:97" ht="15" hidden="1" customHeight="1">
      <c r="CS2000" s="1" t="s">
        <v>4234</v>
      </c>
    </row>
    <row r="2001" spans="97:97" ht="15" hidden="1" customHeight="1">
      <c r="CS2001" s="1" t="s">
        <v>4235</v>
      </c>
    </row>
    <row r="2002" spans="97:97" ht="15" hidden="1" customHeight="1">
      <c r="CS2002" s="1" t="s">
        <v>4236</v>
      </c>
    </row>
    <row r="2003" spans="97:97" ht="15" hidden="1" customHeight="1">
      <c r="CS2003" s="1" t="s">
        <v>4237</v>
      </c>
    </row>
    <row r="2004" spans="97:97" ht="15" hidden="1" customHeight="1">
      <c r="CS2004" s="1" t="s">
        <v>4238</v>
      </c>
    </row>
    <row r="2005" spans="97:97" ht="15" hidden="1" customHeight="1">
      <c r="CS2005" s="1" t="s">
        <v>4239</v>
      </c>
    </row>
    <row r="2006" spans="97:97" ht="15" hidden="1" customHeight="1">
      <c r="CS2006" s="1" t="s">
        <v>4240</v>
      </c>
    </row>
    <row r="2007" spans="97:97" ht="15" hidden="1" customHeight="1">
      <c r="CS2007" s="1" t="s">
        <v>4241</v>
      </c>
    </row>
    <row r="2008" spans="97:97" ht="15" hidden="1" customHeight="1">
      <c r="CS2008" s="1" t="s">
        <v>4242</v>
      </c>
    </row>
    <row r="2009" spans="97:97" ht="15" hidden="1" customHeight="1">
      <c r="CS2009" s="1" t="s">
        <v>4243</v>
      </c>
    </row>
    <row r="2010" spans="97:97" ht="15" hidden="1" customHeight="1">
      <c r="CS2010" s="1" t="s">
        <v>4244</v>
      </c>
    </row>
    <row r="2011" spans="97:97" ht="15" hidden="1" customHeight="1">
      <c r="CS2011" s="1" t="s">
        <v>4245</v>
      </c>
    </row>
    <row r="2012" spans="97:97" ht="15" hidden="1" customHeight="1">
      <c r="CS2012" s="1" t="s">
        <v>4246</v>
      </c>
    </row>
    <row r="2013" spans="97:97" ht="15" hidden="1" customHeight="1">
      <c r="CS2013" s="1" t="s">
        <v>4247</v>
      </c>
    </row>
    <row r="2014" spans="97:97" ht="15" hidden="1" customHeight="1">
      <c r="CS2014" s="1" t="s">
        <v>4248</v>
      </c>
    </row>
    <row r="2015" spans="97:97" ht="15" hidden="1" customHeight="1">
      <c r="CS2015" s="1" t="s">
        <v>4249</v>
      </c>
    </row>
    <row r="2016" spans="97:97" ht="15" hidden="1" customHeight="1">
      <c r="CS2016" s="1" t="s">
        <v>4250</v>
      </c>
    </row>
    <row r="2017" spans="97:97" ht="15" hidden="1" customHeight="1">
      <c r="CS2017" s="1" t="s">
        <v>4251</v>
      </c>
    </row>
    <row r="2018" spans="97:97" ht="15" hidden="1" customHeight="1">
      <c r="CS2018" s="1" t="s">
        <v>4252</v>
      </c>
    </row>
    <row r="2019" spans="97:97" ht="15" hidden="1" customHeight="1">
      <c r="CS2019" s="1" t="s">
        <v>4253</v>
      </c>
    </row>
    <row r="2020" spans="97:97" ht="15" hidden="1" customHeight="1">
      <c r="CS2020" s="1" t="s">
        <v>4254</v>
      </c>
    </row>
    <row r="2021" spans="97:97" ht="15" hidden="1" customHeight="1">
      <c r="CS2021" s="1" t="s">
        <v>4255</v>
      </c>
    </row>
    <row r="2022" spans="97:97" ht="15" hidden="1" customHeight="1">
      <c r="CS2022" s="1" t="s">
        <v>4256</v>
      </c>
    </row>
    <row r="2023" spans="97:97" ht="15" hidden="1" customHeight="1">
      <c r="CS2023" s="1" t="s">
        <v>4257</v>
      </c>
    </row>
    <row r="2024" spans="97:97" ht="15" hidden="1" customHeight="1">
      <c r="CS2024" s="1" t="s">
        <v>4258</v>
      </c>
    </row>
    <row r="2025" spans="97:97" ht="15" hidden="1" customHeight="1">
      <c r="CS2025" s="1" t="s">
        <v>4259</v>
      </c>
    </row>
    <row r="2026" spans="97:97" ht="15" hidden="1" customHeight="1">
      <c r="CS2026" s="1" t="s">
        <v>4260</v>
      </c>
    </row>
    <row r="2027" spans="97:97" ht="15" hidden="1" customHeight="1">
      <c r="CS2027" s="1" t="s">
        <v>4261</v>
      </c>
    </row>
    <row r="2028" spans="97:97" ht="15" hidden="1" customHeight="1">
      <c r="CS2028" s="1" t="s">
        <v>4262</v>
      </c>
    </row>
    <row r="2029" spans="97:97" ht="15" hidden="1" customHeight="1">
      <c r="CS2029" s="1" t="s">
        <v>4263</v>
      </c>
    </row>
    <row r="2030" spans="97:97" ht="15" hidden="1" customHeight="1">
      <c r="CS2030" s="1" t="s">
        <v>4264</v>
      </c>
    </row>
    <row r="2031" spans="97:97" ht="15" hidden="1" customHeight="1">
      <c r="CS2031" s="1" t="s">
        <v>4265</v>
      </c>
    </row>
    <row r="2032" spans="97:97" ht="15" hidden="1" customHeight="1">
      <c r="CS2032" s="1" t="s">
        <v>4266</v>
      </c>
    </row>
    <row r="2033" spans="97:97" ht="15" hidden="1" customHeight="1">
      <c r="CS2033" s="1" t="s">
        <v>4267</v>
      </c>
    </row>
    <row r="2034" spans="97:97" ht="15" hidden="1" customHeight="1">
      <c r="CS2034" s="1" t="s">
        <v>4268</v>
      </c>
    </row>
    <row r="2035" spans="97:97" ht="15" hidden="1" customHeight="1">
      <c r="CS2035" s="1" t="s">
        <v>4269</v>
      </c>
    </row>
    <row r="2036" spans="97:97" ht="15" hidden="1" customHeight="1">
      <c r="CS2036" s="1" t="s">
        <v>4270</v>
      </c>
    </row>
    <row r="2037" spans="97:97" ht="15" hidden="1" customHeight="1">
      <c r="CS2037" s="1" t="s">
        <v>4271</v>
      </c>
    </row>
    <row r="2038" spans="97:97" ht="15" hidden="1" customHeight="1">
      <c r="CS2038" s="1" t="s">
        <v>543</v>
      </c>
    </row>
    <row r="2039" spans="97:97" ht="15" hidden="1" customHeight="1">
      <c r="CS2039" s="1" t="s">
        <v>626</v>
      </c>
    </row>
    <row r="2040" spans="97:97" ht="15" hidden="1" customHeight="1">
      <c r="CS2040" s="1" t="s">
        <v>4272</v>
      </c>
    </row>
    <row r="2041" spans="97:97" ht="15" hidden="1" customHeight="1">
      <c r="CS2041" s="1" t="s">
        <v>4273</v>
      </c>
    </row>
    <row r="2042" spans="97:97" ht="15" hidden="1" customHeight="1">
      <c r="CS2042" s="1" t="s">
        <v>4274</v>
      </c>
    </row>
    <row r="2043" spans="97:97" ht="15" hidden="1" customHeight="1">
      <c r="CS2043" s="1" t="s">
        <v>4275</v>
      </c>
    </row>
    <row r="2044" spans="97:97" ht="15" hidden="1" customHeight="1">
      <c r="CS2044" s="1" t="s">
        <v>4276</v>
      </c>
    </row>
    <row r="2045" spans="97:97" ht="15" hidden="1" customHeight="1">
      <c r="CS2045" s="1" t="s">
        <v>4277</v>
      </c>
    </row>
    <row r="2046" spans="97:97" ht="15" hidden="1" customHeight="1">
      <c r="CS2046" s="1" t="s">
        <v>4278</v>
      </c>
    </row>
    <row r="2047" spans="97:97" ht="15" hidden="1" customHeight="1">
      <c r="CS2047" s="1" t="s">
        <v>4279</v>
      </c>
    </row>
    <row r="2048" spans="97:97" ht="15" hidden="1" customHeight="1">
      <c r="CS2048" s="1" t="s">
        <v>4280</v>
      </c>
    </row>
    <row r="2049" spans="97:97" ht="15" hidden="1" customHeight="1">
      <c r="CS2049" s="1" t="s">
        <v>4281</v>
      </c>
    </row>
    <row r="2050" spans="97:97" ht="15" hidden="1" customHeight="1">
      <c r="CS2050" s="1" t="s">
        <v>4282</v>
      </c>
    </row>
    <row r="2051" spans="97:97" ht="15" hidden="1" customHeight="1">
      <c r="CS2051" s="1" t="s">
        <v>4283</v>
      </c>
    </row>
    <row r="2052" spans="97:97" ht="15" hidden="1" customHeight="1">
      <c r="CS2052" s="1" t="s">
        <v>4284</v>
      </c>
    </row>
    <row r="2053" spans="97:97" ht="15" hidden="1" customHeight="1">
      <c r="CS2053" s="1" t="s">
        <v>4285</v>
      </c>
    </row>
    <row r="2054" spans="97:97" ht="15" hidden="1" customHeight="1">
      <c r="CS2054" s="1" t="s">
        <v>4286</v>
      </c>
    </row>
    <row r="2055" spans="97:97" ht="15" hidden="1" customHeight="1">
      <c r="CS2055" s="1" t="s">
        <v>4287</v>
      </c>
    </row>
    <row r="2056" spans="97:97" ht="15" hidden="1" customHeight="1">
      <c r="CS2056" s="1" t="s">
        <v>4288</v>
      </c>
    </row>
    <row r="2057" spans="97:97" ht="15" hidden="1" customHeight="1">
      <c r="CS2057" s="1" t="s">
        <v>4289</v>
      </c>
    </row>
    <row r="2058" spans="97:97" ht="15" hidden="1" customHeight="1">
      <c r="CS2058" s="1" t="s">
        <v>4290</v>
      </c>
    </row>
    <row r="2059" spans="97:97" ht="15" hidden="1" customHeight="1">
      <c r="CS2059" s="1" t="s">
        <v>4291</v>
      </c>
    </row>
    <row r="2060" spans="97:97" ht="15" hidden="1" customHeight="1">
      <c r="CS2060" s="1" t="s">
        <v>4292</v>
      </c>
    </row>
    <row r="2061" spans="97:97" ht="15" hidden="1" customHeight="1">
      <c r="CS2061" s="1" t="s">
        <v>4293</v>
      </c>
    </row>
    <row r="2062" spans="97:97" ht="15" hidden="1" customHeight="1">
      <c r="CS2062" s="1" t="s">
        <v>4294</v>
      </c>
    </row>
    <row r="2063" spans="97:97" ht="15" hidden="1" customHeight="1">
      <c r="CS2063" s="1" t="s">
        <v>4295</v>
      </c>
    </row>
    <row r="2064" spans="97:97" ht="15" hidden="1" customHeight="1">
      <c r="CS2064" s="1" t="s">
        <v>4296</v>
      </c>
    </row>
    <row r="2065" spans="97:97" ht="15" hidden="1" customHeight="1">
      <c r="CS2065" s="1" t="s">
        <v>4297</v>
      </c>
    </row>
    <row r="2066" spans="97:97" ht="15" hidden="1" customHeight="1">
      <c r="CS2066" s="1" t="s">
        <v>4298</v>
      </c>
    </row>
    <row r="2067" spans="97:97" ht="15" hidden="1" customHeight="1">
      <c r="CS2067" s="1" t="s">
        <v>4299</v>
      </c>
    </row>
    <row r="2068" spans="97:97" ht="15" hidden="1" customHeight="1">
      <c r="CS2068" s="1" t="s">
        <v>4300</v>
      </c>
    </row>
    <row r="2069" spans="97:97" ht="15" hidden="1" customHeight="1">
      <c r="CS2069" s="1" t="s">
        <v>4301</v>
      </c>
    </row>
    <row r="2070" spans="97:97" ht="15" hidden="1" customHeight="1">
      <c r="CS2070" s="1" t="s">
        <v>4302</v>
      </c>
    </row>
    <row r="2071" spans="97:97" ht="15" hidden="1" customHeight="1">
      <c r="CS2071" s="1" t="s">
        <v>4303</v>
      </c>
    </row>
    <row r="2072" spans="97:97" ht="15" hidden="1" customHeight="1">
      <c r="CS2072" s="1" t="s">
        <v>4304</v>
      </c>
    </row>
    <row r="2073" spans="97:97" ht="15" hidden="1" customHeight="1">
      <c r="CS2073" s="1" t="s">
        <v>4305</v>
      </c>
    </row>
    <row r="2074" spans="97:97" ht="15" hidden="1" customHeight="1">
      <c r="CS2074" s="1" t="s">
        <v>4306</v>
      </c>
    </row>
    <row r="2075" spans="97:97" ht="15" hidden="1" customHeight="1">
      <c r="CS2075" s="1" t="s">
        <v>4307</v>
      </c>
    </row>
    <row r="2076" spans="97:97" ht="15" hidden="1" customHeight="1">
      <c r="CS2076" s="1" t="s">
        <v>4308</v>
      </c>
    </row>
    <row r="2077" spans="97:97" ht="15" hidden="1" customHeight="1">
      <c r="CS2077" s="1" t="s">
        <v>4309</v>
      </c>
    </row>
    <row r="2078" spans="97:97" ht="15" hidden="1" customHeight="1">
      <c r="CS2078" s="1" t="s">
        <v>4310</v>
      </c>
    </row>
    <row r="2079" spans="97:97" ht="15" hidden="1" customHeight="1">
      <c r="CS2079" s="1" t="s">
        <v>4311</v>
      </c>
    </row>
    <row r="2080" spans="97:97" ht="15" hidden="1" customHeight="1">
      <c r="CS2080" s="1" t="s">
        <v>4312</v>
      </c>
    </row>
  </sheetData>
  <sheetProtection algorithmName="SHA-512" hashValue="84DX6WfQKidFkSMnn4hdlr2EtKXXIRx5IT03a8xeJVqHNB/3hx4GLJIJgW6HDDDnXLjZqoUdJb9Lf4B9azK2MA==" saltValue="TGTYwLxUJosn7uvuAf23IA==" spinCount="100000" sheet="1" objects="1" scenarios="1"/>
  <mergeCells count="885">
    <mergeCell ref="AA222:AB223"/>
    <mergeCell ref="T210:T211"/>
    <mergeCell ref="P146:Q146"/>
    <mergeCell ref="S146:T146"/>
    <mergeCell ref="V146:W146"/>
    <mergeCell ref="P150:Q150"/>
    <mergeCell ref="M161:W161"/>
    <mergeCell ref="W169:AM169"/>
    <mergeCell ref="AD220:AG221"/>
    <mergeCell ref="AH220:AM221"/>
    <mergeCell ref="M165:Z165"/>
    <mergeCell ref="V148:W148"/>
    <mergeCell ref="Y148:AM149"/>
    <mergeCell ref="Z157:AM157"/>
    <mergeCell ref="Q210:Q211"/>
    <mergeCell ref="N149:O149"/>
    <mergeCell ref="V150:W150"/>
    <mergeCell ref="C153:AM154"/>
    <mergeCell ref="V222:X223"/>
    <mergeCell ref="Y222:Z223"/>
    <mergeCell ref="M157:O157"/>
    <mergeCell ref="M164:Z164"/>
    <mergeCell ref="G174:L174"/>
    <mergeCell ref="AB168:AD168"/>
    <mergeCell ref="G100:L101"/>
    <mergeCell ref="AK222:AM223"/>
    <mergeCell ref="AC222:AE223"/>
    <mergeCell ref="AF222:AH223"/>
    <mergeCell ref="AI222:AJ223"/>
    <mergeCell ref="V91:W91"/>
    <mergeCell ref="V87:W87"/>
    <mergeCell ref="N89:O89"/>
    <mergeCell ref="P89:Q89"/>
    <mergeCell ref="AE164:AF164"/>
    <mergeCell ref="AH165:AI165"/>
    <mergeCell ref="N92:O92"/>
    <mergeCell ref="N99:O99"/>
    <mergeCell ref="S89:T89"/>
    <mergeCell ref="N87:O87"/>
    <mergeCell ref="P92:Q92"/>
    <mergeCell ref="P90:Q90"/>
    <mergeCell ref="P93:Q93"/>
    <mergeCell ref="N100:O100"/>
    <mergeCell ref="P100:Q100"/>
    <mergeCell ref="M112:AL113"/>
    <mergeCell ref="G114:AM114"/>
    <mergeCell ref="W115:AM115"/>
    <mergeCell ref="V149:W149"/>
    <mergeCell ref="AW211:BG211"/>
    <mergeCell ref="AR216:AR217"/>
    <mergeCell ref="AW216:BG216"/>
    <mergeCell ref="AW217:BG217"/>
    <mergeCell ref="X61:AC61"/>
    <mergeCell ref="AD61:AE61"/>
    <mergeCell ref="AG61:AI61"/>
    <mergeCell ref="AT14:BG14"/>
    <mergeCell ref="AT15:BG15"/>
    <mergeCell ref="Z158:AM158"/>
    <mergeCell ref="Y160:AH162"/>
    <mergeCell ref="AI160:AM162"/>
    <mergeCell ref="AB163:AM163"/>
    <mergeCell ref="Y146:AM147"/>
    <mergeCell ref="Y150:AM151"/>
    <mergeCell ref="AE168:AF168"/>
    <mergeCell ref="X160:X162"/>
    <mergeCell ref="AB164:AD164"/>
    <mergeCell ref="M163:AA163"/>
    <mergeCell ref="P159:Q159"/>
    <mergeCell ref="V159:W159"/>
    <mergeCell ref="M169:V169"/>
    <mergeCell ref="AJ170:AM170"/>
    <mergeCell ref="M166:Z166"/>
    <mergeCell ref="AT220:AV220"/>
    <mergeCell ref="AW220:BG220"/>
    <mergeCell ref="AR214:AS214"/>
    <mergeCell ref="AK61:AM61"/>
    <mergeCell ref="B209:AN209"/>
    <mergeCell ref="C103:C104"/>
    <mergeCell ref="D103:L104"/>
    <mergeCell ref="M103:U104"/>
    <mergeCell ref="V103:V104"/>
    <mergeCell ref="W103:AD104"/>
    <mergeCell ref="N141:O141"/>
    <mergeCell ref="V143:W143"/>
    <mergeCell ref="V141:W141"/>
    <mergeCell ref="C155:AH155"/>
    <mergeCell ref="AI155:AM155"/>
    <mergeCell ref="G158:L158"/>
    <mergeCell ref="V140:W140"/>
    <mergeCell ref="Y140:AM141"/>
    <mergeCell ref="Q64:AM64"/>
    <mergeCell ref="AW219:BG219"/>
    <mergeCell ref="C213:L215"/>
    <mergeCell ref="M213:AM214"/>
    <mergeCell ref="M215:AM215"/>
    <mergeCell ref="AW210:BG210"/>
    <mergeCell ref="AR220:AS220"/>
    <mergeCell ref="C216:L217"/>
    <mergeCell ref="M216:AM217"/>
    <mergeCell ref="AR218:AS218"/>
    <mergeCell ref="AR219:AS219"/>
    <mergeCell ref="AI212:AM212"/>
    <mergeCell ref="AT216:AV218"/>
    <mergeCell ref="AW212:BG212"/>
    <mergeCell ref="AW213:BG213"/>
    <mergeCell ref="M218:W219"/>
    <mergeCell ref="AR212:AS212"/>
    <mergeCell ref="AR213:AS213"/>
    <mergeCell ref="C218:L219"/>
    <mergeCell ref="U220:W221"/>
    <mergeCell ref="AR215:AS215"/>
    <mergeCell ref="AW214:BG214"/>
    <mergeCell ref="AW215:BG215"/>
    <mergeCell ref="AT210:AV215"/>
    <mergeCell ref="AT219:AV219"/>
    <mergeCell ref="C210:C211"/>
    <mergeCell ref="D210:L211"/>
    <mergeCell ref="M210:N211"/>
    <mergeCell ref="O210:P211"/>
    <mergeCell ref="R210:S211"/>
    <mergeCell ref="AW218:BG218"/>
    <mergeCell ref="V151:W151"/>
    <mergeCell ref="S156:AM156"/>
    <mergeCell ref="S87:T87"/>
    <mergeCell ref="S147:T147"/>
    <mergeCell ref="V147:W147"/>
    <mergeCell ref="S149:T149"/>
    <mergeCell ref="X210:AG211"/>
    <mergeCell ref="AR1:BG8"/>
    <mergeCell ref="AB28:AM28"/>
    <mergeCell ref="X46:AM46"/>
    <mergeCell ref="AR210:AS210"/>
    <mergeCell ref="AR211:AS211"/>
    <mergeCell ref="S90:T90"/>
    <mergeCell ref="V90:W90"/>
    <mergeCell ref="S145:T145"/>
    <mergeCell ref="S139:T139"/>
    <mergeCell ref="S98:T98"/>
    <mergeCell ref="V144:W144"/>
    <mergeCell ref="V92:W92"/>
    <mergeCell ref="AI111:AM111"/>
    <mergeCell ref="A1:AO1"/>
    <mergeCell ref="A2:AO3"/>
    <mergeCell ref="AI6:AK6"/>
    <mergeCell ref="AK4:AM4"/>
    <mergeCell ref="AN4:AO4"/>
    <mergeCell ref="V6:X6"/>
    <mergeCell ref="AL6:AO6"/>
    <mergeCell ref="AH4:AJ4"/>
    <mergeCell ref="AT12:BG12"/>
    <mergeCell ref="AR13:AS13"/>
    <mergeCell ref="AT13:BG13"/>
    <mergeCell ref="AR14:AS14"/>
    <mergeCell ref="AF6:AH6"/>
    <mergeCell ref="AE7:AG7"/>
    <mergeCell ref="AH7:AI7"/>
    <mergeCell ref="Y6:AA6"/>
    <mergeCell ref="AB6:AE6"/>
    <mergeCell ref="B8:AO8"/>
    <mergeCell ref="B4:C6"/>
    <mergeCell ref="C12:C13"/>
    <mergeCell ref="Q5:S5"/>
    <mergeCell ref="D5:F5"/>
    <mergeCell ref="AR9:BG10"/>
    <mergeCell ref="AR11:AS11"/>
    <mergeCell ref="AT11:BG11"/>
    <mergeCell ref="AT18:BG18"/>
    <mergeCell ref="G6:J6"/>
    <mergeCell ref="K6:M6"/>
    <mergeCell ref="D6:F6"/>
    <mergeCell ref="AR15:AS15"/>
    <mergeCell ref="T5:V5"/>
    <mergeCell ref="R12:S13"/>
    <mergeCell ref="Q12:Q13"/>
    <mergeCell ref="O12:P13"/>
    <mergeCell ref="AF15:AM15"/>
    <mergeCell ref="X12:AM13"/>
    <mergeCell ref="W12:W13"/>
    <mergeCell ref="M12:N13"/>
    <mergeCell ref="T12:T13"/>
    <mergeCell ref="Q225:V225"/>
    <mergeCell ref="W225:AB225"/>
    <mergeCell ref="M11:AM11"/>
    <mergeCell ref="AR18:AR24"/>
    <mergeCell ref="V4:X4"/>
    <mergeCell ref="M5:P5"/>
    <mergeCell ref="J5:L5"/>
    <mergeCell ref="W5:X5"/>
    <mergeCell ref="Y5:AA5"/>
    <mergeCell ref="AB5:AE5"/>
    <mergeCell ref="AF5:AI5"/>
    <mergeCell ref="AJ5:AO5"/>
    <mergeCell ref="AR12:AS12"/>
    <mergeCell ref="AJ18:AM18"/>
    <mergeCell ref="D11:L11"/>
    <mergeCell ref="D12:L13"/>
    <mergeCell ref="D16:L20"/>
    <mergeCell ref="G5:I5"/>
    <mergeCell ref="S4:U4"/>
    <mergeCell ref="Y4:AA4"/>
    <mergeCell ref="AB4:AD4"/>
    <mergeCell ref="AE4:AG4"/>
    <mergeCell ref="AJ16:AM17"/>
    <mergeCell ref="M19:O20"/>
    <mergeCell ref="C243:AH243"/>
    <mergeCell ref="AI243:AM243"/>
    <mergeCell ref="M241:AM241"/>
    <mergeCell ref="M242:U242"/>
    <mergeCell ref="C212:AH212"/>
    <mergeCell ref="R240:S240"/>
    <mergeCell ref="U240:V240"/>
    <mergeCell ref="X240:Y240"/>
    <mergeCell ref="Z240:AA240"/>
    <mergeCell ref="AB240:AC240"/>
    <mergeCell ref="AE240:AF240"/>
    <mergeCell ref="AH240:AI240"/>
    <mergeCell ref="AK240:AM240"/>
    <mergeCell ref="D238:F242"/>
    <mergeCell ref="G238:L238"/>
    <mergeCell ref="W238:Z238"/>
    <mergeCell ref="C224:L224"/>
    <mergeCell ref="M224:U224"/>
    <mergeCell ref="V224:AM224"/>
    <mergeCell ref="C225:L225"/>
    <mergeCell ref="M225:P225"/>
    <mergeCell ref="AC225:AM225"/>
    <mergeCell ref="AB238:AM238"/>
    <mergeCell ref="G240:L242"/>
    <mergeCell ref="M240:N240"/>
    <mergeCell ref="G239:L239"/>
    <mergeCell ref="M239:N239"/>
    <mergeCell ref="X218:Y219"/>
    <mergeCell ref="AA242:AG242"/>
    <mergeCell ref="AH242:AM242"/>
    <mergeCell ref="O240:P240"/>
    <mergeCell ref="AI233:AM233"/>
    <mergeCell ref="J231:L231"/>
    <mergeCell ref="M231:N231"/>
    <mergeCell ref="P231:R231"/>
    <mergeCell ref="T231:V231"/>
    <mergeCell ref="W231:AM231"/>
    <mergeCell ref="G232:L232"/>
    <mergeCell ref="M232:U232"/>
    <mergeCell ref="V232:AM232"/>
    <mergeCell ref="C222:L223"/>
    <mergeCell ref="M222:O223"/>
    <mergeCell ref="P222:U223"/>
    <mergeCell ref="C238:C242"/>
    <mergeCell ref="V242:Z242"/>
    <mergeCell ref="X239:AM239"/>
    <mergeCell ref="S238:U238"/>
    <mergeCell ref="X220:Z221"/>
    <mergeCell ref="G96:L97"/>
    <mergeCell ref="G98:L99"/>
    <mergeCell ref="M116:O116"/>
    <mergeCell ref="M167:Z167"/>
    <mergeCell ref="M56:O57"/>
    <mergeCell ref="N93:O93"/>
    <mergeCell ref="Y122:AM122"/>
    <mergeCell ref="S128:T128"/>
    <mergeCell ref="W125:AM125"/>
    <mergeCell ref="P136:Q136"/>
    <mergeCell ref="Y132:AM133"/>
    <mergeCell ref="N133:O133"/>
    <mergeCell ref="M127:P127"/>
    <mergeCell ref="S132:T132"/>
    <mergeCell ref="N140:O140"/>
    <mergeCell ref="AC124:AM124"/>
    <mergeCell ref="G136:L137"/>
    <mergeCell ref="P140:Q140"/>
    <mergeCell ref="S140:T140"/>
    <mergeCell ref="G86:L87"/>
    <mergeCell ref="V145:W145"/>
    <mergeCell ref="V142:W142"/>
    <mergeCell ref="Y96:AM97"/>
    <mergeCell ref="S101:T101"/>
    <mergeCell ref="D129:F151"/>
    <mergeCell ref="S150:T150"/>
    <mergeCell ref="G132:L133"/>
    <mergeCell ref="G169:L169"/>
    <mergeCell ref="N145:O145"/>
    <mergeCell ref="C112:C151"/>
    <mergeCell ref="G142:L143"/>
    <mergeCell ref="R120:AM120"/>
    <mergeCell ref="N120:Q120"/>
    <mergeCell ref="M121:O121"/>
    <mergeCell ref="M119:V119"/>
    <mergeCell ref="M118:O118"/>
    <mergeCell ref="M115:V115"/>
    <mergeCell ref="M124:AB124"/>
    <mergeCell ref="M117:Z117"/>
    <mergeCell ref="S123:AM123"/>
    <mergeCell ref="S133:T133"/>
    <mergeCell ref="P128:Q128"/>
    <mergeCell ref="M168:Z168"/>
    <mergeCell ref="AJ118:AM118"/>
    <mergeCell ref="W119:AM119"/>
    <mergeCell ref="D112:L113"/>
    <mergeCell ref="G119:L120"/>
    <mergeCell ref="S159:T159"/>
    <mergeCell ref="M54:Z54"/>
    <mergeCell ref="M30:AM30"/>
    <mergeCell ref="M46:N46"/>
    <mergeCell ref="S49:AM49"/>
    <mergeCell ref="AH37:AM37"/>
    <mergeCell ref="AH42:AM42"/>
    <mergeCell ref="AD45:AG45"/>
    <mergeCell ref="AE47:AF47"/>
    <mergeCell ref="AB47:AC47"/>
    <mergeCell ref="M47:N47"/>
    <mergeCell ref="AJ31:AM31"/>
    <mergeCell ref="X47:Y47"/>
    <mergeCell ref="M39:O39"/>
    <mergeCell ref="T36:V36"/>
    <mergeCell ref="P36:R36"/>
    <mergeCell ref="W36:AM36"/>
    <mergeCell ref="AD44:AM44"/>
    <mergeCell ref="O46:P46"/>
    <mergeCell ref="AH47:AI47"/>
    <mergeCell ref="M38:X38"/>
    <mergeCell ref="Y38:AM38"/>
    <mergeCell ref="S50:AM50"/>
    <mergeCell ref="W52:AM52"/>
    <mergeCell ref="W34:AM34"/>
    <mergeCell ref="T26:AA26"/>
    <mergeCell ref="AB26:AM26"/>
    <mergeCell ref="AA33:AM33"/>
    <mergeCell ref="M15:AE15"/>
    <mergeCell ref="M23:O23"/>
    <mergeCell ref="AK47:AM47"/>
    <mergeCell ref="AJ23:AM23"/>
    <mergeCell ref="AA22:AM22"/>
    <mergeCell ref="S24:AM24"/>
    <mergeCell ref="M29:AI29"/>
    <mergeCell ref="Z47:AA47"/>
    <mergeCell ref="R47:S47"/>
    <mergeCell ref="M34:N34"/>
    <mergeCell ref="M42:R42"/>
    <mergeCell ref="R46:S46"/>
    <mergeCell ref="M26:R26"/>
    <mergeCell ref="T21:AM21"/>
    <mergeCell ref="M31:O32"/>
    <mergeCell ref="M25:O25"/>
    <mergeCell ref="M27:O27"/>
    <mergeCell ref="P24:R24"/>
    <mergeCell ref="X25:AM25"/>
    <mergeCell ref="S41:AC41"/>
    <mergeCell ref="M21:S21"/>
    <mergeCell ref="G56:L57"/>
    <mergeCell ref="P4:R4"/>
    <mergeCell ref="G44:H50"/>
    <mergeCell ref="G62:L62"/>
    <mergeCell ref="G4:I4"/>
    <mergeCell ref="J4:L4"/>
    <mergeCell ref="M4:O4"/>
    <mergeCell ref="I46:L46"/>
    <mergeCell ref="I47:L48"/>
    <mergeCell ref="D22:L23"/>
    <mergeCell ref="M22:Z22"/>
    <mergeCell ref="U12:V13"/>
    <mergeCell ref="D4:F4"/>
    <mergeCell ref="M33:Z33"/>
    <mergeCell ref="D21:L21"/>
    <mergeCell ref="O6:Q6"/>
    <mergeCell ref="R6:U6"/>
    <mergeCell ref="M61:N61"/>
    <mergeCell ref="M28:AA28"/>
    <mergeCell ref="M55:O55"/>
    <mergeCell ref="T39:AM39"/>
    <mergeCell ref="P34:R34"/>
    <mergeCell ref="AA54:AM54"/>
    <mergeCell ref="M49:R49"/>
    <mergeCell ref="C15:C20"/>
    <mergeCell ref="C21:C50"/>
    <mergeCell ref="BL1:BU1"/>
    <mergeCell ref="G43:AM43"/>
    <mergeCell ref="G61:L61"/>
    <mergeCell ref="V122:W122"/>
    <mergeCell ref="AJ19:AM20"/>
    <mergeCell ref="M18:AI18"/>
    <mergeCell ref="AJ53:AM53"/>
    <mergeCell ref="M35:O35"/>
    <mergeCell ref="AC35:AM35"/>
    <mergeCell ref="M16:O17"/>
    <mergeCell ref="D15:L15"/>
    <mergeCell ref="M24:N24"/>
    <mergeCell ref="AC60:AM60"/>
    <mergeCell ref="M60:AB60"/>
    <mergeCell ref="G53:L54"/>
    <mergeCell ref="G59:L59"/>
    <mergeCell ref="G78:L78"/>
    <mergeCell ref="M70:R70"/>
    <mergeCell ref="M73:O74"/>
    <mergeCell ref="G116:L117"/>
    <mergeCell ref="D52:F79"/>
    <mergeCell ref="AJ116:AM116"/>
    <mergeCell ref="AK168:AL168"/>
    <mergeCell ref="M176:O176"/>
    <mergeCell ref="M177:AA177"/>
    <mergeCell ref="W174:AA174"/>
    <mergeCell ref="M175:R175"/>
    <mergeCell ref="M172:O172"/>
    <mergeCell ref="Y159:AM159"/>
    <mergeCell ref="AH164:AI164"/>
    <mergeCell ref="AK167:AL167"/>
    <mergeCell ref="AE166:AF166"/>
    <mergeCell ref="AH166:AI166"/>
    <mergeCell ref="AB167:AD167"/>
    <mergeCell ref="AK166:AL166"/>
    <mergeCell ref="AE167:AF167"/>
    <mergeCell ref="AB175:AM175"/>
    <mergeCell ref="AE165:AF165"/>
    <mergeCell ref="V176:AM176"/>
    <mergeCell ref="P142:Q142"/>
    <mergeCell ref="S142:T142"/>
    <mergeCell ref="N142:O142"/>
    <mergeCell ref="Y142:AM143"/>
    <mergeCell ref="P151:Q151"/>
    <mergeCell ref="S151:T151"/>
    <mergeCell ref="M156:R156"/>
    <mergeCell ref="V135:W135"/>
    <mergeCell ref="M131:X131"/>
    <mergeCell ref="Y144:AM145"/>
    <mergeCell ref="P145:Q145"/>
    <mergeCell ref="N144:O144"/>
    <mergeCell ref="P144:Q144"/>
    <mergeCell ref="N147:O147"/>
    <mergeCell ref="P149:Q149"/>
    <mergeCell ref="N143:O143"/>
    <mergeCell ref="G129:AM129"/>
    <mergeCell ref="P132:Q132"/>
    <mergeCell ref="V136:W136"/>
    <mergeCell ref="Y136:AM137"/>
    <mergeCell ref="S138:T138"/>
    <mergeCell ref="V138:W138"/>
    <mergeCell ref="Y138:AM139"/>
    <mergeCell ref="P139:Q139"/>
    <mergeCell ref="V132:W132"/>
    <mergeCell ref="N132:O132"/>
    <mergeCell ref="G134:L135"/>
    <mergeCell ref="S135:T135"/>
    <mergeCell ref="Y134:AM135"/>
    <mergeCell ref="M193:R193"/>
    <mergeCell ref="G189:L189"/>
    <mergeCell ref="G170:L171"/>
    <mergeCell ref="M170:O170"/>
    <mergeCell ref="U184:V184"/>
    <mergeCell ref="G178:L180"/>
    <mergeCell ref="AJ179:AM180"/>
    <mergeCell ref="Z218:AM219"/>
    <mergeCell ref="U210:V211"/>
    <mergeCell ref="W210:W211"/>
    <mergeCell ref="AH210:AM211"/>
    <mergeCell ref="S197:AM203"/>
    <mergeCell ref="S187:AM196"/>
    <mergeCell ref="S185:AM186"/>
    <mergeCell ref="G190:L190"/>
    <mergeCell ref="M189:R189"/>
    <mergeCell ref="Q174:R174"/>
    <mergeCell ref="V173:W173"/>
    <mergeCell ref="O184:P184"/>
    <mergeCell ref="R184:S184"/>
    <mergeCell ref="M201:R201"/>
    <mergeCell ref="M185:R186"/>
    <mergeCell ref="M187:R187"/>
    <mergeCell ref="T175:AA175"/>
    <mergeCell ref="C156:C180"/>
    <mergeCell ref="M202:R203"/>
    <mergeCell ref="M178:AI178"/>
    <mergeCell ref="M184:N184"/>
    <mergeCell ref="T323:V323"/>
    <mergeCell ref="T317:V317"/>
    <mergeCell ref="T318:V318"/>
    <mergeCell ref="M194:R194"/>
    <mergeCell ref="T319:V319"/>
    <mergeCell ref="T320:V320"/>
    <mergeCell ref="T321:V321"/>
    <mergeCell ref="T322:V322"/>
    <mergeCell ref="B235:AO236"/>
    <mergeCell ref="D197:F203"/>
    <mergeCell ref="G197:L197"/>
    <mergeCell ref="M197:R197"/>
    <mergeCell ref="G198:L198"/>
    <mergeCell ref="C220:L221"/>
    <mergeCell ref="M220:P221"/>
    <mergeCell ref="M238:R238"/>
    <mergeCell ref="Q220:T221"/>
    <mergeCell ref="O239:P239"/>
    <mergeCell ref="R239:S239"/>
    <mergeCell ref="U239:V239"/>
    <mergeCell ref="AA220:AC221"/>
    <mergeCell ref="Y131:AM131"/>
    <mergeCell ref="G175:L177"/>
    <mergeCell ref="V133:W133"/>
    <mergeCell ref="N137:O137"/>
    <mergeCell ref="P137:Q137"/>
    <mergeCell ref="P133:Q133"/>
    <mergeCell ref="P134:Q134"/>
    <mergeCell ref="S134:T134"/>
    <mergeCell ref="S136:T136"/>
    <mergeCell ref="N136:O136"/>
    <mergeCell ref="P135:Q135"/>
    <mergeCell ref="G130:L131"/>
    <mergeCell ref="V137:W137"/>
    <mergeCell ref="G163:L168"/>
    <mergeCell ref="P173:Q173"/>
    <mergeCell ref="S173:T173"/>
    <mergeCell ref="P143:Q143"/>
    <mergeCell ref="V134:W134"/>
    <mergeCell ref="Y173:AM173"/>
    <mergeCell ref="AD174:AE174"/>
    <mergeCell ref="AB174:AC174"/>
    <mergeCell ref="M160:W160"/>
    <mergeCell ref="M171:Z171"/>
    <mergeCell ref="G123:L123"/>
    <mergeCell ref="N135:O135"/>
    <mergeCell ref="AH167:AI167"/>
    <mergeCell ref="G150:L151"/>
    <mergeCell ref="N139:O139"/>
    <mergeCell ref="V139:W139"/>
    <mergeCell ref="S137:T137"/>
    <mergeCell ref="G125:L125"/>
    <mergeCell ref="N134:O134"/>
    <mergeCell ref="G146:L147"/>
    <mergeCell ref="M158:S158"/>
    <mergeCell ref="N150:O150"/>
    <mergeCell ref="G138:L139"/>
    <mergeCell ref="G140:L141"/>
    <mergeCell ref="S143:T143"/>
    <mergeCell ref="P141:Q141"/>
    <mergeCell ref="S141:T141"/>
    <mergeCell ref="N138:O138"/>
    <mergeCell ref="S144:T144"/>
    <mergeCell ref="G144:L145"/>
    <mergeCell ref="P147:Q147"/>
    <mergeCell ref="N146:O146"/>
    <mergeCell ref="N151:O151"/>
    <mergeCell ref="G128:L128"/>
    <mergeCell ref="G115:L115"/>
    <mergeCell ref="G121:L121"/>
    <mergeCell ref="P122:Q122"/>
    <mergeCell ref="C106:AM107"/>
    <mergeCell ref="C52:C101"/>
    <mergeCell ref="Q79:AM79"/>
    <mergeCell ref="P61:R61"/>
    <mergeCell ref="T61:V61"/>
    <mergeCell ref="G55:L55"/>
    <mergeCell ref="G58:L58"/>
    <mergeCell ref="M52:V52"/>
    <mergeCell ref="AA72:AM72"/>
    <mergeCell ref="Y81:AM81"/>
    <mergeCell ref="Y90:AM91"/>
    <mergeCell ref="P91:Q91"/>
    <mergeCell ref="I70:L70"/>
    <mergeCell ref="I71:L74"/>
    <mergeCell ref="G68:H74"/>
    <mergeCell ref="AA77:AM77"/>
    <mergeCell ref="P83:Q83"/>
    <mergeCell ref="V82:W82"/>
    <mergeCell ref="N82:O82"/>
    <mergeCell ref="AJ55:AM55"/>
    <mergeCell ref="G118:L118"/>
    <mergeCell ref="G122:L122"/>
    <mergeCell ref="D24:L25"/>
    <mergeCell ref="G88:L89"/>
    <mergeCell ref="M69:O69"/>
    <mergeCell ref="D114:F128"/>
    <mergeCell ref="P98:Q98"/>
    <mergeCell ref="M75:V75"/>
    <mergeCell ref="M67:O67"/>
    <mergeCell ref="S82:T82"/>
    <mergeCell ref="G63:L63"/>
    <mergeCell ref="M41:R41"/>
    <mergeCell ref="Q37:AE37"/>
    <mergeCell ref="I49:L49"/>
    <mergeCell ref="I50:L50"/>
    <mergeCell ref="M58:N58"/>
    <mergeCell ref="I44:L45"/>
    <mergeCell ref="G82:L83"/>
    <mergeCell ref="S100:T100"/>
    <mergeCell ref="T70:AF70"/>
    <mergeCell ref="W65:AM66"/>
    <mergeCell ref="N66:Q66"/>
    <mergeCell ref="R66:V66"/>
    <mergeCell ref="M71:Z71"/>
    <mergeCell ref="W126:AM126"/>
    <mergeCell ref="Y86:AM87"/>
    <mergeCell ref="Y82:AM83"/>
    <mergeCell ref="AA121:AM121"/>
    <mergeCell ref="M62:N62"/>
    <mergeCell ref="Q63:AM63"/>
    <mergeCell ref="AA117:AM117"/>
    <mergeCell ref="N101:O101"/>
    <mergeCell ref="M78:O78"/>
    <mergeCell ref="Y98:AM99"/>
    <mergeCell ref="M80:X80"/>
    <mergeCell ref="S96:T96"/>
    <mergeCell ref="P96:Q96"/>
    <mergeCell ref="S95:T95"/>
    <mergeCell ref="V98:W98"/>
    <mergeCell ref="N90:O90"/>
    <mergeCell ref="V86:W86"/>
    <mergeCell ref="N95:O95"/>
    <mergeCell ref="AE103:AH104"/>
    <mergeCell ref="AI103:AJ104"/>
    <mergeCell ref="AK103:AM104"/>
    <mergeCell ref="V96:W96"/>
    <mergeCell ref="AM112:AM113"/>
    <mergeCell ref="N97:O97"/>
    <mergeCell ref="V100:W100"/>
    <mergeCell ref="M123:N123"/>
    <mergeCell ref="P123:R123"/>
    <mergeCell ref="N88:O88"/>
    <mergeCell ref="N86:O86"/>
    <mergeCell ref="P86:Q86"/>
    <mergeCell ref="P94:Q94"/>
    <mergeCell ref="M79:P79"/>
    <mergeCell ref="P82:Q82"/>
    <mergeCell ref="AA67:AM67"/>
    <mergeCell ref="P85:Q85"/>
    <mergeCell ref="V101:W101"/>
    <mergeCell ref="S97:T97"/>
    <mergeCell ref="V97:W97"/>
    <mergeCell ref="M122:O122"/>
    <mergeCell ref="M77:Z77"/>
    <mergeCell ref="W75:AM75"/>
    <mergeCell ref="V83:W83"/>
    <mergeCell ref="Y84:AM85"/>
    <mergeCell ref="P88:Q88"/>
    <mergeCell ref="S86:T86"/>
    <mergeCell ref="S83:T83"/>
    <mergeCell ref="P87:Q87"/>
    <mergeCell ref="S85:T85"/>
    <mergeCell ref="AJ78:AM78"/>
    <mergeCell ref="AJ29:AM29"/>
    <mergeCell ref="AJ32:AM32"/>
    <mergeCell ref="AD42:AG42"/>
    <mergeCell ref="O37:P37"/>
    <mergeCell ref="AD41:AM41"/>
    <mergeCell ref="M48:P48"/>
    <mergeCell ref="M50:R50"/>
    <mergeCell ref="G40:AM40"/>
    <mergeCell ref="D37:L39"/>
    <mergeCell ref="T34:V34"/>
    <mergeCell ref="M36:N36"/>
    <mergeCell ref="AF37:AG37"/>
    <mergeCell ref="D40:F50"/>
    <mergeCell ref="O47:P47"/>
    <mergeCell ref="M37:N37"/>
    <mergeCell ref="M44:R44"/>
    <mergeCell ref="I41:L42"/>
    <mergeCell ref="G41:H42"/>
    <mergeCell ref="S44:AC44"/>
    <mergeCell ref="U46:V46"/>
    <mergeCell ref="S45:AC45"/>
    <mergeCell ref="M45:R45"/>
    <mergeCell ref="S42:AC42"/>
    <mergeCell ref="U47:V47"/>
    <mergeCell ref="AT24:BG24"/>
    <mergeCell ref="AT30:BG30"/>
    <mergeCell ref="AR26:AS26"/>
    <mergeCell ref="AT38:BG38"/>
    <mergeCell ref="AR28:AS28"/>
    <mergeCell ref="AT37:BG37"/>
    <mergeCell ref="AT29:BG29"/>
    <mergeCell ref="AR30:AS30"/>
    <mergeCell ref="AR37:AS37"/>
    <mergeCell ref="AR33:AS33"/>
    <mergeCell ref="AT26:BG26"/>
    <mergeCell ref="AR209:AS209"/>
    <mergeCell ref="AT28:BG28"/>
    <mergeCell ref="AR86:BD86"/>
    <mergeCell ref="AR87:BD87"/>
    <mergeCell ref="AR88:BD88"/>
    <mergeCell ref="AR89:BD89"/>
    <mergeCell ref="AR132:BD133"/>
    <mergeCell ref="AR134:BD134"/>
    <mergeCell ref="AR135:BD135"/>
    <mergeCell ref="AR136:BD136"/>
    <mergeCell ref="AT209:BG209"/>
    <mergeCell ref="AR85:BD85"/>
    <mergeCell ref="AR84:BD84"/>
    <mergeCell ref="AT33:BG33"/>
    <mergeCell ref="AT36:BG36"/>
    <mergeCell ref="AR82:BD83"/>
    <mergeCell ref="AR138:BD138"/>
    <mergeCell ref="AT40:BG40"/>
    <mergeCell ref="AR137:BD137"/>
    <mergeCell ref="AR91:BG92"/>
    <mergeCell ref="AR207:BG208"/>
    <mergeCell ref="AT34:BG34"/>
    <mergeCell ref="AT43:BG43"/>
    <mergeCell ref="AR40:AR44"/>
    <mergeCell ref="AI51:AM51"/>
    <mergeCell ref="G52:L52"/>
    <mergeCell ref="P97:Q97"/>
    <mergeCell ref="P56:Q57"/>
    <mergeCell ref="U56:U57"/>
    <mergeCell ref="X56:X57"/>
    <mergeCell ref="W62:AM62"/>
    <mergeCell ref="P62:R62"/>
    <mergeCell ref="M53:O53"/>
    <mergeCell ref="M64:P64"/>
    <mergeCell ref="M63:P63"/>
    <mergeCell ref="G75:L75"/>
    <mergeCell ref="V84:W84"/>
    <mergeCell ref="G65:L66"/>
    <mergeCell ref="P84:Q84"/>
    <mergeCell ref="S84:T84"/>
    <mergeCell ref="I68:L69"/>
    <mergeCell ref="G76:L77"/>
    <mergeCell ref="G79:L79"/>
    <mergeCell ref="M76:O76"/>
    <mergeCell ref="M68:T68"/>
    <mergeCell ref="V56:W57"/>
    <mergeCell ref="G67:L67"/>
    <mergeCell ref="C51:AH51"/>
    <mergeCell ref="M59:AM59"/>
    <mergeCell ref="G64:L64"/>
    <mergeCell ref="S56:T57"/>
    <mergeCell ref="R56:R57"/>
    <mergeCell ref="S58:AM58"/>
    <mergeCell ref="Y56:AM57"/>
    <mergeCell ref="M125:N125"/>
    <mergeCell ref="P125:R125"/>
    <mergeCell ref="T125:V125"/>
    <mergeCell ref="T62:V62"/>
    <mergeCell ref="G60:L60"/>
    <mergeCell ref="P58:R58"/>
    <mergeCell ref="U68:AM68"/>
    <mergeCell ref="G80:L81"/>
    <mergeCell ref="AG70:AM70"/>
    <mergeCell ref="M81:X81"/>
    <mergeCell ref="AJ76:AM76"/>
    <mergeCell ref="M65:V65"/>
    <mergeCell ref="AJ73:AM74"/>
    <mergeCell ref="Y80:AM80"/>
    <mergeCell ref="M72:Z72"/>
    <mergeCell ref="AA71:AM71"/>
    <mergeCell ref="C111:AH111"/>
    <mergeCell ref="D80:F101"/>
    <mergeCell ref="G90:L91"/>
    <mergeCell ref="G92:L93"/>
    <mergeCell ref="S91:T91"/>
    <mergeCell ref="C109:AM110"/>
    <mergeCell ref="N98:O98"/>
    <mergeCell ref="P95:Q95"/>
    <mergeCell ref="Y94:AM95"/>
    <mergeCell ref="V89:W89"/>
    <mergeCell ref="G84:L85"/>
    <mergeCell ref="G94:L95"/>
    <mergeCell ref="N84:O84"/>
    <mergeCell ref="S88:T88"/>
    <mergeCell ref="V88:W88"/>
    <mergeCell ref="V93:W93"/>
    <mergeCell ref="N94:O94"/>
    <mergeCell ref="S94:T94"/>
    <mergeCell ref="V94:W94"/>
    <mergeCell ref="S92:T92"/>
    <mergeCell ref="Y92:AM93"/>
    <mergeCell ref="Y88:AM89"/>
    <mergeCell ref="N91:O91"/>
    <mergeCell ref="P101:Q101"/>
    <mergeCell ref="V95:W95"/>
    <mergeCell ref="P99:Q99"/>
    <mergeCell ref="D26:L28"/>
    <mergeCell ref="D29:L30"/>
    <mergeCell ref="D31:L32"/>
    <mergeCell ref="D33:L33"/>
    <mergeCell ref="D36:L36"/>
    <mergeCell ref="D34:L35"/>
    <mergeCell ref="AR29:AS29"/>
    <mergeCell ref="X184:AM184"/>
    <mergeCell ref="AR139:BD139"/>
    <mergeCell ref="AR142:BG143"/>
    <mergeCell ref="N148:O148"/>
    <mergeCell ref="P148:Q148"/>
    <mergeCell ref="S148:T148"/>
    <mergeCell ref="M159:O159"/>
    <mergeCell ref="S122:T122"/>
    <mergeCell ref="M126:N126"/>
    <mergeCell ref="P126:R126"/>
    <mergeCell ref="S99:T99"/>
    <mergeCell ref="Y100:AM101"/>
    <mergeCell ref="N96:O96"/>
    <mergeCell ref="N85:O85"/>
    <mergeCell ref="V85:W85"/>
    <mergeCell ref="S93:T93"/>
    <mergeCell ref="V99:W99"/>
    <mergeCell ref="AT44:BG44"/>
    <mergeCell ref="AR36:AS36"/>
    <mergeCell ref="AH45:AM45"/>
    <mergeCell ref="AR38:AS38"/>
    <mergeCell ref="AT41:BG41"/>
    <mergeCell ref="AT42:BG42"/>
    <mergeCell ref="AR34:AS34"/>
    <mergeCell ref="Q48:AM48"/>
    <mergeCell ref="G201:L201"/>
    <mergeCell ref="V69:AM69"/>
    <mergeCell ref="M179:O180"/>
    <mergeCell ref="M162:W162"/>
    <mergeCell ref="AB177:AM177"/>
    <mergeCell ref="AH168:AI168"/>
    <mergeCell ref="S174:V174"/>
    <mergeCell ref="M173:O173"/>
    <mergeCell ref="AI174:AM174"/>
    <mergeCell ref="AF174:AH174"/>
    <mergeCell ref="AJ182:AN182"/>
    <mergeCell ref="AK164:AL164"/>
    <mergeCell ref="AB165:AD165"/>
    <mergeCell ref="AK165:AL165"/>
    <mergeCell ref="AB166:AD166"/>
    <mergeCell ref="AJ178:AM178"/>
    <mergeCell ref="D169:F180"/>
    <mergeCell ref="M130:X130"/>
    <mergeCell ref="P138:Q138"/>
    <mergeCell ref="Q127:AM127"/>
    <mergeCell ref="Y130:AM130"/>
    <mergeCell ref="G127:L127"/>
    <mergeCell ref="G126:L126"/>
    <mergeCell ref="G187:L187"/>
    <mergeCell ref="G159:L159"/>
    <mergeCell ref="G156:L156"/>
    <mergeCell ref="G148:L149"/>
    <mergeCell ref="D184:L184"/>
    <mergeCell ref="D156:F168"/>
    <mergeCell ref="AA171:AM171"/>
    <mergeCell ref="V128:W128"/>
    <mergeCell ref="Y128:AM128"/>
    <mergeCell ref="G172:L172"/>
    <mergeCell ref="AJ172:AM172"/>
    <mergeCell ref="G173:L173"/>
    <mergeCell ref="G160:L162"/>
    <mergeCell ref="T126:V126"/>
    <mergeCell ref="M174:P174"/>
    <mergeCell ref="M128:O128"/>
    <mergeCell ref="G157:L157"/>
    <mergeCell ref="C226:F232"/>
    <mergeCell ref="G226:I231"/>
    <mergeCell ref="J226:L226"/>
    <mergeCell ref="M226:U226"/>
    <mergeCell ref="V226:AM227"/>
    <mergeCell ref="J227:L227"/>
    <mergeCell ref="M227:U227"/>
    <mergeCell ref="J228:L228"/>
    <mergeCell ref="M228:P228"/>
    <mergeCell ref="Q228:U228"/>
    <mergeCell ref="V228:X228"/>
    <mergeCell ref="Y228:AA228"/>
    <mergeCell ref="AB228:AD228"/>
    <mergeCell ref="AF228:AG228"/>
    <mergeCell ref="AI228:AJ228"/>
    <mergeCell ref="AK228:AM228"/>
    <mergeCell ref="J229:L229"/>
    <mergeCell ref="M229:N229"/>
    <mergeCell ref="P229:R229"/>
    <mergeCell ref="S229:V229"/>
    <mergeCell ref="W229:AM229"/>
    <mergeCell ref="J230:L230"/>
    <mergeCell ref="M230:AD230"/>
    <mergeCell ref="AE230:AM230"/>
    <mergeCell ref="V27:AM27"/>
    <mergeCell ref="B207:AO208"/>
    <mergeCell ref="N83:O83"/>
    <mergeCell ref="C184:C203"/>
    <mergeCell ref="G195:L196"/>
    <mergeCell ref="G194:L194"/>
    <mergeCell ref="M190:R190"/>
    <mergeCell ref="G193:L193"/>
    <mergeCell ref="G199:L199"/>
    <mergeCell ref="M199:R199"/>
    <mergeCell ref="G200:L200"/>
    <mergeCell ref="M200:R200"/>
    <mergeCell ref="G191:L191"/>
    <mergeCell ref="M198:R198"/>
    <mergeCell ref="M192:R192"/>
    <mergeCell ref="D185:L186"/>
    <mergeCell ref="G192:L192"/>
    <mergeCell ref="M191:R191"/>
    <mergeCell ref="M195:R196"/>
    <mergeCell ref="D187:F196"/>
    <mergeCell ref="G202:L203"/>
    <mergeCell ref="G188:L188"/>
    <mergeCell ref="M188:R188"/>
    <mergeCell ref="G124:L124"/>
  </mergeCells>
  <phoneticPr fontId="15" type="halfwidthKatakana"/>
  <dataValidations count="82">
    <dataValidation imeMode="hiragana" allowBlank="1" showInputMessage="1" sqref="M11 C12:G12 G53 CJ128:CJ143 D16 CI128:CI145 CK38:CK55 M33 CM3:CM34 CB2:CB35 R120 G116 G60 CH129:CH144 A51:B64 G76 G63 G122:G124 M124 CG153:CG1048576 R349:R351 CH154:CH1048576 CI155:CI1048576 CV2:CW5 T46:T47 CG128:CG143 CW6 CW8 BJ236 BI68:BJ74 AR155 BI24:BJ36 AN12 B215 T12 BI15:BJ20 AN24:AN36 AN18:AN20 CC2:CC34 CC127:CC1048576 CC37:CC53 CJ153:CJ1048576 W158:Z158 U122 X122 CS104:CS120 AQ113:AR113 BI113:BJ113 BI155:BJ168 AN51:AN55 C51 AH334:AO1048576 R385:AG1048576 AB373:AB374 R368:R373 R375:R376 R318:R345 R358:R366 R378 AN156:AO180 AP178:AR180 D80 CP3:CQ35 D40 W46:W47 AG47 AJ47 CR28:CR44 AN155 C155 W210 CB38:CB54 CB128:CB1048576 AH252:AM323 BJ245 T210 U159 X159 DF1:XFD34 M60:AB60 CN1:CN34 CO4:CO35 CO38:CQ54 CM37:CN53 G58 U56 G56 X56 AN11:AQ11 W252:AG317 U252:V316 T250:AM251 R252:T317 AN250:AO323 B250:B1048576 E7 T5 AN68:AN74 AN64 BI51:BJ64 R66 B65:B67 B7:C7 A10:A13 BI8:BI12 BJ1:BJ12 B8:B12 AR33 B24:B27 B15:B20 A65:A66 C252:Q323 C250:S250 C334:Q1048576 CA127:CA1048576 CA37:CA53 CK129:CK1048576 CR4:CR25 CR2 CT2:CT34 CT127:CT1048576 CT37:CT53 CL165:CL1048576 D129 DF127:XFD1048576 V6 AM164:AM168 AJ164:AJ168 CA2:CA34 BI169:BK172 G170 BM169:BN172 G173:G174 AB174 AI174 AD174 Q174 BM174:BN180 BI174:BK180 AR175:AR177 U173 X173 BI173:BJ173 AP156:AR174 A25:A27 AT11 BJ250:BJ1048576 AP250:AQ1048576 AT36:AT37 AR26 A16:A21 G79 CF4:CF5 AN122:AR127 BI122:BJ127 C243 X82:X101 U82:U101 A113:B113 DF37:XFD53 B155:B180 A31:B36 AL6 CF151:CF1048576 CF2 CF126:CF141 A156:A205 T184 C184 AT81 W184 AR80:AR81 AN56:AQ63 AQ55 AT58 AR58 C111 AH7 AP7:AQ7 CD6 AE7 CD125:CD140 CE128:CE143 CD150:CD1048576 CE153:CE1048576 CM127:CN1048576 CO128:CQ1048576 AR37:AR38 CR118:CR1048576 AF5 Y4 CL75:CL91 B226:B233 BI233:BJ234 AP226:AQ234 B234:AO234 AN227:AN232 G127:G128 U128 X128 C212 AN213 AR66 AR68:AR70 AR76:AR77 CK2:CK35 AR74 CS2:CS101 AT76 AT74 AR11:AR15 AP64:AQ64 AT69:AT70 BI226:BI236 BI243:BI1048576 AA238:AB238 T239:T240 G238:G240 AG240 AJ240:AK240 AN239:AN242 CV9:CW34 B237:B242 BI237:BJ242 AP236:AQ236 BI210:BJ223 B211:B213 AR236:AR243 CS194:CS1048576 CV37:CZ53 CX1:CZ34 X132:X151 U132:U151 DA120:DA1048576 N6 M5 AB4:AB6 J5 Q5 CA1:CM1 CL3:CL72 CU59:CU75 CU2:CU9 CU149:CU1048576 CU42:CU56 CU24:CU40 CU12:CU18 CO1:CW1 CV7:CW7 M241:M242 AR18 AT26 AR40 AR29 AT28:AT29 CV127:CZ1048576 AT209 DA32:DA46 DC1 DD1:DE33 W12:X12 AJ5 AR246:AR1048576 AO226:AO233 BJ226:BJ232 AK228 M230 AH228 W239:W240 D233:AH233 AR209:AR216 AR218:AR220 AW210:AW220 R6 G5:G6 K6 AI6 A1:A2" xr:uid="{00000000-0002-0000-0200-000000000000}"/>
    <dataValidation imeMode="hiragana" allowBlank="1" showInputMessage="1" showErrorMessage="1" sqref="CI146:CI154 CJ144:CJ152 X46:X47 BZ36:BZ37 BZ314:BZ334 CK36:CK37 BZ554:BZ567 S49:S50 G94 G82 C224:C226 AD42 I44 Q48 CH7:CH9 CH14:CH128 CH145:CH153 G96 M80 G98 Y80 G100 G80 G84 G86 G88 G90 G92 I70:I71 G68 Q79 CL73:CL74 BI115:BJ116 AN115:AR116 BI23:BJ23 AN119:AR120 G142 CS121:CS193 CM35:CN36 D29 CG144:CG152 D210 CG2:CG3 CG5:CG7 BZ367:BZ375 CL92:CL164 D187 T21 CS102:CS103 BI119:BJ120 W365:AG365 W380:AG380 W382:AG384 CJ25:CJ127 M38 AH37 Q37 O37 D37 CF11:CF125 BI37:BJ39 T39 I41 S41:S42 DF35:XFD36 I49:I50 I46:I47 BI42:BJ50 G178 CR26:CR27 CR45:CR117 CB55:CB127 CB36:CB37 AN224:AQ224 AN210:AO210 CO55:CQ127 CO36:CQ37 R382:S384 R380:S380 R365:S365 CF142:CF150 AN37:AQ39 AN23:AQ23 BJ247:BJ249 B247:B249 AN247:AQ249 B21:B23 A22:A24 A28:B30 A37:B50 CA35:CA36 CA54:CA126 CC54:CC126 CG11:CG127 CK56:CK128 CM54:CN126 CT35:CT36 CT54:CT126 CD141:CD149 AN42:AQ50 AR140:AR141 G144 G132 G146 M130 G148 Y130 G150 G130 G134 G136 G138 G140 CH2:CI2 C106 C153 C109 CF6:CF8 M185 D185 D197 S185 AD45 BZ70:BZ76 CG4:CH4 A115:B155 AN65:AQ66 BI128:BJ154 AN212 A68:B112 BI76:BJ111 A67 BZ78:BZ249 BI65:BJ66 CE144:CE152 B216:B224 AN128:AR128 AN150:AR154 CD2:CD5 AN129:AQ149 AR129:AR131 BI224:BJ224 CV35:CZ36 AR93:AR95 AR104:AR111 AN216:AP223 S44:S45 CC35:CC36 CE2:CE127 CD7:CD124 CU76:CU148 CU57:CU58 CU10:CU11 AR220:AS220 AN215 AO76:AQ111 AN76:AN102 AN105:AN111 W103:AD104 M103 C222 AR144:AR149 DF54:XFD126 DC89:DC1048576 DD34:DE36 AF222 DD39:DE1048576 DB1:DB5 DB7 DB9:DB1048576 C213:L215 DA47:DA119 CV54:CZ126 CI3:CI127 S187:AF187 S197:AF197 G226 G232" xr:uid="{00000000-0002-0000-0200-000001000000}"/>
    <dataValidation type="list" imeMode="hiragana" allowBlank="1" showInputMessage="1" showErrorMessage="1" sqref="S238:U238" xr:uid="{00000000-0002-0000-0200-000002000000}">
      <formula1>$CC$2:$CC$22</formula1>
    </dataValidation>
    <dataValidation imeMode="disabled" allowBlank="1" showInputMessage="1" showErrorMessage="1" sqref="BZ2:BZ35 BZ568:BZ1048576 BZ376:BZ553 BZ335:BZ366 BZ38:BZ69 BO174:BS180 BO169:BS172 BL169:BL172 BL175:BL180 BT169:BY180 AC225 Q225:V225" xr:uid="{00000000-0002-0000-0200-000003000000}"/>
    <dataValidation type="textLength" imeMode="off" operator="equal" allowBlank="1" showInputMessage="1" showErrorMessage="1" errorTitle="文字数制限" error="6桁の数字を入力。_x000a_免許番号が6桁未満の場合は、頭に「0」を入力します。" sqref="N120:Q120 N66:Q66" xr:uid="{00000000-0002-0000-0200-000004000000}">
      <formula1>6</formula1>
    </dataValidation>
    <dataValidation type="textLength" imeMode="disabled" operator="greaterThanOrEqual" allowBlank="1" showInputMessage="1" sqref="AH242:AL242"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5:AF15" xr:uid="{00000000-0002-0000-0200-000006000000}">
      <formula1>AND(M15=PHONETIC(M15),LEN(M15)&lt;41)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52:V52 M115:V115 M75:V75 M169:V169" xr:uid="{00000000-0002-0000-0200-000007000000}">
      <formula1>AND(M52=PHONETIC(M52),LEN(M52)&lt;21)</formula1>
    </dataValidation>
    <dataValidation type="textLength" imeMode="hiragana" operator="lessThanOrEqual" allowBlank="1" showInputMessage="1" showErrorMessage="1" errorTitle="文字数オーバー" error="20文字まで。（空白を含む）" sqref="S156"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38:Z238" xr:uid="{00000000-0002-0000-0200-000009000000}">
      <formula1>6</formula1>
    </dataValidation>
    <dataValidation type="textLength" imeMode="disabled" operator="equal" allowBlank="1" showInputMessage="1" showErrorMessage="1" errorTitle="文字数制限" error="半角数字　3桁" sqref="M24:N24 M58:N58 M123:N123 M229:N229" xr:uid="{00000000-0002-0000-0200-00000A000000}">
      <formula1>3</formula1>
    </dataValidation>
    <dataValidation type="textLength" imeMode="disabled" operator="lessThanOrEqual" allowBlank="1" showInputMessage="1" showErrorMessage="1" errorTitle="文字数オーバー" error="10文字まで。（空白を含む）" sqref="M156:R156" xr:uid="{00000000-0002-0000-0200-00000B000000}">
      <formula1>10</formula1>
    </dataValidation>
    <dataValidation type="list" allowBlank="1" showInputMessage="1" showErrorMessage="1" sqref="M119:V119 M65:V65" xr:uid="{00000000-0002-0000-0200-00000C000000}">
      <formula1>$CA$2:$CA$65</formula1>
    </dataValidation>
    <dataValidation type="textLength" imeMode="disabled" operator="equal" allowBlank="1" showInputMessage="1" showErrorMessage="1" errorTitle="文字数制限" error="半角数字　4桁" sqref="P24:R24 P58:R58 P123:R123 T34:V34 T126:V126 T36:V36 P126:R126 AK61:AM61 P62:R62 T61:V62 P229:R229" xr:uid="{00000000-0002-0000-0200-00000D000000}">
      <formula1>4</formula1>
    </dataValidation>
    <dataValidation imeMode="disabled" allowBlank="1" showInputMessage="1" sqref="Z218:AM219 M218:W219 M216:AM217" xr:uid="{00000000-0002-0000-0200-00000E000000}"/>
    <dataValidation type="textLength" imeMode="disabled" operator="lessThanOrEqual" allowBlank="1" showInputMessage="1" showErrorMessage="1" errorTitle="文字数制限" error="半角数字　4桁" sqref="M37 AF37" xr:uid="{00000000-0002-0000-0200-00000F000000}">
      <formula1>4</formula1>
    </dataValidation>
    <dataValidation type="textLength" imeMode="hiragana" operator="lessThanOrEqual" allowBlank="1" showInputMessage="1" showErrorMessage="1" errorTitle="文字数オーバー" error="20文字まで。（空白を含む）" sqref="M22:Z22 M117:Z117 M71:Z72 M77:Z77 M54:Z54 M171:Z171 M224 M227" xr:uid="{00000000-0002-0000-0200-000010000000}">
      <formula1>20</formula1>
    </dataValidation>
    <dataValidation type="textLength" imeMode="hiragana" operator="lessThanOrEqual" allowBlank="1" showInputMessage="1" showErrorMessage="1" errorTitle="文字数オーバー" error="40文字まで。（空白を含む）" sqref="M178:AI178 M29:AI29 M18:AI18" xr:uid="{00000000-0002-0000-0200-000011000000}">
      <formula1>40</formula1>
    </dataValidation>
    <dataValidation imeMode="off" allowBlank="1" showInputMessage="1" showErrorMessage="1" sqref="BL182:BY182 BO1:BY39 BM42:BS57 BL65:BS70 BK245:BY1048576 BK236:BY236 BL1:BN12 BK1:BK39 AF174:AH174 W174:AA174 M174:P174 BK173:BS173 BM183:BY205 BK205:BL205 BL183:BL204 M187:R203 BK181:BK204 BL181 BN181:BY181 BO71:BS71 BL116:BL168 BL72:BS79 BM125:BS168 BL80:BL114 BM80:BS123 BR64:BS64 BL64:BN64 BT42:BY168 BP64 BM237:BY242 BK42:BK168 BM14:BN39 BL15:BL39 BM59:BS63 AI103:AJ104 BK237:BK242 BL238:BL244 BL42:BL63 BK233:BY234 BL230:BL232 BL226:BL228 BK210:BY224 BK225:BK232 BM225:BY232" xr:uid="{00000000-0002-0000-0200-000012000000}"/>
    <dataValidation type="list" imeMode="hiragana" allowBlank="1" showInputMessage="1" sqref="AH42:AM42 AH45:AM45" xr:uid="{00000000-0002-0000-0200-000013000000}">
      <formula1>$CM$2:$CM$4</formula1>
    </dataValidation>
    <dataValidation type="list" imeMode="hiragana" allowBlank="1" showInputMessage="1" sqref="M49:R49" xr:uid="{00000000-0002-0000-0200-000014000000}">
      <formula1>$CP$2:$CP$5</formula1>
    </dataValidation>
    <dataValidation type="list" imeMode="hiragana" allowBlank="1" showInputMessage="1" sqref="M50:R50" xr:uid="{00000000-0002-0000-0200-000015000000}">
      <formula1>$CQ$2:$CQ$8</formula1>
    </dataValidation>
    <dataValidation type="list" imeMode="hiragana" allowBlank="1" showInputMessage="1" showErrorMessage="1" sqref="M63:P63 M127:P127 M228:P228" xr:uid="{00000000-0002-0000-0200-000016000000}">
      <formula1>$CT$2:$CT$4</formula1>
    </dataValidation>
    <dataValidation imeMode="off" operator="equal" allowBlank="1" showInputMessage="1" errorTitle="文字数制限" error="従業者証明書番号は半角数字6桁" sqref="M79:P79" xr:uid="{00000000-0002-0000-0200-000017000000}"/>
    <dataValidation imeMode="disabled" operator="equal" allowBlank="1" showInputMessage="1" showErrorMessage="1" errorTitle="半角10文字" error="YYYY/MM/DD_x000a_の形式で「/」（スラッシュ）を含め10文字" sqref="V242:Z242" xr:uid="{00000000-0002-0000-0200-000018000000}"/>
    <dataValidation type="textLength" imeMode="disabled" operator="lessThanOrEqual" allowBlank="1" showInputMessage="1" showErrorMessage="1" errorTitle="文字数制限" error="半角数字　5桁まで" sqref="M34:N34 M125:N125 M36:N36 AD61:AE61 M61:N61 M231:N231" xr:uid="{00000000-0002-0000-0200-000019000000}">
      <formula1>5</formula1>
    </dataValidation>
    <dataValidation type="textLength" imeMode="disabled" operator="lessThanOrEqual" allowBlank="1" showInputMessage="1" showErrorMessage="1" errorTitle="文字数制限" error="半角数字　4桁以下" sqref="T125:V125 P125:R125 T35:V35 P34:R36 AG61:AI61 P61:R61 T231:V231 P231:R231" xr:uid="{00000000-0002-0000-0200-00001A000000}">
      <formula1>4</formula1>
    </dataValidation>
    <dataValidation type="textLength" imeMode="disabled" operator="equal" allowBlank="1" showInputMessage="1" showErrorMessage="1" sqref="P173:Q173" xr:uid="{00000000-0002-0000-0200-00001B000000}">
      <formula1>2</formula1>
    </dataValidation>
    <dataValidation type="textLength" imeMode="disabled" operator="equal" allowBlank="1" showInputMessage="1" showErrorMessage="1" errorTitle="文字数制限" error="月は半角数字2桁を入力_x000a__x000a_1月の場合は「01」と入力" sqref="S56:T56 S122:T122 S173:T173 S128:T128 AF228"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22:W122 V173:W173 V128:W128" xr:uid="{00000000-0002-0000-0200-00001D000000}">
      <formula1>2</formula1>
    </dataValidation>
    <dataValidation type="list" imeMode="hiragana" allowBlank="1" showInputMessage="1" showErrorMessage="1" sqref="T26:AA26" xr:uid="{00000000-0002-0000-0200-00001E000000}">
      <formula1>$CL$2:$CL$66</formula1>
    </dataValidation>
    <dataValidation type="textLength" imeMode="disabled" operator="lessThanOrEqual" allowBlank="1" showInputMessage="1" showErrorMessage="1" errorTitle="文字数制限" error="半角数字　2桁まで" sqref="P82:Q101 O46:P47 AB47:AC47 O184:P184 P132:Q151" xr:uid="{00000000-0002-0000-0200-00001F000000}">
      <formula1>2</formula1>
    </dataValidation>
    <dataValidation type="textLength" imeMode="disabled" operator="lessThanOrEqual" allowBlank="1" showInputMessage="1" showErrorMessage="1" errorTitle="文字数制限" error="年は半角数字2桁以下" sqref="P159:Q159 AE164:AF168" xr:uid="{00000000-0002-0000-0200-000022000000}">
      <formula1>2</formula1>
    </dataValidation>
    <dataValidation type="list" imeMode="disabled" allowBlank="1" showInputMessage="1" showErrorMessage="1" sqref="M160:W160" xr:uid="{00000000-0002-0000-0200-000023000000}">
      <formula1>$CI$2:$CI$19</formula1>
    </dataValidation>
    <dataValidation type="list" imeMode="disabled" allowBlank="1" showInputMessage="1" showErrorMessage="1" sqref="M161:W162" xr:uid="{00000000-0002-0000-0200-000024000000}">
      <formula1>$CI$3:$CI$19</formula1>
    </dataValidation>
    <dataValidation type="list" imeMode="hiragana" allowBlank="1" showInputMessage="1" showErrorMessage="1" sqref="M112" xr:uid="{00000000-0002-0000-0200-000025000000}">
      <formula1>$CH$2:$CH$5</formula1>
    </dataValidation>
    <dataValidation type="textLength" imeMode="disabled" operator="lessThanOrEqual" allowBlank="1" showInputMessage="1" showErrorMessage="1" errorTitle="文字数制限" error="月は半角数字2桁まで" sqref="AE47:AF47 R46:S47 S82:T101 R210:S211 R184:S184 S132:T151" xr:uid="{00000000-0002-0000-0200-000026000000}">
      <formula1>2</formula1>
    </dataValidation>
    <dataValidation type="textLength" imeMode="disabled" operator="lessThanOrEqual" allowBlank="1" showInputMessage="1" showErrorMessage="1" errorTitle="文字数制限" error="日は半角数字2桁まで" sqref="AH47:AI47 U46:V47 U184:V184 U210:V211 V82:W101 V132:W151" xr:uid="{00000000-0002-0000-0200-000027000000}">
      <formula1>2</formula1>
    </dataValidation>
    <dataValidation type="list" imeMode="hiragana" allowBlank="1" showInputMessage="1" showErrorMessage="1" sqref="M238:R238" xr:uid="{00000000-0002-0000-0200-000028000000}">
      <formula1>$CB$2:$CB$4</formula1>
    </dataValidation>
    <dataValidation type="textLength" imeMode="disabled" operator="lessThanOrEqual" allowBlank="1" showInputMessage="1" showErrorMessage="1" errorTitle="文字数制限" error="年（和暦）は半角数字2桁まで" sqref="O210:P211" xr:uid="{00000000-0002-0000-0200-000029000000}">
      <formula1>2</formula1>
    </dataValidation>
    <dataValidation type="textLength" imeMode="hiragana" operator="lessThanOrEqual" allowBlank="1" showInputMessage="1" showErrorMessage="1" errorTitle="文字数制限" error="全角　50文字まで" sqref="Y82:AM101 Y132:AM151" xr:uid="{00000000-0002-0000-0200-00002A000000}">
      <formula1>50</formula1>
    </dataValidation>
    <dataValidation type="textLength" imeMode="disabled" operator="lessThanOrEqual" allowBlank="1" showInputMessage="1" showErrorMessage="1" errorTitle="文字数制限" error="月は半角数字　2桁まで" sqref="S159:T159 AH164:AI168" xr:uid="{00000000-0002-0000-0200-00002B000000}">
      <formula1>2</formula1>
    </dataValidation>
    <dataValidation type="textLength" imeMode="disabled" operator="lessThanOrEqual" allowBlank="1" showInputMessage="1" showErrorMessage="1" errorTitle="文字数制限" error="日は半角数字　2桁まで" sqref="AK164:AL168" xr:uid="{00000000-0002-0000-0200-00002C000000}">
      <formula1>2</formula1>
    </dataValidation>
    <dataValidation type="textLength" imeMode="disabled" operator="lessThanOrEqual" allowBlank="1" showInputMessage="1" showErrorMessage="1" errorTitle="文字数制限" error="日は半角数字2桁以下" sqref="V159:W159" xr:uid="{00000000-0002-0000-0200-00002D000000}">
      <formula1>2</formula1>
    </dataValidation>
    <dataValidation type="list" allowBlank="1" showInputMessage="1" showErrorMessage="1" sqref="M48:P48" xr:uid="{00000000-0002-0000-0200-00002E000000}">
      <formula1>$CO$2:$CO$4</formula1>
    </dataValidation>
    <dataValidation type="list" imeMode="hiragana" allowBlank="1" showInputMessage="1" showErrorMessage="1" sqref="M64:P64" xr:uid="{00000000-0002-0000-0200-00002F000000}">
      <formula1>$CG$3:$CG$4</formula1>
    </dataValidation>
    <dataValidation type="textLength" imeMode="disabled" operator="lessThanOrEqual" allowBlank="1" showInputMessage="1" showErrorMessage="1" errorTitle="文字数制限" error="月は半角数字 2桁以内" sqref="R12:S13" xr:uid="{00000000-0002-0000-0200-000030000000}">
      <formula1>2</formula1>
    </dataValidation>
    <dataValidation type="textLength" imeMode="disabled" operator="lessThanOrEqual" allowBlank="1" showInputMessage="1" showErrorMessage="1" errorTitle="文字数制限" error="日は半角数字　2桁以内" sqref="U12:V13" xr:uid="{00000000-0002-0000-0200-000031000000}">
      <formula1>2</formula1>
    </dataValidation>
    <dataValidation type="textLength" imeMode="disabled" operator="lessThanOrEqual" allowBlank="1" showInputMessage="1" showErrorMessage="1" errorTitle="文字数制限" error="年（和暦）は半角数字　2桁以内" sqref="O12:P13" xr:uid="{00000000-0002-0000-0200-000032000000}">
      <formula1>2</formula1>
    </dataValidation>
    <dataValidation type="textLength" imeMode="disabled" operator="equal" allowBlank="1" showInputMessage="1" showErrorMessage="1" errorTitle="文字数制限" error="日は半角数字 2桁を入力_x000a__x000a_1月の場合は「01」と入力" sqref="V56:W57 AI228" xr:uid="{00000000-0002-0000-0200-000033000000}">
      <formula1>2</formula1>
    </dataValidation>
    <dataValidation type="list" imeMode="hiragana" allowBlank="1" showInputMessage="1" showErrorMessage="1" sqref="M70:P70 M175:R175" xr:uid="{00000000-0002-0000-0200-000034000000}">
      <formula1>$CK$2:$CK$51</formula1>
    </dataValidation>
    <dataValidation type="textLength" imeMode="disabled" operator="lessThanOrEqual" allowBlank="1" showInputMessage="1" showErrorMessage="1" errorTitle="文字数制限" error="半角数字　3桁まで" sqref="M126:N126 M62:N62" xr:uid="{00000000-0002-0000-0200-000035000000}">
      <formula1>3</formula1>
    </dataValidation>
    <dataValidation type="list" imeMode="disabled" allowBlank="1" showInputMessage="1" showErrorMessage="1" sqref="N84:O101 N134:O151" xr:uid="{00000000-0002-0000-0200-000036000000}">
      <formula1>$CE$3:$CE$5</formula1>
    </dataValidation>
    <dataValidation type="list" imeMode="hiragana" allowBlank="1" showInputMessage="1" showErrorMessage="1" sqref="M204 M181" xr:uid="{00000000-0002-0000-0200-000037000000}">
      <formula1>#REF!</formula1>
    </dataValidation>
    <dataValidation type="list" imeMode="disabled" allowBlank="1" showInputMessage="1" showErrorMessage="1" sqref="Z47:AA47 N82:O83 M46:N47 N132:O133" xr:uid="{00000000-0002-0000-0200-000038000000}">
      <formula1>$CE$2:$CE$5</formula1>
    </dataValidation>
    <dataValidation type="list" imeMode="disabled" allowBlank="1" showInputMessage="1" showErrorMessage="1" sqref="M122:O122 M173:O173 M56:O56" xr:uid="{00000000-0002-0000-0200-000039000000}">
      <formula1>$CD$2:$CD$4</formula1>
    </dataValidation>
    <dataValidation type="list" imeMode="hiragana" allowBlank="1" showInputMessage="1" showErrorMessage="1" sqref="T175:AA175" xr:uid="{00000000-0002-0000-0200-00003B000000}">
      <formula1>$CL$2:$CL$2080</formula1>
    </dataValidation>
    <dataValidation type="list" imeMode="disabled" allowBlank="1" showInputMessage="1" showErrorMessage="1" sqref="M159:O159" xr:uid="{00000000-0002-0000-0200-00003C000000}">
      <formula1>$CD$7:$CD$12</formula1>
    </dataValidation>
    <dataValidation type="list" imeMode="disabled" allowBlank="1" showInputMessage="1" showErrorMessage="1" sqref="AB164:AD168 M128:O128" xr:uid="{00000000-0002-0000-0200-00003D000000}">
      <formula1>$CD$7:$CD$10</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59:AM59" xr:uid="{00000000-0002-0000-0200-00003E000000}"/>
    <dataValidation type="textLength" imeMode="disabled" operator="equal" allowBlank="1" showInputMessage="1" showErrorMessage="1" errorTitle="文字数制限" error="年は半角数字2桁を入力_x000a__x000a_1年の場合は「01」と入力" sqref="P122:Q122 P56:Q57" xr:uid="{00000000-0002-0000-0200-00003F000000}">
      <formula1>2</formula1>
    </dataValidation>
    <dataValidation type="textLength" imeMode="disabled" operator="lessThanOrEqual" allowBlank="1" showInputMessage="1" showErrorMessage="1" errorTitle="文字数制限" error="年は半角数字2桁を入力_x000a__x000a_令和元年の場合は「01」と入力" sqref="O239:P240 AB240:AC240 U239:V240 AE240:AF240 AH240:AI240 R239:S240" xr:uid="{00000000-0002-0000-0200-000040000000}">
      <formula1>2</formula1>
    </dataValidation>
    <dataValidation type="list" imeMode="hiragana" allowBlank="1" showInputMessage="1" showErrorMessage="1" sqref="M68:T68" xr:uid="{00000000-0002-0000-0200-000041000000}">
      <formula1>$CS$2:$CS$2080</formula1>
    </dataValidation>
    <dataValidation type="list" imeMode="hiragana" allowBlank="1" showInputMessage="1" sqref="M222:O223" xr:uid="{00000000-0002-0000-0200-000042000000}">
      <formula1>$DB$2:$DB$3</formula1>
    </dataValidation>
    <dataValidation type="list" imeMode="hiragana" allowBlank="1" showInputMessage="1" sqref="Y222:Z223" xr:uid="{00000000-0002-0000-0200-000044000000}">
      <formula1>$DD$2:$DD$14</formula1>
    </dataValidation>
    <dataValidation type="list" imeMode="hiragana" allowBlank="1" showInputMessage="1" sqref="AA222:AB223" xr:uid="{00000000-0002-0000-0200-000045000000}">
      <formula1>$DE$2:$DE$33</formula1>
    </dataValidation>
    <dataValidation imeMode="fullKatakana" allowBlank="1" showInputMessage="1" showErrorMessage="1" sqref="M213" xr:uid="{00000000-0002-0000-0200-000046000000}"/>
    <dataValidation type="list" imeMode="hiragana" allowBlank="1" showInputMessage="1" sqref="AH220:AM221" xr:uid="{00000000-0002-0000-0200-000047000000}">
      <formula1>$DA$20:$DA$21</formula1>
    </dataValidation>
    <dataValidation type="list" imeMode="hiragana" allowBlank="1" showInputMessage="1" sqref="AD220:AG221" xr:uid="{00000000-0002-0000-0200-000048000000}">
      <formula1>$DA$17:$DA$18</formula1>
    </dataValidation>
    <dataValidation type="list" imeMode="hiragana" allowBlank="1" showInputMessage="1" sqref="AA220:AC221" xr:uid="{00000000-0002-0000-0200-000049000000}">
      <formula1>$DA$14:$DA$15</formula1>
    </dataValidation>
    <dataValidation type="list" imeMode="hiragana" allowBlank="1" showInputMessage="1" sqref="X220:Z221" xr:uid="{00000000-0002-0000-0200-00004A000000}">
      <formula1>$DA$11:$DA$12</formula1>
    </dataValidation>
    <dataValidation type="list" imeMode="hiragana" allowBlank="1" showInputMessage="1" sqref="U220:W221" xr:uid="{00000000-0002-0000-0200-00004B000000}">
      <formula1>$DA$8:$DA$9</formula1>
    </dataValidation>
    <dataValidation type="list" imeMode="hiragana" allowBlank="1" showInputMessage="1" sqref="Q220:T221" xr:uid="{00000000-0002-0000-0200-00004C000000}">
      <formula1>$DA$5:$DA$6</formula1>
    </dataValidation>
    <dataValidation type="list" imeMode="hiragana" allowBlank="1" showInputMessage="1" sqref="M220:P221" xr:uid="{00000000-0002-0000-0200-00004D000000}">
      <formula1>$DA$2:$DA$3</formula1>
    </dataValidation>
    <dataValidation type="list" allowBlank="1" showInputMessage="1" showErrorMessage="1" sqref="M239:N240 Z240:AA240" xr:uid="{2A05C9CD-6134-471A-9FC5-F31CD72DB34C}">
      <formula1>$CE$3:$CE$4</formula1>
    </dataValidation>
    <dataValidation type="list" allowBlank="1" showInputMessage="1" showErrorMessage="1" sqref="AK222:AM223" xr:uid="{E969A93B-A869-4FF1-978B-C09162C1BA28}">
      <formula1>$DB$4:$DB$5</formula1>
    </dataValidation>
    <dataValidation type="textLength" imeMode="disabled" operator="equal" allowBlank="1" showInputMessage="1" showErrorMessage="1" error="年は半角数字2桁を入力_x000a__x000a_1年の場合は「01」と入力" sqref="P128:Q128" xr:uid="{29341FE6-E0A6-456E-B569-066238678300}">
      <formula1>2</formula1>
    </dataValidation>
    <dataValidation type="list" imeMode="hiragana" allowBlank="1" showInputMessage="1" sqref="V222:X223" xr:uid="{00000000-0002-0000-0200-000043000000}">
      <formula1>$DC$2:$DC$88</formula1>
    </dataValidation>
    <dataValidation type="list" imeMode="hiragana" allowBlank="1" showInputMessage="1" showErrorMessage="1" sqref="M232" xr:uid="{AA17E2CE-C32A-462F-8C92-A7B458398F39}">
      <formula1>$CX$2:$CX$4</formula1>
    </dataValidation>
    <dataValidation type="textLength" imeMode="disabled" operator="equal" allowBlank="1" showInputMessage="1" showErrorMessage="1" errorTitle="文字数制限" error="年は西暦で半角数字4桁を入力" sqref="AB228:AD228" xr:uid="{B1851E83-C6C0-4BA2-8DAB-F2435F3CF025}">
      <formula1>4</formula1>
    </dataValidation>
    <dataValidation imeMode="fullKatakana" allowBlank="1" showInputMessage="1" sqref="W229:AM229 M226" xr:uid="{D89A4DD0-648F-40DF-A964-A6867E2756DF}"/>
    <dataValidation type="list" imeMode="disabled" allowBlank="1" showInputMessage="1" showErrorMessage="1" sqref="M164:Z168" xr:uid="{6251C2B3-90E7-4751-8BF9-2D14E476BC0E}">
      <formula1>$CJ$3:$CJ$11</formula1>
    </dataValidation>
  </dataValidations>
  <hyperlinks>
    <hyperlink ref="AI51:AM51" location="★入力画面!B7" display="ページTOPへ↑" xr:uid="{00000000-0004-0000-0200-000000000000}"/>
    <hyperlink ref="AI111:AM111" location="★入力画面!B7" display="ページTOPへ↑" xr:uid="{00000000-0004-0000-0200-000001000000}"/>
    <hyperlink ref="AI155:AM155" location="★入力画面!B7" display="ページTOPへ↑" xr:uid="{00000000-0004-0000-0200-000002000000}"/>
    <hyperlink ref="C106:T106" location="★法人その他入力!M56" display="免許申請書（第三面）　で、" xr:uid="{00000000-0004-0000-0200-000003000000}"/>
    <hyperlink ref="C153:S153" location="★法人その他入力!M67" display="免許申請書（第三～四面）　専任の宅地建物取引士に関する事項で、" xr:uid="{00000000-0004-0000-0200-000004000000}"/>
    <hyperlink ref="C109:AM110" location="★その他入力!C82" display="免許申請書　添付書類（8）宅地建物取引業に従事する者の名簿で、上記代表者以外の者を入力する場合はこちら" xr:uid="{00000000-0004-0000-0200-000005000000}"/>
    <hyperlink ref="AJ182:AN182" location="★入力画面!B7" display="ページTOPへ↑" xr:uid="{00000000-0004-0000-0200-000006000000}"/>
    <hyperlink ref="C106:AM107" location="★その他入力!C8" display="免許申請書（第三面）　で、政令第２条の２で定める使用人を入力する場合はこちら" xr:uid="{00000000-0004-0000-0200-000007000000}"/>
    <hyperlink ref="C153:AM154" location="★その他入力!C23" display="免許申請書（第三～四面）　専任の宅地建物取引士に関する事項で、上記以外の専任の宅地建物取引士の入力はこちら" xr:uid="{00000000-0004-0000-0200-000008000000}"/>
    <hyperlink ref="AI212:AM212" location="★入力画面!B7" display="ページTOPへ↑" xr:uid="{00000000-0004-0000-0200-000009000000}"/>
    <hyperlink ref="AT12:BG12" location="'01_免許申請書 (一面)'!A1" display="免許申請書（第一面）　様式第一号（第一条関係）" xr:uid="{00000000-0004-0000-0200-00000A000000}"/>
    <hyperlink ref="AT13:BG13" location="'02_申請書 （三面)'!A1" display="免許申請書（第三面）" xr:uid="{00000000-0004-0000-0200-00000B000000}"/>
    <hyperlink ref="AT14:BG14" location="'03_申請書 （四面)'!A1" display="免許申請書（第四面）" xr:uid="{00000000-0004-0000-0200-00000C000000}"/>
    <hyperlink ref="AT15:BG15" location="'04_申請書 （五面)'!A1" display="免許申請書（第五面）　登録免許税等証紙貼り付け欄" xr:uid="{00000000-0004-0000-0200-00000D000000}"/>
    <hyperlink ref="AT38:BG38" location="'14_案内図'!A1" display="事務所までの案内図" xr:uid="{00000000-0004-0000-0200-00000E000000}"/>
    <hyperlink ref="AT30:BG30" location="'09_経歴書 '!A1" display="添付書類（1）（第一面）　宅地建物取引業経歴書　" xr:uid="{00000000-0004-0000-0200-00000F000000}"/>
    <hyperlink ref="AT33:BG33" location="'10_売買交換実績'!A1" display="添付書類（1）（第二面）　売買・交換の実績" xr:uid="{00000000-0004-0000-0200-000010000000}"/>
    <hyperlink ref="AT36:BG36" location="'12_誓約書'!A1" display="添付書類（2）　誓約書" xr:uid="{00000000-0004-0000-0200-000011000000}"/>
    <hyperlink ref="AT26:BG26" location="'06_専任宅建士設置'!A1" display="添付書類（3）　専任の宅地建物取引士設置証明書" xr:uid="{00000000-0004-0000-0200-000012000000}"/>
    <hyperlink ref="AT18:BG18" location="'05-1_略歴（代表'!A1" display="添付書類（6）　略歴書 (代表者）" xr:uid="{00000000-0004-0000-0200-000013000000}"/>
    <hyperlink ref="AT24:BG24" location="'05-2_略歴（専任'!A1" display="添付書類（6）　略歴書　(専任の宅地建物取引士）" xr:uid="{00000000-0004-0000-0200-000014000000}"/>
    <hyperlink ref="AT34:BG34" location="'11_資産調書（個人）'!A1" display="添付書類（7）資産に関する書類（個人）" xr:uid="{00000000-0004-0000-0200-000015000000}"/>
    <hyperlink ref="AT28:BG28" location="'07_従事名簿'!A1" display="添付書類（8）　宅地建物取引業に従事する者の名簿" xr:uid="{00000000-0004-0000-0200-000016000000}"/>
    <hyperlink ref="AT37:BG37" location="'13_事務所使用権原'!A1" display="添付書類(5)　事務所を使用する権原に関する書面" xr:uid="{00000000-0004-0000-0200-000017000000}"/>
    <hyperlink ref="AI243:AM243" location="★入力画面!B7" display="ページTOPへ↑" xr:uid="{00000000-0004-0000-0200-000018000000}"/>
    <hyperlink ref="G4:I4" location="'01_免許申請書 (一面)'!A1" display="第一面" xr:uid="{00000000-0004-0000-0200-000019000000}"/>
    <hyperlink ref="J4:L4" location="'02_申請書 （三面)'!A1" display="第三面" xr:uid="{00000000-0004-0000-0200-00001A000000}"/>
    <hyperlink ref="M4:O4" location="'03_申請書 （四面)'!A1" display="第四面" xr:uid="{00000000-0004-0000-0200-00001B000000}"/>
    <hyperlink ref="P4:R4" location="'04_申請書 （五面)'!A1" display="第五面" xr:uid="{00000000-0004-0000-0200-00001C000000}"/>
    <hyperlink ref="G5:I5" location="'11_資産調書（個人）'!A1" display="資産調書" xr:uid="{00000000-0004-0000-0200-00001D000000}"/>
    <hyperlink ref="S4:U4" location="'05-1_略歴（代表'!A1" display="略歴代表" xr:uid="{00000000-0004-0000-0200-00001E000000}"/>
    <hyperlink ref="Y4:AA4" location="'06_専任宅建士設置'!A1" display="専任設置" xr:uid="{00000000-0004-0000-0200-00001F000000}"/>
    <hyperlink ref="AB4:AD4" location="'07_従事名簿'!A1" display="従事名簿" xr:uid="{00000000-0004-0000-0200-000020000000}"/>
    <hyperlink ref="AE4:AG4" location="'08_専任写真'!A1" display="専任写真" xr:uid="{00000000-0004-0000-0200-000021000000}"/>
    <hyperlink ref="AH4:AJ4" location="'09_経歴書 '!A1" display="取引経歴" xr:uid="{00000000-0004-0000-0200-000022000000}"/>
    <hyperlink ref="AK4:AM4" location="'10_売買交換実績'!A1" display="取引実績" xr:uid="{00000000-0004-0000-0200-000023000000}"/>
    <hyperlink ref="J5:L5" location="'12_誓約書'!A1" display="誓約書" xr:uid="{00000000-0004-0000-0200-000024000000}"/>
    <hyperlink ref="Q5:S5" location="'14_案内図'!A1" display="案内図" xr:uid="{00000000-0004-0000-0200-000025000000}"/>
    <hyperlink ref="AB5:AE5" location="A_宅建協会_入会申込書!A1" display="宅建協会入会" xr:uid="{00000000-0004-0000-0200-000026000000}"/>
    <hyperlink ref="AF5:AI5" location="B_宅建協会_誓約書!A1" display="入会誓約書" xr:uid="{00000000-0004-0000-0200-000027000000}"/>
    <hyperlink ref="R6:U6" location="'G-1_保証協会_入会申込書'!A1" display="入会申込書" xr:uid="{00000000-0004-0000-0200-000028000000}"/>
    <hyperlink ref="V6:X6" location="H_保証協会_個人情報!A1" display="個人情報" xr:uid="{00000000-0004-0000-0200-000029000000}"/>
    <hyperlink ref="AB6:AE6" location="'I_協同組合_各種利用申込書（両面印刷）'!A1" display="各種利用申込" xr:uid="{00000000-0004-0000-0200-00002B000000}"/>
    <hyperlink ref="AT29:BG29" location="'08_専任写真'!A1" display="専任の宅地建物取引士の顔写真貼付用紙" xr:uid="{00000000-0004-0000-0200-00002D000000}"/>
    <hyperlink ref="V4:X4" location="'05-2_略歴（専任'!A1" display="略歴専任" xr:uid="{00000000-0004-0000-0200-00002E000000}"/>
    <hyperlink ref="M5:P5" location="'13_事務所使用権原'!A1" display="事務所権原" xr:uid="{00000000-0004-0000-0200-00002F000000}"/>
    <hyperlink ref="AW211:BG211" location="B_宅建協会_誓約書!A1" display="入会申請にあたっての誓約書" xr:uid="{00000000-0004-0000-0200-000031000000}"/>
    <hyperlink ref="AW216:BG216" location="'G-1_保証協会_入会申込書'!A1" display="入会申込書(通常)" xr:uid="{00000000-0004-0000-0200-000032000000}"/>
    <hyperlink ref="AW217:BG217" location="'G-2_保証協会_入会申込書（分割）'!A1" display="入会申込書(入会金分割)" xr:uid="{00000000-0004-0000-0200-000033000000}"/>
    <hyperlink ref="AW218:BG218" location="H_保証協会_個人情報!A1" display="個人情報の取扱いについて" xr:uid="{00000000-0004-0000-0200-000034000000}"/>
    <hyperlink ref="AW219:BG219" location="'I_協同組合_各種利用申込書（両面印刷）'!A1" display="各種利用申込書" xr:uid="{00000000-0004-0000-0200-000036000000}"/>
    <hyperlink ref="AW210:BG210" location="A_宅建協会_入会申込書!A1" display="入会申込書" xr:uid="{00000000-0004-0000-0200-000038000000}"/>
    <hyperlink ref="T5:V5" location="'15-1_写真(1)'!A1" display="写真" xr:uid="{00000000-0004-0000-0200-000039000000}"/>
    <hyperlink ref="AT40:BG40" location="'15-1_写真(1)'!A1" display="写真台帳（１）　建物の写真" xr:uid="{00000000-0004-0000-0200-00003A000000}"/>
    <hyperlink ref="AT41:BG42" location="'16_案内図'!A1" display="事務所までの案内図" xr:uid="{00000000-0004-0000-0200-00003B000000}"/>
    <hyperlink ref="AT41:BG41" location="'15-2_写真(2)'!A1" display="写真台帳（２）　テナント表示・事務所の入口" xr:uid="{00000000-0004-0000-0200-00003C000000}"/>
    <hyperlink ref="AT42:BG42" location="'15-3_写真(3)'!A1" display="写真台帳（３）　事務所の内部" xr:uid="{00000000-0004-0000-0200-00003D000000}"/>
    <hyperlink ref="AL6:AO6" location="J_東政連入会申込書!A1" display="入会申込書" xr:uid="{D1830A2D-CCC3-44D4-84B3-EE9A1F42BB2E}"/>
    <hyperlink ref="AT43:BG43" location="'15-4_写真(3)'!A1" display="写真台帳(3)　事務所の内部" xr:uid="{00BC94C4-F0CD-4217-8AE5-93EA05D41916}"/>
    <hyperlink ref="AT44:BG44" location="'15-5_写真(3)'!A1" display="写真台帳(3)　事務所の内部" xr:uid="{ACFEB62F-1605-4BE3-828B-C858723B9609}"/>
    <hyperlink ref="AR91:BG92" location="'00_略歴書記入例'!A1" display="略歴書　記入例はこちら" xr:uid="{5A903F74-4B16-47E6-B5D8-48C47149ED5E}"/>
    <hyperlink ref="AW220:BG220" location="L_東政連入会申込書!A1" display="入会申込書" xr:uid="{590543B5-F16F-45E4-B959-8748FF2493D3}"/>
    <hyperlink ref="AR142:BG143" location="'00_略歴書記入例'!A1" display="略歴書　記入例はこちら" xr:uid="{6E589019-1E08-466E-92C4-31386EE1F7C4}"/>
    <hyperlink ref="AJ5:AM5" location="B_宅建協会_誓約書!A1" display="入会誓約書" xr:uid="{0D40553C-8CAC-4347-9478-F963C1A7299B}"/>
    <hyperlink ref="AJ5:AN5" location="C_不動産キャリアパーソン利用申込書!A1" display="キャリアパーソン" xr:uid="{29A5D1B6-AE9F-4769-8E26-85F9FBBE2DEA}"/>
    <hyperlink ref="AW213:BG213" location="'D_個人情報の取扱い（全宅連）'!A1" display="個人情報の取扱いについて（裏面）" xr:uid="{D02C79C3-C991-4B93-A8B3-A819D96E7C06}"/>
    <hyperlink ref="AW212:BG212" location="C_宅建協会_キャリアパーソン!A1" display="不動産キャリアパーソン講座申込書" xr:uid="{54C2DCC7-9023-41DA-9E0D-E608BF61EFF8}"/>
    <hyperlink ref="AI233:AM233" location="★入力画面!B7" display="ページTOPへ↑" xr:uid="{C9E8E5EB-E5D8-4F01-9E94-1BF1661D5EB9}"/>
    <hyperlink ref="AJ5:AO5" location="C_宅建協会_キャリアパーソン!A1" display="キャリアパーソン" xr:uid="{CF563B68-4950-416F-8064-C112C084CA7E}"/>
    <hyperlink ref="AW214:BG215" location="'D_個人情報の取扱い（全宅連）'!A1" display="個人情報の取扱いについて（裏面）" xr:uid="{4BA7C77D-2484-4E56-99A2-8E74E07CF190}"/>
    <hyperlink ref="AW214:BG214" location="'E_会員カード（表裏）'!A1" display="会員カード（表裏）" xr:uid="{6221C3ED-3AB1-436D-9E93-2F4ED740ABB4}"/>
    <hyperlink ref="AW215:BG215" location="F_宅建協会_口座振替申込書!A1" display="宅建協会_口座振替申込書" xr:uid="{1BE9C11C-9D9D-44B8-A4C1-7829306E90B5}"/>
    <hyperlink ref="G6:J6" location="'E_会員カード（表裏）'!A1" display="会員カード" xr:uid="{9F42B3D1-C436-4171-880D-F6938D42D8E5}"/>
    <hyperlink ref="K6:M6" location="F_宅建協会_口座振替申込書!A1" display="口座振替" xr:uid="{D885E4F0-BFE8-4A8E-9134-ED55F5F9B473}"/>
  </hyperlinks>
  <printOptions horizontalCentered="1" verticalCentered="1"/>
  <pageMargins left="0" right="0" top="0" bottom="0" header="0.51181102362204722" footer="0"/>
  <pageSetup paperSize="9" orientation="portrait" horizontalDpi="4294967292" r:id="rId1"/>
  <headerFooter alignWithMargins="0">
    <oddFooter xml:space="preserve">&amp;R（公社）東京都宅地建物取引業協会　　　　
</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FFFF00"/>
    <pageSetUpPr autoPageBreaks="0" fitToPage="1"/>
  </sheetPr>
  <dimension ref="A1:AY98"/>
  <sheetViews>
    <sheetView showRowColHeaders="0" workbookViewId="0">
      <selection activeCell="D12" sqref="D12"/>
    </sheetView>
  </sheetViews>
  <sheetFormatPr defaultColWidth="2.5" defaultRowHeight="15" customHeight="1"/>
  <cols>
    <col min="1" max="41" width="2.5" style="174" customWidth="1"/>
    <col min="42" max="42" width="2.5" style="175" customWidth="1"/>
    <col min="43" max="50" width="2.5" style="1" customWidth="1"/>
    <col min="51" max="16384" width="2.5" style="176"/>
  </cols>
  <sheetData>
    <row r="1" spans="1:51" s="167" customFormat="1" ht="15" customHeight="1">
      <c r="A1" s="2752"/>
      <c r="B1" s="2752"/>
      <c r="C1" s="2752"/>
      <c r="D1" s="2756"/>
      <c r="E1" s="2756"/>
      <c r="F1" s="2756"/>
      <c r="G1" s="2756"/>
      <c r="H1" s="2756"/>
      <c r="I1" s="2756"/>
      <c r="J1" s="2756"/>
      <c r="K1" s="2756"/>
      <c r="L1" s="2756"/>
      <c r="M1" s="2756"/>
      <c r="N1" s="2756"/>
      <c r="O1" s="2756"/>
      <c r="P1" s="2756"/>
      <c r="Q1" s="2756"/>
      <c r="R1" s="2756"/>
      <c r="S1" s="2756"/>
      <c r="T1" s="2756"/>
      <c r="U1" s="2756"/>
      <c r="V1" s="2756"/>
      <c r="W1" s="2756"/>
      <c r="X1" s="2756"/>
      <c r="Y1" s="2756"/>
      <c r="Z1" s="2756"/>
      <c r="AA1" s="2756"/>
      <c r="AB1" s="2756"/>
      <c r="AC1" s="2756"/>
      <c r="AD1" s="2756"/>
      <c r="AE1" s="2756"/>
      <c r="AF1" s="2756"/>
      <c r="AG1" s="2756"/>
      <c r="AH1" s="2756"/>
      <c r="AI1" s="2756"/>
      <c r="AJ1" s="2756"/>
      <c r="AK1" s="2756"/>
      <c r="AL1" s="2756"/>
      <c r="AM1" s="2756"/>
      <c r="AN1" s="2756"/>
      <c r="AO1" s="2756"/>
      <c r="AP1" s="166"/>
      <c r="AQ1" s="166"/>
      <c r="AR1" s="166"/>
      <c r="AS1" s="166"/>
      <c r="AT1" s="166"/>
      <c r="AU1" s="166"/>
      <c r="AV1" s="166"/>
      <c r="AW1" s="166"/>
      <c r="AX1" s="166"/>
    </row>
    <row r="2" spans="1:51" s="167" customFormat="1" ht="15" customHeight="1">
      <c r="A2" s="2752"/>
      <c r="B2" s="2752"/>
      <c r="C2" s="2752"/>
      <c r="D2" s="2756"/>
      <c r="E2" s="2756"/>
      <c r="F2" s="2756"/>
      <c r="G2" s="2756"/>
      <c r="H2" s="2756"/>
      <c r="I2" s="2756"/>
      <c r="J2" s="2756"/>
      <c r="K2" s="2756"/>
      <c r="L2" s="2756"/>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6"/>
      <c r="AO2" s="2756"/>
      <c r="AP2" s="166"/>
      <c r="AQ2" s="166"/>
      <c r="AR2" s="166"/>
      <c r="AS2" s="166"/>
      <c r="AT2" s="166"/>
      <c r="AU2" s="166"/>
      <c r="AV2" s="166"/>
      <c r="AW2" s="166"/>
      <c r="AX2" s="166"/>
    </row>
    <row r="3" spans="1:51" s="167" customFormat="1" ht="15" customHeight="1">
      <c r="A3" s="2752"/>
      <c r="B3" s="2752"/>
      <c r="C3" s="2752"/>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6"/>
      <c r="AO3" s="2756"/>
      <c r="AP3" s="166"/>
      <c r="AQ3" s="166"/>
      <c r="AR3" s="166"/>
      <c r="AS3" s="166"/>
      <c r="AT3" s="166"/>
      <c r="AU3" s="166"/>
      <c r="AV3" s="166"/>
      <c r="AW3" s="166"/>
      <c r="AX3" s="166"/>
    </row>
    <row r="4" spans="1:51" s="167" customFormat="1" ht="15" customHeight="1">
      <c r="A4" s="2752"/>
      <c r="B4" s="2752"/>
      <c r="C4" s="2752"/>
      <c r="D4" s="2756"/>
      <c r="E4" s="2756"/>
      <c r="F4" s="2756"/>
      <c r="G4" s="2756"/>
      <c r="H4" s="2756"/>
      <c r="I4" s="2756"/>
      <c r="J4" s="2756"/>
      <c r="K4" s="2756"/>
      <c r="L4" s="2756"/>
      <c r="M4" s="2756"/>
      <c r="N4" s="2756"/>
      <c r="O4" s="2756"/>
      <c r="P4" s="2756"/>
      <c r="Q4" s="2756"/>
      <c r="R4" s="2756"/>
      <c r="S4" s="2756"/>
      <c r="T4" s="2756"/>
      <c r="U4" s="2756"/>
      <c r="V4" s="2756"/>
      <c r="W4" s="2756"/>
      <c r="X4" s="2756"/>
      <c r="Y4" s="2756"/>
      <c r="Z4" s="2756"/>
      <c r="AA4" s="2756"/>
      <c r="AB4" s="2756"/>
      <c r="AC4" s="2756"/>
      <c r="AD4" s="2756"/>
      <c r="AE4" s="2756"/>
      <c r="AF4" s="2756"/>
      <c r="AG4" s="2756"/>
      <c r="AH4" s="2756"/>
      <c r="AI4" s="2756"/>
      <c r="AJ4" s="2756"/>
      <c r="AK4" s="2756"/>
      <c r="AL4" s="2756"/>
      <c r="AM4" s="2756"/>
      <c r="AN4" s="2756"/>
      <c r="AO4" s="2756"/>
      <c r="AP4" s="166"/>
      <c r="AQ4" s="166"/>
      <c r="AR4" s="166"/>
      <c r="AS4" s="166"/>
      <c r="AT4" s="166"/>
      <c r="AU4" s="166"/>
      <c r="AV4" s="166"/>
      <c r="AW4" s="166"/>
      <c r="AX4" s="166"/>
    </row>
    <row r="5" spans="1:51" s="167" customFormat="1" ht="15" customHeight="1">
      <c r="A5" s="2752"/>
      <c r="B5" s="2752"/>
      <c r="C5" s="2752"/>
      <c r="D5" s="2756"/>
      <c r="E5" s="2756"/>
      <c r="F5" s="2756"/>
      <c r="G5" s="2756"/>
      <c r="H5" s="2756"/>
      <c r="I5" s="2756"/>
      <c r="J5" s="2756"/>
      <c r="K5" s="2756"/>
      <c r="L5" s="2756"/>
      <c r="M5" s="2756"/>
      <c r="N5" s="2756"/>
      <c r="O5" s="2756"/>
      <c r="P5" s="2756"/>
      <c r="Q5" s="2783" t="s">
        <v>1462</v>
      </c>
      <c r="R5" s="2783"/>
      <c r="S5" s="2783"/>
      <c r="T5" s="2783"/>
      <c r="U5" s="2783"/>
      <c r="V5" s="2783"/>
      <c r="W5" s="2783"/>
      <c r="X5" s="2783"/>
      <c r="Y5" s="2783"/>
      <c r="Z5" s="2783"/>
      <c r="AA5" s="2784"/>
      <c r="AB5" s="2784"/>
      <c r="AC5" s="2784"/>
      <c r="AD5" s="2784"/>
      <c r="AE5" s="2784"/>
      <c r="AF5" s="2784"/>
      <c r="AG5" s="2784"/>
      <c r="AH5" s="2784"/>
      <c r="AI5" s="2784"/>
      <c r="AJ5" s="2784"/>
      <c r="AK5" s="2784"/>
      <c r="AL5" s="2784"/>
      <c r="AM5" s="2756"/>
      <c r="AN5" s="2756"/>
      <c r="AO5" s="2756"/>
      <c r="AP5" s="166"/>
      <c r="AQ5" s="166"/>
      <c r="AR5" s="166"/>
      <c r="AS5" s="166"/>
      <c r="AT5" s="166"/>
      <c r="AU5" s="166"/>
      <c r="AV5" s="166"/>
      <c r="AW5" s="166"/>
      <c r="AX5" s="166"/>
    </row>
    <row r="6" spans="1:51" s="167" customFormat="1" ht="15" customHeight="1">
      <c r="A6" s="2752"/>
      <c r="B6" s="2752"/>
      <c r="C6" s="2752"/>
      <c r="D6" s="2756"/>
      <c r="E6" s="2756"/>
      <c r="F6" s="2756"/>
      <c r="G6" s="2756"/>
      <c r="H6" s="2756"/>
      <c r="I6" s="2756"/>
      <c r="J6" s="2756"/>
      <c r="K6" s="2756"/>
      <c r="L6" s="2756"/>
      <c r="M6" s="2756"/>
      <c r="N6" s="2756"/>
      <c r="O6" s="2756"/>
      <c r="P6" s="2756"/>
      <c r="Q6" s="2783"/>
      <c r="R6" s="2783"/>
      <c r="S6" s="2783"/>
      <c r="T6" s="2783"/>
      <c r="U6" s="2783"/>
      <c r="V6" s="2783"/>
      <c r="W6" s="2783"/>
      <c r="X6" s="2783"/>
      <c r="Y6" s="2783"/>
      <c r="Z6" s="2783"/>
      <c r="AA6" s="2782" t="s">
        <v>938</v>
      </c>
      <c r="AB6" s="2782"/>
      <c r="AC6" s="2782"/>
      <c r="AD6" s="2782"/>
      <c r="AE6" s="2782"/>
      <c r="AF6" s="2782"/>
      <c r="AG6" s="2782"/>
      <c r="AH6" s="2782"/>
      <c r="AI6" s="2782"/>
      <c r="AJ6" s="2782"/>
      <c r="AK6" s="2782"/>
      <c r="AL6" s="2782"/>
      <c r="AM6" s="2756"/>
      <c r="AN6" s="2756"/>
      <c r="AO6" s="2756"/>
      <c r="AP6" s="166"/>
      <c r="AQ6" s="166"/>
      <c r="AR6" s="166"/>
      <c r="AS6" s="166"/>
      <c r="AT6" s="166"/>
      <c r="AU6" s="166"/>
      <c r="AV6" s="166"/>
      <c r="AW6" s="166"/>
      <c r="AX6" s="166"/>
    </row>
    <row r="7" spans="1:51" s="167" customFormat="1" ht="15" customHeight="1">
      <c r="A7" s="2752"/>
      <c r="B7" s="2752"/>
      <c r="C7" s="2752"/>
      <c r="D7" s="2756"/>
      <c r="E7" s="2756"/>
      <c r="F7" s="2756"/>
      <c r="G7" s="2756"/>
      <c r="H7" s="2756"/>
      <c r="I7" s="2756"/>
      <c r="J7" s="2756"/>
      <c r="K7" s="2756"/>
      <c r="L7" s="2756"/>
      <c r="M7" s="2756"/>
      <c r="N7" s="2756"/>
      <c r="O7" s="2756"/>
      <c r="P7" s="2756"/>
      <c r="Q7" s="2785" t="s">
        <v>1463</v>
      </c>
      <c r="R7" s="2785"/>
      <c r="S7" s="2785"/>
      <c r="T7" s="2785"/>
      <c r="U7" s="2785"/>
      <c r="V7" s="2785"/>
      <c r="W7" s="2785"/>
      <c r="X7" s="2785"/>
      <c r="Y7" s="2785"/>
      <c r="Z7" s="2785"/>
      <c r="AA7" s="2782" t="s">
        <v>939</v>
      </c>
      <c r="AB7" s="2782"/>
      <c r="AC7" s="2782"/>
      <c r="AD7" s="2782"/>
      <c r="AE7" s="2782"/>
      <c r="AF7" s="2782"/>
      <c r="AG7" s="2782"/>
      <c r="AH7" s="2782"/>
      <c r="AI7" s="2782"/>
      <c r="AJ7" s="2782"/>
      <c r="AK7" s="2782"/>
      <c r="AL7" s="2782"/>
      <c r="AM7" s="2756"/>
      <c r="AN7" s="2756"/>
      <c r="AO7" s="2756"/>
      <c r="AP7" s="166"/>
      <c r="AQ7" s="166"/>
      <c r="AR7" s="166"/>
      <c r="AS7" s="166"/>
      <c r="AT7" s="166"/>
      <c r="AU7" s="166"/>
      <c r="AV7" s="166"/>
      <c r="AW7" s="166"/>
      <c r="AX7" s="166"/>
    </row>
    <row r="8" spans="1:51" s="167" customFormat="1" ht="15" customHeight="1" thickBot="1">
      <c r="A8" s="2752"/>
      <c r="B8" s="2752"/>
      <c r="C8" s="2752"/>
      <c r="D8" s="2756"/>
      <c r="E8" s="2756"/>
      <c r="F8" s="2756"/>
      <c r="G8" s="2756"/>
      <c r="H8" s="2756"/>
      <c r="I8" s="2756"/>
      <c r="J8" s="2756"/>
      <c r="K8" s="2756"/>
      <c r="L8" s="2756"/>
      <c r="M8" s="2756"/>
      <c r="N8" s="2756"/>
      <c r="O8" s="2756"/>
      <c r="P8" s="2756"/>
      <c r="Q8" s="2756"/>
      <c r="R8" s="2756"/>
      <c r="S8" s="2756"/>
      <c r="T8" s="2756"/>
      <c r="U8" s="2756"/>
      <c r="V8" s="2756"/>
      <c r="W8" s="2756"/>
      <c r="X8" s="2756"/>
      <c r="Y8" s="2756"/>
      <c r="Z8" s="2756"/>
      <c r="AA8" s="2787" t="s">
        <v>940</v>
      </c>
      <c r="AB8" s="2787"/>
      <c r="AC8" s="2787"/>
      <c r="AD8" s="2787"/>
      <c r="AE8" s="2788">
        <f>★入力画面!$M$18</f>
        <v>0</v>
      </c>
      <c r="AF8" s="2788"/>
      <c r="AG8" s="2788"/>
      <c r="AH8" s="2788"/>
      <c r="AI8" s="2788"/>
      <c r="AJ8" s="2788"/>
      <c r="AK8" s="2788"/>
      <c r="AL8" s="354" t="s">
        <v>1464</v>
      </c>
      <c r="AM8" s="2756"/>
      <c r="AN8" s="2756"/>
      <c r="AO8" s="2756"/>
      <c r="AP8" s="166"/>
      <c r="AQ8" s="166"/>
      <c r="AR8" s="166"/>
      <c r="AS8" s="166"/>
      <c r="AT8" s="166"/>
      <c r="AU8" s="166"/>
      <c r="AV8" s="166"/>
      <c r="AW8" s="166"/>
      <c r="AX8" s="166"/>
    </row>
    <row r="9" spans="1:51" s="167" customFormat="1" ht="15" customHeight="1" thickBot="1">
      <c r="A9" s="2752"/>
      <c r="B9" s="2752"/>
      <c r="C9" s="2752"/>
      <c r="D9" s="2756"/>
      <c r="E9" s="2756"/>
      <c r="F9" s="2756"/>
      <c r="G9" s="2756"/>
      <c r="H9" s="2756"/>
      <c r="I9" s="2756"/>
      <c r="J9" s="2756"/>
      <c r="K9" s="2756"/>
      <c r="L9" s="2756"/>
      <c r="M9" s="2756"/>
      <c r="N9" s="2756"/>
      <c r="O9" s="2756"/>
      <c r="P9" s="2756"/>
      <c r="Q9" s="2756"/>
      <c r="R9" s="2756"/>
      <c r="S9" s="2756"/>
      <c r="T9" s="2756"/>
      <c r="U9" s="2756"/>
      <c r="V9" s="2756"/>
      <c r="W9" s="2756"/>
      <c r="X9" s="2756"/>
      <c r="Y9" s="2756"/>
      <c r="Z9" s="2756"/>
      <c r="AA9" s="2756"/>
      <c r="AB9" s="2756"/>
      <c r="AC9" s="2756"/>
      <c r="AD9" s="2756"/>
      <c r="AE9" s="2756"/>
      <c r="AF9" s="2756"/>
      <c r="AG9" s="2756"/>
      <c r="AH9" s="2756"/>
      <c r="AI9" s="2756"/>
      <c r="AJ9" s="2756"/>
      <c r="AK9" s="2756"/>
      <c r="AL9" s="2756"/>
      <c r="AM9" s="2756"/>
      <c r="AN9" s="2756"/>
      <c r="AO9" s="2756"/>
      <c r="AP9" s="168"/>
      <c r="AQ9" s="2757" t="s">
        <v>1465</v>
      </c>
      <c r="AR9" s="2758"/>
      <c r="AS9" s="2758"/>
      <c r="AT9" s="2758"/>
      <c r="AU9" s="2758"/>
      <c r="AV9" s="2758"/>
      <c r="AW9" s="2759"/>
      <c r="AX9" s="168"/>
      <c r="AY9" s="169"/>
    </row>
    <row r="10" spans="1:51" s="167" customFormat="1" ht="22.5" customHeight="1" thickBot="1">
      <c r="A10" s="2752"/>
      <c r="B10" s="2752"/>
      <c r="C10" s="2752"/>
      <c r="D10" s="355"/>
      <c r="E10" s="2777" t="s">
        <v>1466</v>
      </c>
      <c r="F10" s="2778"/>
      <c r="G10" s="2778"/>
      <c r="H10" s="2778"/>
      <c r="I10" s="2778"/>
      <c r="J10" s="2778"/>
      <c r="K10" s="2778"/>
      <c r="L10" s="2779"/>
      <c r="M10" s="2780"/>
      <c r="N10" s="2756"/>
      <c r="O10" s="2756"/>
      <c r="P10" s="2756"/>
      <c r="Q10" s="2756"/>
      <c r="R10" s="2756"/>
      <c r="S10" s="2756"/>
      <c r="T10" s="2756"/>
      <c r="U10" s="2756"/>
      <c r="V10" s="2756"/>
      <c r="W10" s="2756"/>
      <c r="X10" s="2756"/>
      <c r="Y10" s="2756"/>
      <c r="Z10" s="2756"/>
      <c r="AA10" s="2756"/>
      <c r="AB10" s="2756"/>
      <c r="AC10" s="2756"/>
      <c r="AD10" s="2756"/>
      <c r="AE10" s="2756"/>
      <c r="AF10" s="2756"/>
      <c r="AG10" s="2756"/>
      <c r="AH10" s="2756"/>
      <c r="AI10" s="2756"/>
      <c r="AJ10" s="2756"/>
      <c r="AK10" s="2756"/>
      <c r="AL10" s="2756"/>
      <c r="AM10" s="2756"/>
      <c r="AN10" s="2756"/>
      <c r="AO10" s="2756"/>
      <c r="AP10" s="168"/>
      <c r="AQ10" s="2260" t="s">
        <v>1454</v>
      </c>
      <c r="AR10" s="2261"/>
      <c r="AS10" s="2261"/>
      <c r="AT10" s="2261"/>
      <c r="AU10" s="2261"/>
      <c r="AV10" s="2261"/>
      <c r="AW10" s="2262"/>
      <c r="AX10" s="168"/>
      <c r="AY10" s="169"/>
    </row>
    <row r="11" spans="1:51" s="167" customFormat="1" ht="15" customHeight="1">
      <c r="A11" s="2752"/>
      <c r="B11" s="2752"/>
      <c r="C11" s="2752"/>
      <c r="D11" s="2781"/>
      <c r="E11" s="2781"/>
      <c r="F11" s="2781"/>
      <c r="G11" s="2781"/>
      <c r="H11" s="2781"/>
      <c r="I11" s="2782" t="s">
        <v>1467</v>
      </c>
      <c r="J11" s="2782"/>
      <c r="K11" s="2782"/>
      <c r="L11" s="2782"/>
      <c r="M11" s="2782"/>
      <c r="N11" s="2782"/>
      <c r="O11" s="2782"/>
      <c r="P11" s="2782"/>
      <c r="Q11" s="2782"/>
      <c r="R11" s="2782"/>
      <c r="S11" s="2782"/>
      <c r="T11" s="2782"/>
      <c r="U11" s="2782"/>
      <c r="V11" s="2782"/>
      <c r="W11" s="2782"/>
      <c r="X11" s="2782"/>
      <c r="Y11" s="2782"/>
      <c r="Z11" s="2782"/>
      <c r="AA11" s="2782"/>
      <c r="AB11" s="2782"/>
      <c r="AC11" s="2782"/>
      <c r="AD11" s="2782"/>
      <c r="AE11" s="2782"/>
      <c r="AF11" s="2782"/>
      <c r="AG11" s="2782"/>
      <c r="AH11" s="2782"/>
      <c r="AI11" s="2782"/>
      <c r="AJ11" s="2782"/>
      <c r="AK11" s="2782"/>
      <c r="AL11" s="2782"/>
      <c r="AM11" s="2756"/>
      <c r="AN11" s="2756"/>
      <c r="AO11" s="2756"/>
      <c r="AP11" s="168"/>
      <c r="AQ11" s="2263"/>
      <c r="AR11" s="2264"/>
      <c r="AS11" s="2264"/>
      <c r="AT11" s="2264"/>
      <c r="AU11" s="2264"/>
      <c r="AV11" s="2264"/>
      <c r="AW11" s="2265"/>
      <c r="AX11" s="168"/>
      <c r="AY11" s="169"/>
    </row>
    <row r="12" spans="1:51" s="167" customFormat="1" ht="15" customHeight="1">
      <c r="A12" s="2752"/>
      <c r="B12" s="2752"/>
      <c r="C12" s="2752"/>
      <c r="D12" s="350"/>
      <c r="E12" s="350"/>
      <c r="F12" s="350"/>
      <c r="G12" s="350"/>
      <c r="H12" s="350"/>
      <c r="I12" s="350"/>
      <c r="J12" s="350"/>
      <c r="K12" s="350"/>
      <c r="L12" s="350"/>
      <c r="M12" s="350"/>
      <c r="N12" s="350"/>
      <c r="O12" s="350"/>
      <c r="P12" s="350"/>
      <c r="Q12" s="350"/>
      <c r="R12" s="350"/>
      <c r="S12" s="350"/>
      <c r="T12" s="350"/>
      <c r="U12" s="350"/>
      <c r="V12" s="350"/>
      <c r="W12" s="350"/>
      <c r="X12" s="171"/>
      <c r="Y12" s="171"/>
      <c r="Z12" s="171"/>
      <c r="AA12" s="171"/>
      <c r="AB12" s="171"/>
      <c r="AC12" s="171"/>
      <c r="AD12" s="171"/>
      <c r="AE12" s="171"/>
      <c r="AF12" s="171"/>
      <c r="AG12" s="171"/>
      <c r="AH12" s="346"/>
      <c r="AI12" s="346"/>
      <c r="AJ12" s="346"/>
      <c r="AK12" s="346"/>
      <c r="AL12" s="350"/>
      <c r="AM12" s="2756"/>
      <c r="AN12" s="2756"/>
      <c r="AO12" s="2756"/>
      <c r="AP12" s="168"/>
      <c r="AQ12" s="2263"/>
      <c r="AR12" s="2264"/>
      <c r="AS12" s="2264"/>
      <c r="AT12" s="2264"/>
      <c r="AU12" s="2264"/>
      <c r="AV12" s="2264"/>
      <c r="AW12" s="2265"/>
      <c r="AX12" s="168"/>
      <c r="AY12" s="169"/>
    </row>
    <row r="13" spans="1:51" s="167" customFormat="1" ht="15" customHeight="1">
      <c r="A13" s="2752"/>
      <c r="B13" s="2752"/>
      <c r="C13" s="2752"/>
      <c r="D13" s="350"/>
      <c r="E13" s="350"/>
      <c r="F13" s="350"/>
      <c r="G13" s="350"/>
      <c r="H13" s="350"/>
      <c r="I13" s="350"/>
      <c r="J13" s="350"/>
      <c r="K13" s="350"/>
      <c r="L13" s="350"/>
      <c r="M13" s="350"/>
      <c r="N13" s="350"/>
      <c r="O13" s="350"/>
      <c r="P13" s="350"/>
      <c r="Q13" s="350"/>
      <c r="R13" s="350"/>
      <c r="S13" s="350"/>
      <c r="T13" s="350"/>
      <c r="U13" s="350"/>
      <c r="V13" s="350"/>
      <c r="W13" s="350"/>
      <c r="X13" s="171"/>
      <c r="Y13" s="171"/>
      <c r="Z13" s="171"/>
      <c r="AA13" s="171"/>
      <c r="AB13" s="171"/>
      <c r="AC13" s="171"/>
      <c r="AD13" s="171"/>
      <c r="AE13" s="171"/>
      <c r="AF13" s="171"/>
      <c r="AG13" s="171"/>
      <c r="AH13" s="346"/>
      <c r="AI13" s="346"/>
      <c r="AJ13" s="346"/>
      <c r="AK13" s="346"/>
      <c r="AL13" s="350"/>
      <c r="AM13" s="2756"/>
      <c r="AN13" s="2756"/>
      <c r="AO13" s="2756"/>
      <c r="AP13" s="168"/>
      <c r="AQ13" s="2263"/>
      <c r="AR13" s="2264"/>
      <c r="AS13" s="2264"/>
      <c r="AT13" s="2264"/>
      <c r="AU13" s="2264"/>
      <c r="AV13" s="2264"/>
      <c r="AW13" s="2265"/>
      <c r="AX13" s="168"/>
      <c r="AY13" s="169"/>
    </row>
    <row r="14" spans="1:51" s="167" customFormat="1" ht="15" customHeight="1">
      <c r="A14" s="2752"/>
      <c r="B14" s="2752"/>
      <c r="C14" s="2752"/>
      <c r="D14" s="350"/>
      <c r="E14" s="350"/>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46"/>
      <c r="AF14" s="346"/>
      <c r="AG14" s="346"/>
      <c r="AH14" s="346"/>
      <c r="AI14" s="346"/>
      <c r="AJ14" s="346"/>
      <c r="AK14" s="346"/>
      <c r="AL14" s="350"/>
      <c r="AM14" s="2756"/>
      <c r="AN14" s="2756"/>
      <c r="AO14" s="2756"/>
      <c r="AP14" s="168"/>
      <c r="AQ14" s="2263"/>
      <c r="AR14" s="2264"/>
      <c r="AS14" s="2264"/>
      <c r="AT14" s="2264"/>
      <c r="AU14" s="2264"/>
      <c r="AV14" s="2264"/>
      <c r="AW14" s="2265"/>
      <c r="AX14" s="168"/>
      <c r="AY14" s="169"/>
    </row>
    <row r="15" spans="1:51" s="167" customFormat="1" ht="15" customHeight="1" thickBot="1">
      <c r="A15" s="2752"/>
      <c r="B15" s="2752"/>
      <c r="C15" s="2752"/>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2756"/>
      <c r="AN15" s="2756"/>
      <c r="AO15" s="2756"/>
      <c r="AP15" s="168"/>
      <c r="AQ15" s="2266"/>
      <c r="AR15" s="2267"/>
      <c r="AS15" s="2267"/>
      <c r="AT15" s="2267"/>
      <c r="AU15" s="2267"/>
      <c r="AV15" s="2267"/>
      <c r="AW15" s="2268"/>
      <c r="AX15" s="168"/>
      <c r="AY15" s="169"/>
    </row>
    <row r="16" spans="1:51" s="167" customFormat="1" ht="15" customHeight="1">
      <c r="A16" s="2752"/>
      <c r="B16" s="2752"/>
      <c r="C16" s="2752"/>
      <c r="D16" s="350"/>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2756"/>
      <c r="AN16" s="2756"/>
      <c r="AO16" s="2756"/>
      <c r="AP16" s="168"/>
      <c r="AQ16" s="169"/>
      <c r="AR16" s="169"/>
      <c r="AS16" s="169"/>
      <c r="AT16" s="169"/>
      <c r="AU16" s="169"/>
      <c r="AV16" s="169"/>
      <c r="AW16" s="169"/>
      <c r="AX16" s="168"/>
      <c r="AY16" s="169"/>
    </row>
    <row r="17" spans="1:51" s="167" customFormat="1" ht="15" customHeight="1">
      <c r="A17" s="2752"/>
      <c r="B17" s="2752"/>
      <c r="C17" s="2752"/>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2756"/>
      <c r="AN17" s="2756"/>
      <c r="AO17" s="2756"/>
      <c r="AP17" s="168"/>
      <c r="AQ17" s="169"/>
      <c r="AX17" s="168"/>
    </row>
    <row r="18" spans="1:51" s="167" customFormat="1" ht="15" customHeight="1">
      <c r="A18" s="2752"/>
      <c r="B18" s="2752"/>
      <c r="C18" s="2752"/>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2756"/>
      <c r="AN18" s="2756"/>
      <c r="AO18" s="2756"/>
      <c r="AP18" s="168"/>
      <c r="AQ18" s="169"/>
      <c r="AX18" s="168"/>
    </row>
    <row r="19" spans="1:51" s="167" customFormat="1" ht="15" customHeight="1">
      <c r="A19" s="2752"/>
      <c r="B19" s="2752"/>
      <c r="C19" s="2752"/>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2756"/>
      <c r="AN19" s="2756"/>
      <c r="AO19" s="2756"/>
      <c r="AP19" s="168"/>
      <c r="AQ19" s="169"/>
      <c r="AX19" s="168"/>
    </row>
    <row r="20" spans="1:51" s="167" customFormat="1" ht="15" customHeight="1">
      <c r="A20" s="2752"/>
      <c r="B20" s="2752"/>
      <c r="C20" s="2752"/>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2756"/>
      <c r="AN20" s="2756"/>
      <c r="AO20" s="2756"/>
      <c r="AP20" s="168"/>
      <c r="AQ20" s="169"/>
      <c r="AX20" s="168"/>
    </row>
    <row r="21" spans="1:51" s="167" customFormat="1" ht="15" customHeight="1">
      <c r="A21" s="2752"/>
      <c r="B21" s="2752"/>
      <c r="C21" s="2752"/>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2756"/>
      <c r="AN21" s="2756"/>
      <c r="AO21" s="2756"/>
      <c r="AP21" s="168"/>
      <c r="AQ21" s="169"/>
      <c r="AR21" s="169"/>
      <c r="AS21" s="169"/>
      <c r="AT21" s="169"/>
      <c r="AU21" s="169"/>
      <c r="AV21" s="169"/>
      <c r="AW21" s="169"/>
      <c r="AX21" s="168"/>
      <c r="AY21" s="169"/>
    </row>
    <row r="22" spans="1:51" s="167" customFormat="1" ht="15" customHeight="1">
      <c r="A22" s="2752"/>
      <c r="B22" s="2752"/>
      <c r="C22" s="2752"/>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2756"/>
      <c r="AN22" s="2756"/>
      <c r="AO22" s="2756"/>
      <c r="AP22" s="168"/>
      <c r="AQ22" s="169"/>
      <c r="AR22" s="169"/>
      <c r="AS22" s="169"/>
      <c r="AT22" s="169"/>
      <c r="AU22" s="169"/>
      <c r="AV22" s="169"/>
      <c r="AW22" s="169"/>
      <c r="AX22" s="168"/>
      <c r="AY22" s="169"/>
    </row>
    <row r="23" spans="1:51" s="167" customFormat="1" ht="15" customHeight="1">
      <c r="A23" s="2752"/>
      <c r="B23" s="2752"/>
      <c r="C23" s="2752"/>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2756"/>
      <c r="AN23" s="2756"/>
      <c r="AO23" s="2756"/>
      <c r="AP23" s="168"/>
      <c r="AQ23" s="168"/>
      <c r="AR23" s="168"/>
      <c r="AS23" s="168"/>
      <c r="AT23" s="168"/>
      <c r="AU23" s="168"/>
      <c r="AV23" s="168"/>
      <c r="AW23" s="168"/>
      <c r="AX23" s="168"/>
      <c r="AY23" s="169"/>
    </row>
    <row r="24" spans="1:51" s="167" customFormat="1" ht="15" customHeight="1">
      <c r="A24" s="2752"/>
      <c r="B24" s="2752"/>
      <c r="C24" s="2752"/>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2756"/>
      <c r="AN24" s="2756"/>
      <c r="AO24" s="2756"/>
      <c r="AP24" s="168"/>
      <c r="AQ24" s="168"/>
      <c r="AR24" s="168"/>
      <c r="AS24" s="168"/>
      <c r="AT24" s="168"/>
      <c r="AU24" s="168"/>
      <c r="AV24" s="168"/>
      <c r="AW24" s="168"/>
      <c r="AX24" s="168"/>
      <c r="AY24" s="169"/>
    </row>
    <row r="25" spans="1:51" s="167" customFormat="1" ht="15" customHeight="1">
      <c r="A25" s="2752"/>
      <c r="B25" s="2752"/>
      <c r="C25" s="2752"/>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2756"/>
      <c r="AN25" s="2756"/>
      <c r="AO25" s="2756"/>
      <c r="AP25" s="166"/>
      <c r="AQ25" s="166"/>
      <c r="AR25" s="166"/>
      <c r="AS25" s="166"/>
      <c r="AT25" s="166"/>
      <c r="AU25" s="166"/>
      <c r="AV25" s="166"/>
      <c r="AW25" s="166"/>
      <c r="AX25" s="166"/>
    </row>
    <row r="26" spans="1:51" s="167" customFormat="1" ht="15" customHeight="1">
      <c r="A26" s="2752"/>
      <c r="B26" s="2752"/>
      <c r="C26" s="2752"/>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2756"/>
      <c r="AN26" s="2756"/>
      <c r="AO26" s="2756"/>
      <c r="AP26" s="166"/>
      <c r="AQ26" s="166"/>
      <c r="AR26" s="166"/>
      <c r="AS26" s="166"/>
      <c r="AT26" s="166"/>
      <c r="AU26" s="166"/>
      <c r="AV26" s="166"/>
      <c r="AW26" s="166"/>
      <c r="AX26" s="166"/>
    </row>
    <row r="27" spans="1:51" s="167" customFormat="1" ht="15" customHeight="1">
      <c r="A27" s="2752"/>
      <c r="B27" s="2752"/>
      <c r="C27" s="2752"/>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2756"/>
      <c r="AN27" s="2756"/>
      <c r="AO27" s="2756"/>
      <c r="AP27" s="166"/>
      <c r="AQ27" s="166"/>
      <c r="AR27" s="166"/>
      <c r="AS27" s="166"/>
      <c r="AT27" s="166"/>
      <c r="AU27" s="166"/>
      <c r="AV27" s="166"/>
      <c r="AW27" s="166"/>
      <c r="AX27" s="166"/>
    </row>
    <row r="28" spans="1:51" s="167" customFormat="1" ht="15" customHeight="1">
      <c r="A28" s="2752"/>
      <c r="B28" s="2752"/>
      <c r="C28" s="2752"/>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2756"/>
      <c r="AN28" s="2756"/>
      <c r="AO28" s="2756"/>
      <c r="AP28" s="166"/>
      <c r="AQ28" s="166"/>
      <c r="AR28" s="166"/>
      <c r="AS28" s="166"/>
      <c r="AT28" s="166"/>
      <c r="AU28" s="166"/>
      <c r="AV28" s="166"/>
      <c r="AW28" s="166"/>
      <c r="AX28" s="166"/>
    </row>
    <row r="29" spans="1:51" s="167" customFormat="1" ht="15" customHeight="1">
      <c r="A29" s="2752"/>
      <c r="B29" s="2752"/>
      <c r="C29" s="2752"/>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2756"/>
      <c r="AN29" s="2756"/>
      <c r="AO29" s="2756"/>
      <c r="AP29" s="166"/>
      <c r="AQ29" s="166"/>
      <c r="AR29" s="166"/>
      <c r="AS29" s="166"/>
      <c r="AT29" s="166"/>
      <c r="AU29" s="166"/>
      <c r="AV29" s="166"/>
      <c r="AW29" s="166"/>
      <c r="AX29" s="166"/>
    </row>
    <row r="30" spans="1:51" s="167" customFormat="1" ht="15" customHeight="1">
      <c r="A30" s="2752"/>
      <c r="B30" s="2752"/>
      <c r="C30" s="2752"/>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2756"/>
      <c r="AN30" s="2756"/>
      <c r="AO30" s="2756"/>
      <c r="AP30" s="166"/>
      <c r="AQ30" s="166"/>
      <c r="AR30" s="166"/>
      <c r="AS30" s="166"/>
      <c r="AT30" s="166"/>
      <c r="AU30" s="166"/>
      <c r="AV30" s="166"/>
      <c r="AW30" s="166"/>
      <c r="AX30" s="166"/>
    </row>
    <row r="31" spans="1:51" s="167" customFormat="1" ht="15" customHeight="1">
      <c r="A31" s="2752"/>
      <c r="B31" s="2752"/>
      <c r="C31" s="2752"/>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2756"/>
      <c r="AN31" s="2756"/>
      <c r="AO31" s="2756"/>
      <c r="AP31" s="166"/>
      <c r="AQ31" s="166"/>
      <c r="AR31" s="166"/>
      <c r="AS31" s="166"/>
      <c r="AT31" s="166"/>
      <c r="AU31" s="166"/>
      <c r="AV31" s="166"/>
      <c r="AW31" s="166"/>
      <c r="AX31" s="166"/>
    </row>
    <row r="32" spans="1:51" s="167" customFormat="1" ht="15" customHeight="1">
      <c r="A32" s="2752"/>
      <c r="B32" s="2752"/>
      <c r="C32" s="2752"/>
      <c r="D32" s="355"/>
      <c r="E32" s="2789" t="s">
        <v>1468</v>
      </c>
      <c r="F32" s="2789"/>
      <c r="G32" s="2789"/>
      <c r="H32" s="2789"/>
      <c r="I32" s="2789"/>
      <c r="J32" s="2789"/>
      <c r="K32" s="2789"/>
      <c r="L32" s="2789"/>
      <c r="M32" s="2789"/>
      <c r="N32" s="2789"/>
      <c r="O32" s="2789"/>
      <c r="P32" s="2789"/>
      <c r="Q32" s="2789"/>
      <c r="R32" s="2789"/>
      <c r="S32" s="2789"/>
      <c r="T32" s="2789"/>
      <c r="U32" s="2789"/>
      <c r="V32" s="2789"/>
      <c r="W32" s="2789"/>
      <c r="X32" s="2789"/>
      <c r="Y32" s="2789"/>
      <c r="Z32" s="2789"/>
      <c r="AA32" s="2789"/>
      <c r="AB32" s="2789"/>
      <c r="AC32" s="2789"/>
      <c r="AD32" s="2789"/>
      <c r="AE32" s="2789"/>
      <c r="AF32" s="2789"/>
      <c r="AG32" s="2789"/>
      <c r="AH32" s="2789"/>
      <c r="AI32" s="2789"/>
      <c r="AJ32" s="2789"/>
      <c r="AK32" s="2789"/>
      <c r="AL32" s="2789"/>
      <c r="AM32" s="2756"/>
      <c r="AN32" s="2756"/>
      <c r="AO32" s="2756"/>
      <c r="AP32" s="166"/>
      <c r="AQ32" s="166"/>
      <c r="AR32" s="166"/>
      <c r="AS32" s="166"/>
      <c r="AT32" s="166"/>
      <c r="AU32" s="166"/>
      <c r="AV32" s="166"/>
      <c r="AW32" s="166"/>
      <c r="AX32" s="166"/>
    </row>
    <row r="33" spans="1:50" s="167" customFormat="1" ht="7.5" customHeight="1" thickBot="1">
      <c r="A33" s="2752"/>
      <c r="B33" s="2752"/>
      <c r="C33" s="2752"/>
      <c r="D33" s="2756"/>
      <c r="E33" s="2756"/>
      <c r="F33" s="2756"/>
      <c r="G33" s="2756"/>
      <c r="H33" s="2756"/>
      <c r="I33" s="2756"/>
      <c r="J33" s="2756"/>
      <c r="K33" s="2756"/>
      <c r="L33" s="2756"/>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6"/>
      <c r="AO33" s="2756"/>
      <c r="AP33" s="166"/>
      <c r="AQ33" s="166"/>
      <c r="AR33" s="166"/>
      <c r="AS33" s="166"/>
      <c r="AT33" s="166"/>
      <c r="AU33" s="166"/>
      <c r="AV33" s="166"/>
      <c r="AW33" s="166"/>
      <c r="AX33" s="166"/>
    </row>
    <row r="34" spans="1:50" s="167" customFormat="1" ht="22.5" customHeight="1" thickBot="1">
      <c r="A34" s="2752"/>
      <c r="B34" s="2752"/>
      <c r="C34" s="2752"/>
      <c r="D34" s="355"/>
      <c r="E34" s="355"/>
      <c r="F34" s="355"/>
      <c r="G34" s="355"/>
      <c r="H34" s="2790" t="s">
        <v>1469</v>
      </c>
      <c r="I34" s="2791"/>
      <c r="J34" s="2791"/>
      <c r="K34" s="2791"/>
      <c r="L34" s="2791"/>
      <c r="M34" s="2791"/>
      <c r="N34" s="2791"/>
      <c r="O34" s="2792"/>
      <c r="P34" s="2793" t="s">
        <v>1470</v>
      </c>
      <c r="Q34" s="2782"/>
      <c r="R34" s="2782"/>
      <c r="S34" s="2782"/>
      <c r="T34" s="2782"/>
      <c r="U34" s="2782"/>
      <c r="V34" s="2782"/>
      <c r="W34" s="2782"/>
      <c r="X34" s="2782"/>
      <c r="Y34" s="2782"/>
      <c r="Z34" s="2782"/>
      <c r="AA34" s="2782"/>
      <c r="AB34" s="2782"/>
      <c r="AC34" s="2782"/>
      <c r="AD34" s="2782"/>
      <c r="AE34" s="2782"/>
      <c r="AF34" s="2782"/>
      <c r="AG34" s="2782"/>
      <c r="AH34" s="2782"/>
      <c r="AI34" s="2782"/>
      <c r="AJ34" s="2782"/>
      <c r="AK34" s="2782"/>
      <c r="AL34" s="2782"/>
      <c r="AM34" s="2756"/>
      <c r="AN34" s="2756"/>
      <c r="AO34" s="2756"/>
      <c r="AP34" s="166"/>
      <c r="AQ34" s="166"/>
      <c r="AR34" s="166"/>
      <c r="AS34" s="166"/>
      <c r="AT34" s="166"/>
      <c r="AU34" s="166"/>
      <c r="AV34" s="166"/>
      <c r="AW34" s="166"/>
      <c r="AX34" s="166"/>
    </row>
    <row r="35" spans="1:50" s="167" customFormat="1" ht="15" customHeight="1">
      <c r="A35" s="2752"/>
      <c r="B35" s="2752"/>
      <c r="C35" s="2752"/>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2756"/>
      <c r="AN35" s="2756"/>
      <c r="AO35" s="2756"/>
      <c r="AP35" s="166"/>
      <c r="AQ35" s="166"/>
      <c r="AR35" s="166"/>
      <c r="AS35" s="166"/>
      <c r="AT35" s="166"/>
      <c r="AU35" s="166"/>
      <c r="AV35" s="166"/>
      <c r="AW35" s="166"/>
      <c r="AX35" s="166"/>
    </row>
    <row r="36" spans="1:50" s="167" customFormat="1" ht="15" customHeight="1">
      <c r="A36" s="2752"/>
      <c r="B36" s="2752"/>
      <c r="C36" s="2752"/>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2756"/>
      <c r="AN36" s="2756"/>
      <c r="AO36" s="2756"/>
      <c r="AP36" s="166"/>
      <c r="AQ36" s="166"/>
      <c r="AR36" s="166"/>
      <c r="AS36" s="166"/>
      <c r="AT36" s="166"/>
      <c r="AU36" s="166"/>
      <c r="AV36" s="166"/>
      <c r="AW36" s="166"/>
      <c r="AX36" s="166"/>
    </row>
    <row r="37" spans="1:50" s="167" customFormat="1" ht="15" customHeight="1">
      <c r="A37" s="2752"/>
      <c r="B37" s="2752"/>
      <c r="C37" s="2752"/>
      <c r="D37" s="350"/>
      <c r="E37" s="350"/>
      <c r="F37" s="350"/>
      <c r="G37" s="171"/>
      <c r="H37" s="171"/>
      <c r="I37" s="171"/>
      <c r="J37" s="171"/>
      <c r="K37" s="171"/>
      <c r="L37" s="171"/>
      <c r="M37" s="171"/>
      <c r="N37" s="171"/>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2756"/>
      <c r="AN37" s="2756"/>
      <c r="AO37" s="2756"/>
      <c r="AP37" s="166"/>
      <c r="AQ37" s="166"/>
      <c r="AR37" s="166"/>
      <c r="AS37" s="166"/>
      <c r="AT37" s="166"/>
      <c r="AU37" s="166"/>
      <c r="AV37" s="166"/>
      <c r="AW37" s="166"/>
      <c r="AX37" s="166"/>
    </row>
    <row r="38" spans="1:50" s="167" customFormat="1" ht="15" customHeight="1">
      <c r="A38" s="2752"/>
      <c r="B38" s="2752"/>
      <c r="C38" s="2752"/>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2756"/>
      <c r="AN38" s="2756"/>
      <c r="AO38" s="2756"/>
      <c r="AP38" s="166"/>
      <c r="AQ38" s="166"/>
      <c r="AR38" s="166"/>
      <c r="AS38" s="166"/>
      <c r="AT38" s="166"/>
      <c r="AU38" s="166"/>
      <c r="AV38" s="166"/>
      <c r="AW38" s="166"/>
      <c r="AX38" s="166"/>
    </row>
    <row r="39" spans="1:50" s="167" customFormat="1" ht="15" customHeight="1">
      <c r="A39" s="2752"/>
      <c r="B39" s="2752"/>
      <c r="C39" s="2752"/>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2756"/>
      <c r="AN39" s="2756"/>
      <c r="AO39" s="2756"/>
      <c r="AP39" s="166"/>
      <c r="AQ39" s="166"/>
      <c r="AR39" s="166"/>
      <c r="AS39" s="166"/>
      <c r="AT39" s="166"/>
      <c r="AU39" s="166"/>
      <c r="AV39" s="166"/>
      <c r="AW39" s="166"/>
      <c r="AX39" s="166"/>
    </row>
    <row r="40" spans="1:50" s="167" customFormat="1" ht="15" customHeight="1">
      <c r="A40" s="2752"/>
      <c r="B40" s="2752"/>
      <c r="C40" s="2752"/>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2756"/>
      <c r="AN40" s="2756"/>
      <c r="AO40" s="2756"/>
      <c r="AP40" s="166"/>
      <c r="AQ40" s="166"/>
      <c r="AR40" s="166"/>
      <c r="AS40" s="166"/>
      <c r="AT40" s="166"/>
      <c r="AU40" s="166"/>
      <c r="AV40" s="166"/>
      <c r="AW40" s="166"/>
      <c r="AX40" s="166"/>
    </row>
    <row r="41" spans="1:50" s="167" customFormat="1" ht="15" customHeight="1">
      <c r="A41" s="2752"/>
      <c r="B41" s="2752"/>
      <c r="C41" s="2752"/>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2756"/>
      <c r="AN41" s="2756"/>
      <c r="AO41" s="2756"/>
      <c r="AP41" s="166"/>
      <c r="AQ41" s="166"/>
      <c r="AR41" s="166"/>
      <c r="AS41" s="166"/>
      <c r="AT41" s="166"/>
      <c r="AU41" s="166"/>
      <c r="AV41" s="166"/>
      <c r="AW41" s="166"/>
      <c r="AX41" s="166"/>
    </row>
    <row r="42" spans="1:50" s="167" customFormat="1" ht="15" customHeight="1">
      <c r="A42" s="2752"/>
      <c r="B42" s="2752"/>
      <c r="C42" s="2752"/>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2756"/>
      <c r="AN42" s="2756"/>
      <c r="AO42" s="2756"/>
      <c r="AP42" s="166"/>
      <c r="AQ42" s="166"/>
      <c r="AR42" s="166"/>
      <c r="AS42" s="166"/>
      <c r="AT42" s="166"/>
      <c r="AU42" s="166"/>
      <c r="AV42" s="166"/>
      <c r="AW42" s="166"/>
      <c r="AX42" s="166"/>
    </row>
    <row r="43" spans="1:50" s="167" customFormat="1" ht="15" customHeight="1">
      <c r="A43" s="2752"/>
      <c r="B43" s="2752"/>
      <c r="C43" s="2752"/>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2756"/>
      <c r="AN43" s="2756"/>
      <c r="AO43" s="2756"/>
      <c r="AP43" s="166"/>
      <c r="AQ43" s="166"/>
      <c r="AR43" s="166"/>
      <c r="AS43" s="166"/>
      <c r="AT43" s="166"/>
      <c r="AU43" s="166"/>
      <c r="AV43" s="166"/>
      <c r="AW43" s="166"/>
      <c r="AX43" s="166"/>
    </row>
    <row r="44" spans="1:50" s="167" customFormat="1" ht="15" customHeight="1">
      <c r="A44" s="2752"/>
      <c r="B44" s="2752"/>
      <c r="C44" s="2752"/>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2756"/>
      <c r="AN44" s="2756"/>
      <c r="AO44" s="2756"/>
      <c r="AP44" s="166"/>
      <c r="AQ44" s="166"/>
      <c r="AR44" s="166"/>
      <c r="AS44" s="166"/>
      <c r="AT44" s="166"/>
      <c r="AU44" s="166"/>
      <c r="AV44" s="166"/>
      <c r="AW44" s="166"/>
      <c r="AX44" s="166"/>
    </row>
    <row r="45" spans="1:50" s="167" customFormat="1" ht="15" customHeight="1">
      <c r="A45" s="2752"/>
      <c r="B45" s="2752"/>
      <c r="C45" s="2752"/>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2756"/>
      <c r="AN45" s="2756"/>
      <c r="AO45" s="2756"/>
      <c r="AP45" s="166"/>
      <c r="AQ45" s="166"/>
      <c r="AR45" s="166"/>
      <c r="AS45" s="166"/>
      <c r="AT45" s="166"/>
      <c r="AU45" s="166"/>
      <c r="AV45" s="166"/>
      <c r="AW45" s="166"/>
      <c r="AX45" s="166"/>
    </row>
    <row r="46" spans="1:50" s="167" customFormat="1" ht="15" customHeight="1">
      <c r="A46" s="2752"/>
      <c r="B46" s="2752"/>
      <c r="C46" s="2752"/>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2756"/>
      <c r="AN46" s="2756"/>
      <c r="AO46" s="2756"/>
      <c r="AP46" s="166"/>
      <c r="AQ46" s="166"/>
      <c r="AR46" s="166"/>
      <c r="AS46" s="166"/>
      <c r="AT46" s="166"/>
      <c r="AU46" s="166"/>
      <c r="AV46" s="166"/>
      <c r="AW46" s="166"/>
      <c r="AX46" s="166"/>
    </row>
    <row r="47" spans="1:50" s="167" customFormat="1" ht="15" customHeight="1">
      <c r="A47" s="2752"/>
      <c r="B47" s="2752"/>
      <c r="C47" s="2752"/>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2756"/>
      <c r="AN47" s="2756"/>
      <c r="AO47" s="2756"/>
      <c r="AP47" s="166"/>
      <c r="AQ47" s="166"/>
      <c r="AR47" s="166"/>
      <c r="AS47" s="166"/>
      <c r="AT47" s="166"/>
      <c r="AU47" s="166"/>
      <c r="AV47" s="166"/>
      <c r="AW47" s="166"/>
      <c r="AX47" s="166"/>
    </row>
    <row r="48" spans="1:50" s="167" customFormat="1" ht="15" customHeight="1">
      <c r="A48" s="2752"/>
      <c r="B48" s="2752"/>
      <c r="C48" s="2752"/>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2756"/>
      <c r="AN48" s="2756"/>
      <c r="AO48" s="2756"/>
      <c r="AP48" s="166"/>
      <c r="AQ48" s="166"/>
      <c r="AR48" s="166"/>
      <c r="AS48" s="166"/>
      <c r="AT48" s="166"/>
      <c r="AU48" s="166"/>
      <c r="AV48" s="166"/>
      <c r="AW48" s="166"/>
      <c r="AX48" s="166"/>
    </row>
    <row r="49" spans="1:50" s="167" customFormat="1" ht="15" customHeight="1">
      <c r="A49" s="2752"/>
      <c r="B49" s="2752"/>
      <c r="C49" s="2752"/>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2756"/>
      <c r="AN49" s="2756"/>
      <c r="AO49" s="2756"/>
      <c r="AP49" s="166"/>
      <c r="AQ49" s="166"/>
      <c r="AR49" s="166"/>
      <c r="AS49" s="166"/>
      <c r="AT49" s="166"/>
      <c r="AU49" s="166"/>
      <c r="AV49" s="166"/>
      <c r="AW49" s="166"/>
      <c r="AX49" s="166"/>
    </row>
    <row r="50" spans="1:50" s="167" customFormat="1" ht="15" customHeight="1">
      <c r="A50" s="2752"/>
      <c r="B50" s="2752"/>
      <c r="C50" s="2752"/>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2756"/>
      <c r="AN50" s="2756"/>
      <c r="AO50" s="2756"/>
      <c r="AP50" s="166"/>
      <c r="AQ50" s="166"/>
      <c r="AR50" s="166"/>
      <c r="AS50" s="166"/>
      <c r="AT50" s="166"/>
      <c r="AU50" s="166"/>
      <c r="AV50" s="166"/>
      <c r="AW50" s="166"/>
      <c r="AX50" s="166"/>
    </row>
    <row r="51" spans="1:50" s="167" customFormat="1" ht="15" customHeight="1">
      <c r="A51" s="2752"/>
      <c r="B51" s="2752"/>
      <c r="C51" s="2752"/>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2756"/>
      <c r="AN51" s="2756"/>
      <c r="AO51" s="2756"/>
      <c r="AP51" s="166"/>
      <c r="AQ51" s="166"/>
      <c r="AR51" s="166"/>
      <c r="AS51" s="166"/>
      <c r="AT51" s="166"/>
      <c r="AU51" s="166"/>
      <c r="AV51" s="166"/>
      <c r="AW51" s="166"/>
      <c r="AX51" s="166"/>
    </row>
    <row r="52" spans="1:50" s="167" customFormat="1" ht="15" customHeight="1">
      <c r="A52" s="2752"/>
      <c r="B52" s="2752"/>
      <c r="C52" s="2752"/>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2756"/>
      <c r="AN52" s="2756"/>
      <c r="AO52" s="2756"/>
      <c r="AP52" s="166"/>
      <c r="AQ52" s="166"/>
      <c r="AR52" s="166"/>
      <c r="AS52" s="166"/>
      <c r="AT52" s="166"/>
      <c r="AU52" s="166"/>
      <c r="AV52" s="166"/>
      <c r="AW52" s="166"/>
      <c r="AX52" s="166"/>
    </row>
    <row r="53" spans="1:50" s="167" customFormat="1" ht="15" customHeight="1">
      <c r="A53" s="2752"/>
      <c r="B53" s="2752"/>
      <c r="C53" s="2752"/>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2756"/>
      <c r="AN53" s="2756"/>
      <c r="AO53" s="2756"/>
      <c r="AP53" s="166"/>
      <c r="AQ53" s="166"/>
      <c r="AR53" s="166"/>
      <c r="AS53" s="166"/>
      <c r="AT53" s="166"/>
      <c r="AU53" s="166"/>
      <c r="AV53" s="166"/>
      <c r="AW53" s="166"/>
      <c r="AX53" s="166"/>
    </row>
    <row r="54" spans="1:50" s="167" customFormat="1" ht="15" customHeight="1">
      <c r="A54" s="2752"/>
      <c r="B54" s="2752"/>
      <c r="C54" s="2752"/>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2756"/>
      <c r="AN54" s="2756"/>
      <c r="AO54" s="2756"/>
      <c r="AP54" s="166"/>
      <c r="AQ54" s="166"/>
      <c r="AR54" s="166"/>
      <c r="AS54" s="166"/>
      <c r="AT54" s="166"/>
      <c r="AU54" s="166"/>
      <c r="AV54" s="166"/>
      <c r="AW54" s="166"/>
      <c r="AX54" s="166"/>
    </row>
    <row r="55" spans="1:50" s="167" customFormat="1" ht="15" customHeight="1">
      <c r="A55" s="2752"/>
      <c r="B55" s="2752"/>
      <c r="C55" s="2752"/>
      <c r="D55" s="2756"/>
      <c r="E55" s="2756"/>
      <c r="F55" s="2756"/>
      <c r="G55" s="2756"/>
      <c r="H55" s="2756"/>
      <c r="I55" s="2756"/>
      <c r="J55" s="2756"/>
      <c r="K55" s="2756"/>
      <c r="L55" s="2756"/>
      <c r="M55" s="2756"/>
      <c r="N55" s="2756"/>
      <c r="O55" s="2756"/>
      <c r="P55" s="2756"/>
      <c r="Q55" s="2756"/>
      <c r="R55" s="2756"/>
      <c r="S55" s="2756"/>
      <c r="T55" s="2756"/>
      <c r="U55" s="2756"/>
      <c r="V55" s="2756"/>
      <c r="W55" s="2756"/>
      <c r="X55" s="2756"/>
      <c r="Y55" s="2756"/>
      <c r="Z55" s="2756"/>
      <c r="AA55" s="2756"/>
      <c r="AB55" s="2756"/>
      <c r="AC55" s="2756"/>
      <c r="AD55" s="2756"/>
      <c r="AE55" s="2756"/>
      <c r="AF55" s="2756"/>
      <c r="AG55" s="2756"/>
      <c r="AH55" s="2756"/>
      <c r="AI55" s="2756"/>
      <c r="AJ55" s="2756"/>
      <c r="AK55" s="2756"/>
      <c r="AL55" s="2756"/>
      <c r="AM55" s="2756"/>
      <c r="AN55" s="2756"/>
      <c r="AO55" s="2756"/>
      <c r="AP55" s="166"/>
      <c r="AQ55" s="166"/>
      <c r="AR55" s="166"/>
      <c r="AS55" s="166"/>
      <c r="AT55" s="166"/>
      <c r="AU55" s="166"/>
      <c r="AV55" s="166"/>
      <c r="AW55" s="166"/>
      <c r="AX55" s="166"/>
    </row>
    <row r="56" spans="1:50" s="167" customFormat="1" ht="15" customHeight="1">
      <c r="A56" s="2752"/>
      <c r="B56" s="2752"/>
      <c r="C56" s="2752"/>
      <c r="D56" s="2756"/>
      <c r="E56" s="2756"/>
      <c r="F56" s="2756"/>
      <c r="G56" s="2756"/>
      <c r="H56" s="2756"/>
      <c r="I56" s="2756"/>
      <c r="J56" s="2756"/>
      <c r="K56" s="2756"/>
      <c r="L56" s="2756"/>
      <c r="M56" s="2756"/>
      <c r="N56" s="2756"/>
      <c r="O56" s="2756"/>
      <c r="P56" s="2756"/>
      <c r="Q56" s="2756"/>
      <c r="R56" s="2756"/>
      <c r="S56" s="2756"/>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166"/>
      <c r="AQ56" s="166"/>
      <c r="AR56" s="166"/>
      <c r="AS56" s="166"/>
      <c r="AT56" s="166"/>
      <c r="AU56" s="166"/>
      <c r="AV56" s="166"/>
      <c r="AW56" s="166"/>
      <c r="AX56" s="166"/>
    </row>
    <row r="57" spans="1:50" s="167" customFormat="1" ht="15" customHeight="1">
      <c r="A57" s="2752"/>
      <c r="B57" s="2752"/>
      <c r="C57" s="2752"/>
      <c r="D57" s="2756"/>
      <c r="E57" s="2756"/>
      <c r="F57" s="2756"/>
      <c r="G57" s="2756"/>
      <c r="H57" s="2756"/>
      <c r="I57" s="2756"/>
      <c r="J57" s="2756"/>
      <c r="K57" s="2756"/>
      <c r="L57" s="2756"/>
      <c r="M57" s="2756"/>
      <c r="N57" s="2756"/>
      <c r="O57" s="2756"/>
      <c r="P57" s="2756"/>
      <c r="Q57" s="2756"/>
      <c r="R57" s="2756"/>
      <c r="S57" s="2756"/>
      <c r="T57" s="2756"/>
      <c r="U57" s="2756"/>
      <c r="V57" s="2756"/>
      <c r="W57" s="2756"/>
      <c r="X57" s="2756"/>
      <c r="Y57" s="2756"/>
      <c r="Z57" s="2756"/>
      <c r="AA57" s="2756"/>
      <c r="AB57" s="2756"/>
      <c r="AC57" s="2756"/>
      <c r="AD57" s="2756"/>
      <c r="AE57" s="2756"/>
      <c r="AF57" s="2756"/>
      <c r="AG57" s="2756"/>
      <c r="AH57" s="2756"/>
      <c r="AI57" s="2756"/>
      <c r="AJ57" s="2756"/>
      <c r="AK57" s="2756"/>
      <c r="AL57" s="2756"/>
      <c r="AM57" s="2756"/>
      <c r="AN57" s="2756"/>
      <c r="AO57" s="2756"/>
      <c r="AP57" s="166"/>
      <c r="AQ57" s="166"/>
      <c r="AR57" s="166"/>
      <c r="AS57" s="166"/>
      <c r="AT57" s="166"/>
      <c r="AU57" s="166"/>
      <c r="AV57" s="166"/>
      <c r="AW57" s="166"/>
      <c r="AX57" s="166"/>
    </row>
    <row r="58" spans="1:50" s="167" customFormat="1" ht="15" customHeight="1">
      <c r="A58" s="2786"/>
      <c r="B58" s="2786"/>
      <c r="C58" s="2786"/>
      <c r="D58" s="2786"/>
      <c r="E58" s="2786"/>
      <c r="F58" s="2786"/>
      <c r="G58" s="2786"/>
      <c r="H58" s="2786"/>
      <c r="I58" s="2786"/>
      <c r="J58" s="2786"/>
      <c r="K58" s="2786"/>
      <c r="L58" s="2786"/>
      <c r="M58" s="2786"/>
      <c r="N58" s="2786"/>
      <c r="O58" s="2786"/>
      <c r="P58" s="2786"/>
      <c r="Q58" s="2786"/>
      <c r="R58" s="2786"/>
      <c r="S58" s="2786"/>
      <c r="T58" s="2786"/>
      <c r="U58" s="2786"/>
      <c r="V58" s="2786"/>
      <c r="W58" s="2786"/>
      <c r="X58" s="2786"/>
      <c r="Y58" s="2786"/>
      <c r="Z58" s="2786"/>
      <c r="AA58" s="2786"/>
      <c r="AB58" s="2786"/>
      <c r="AC58" s="2786"/>
      <c r="AD58" s="2786"/>
      <c r="AE58" s="2786"/>
      <c r="AF58" s="2786"/>
      <c r="AG58" s="2786"/>
      <c r="AH58" s="2786"/>
      <c r="AI58" s="2786"/>
      <c r="AJ58" s="2786"/>
      <c r="AK58" s="2786"/>
      <c r="AL58" s="2786"/>
      <c r="AM58" s="2786"/>
      <c r="AN58" s="2786"/>
      <c r="AO58" s="2786"/>
      <c r="AP58" s="166"/>
      <c r="AQ58" s="166"/>
      <c r="AR58" s="166"/>
      <c r="AS58" s="166"/>
      <c r="AT58" s="166"/>
      <c r="AU58" s="166"/>
      <c r="AV58" s="166"/>
      <c r="AW58" s="166"/>
      <c r="AX58" s="166"/>
    </row>
    <row r="59" spans="1:50" s="167" customFormat="1" ht="11.25" customHeight="1">
      <c r="A59" s="2786"/>
      <c r="B59" s="2786"/>
      <c r="C59" s="2786"/>
      <c r="D59" s="2786"/>
      <c r="E59" s="2786"/>
      <c r="F59" s="2786"/>
      <c r="G59" s="2786"/>
      <c r="H59" s="2786"/>
      <c r="I59" s="2786"/>
      <c r="J59" s="2786"/>
      <c r="K59" s="2786"/>
      <c r="L59" s="2786"/>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166"/>
      <c r="AQ59" s="166"/>
      <c r="AR59" s="166"/>
      <c r="AS59" s="166"/>
      <c r="AT59" s="166"/>
      <c r="AU59" s="166"/>
      <c r="AV59" s="166"/>
      <c r="AW59" s="166"/>
      <c r="AX59" s="166"/>
    </row>
    <row r="60" spans="1:50" s="167" customFormat="1" ht="15" customHeight="1">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66"/>
      <c r="AQ60" s="166"/>
      <c r="AR60" s="166"/>
      <c r="AS60" s="166"/>
      <c r="AT60" s="166"/>
      <c r="AU60" s="166"/>
      <c r="AV60" s="166"/>
      <c r="AW60" s="166"/>
      <c r="AX60" s="166"/>
    </row>
    <row r="61" spans="1:50" ht="15" hidden="1"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9"/>
      <c r="AQ61" s="179"/>
      <c r="AR61" s="179"/>
      <c r="AS61" s="179"/>
      <c r="AT61" s="179"/>
      <c r="AU61" s="179"/>
      <c r="AV61" s="179"/>
      <c r="AW61" s="179"/>
      <c r="AX61" s="179"/>
    </row>
    <row r="62" spans="1:50" s="167" customFormat="1" ht="15" customHeight="1">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3"/>
      <c r="AQ62" s="12"/>
      <c r="AR62" s="12"/>
      <c r="AS62" s="12"/>
      <c r="AT62" s="12"/>
      <c r="AU62" s="12"/>
      <c r="AV62" s="12"/>
      <c r="AW62" s="12"/>
      <c r="AX62" s="12"/>
    </row>
    <row r="63" spans="1:50" s="167" customFormat="1" ht="15" customHeight="1">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3"/>
      <c r="AQ63" s="12"/>
      <c r="AR63" s="12"/>
      <c r="AS63" s="12"/>
      <c r="AT63" s="12"/>
      <c r="AU63" s="12"/>
      <c r="AV63" s="12"/>
      <c r="AW63" s="12"/>
      <c r="AX63" s="12"/>
    </row>
    <row r="64" spans="1:50" s="167" customFormat="1" ht="15" customHeight="1">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3"/>
      <c r="AQ64" s="12"/>
      <c r="AR64" s="12"/>
      <c r="AS64" s="12"/>
      <c r="AT64" s="12"/>
      <c r="AU64" s="12"/>
      <c r="AV64" s="12"/>
      <c r="AW64" s="12"/>
      <c r="AX64" s="12"/>
    </row>
    <row r="65" spans="1:50" s="167" customFormat="1" ht="15" customHeight="1">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3"/>
      <c r="AQ65" s="12"/>
      <c r="AR65" s="12"/>
      <c r="AS65" s="12"/>
      <c r="AT65" s="12"/>
      <c r="AU65" s="12"/>
      <c r="AV65" s="12"/>
      <c r="AW65" s="12"/>
      <c r="AX65" s="12"/>
    </row>
    <row r="66" spans="1:50" s="167" customFormat="1" ht="15" customHeight="1">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3"/>
      <c r="AQ66" s="12"/>
      <c r="AR66" s="12"/>
      <c r="AS66" s="12"/>
      <c r="AT66" s="12"/>
      <c r="AU66" s="12"/>
      <c r="AV66" s="12"/>
      <c r="AW66" s="12"/>
      <c r="AX66" s="12"/>
    </row>
    <row r="67" spans="1:50" s="167" customFormat="1" ht="15" customHeight="1">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3"/>
      <c r="AQ67" s="12"/>
      <c r="AR67" s="12"/>
      <c r="AS67" s="12"/>
      <c r="AT67" s="12"/>
      <c r="AU67" s="12"/>
      <c r="AV67" s="12"/>
      <c r="AW67" s="12"/>
      <c r="AX67" s="12"/>
    </row>
    <row r="68" spans="1:50" s="167" customFormat="1" ht="15" customHeight="1">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3"/>
      <c r="AQ68" s="12"/>
      <c r="AR68" s="12"/>
      <c r="AS68" s="12"/>
      <c r="AT68" s="12"/>
      <c r="AU68" s="12"/>
      <c r="AV68" s="12"/>
      <c r="AW68" s="12"/>
      <c r="AX68" s="12"/>
    </row>
    <row r="69" spans="1:50" s="167" customFormat="1" ht="15" customHeight="1">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3"/>
      <c r="AQ69" s="12"/>
      <c r="AR69" s="12"/>
      <c r="AS69" s="12"/>
      <c r="AT69" s="12"/>
      <c r="AU69" s="12"/>
      <c r="AV69" s="12"/>
      <c r="AW69" s="12"/>
      <c r="AX69" s="12"/>
    </row>
    <row r="70" spans="1:50" s="167" customFormat="1" ht="15" customHeight="1">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3"/>
      <c r="AQ70" s="12"/>
      <c r="AR70" s="12"/>
      <c r="AS70" s="12"/>
      <c r="AT70" s="12"/>
      <c r="AU70" s="12"/>
      <c r="AV70" s="12"/>
      <c r="AW70" s="12"/>
      <c r="AX70" s="12"/>
    </row>
    <row r="71" spans="1:50" s="167" customFormat="1" ht="1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3"/>
      <c r="AQ71" s="12"/>
      <c r="AR71" s="12"/>
      <c r="AS71" s="12"/>
      <c r="AT71" s="12"/>
      <c r="AU71" s="12"/>
      <c r="AV71" s="12"/>
      <c r="AW71" s="12"/>
      <c r="AX71" s="12"/>
    </row>
    <row r="72" spans="1:50" s="167" customFormat="1" ht="15" customHeight="1">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3"/>
      <c r="AQ72" s="12"/>
      <c r="AR72" s="12"/>
      <c r="AS72" s="12"/>
      <c r="AT72" s="12"/>
      <c r="AU72" s="12"/>
      <c r="AV72" s="12"/>
      <c r="AW72" s="12"/>
      <c r="AX72" s="12"/>
    </row>
    <row r="73" spans="1:50" s="167" customFormat="1" ht="15" customHeight="1">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3"/>
      <c r="AQ73" s="12"/>
      <c r="AR73" s="12"/>
      <c r="AS73" s="12"/>
      <c r="AT73" s="12"/>
      <c r="AU73" s="12"/>
      <c r="AV73" s="12"/>
      <c r="AW73" s="12"/>
      <c r="AX73" s="12"/>
    </row>
    <row r="74" spans="1:50" s="167" customFormat="1" ht="15" customHeight="1">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3"/>
      <c r="AQ74" s="12"/>
      <c r="AR74" s="12"/>
      <c r="AS74" s="12"/>
      <c r="AT74" s="12"/>
      <c r="AU74" s="12"/>
      <c r="AV74" s="12"/>
      <c r="AW74" s="12"/>
      <c r="AX74" s="12"/>
    </row>
    <row r="75" spans="1:50" s="167" customFormat="1" ht="15" customHeight="1">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3"/>
      <c r="AQ75" s="12"/>
      <c r="AR75" s="12"/>
      <c r="AS75" s="12"/>
      <c r="AT75" s="12"/>
      <c r="AU75" s="12"/>
      <c r="AV75" s="12"/>
      <c r="AW75" s="12"/>
      <c r="AX75" s="12"/>
    </row>
    <row r="76" spans="1:50" s="167" customFormat="1" ht="15" customHeight="1">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3"/>
      <c r="AQ76" s="12"/>
      <c r="AR76" s="12"/>
      <c r="AS76" s="12"/>
      <c r="AT76" s="12"/>
      <c r="AU76" s="12"/>
      <c r="AV76" s="12"/>
      <c r="AW76" s="12"/>
      <c r="AX76" s="12"/>
    </row>
    <row r="77" spans="1:50" s="167" customFormat="1" ht="15" customHeight="1">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3"/>
      <c r="AQ77" s="12"/>
      <c r="AR77" s="12"/>
      <c r="AS77" s="12"/>
      <c r="AT77" s="12"/>
      <c r="AU77" s="12"/>
      <c r="AV77" s="12"/>
      <c r="AW77" s="12"/>
      <c r="AX77" s="12"/>
    </row>
    <row r="78" spans="1:50" s="167" customFormat="1" ht="15" customHeight="1">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3"/>
      <c r="AQ78" s="12"/>
      <c r="AR78" s="12"/>
      <c r="AS78" s="12"/>
      <c r="AT78" s="12"/>
      <c r="AU78" s="12"/>
      <c r="AV78" s="12"/>
      <c r="AW78" s="12"/>
      <c r="AX78" s="12"/>
    </row>
    <row r="79" spans="1:50" s="167" customFormat="1" ht="15" customHeight="1">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3"/>
      <c r="AQ79" s="12"/>
      <c r="AR79" s="12"/>
      <c r="AS79" s="12"/>
      <c r="AT79" s="12"/>
      <c r="AU79" s="12"/>
      <c r="AV79" s="12"/>
      <c r="AW79" s="12"/>
      <c r="AX79" s="12"/>
    </row>
    <row r="80" spans="1:50" s="167" customFormat="1" ht="15" customHeight="1">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3"/>
      <c r="AQ80" s="12"/>
      <c r="AR80" s="12"/>
      <c r="AS80" s="12"/>
      <c r="AT80" s="12"/>
      <c r="AU80" s="12"/>
      <c r="AV80" s="12"/>
      <c r="AW80" s="12"/>
      <c r="AX80" s="12"/>
    </row>
    <row r="81" spans="1:50" s="167" customFormat="1" ht="15" customHeight="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3"/>
      <c r="AQ81" s="12"/>
      <c r="AR81" s="12"/>
      <c r="AS81" s="12"/>
      <c r="AT81" s="12"/>
      <c r="AU81" s="12"/>
      <c r="AV81" s="12"/>
      <c r="AW81" s="12"/>
      <c r="AX81" s="12"/>
    </row>
    <row r="82" spans="1:50" s="167" customFormat="1" ht="15" customHeight="1">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3"/>
      <c r="AQ82" s="12"/>
      <c r="AR82" s="12"/>
      <c r="AS82" s="12"/>
      <c r="AT82" s="12"/>
      <c r="AU82" s="12"/>
      <c r="AV82" s="12"/>
      <c r="AW82" s="12"/>
      <c r="AX82" s="12"/>
    </row>
    <row r="83" spans="1:50" s="167" customFormat="1" ht="15" customHeight="1">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3"/>
      <c r="AQ83" s="12"/>
      <c r="AR83" s="12"/>
      <c r="AS83" s="12"/>
      <c r="AT83" s="12"/>
      <c r="AU83" s="12"/>
      <c r="AV83" s="12"/>
      <c r="AW83" s="12"/>
      <c r="AX83" s="12"/>
    </row>
    <row r="84" spans="1:50" s="167" customFormat="1" ht="15" customHeight="1">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3"/>
      <c r="AQ84" s="12"/>
      <c r="AR84" s="12"/>
      <c r="AS84" s="12"/>
      <c r="AT84" s="12"/>
      <c r="AU84" s="12"/>
      <c r="AV84" s="12"/>
      <c r="AW84" s="12"/>
      <c r="AX84" s="12"/>
    </row>
    <row r="85" spans="1:50" s="167" customFormat="1" ht="15" customHeight="1">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3"/>
      <c r="AQ85" s="12"/>
      <c r="AR85" s="12"/>
      <c r="AS85" s="12"/>
      <c r="AT85" s="12"/>
      <c r="AU85" s="12"/>
      <c r="AV85" s="12"/>
      <c r="AW85" s="12"/>
      <c r="AX85" s="12"/>
    </row>
    <row r="86" spans="1:50" s="167" customFormat="1" ht="15" customHeight="1">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3"/>
      <c r="AQ86" s="12"/>
      <c r="AR86" s="12"/>
      <c r="AS86" s="12"/>
      <c r="AT86" s="12"/>
      <c r="AU86" s="12"/>
      <c r="AV86" s="12"/>
      <c r="AW86" s="12"/>
      <c r="AX86" s="12"/>
    </row>
    <row r="87" spans="1:50" s="167" customFormat="1" ht="15" customHeight="1">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3"/>
      <c r="AQ87" s="12"/>
      <c r="AR87" s="12"/>
      <c r="AS87" s="12"/>
      <c r="AT87" s="12"/>
      <c r="AU87" s="12"/>
      <c r="AV87" s="12"/>
      <c r="AW87" s="12"/>
      <c r="AX87" s="12"/>
    </row>
    <row r="88" spans="1:50" s="167" customFormat="1" ht="15" customHeight="1">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3"/>
      <c r="AQ88" s="12"/>
      <c r="AR88" s="12"/>
      <c r="AS88" s="12"/>
      <c r="AT88" s="12"/>
      <c r="AU88" s="12"/>
      <c r="AV88" s="12"/>
      <c r="AW88" s="12"/>
      <c r="AX88" s="12"/>
    </row>
    <row r="89" spans="1:50" s="167" customFormat="1" ht="15" customHeight="1">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3"/>
      <c r="AQ89" s="12"/>
      <c r="AR89" s="12"/>
      <c r="AS89" s="12"/>
      <c r="AT89" s="12"/>
      <c r="AU89" s="12"/>
      <c r="AV89" s="12"/>
      <c r="AW89" s="12"/>
      <c r="AX89" s="12"/>
    </row>
    <row r="90" spans="1:50" s="167" customFormat="1" ht="15" customHeight="1">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3"/>
      <c r="AQ90" s="12"/>
      <c r="AR90" s="12"/>
      <c r="AS90" s="12"/>
      <c r="AT90" s="12"/>
      <c r="AU90" s="12"/>
      <c r="AV90" s="12"/>
      <c r="AW90" s="12"/>
      <c r="AX90" s="12"/>
    </row>
    <row r="91" spans="1:50" s="167" customFormat="1" ht="15" customHeight="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3"/>
      <c r="AQ91" s="12"/>
      <c r="AR91" s="12"/>
      <c r="AS91" s="12"/>
      <c r="AT91" s="12"/>
      <c r="AU91" s="12"/>
      <c r="AV91" s="12"/>
      <c r="AW91" s="12"/>
      <c r="AX91" s="12"/>
    </row>
    <row r="92" spans="1:50" s="167" customFormat="1" ht="15" customHeight="1">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3"/>
      <c r="AQ92" s="12"/>
      <c r="AR92" s="12"/>
      <c r="AS92" s="12"/>
      <c r="AT92" s="12"/>
      <c r="AU92" s="12"/>
      <c r="AV92" s="12"/>
      <c r="AW92" s="12"/>
      <c r="AX92" s="12"/>
    </row>
    <row r="93" spans="1:50" s="167" customFormat="1" ht="15" customHeight="1">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3"/>
      <c r="AQ93" s="12"/>
      <c r="AR93" s="12"/>
      <c r="AS93" s="12"/>
      <c r="AT93" s="12"/>
      <c r="AU93" s="12"/>
      <c r="AV93" s="12"/>
      <c r="AW93" s="12"/>
      <c r="AX93" s="12"/>
    </row>
    <row r="94" spans="1:50" s="167" customFormat="1" ht="15" customHeight="1">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3"/>
      <c r="AQ94" s="12"/>
      <c r="AR94" s="12"/>
      <c r="AS94" s="12"/>
      <c r="AT94" s="12"/>
      <c r="AU94" s="12"/>
      <c r="AV94" s="12"/>
      <c r="AW94" s="12"/>
      <c r="AX94" s="12"/>
    </row>
    <row r="95" spans="1:50" s="167" customFormat="1" ht="15" customHeight="1">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3"/>
      <c r="AQ95" s="12"/>
      <c r="AR95" s="12"/>
      <c r="AS95" s="12"/>
      <c r="AT95" s="12"/>
      <c r="AU95" s="12"/>
      <c r="AV95" s="12"/>
      <c r="AW95" s="12"/>
      <c r="AX95" s="12"/>
    </row>
    <row r="96" spans="1:50" s="167" customFormat="1" ht="15" customHeight="1">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3"/>
      <c r="AQ96" s="12"/>
      <c r="AR96" s="12"/>
      <c r="AS96" s="12"/>
      <c r="AT96" s="12"/>
      <c r="AU96" s="12"/>
      <c r="AV96" s="12"/>
      <c r="AW96" s="12"/>
      <c r="AX96" s="12"/>
    </row>
    <row r="97" spans="1:50" s="167" customFormat="1" ht="15" customHeight="1">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3"/>
      <c r="AQ97" s="12"/>
      <c r="AR97" s="12"/>
      <c r="AS97" s="12"/>
      <c r="AT97" s="12"/>
      <c r="AU97" s="12"/>
      <c r="AV97" s="12"/>
      <c r="AW97" s="12"/>
      <c r="AX97" s="12"/>
    </row>
    <row r="98" spans="1:50" s="167" customFormat="1" ht="15" customHeight="1">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3"/>
      <c r="AQ98" s="12"/>
      <c r="AR98" s="12"/>
      <c r="AS98" s="12"/>
      <c r="AT98" s="12"/>
      <c r="AU98" s="12"/>
      <c r="AV98" s="12"/>
      <c r="AW98" s="12"/>
      <c r="AX98" s="12"/>
    </row>
  </sheetData>
  <sheetProtection algorithmName="SHA-512" hashValue="EvdCmdR/vEcJbRFgKzQLeluZzWbC15r5DSox73uqRZUYfmS8WdxcBoyczuFis6N3TTwZfOl5j9B96Zt7mNOL9g==" saltValue="kaXktFEo5M60iINeso85Dg==" spinCount="100000" sheet="1" scenarios="1" selectLockedCells="1"/>
  <mergeCells count="26">
    <mergeCell ref="A58:AO59"/>
    <mergeCell ref="D8:Z8"/>
    <mergeCell ref="AA8:AD8"/>
    <mergeCell ref="AE8:AK8"/>
    <mergeCell ref="D9:AL9"/>
    <mergeCell ref="A1:C57"/>
    <mergeCell ref="D1:AL4"/>
    <mergeCell ref="E32:AL32"/>
    <mergeCell ref="D33:AL33"/>
    <mergeCell ref="H34:O34"/>
    <mergeCell ref="P34:AL34"/>
    <mergeCell ref="D55:AL57"/>
    <mergeCell ref="AQ9:AW9"/>
    <mergeCell ref="E10:L10"/>
    <mergeCell ref="M10:AL10"/>
    <mergeCell ref="AQ10:AW15"/>
    <mergeCell ref="D11:H11"/>
    <mergeCell ref="I11:AL11"/>
    <mergeCell ref="AM1:AO57"/>
    <mergeCell ref="D5:P6"/>
    <mergeCell ref="Q5:Z6"/>
    <mergeCell ref="AA5:AL5"/>
    <mergeCell ref="AA6:AL6"/>
    <mergeCell ref="D7:P7"/>
    <mergeCell ref="Q7:Z7"/>
    <mergeCell ref="AA7:AL7"/>
  </mergeCells>
  <phoneticPr fontId="15"/>
  <dataValidations count="2">
    <dataValidation imeMode="hiragana" allowBlank="1" showInputMessage="1" sqref="A1:B1 AP1 AA6:AA8 AL8 AM1 AQ17:AW20 AY1:XFD16 BF17:XFD20 A62:AP1048576 AY21:XFD1048576" xr:uid="{00000000-0002-0000-1400-000000000000}"/>
    <dataValidation imeMode="hiragana" allowBlank="1" showInputMessage="1" showErrorMessage="1" sqref="AQ10" xr:uid="{00000000-0002-0000-14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FF00"/>
    <pageSetUpPr autoPageBreaks="0" fitToPage="1"/>
  </sheetPr>
  <dimension ref="A1:AY99"/>
  <sheetViews>
    <sheetView showRowColHeaders="0" workbookViewId="0">
      <selection activeCell="D12" sqref="D12"/>
    </sheetView>
  </sheetViews>
  <sheetFormatPr defaultColWidth="2.5" defaultRowHeight="15" customHeight="1"/>
  <cols>
    <col min="1" max="41" width="2.5" style="174" customWidth="1"/>
    <col min="42" max="42" width="2.5" style="175" customWidth="1"/>
    <col min="43" max="50" width="2.5" style="1" customWidth="1"/>
    <col min="51" max="16384" width="2.5" style="176"/>
  </cols>
  <sheetData>
    <row r="1" spans="1:51" s="167" customFormat="1" ht="15" customHeight="1">
      <c r="A1" s="2752"/>
      <c r="B1" s="2752"/>
      <c r="C1" s="2752"/>
      <c r="D1" s="2756"/>
      <c r="E1" s="2756"/>
      <c r="F1" s="2756"/>
      <c r="G1" s="2756"/>
      <c r="H1" s="2756"/>
      <c r="I1" s="2756"/>
      <c r="J1" s="2756"/>
      <c r="K1" s="2756"/>
      <c r="L1" s="2756"/>
      <c r="M1" s="2756"/>
      <c r="N1" s="2756"/>
      <c r="O1" s="2756"/>
      <c r="P1" s="2756"/>
      <c r="Q1" s="2756"/>
      <c r="R1" s="2756"/>
      <c r="S1" s="2756"/>
      <c r="T1" s="2756"/>
      <c r="U1" s="2756"/>
      <c r="V1" s="2756"/>
      <c r="W1" s="2756"/>
      <c r="X1" s="2756"/>
      <c r="Y1" s="2756"/>
      <c r="Z1" s="2756"/>
      <c r="AA1" s="2756"/>
      <c r="AB1" s="2756"/>
      <c r="AC1" s="2756"/>
      <c r="AD1" s="2756"/>
      <c r="AE1" s="2756"/>
      <c r="AF1" s="2756"/>
      <c r="AG1" s="2756"/>
      <c r="AH1" s="2756"/>
      <c r="AI1" s="2756"/>
      <c r="AJ1" s="2756"/>
      <c r="AK1" s="2756"/>
      <c r="AL1" s="2756"/>
      <c r="AM1" s="2756"/>
      <c r="AN1" s="2756"/>
      <c r="AO1" s="2756"/>
      <c r="AP1" s="166"/>
      <c r="AQ1" s="166"/>
      <c r="AR1" s="166"/>
      <c r="AS1" s="166"/>
      <c r="AT1" s="166"/>
      <c r="AU1" s="166"/>
      <c r="AV1" s="166"/>
      <c r="AW1" s="166"/>
      <c r="AX1" s="166"/>
    </row>
    <row r="2" spans="1:51" s="167" customFormat="1" ht="15" customHeight="1">
      <c r="A2" s="2752"/>
      <c r="B2" s="2752"/>
      <c r="C2" s="2752"/>
      <c r="D2" s="2756"/>
      <c r="E2" s="2756"/>
      <c r="F2" s="2756"/>
      <c r="G2" s="2756"/>
      <c r="H2" s="2756"/>
      <c r="I2" s="2756"/>
      <c r="J2" s="2756"/>
      <c r="K2" s="2756"/>
      <c r="L2" s="2756"/>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6"/>
      <c r="AO2" s="2756"/>
      <c r="AP2" s="166"/>
      <c r="AQ2" s="166"/>
      <c r="AR2" s="166"/>
      <c r="AS2" s="166"/>
      <c r="AT2" s="166"/>
      <c r="AU2" s="166"/>
      <c r="AV2" s="166"/>
      <c r="AW2" s="166"/>
      <c r="AX2" s="166"/>
    </row>
    <row r="3" spans="1:51" s="167" customFormat="1" ht="15" customHeight="1">
      <c r="A3" s="2752"/>
      <c r="B3" s="2752"/>
      <c r="C3" s="2752"/>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6"/>
      <c r="AO3" s="2756"/>
      <c r="AP3" s="166"/>
      <c r="AQ3" s="166"/>
      <c r="AR3" s="166"/>
      <c r="AS3" s="166"/>
      <c r="AT3" s="166"/>
      <c r="AU3" s="166"/>
      <c r="AV3" s="166"/>
      <c r="AW3" s="166"/>
      <c r="AX3" s="166"/>
    </row>
    <row r="4" spans="1:51" s="167" customFormat="1" ht="15" customHeight="1">
      <c r="A4" s="2752"/>
      <c r="B4" s="2752"/>
      <c r="C4" s="2752"/>
      <c r="D4" s="2756"/>
      <c r="E4" s="2756"/>
      <c r="F4" s="2756"/>
      <c r="G4" s="2756"/>
      <c r="H4" s="2756"/>
      <c r="I4" s="2756"/>
      <c r="J4" s="2756"/>
      <c r="K4" s="2756"/>
      <c r="L4" s="2756"/>
      <c r="M4" s="2756"/>
      <c r="N4" s="2756"/>
      <c r="O4" s="2756"/>
      <c r="P4" s="2756"/>
      <c r="Q4" s="2756"/>
      <c r="R4" s="2756"/>
      <c r="S4" s="2756"/>
      <c r="T4" s="2756"/>
      <c r="U4" s="2756"/>
      <c r="V4" s="2756"/>
      <c r="W4" s="2756"/>
      <c r="X4" s="2756"/>
      <c r="Y4" s="2756"/>
      <c r="Z4" s="2756"/>
      <c r="AA4" s="2756"/>
      <c r="AB4" s="2756"/>
      <c r="AC4" s="2756"/>
      <c r="AD4" s="2756"/>
      <c r="AE4" s="2756"/>
      <c r="AF4" s="2756"/>
      <c r="AG4" s="2756"/>
      <c r="AH4" s="2756"/>
      <c r="AI4" s="2756"/>
      <c r="AJ4" s="2756"/>
      <c r="AK4" s="2756"/>
      <c r="AL4" s="2756"/>
      <c r="AM4" s="2756"/>
      <c r="AN4" s="2756"/>
      <c r="AO4" s="2756"/>
      <c r="AP4" s="166"/>
      <c r="AQ4" s="166"/>
      <c r="AR4" s="166"/>
      <c r="AS4" s="166"/>
      <c r="AT4" s="166"/>
      <c r="AU4" s="166"/>
      <c r="AV4" s="166"/>
      <c r="AW4" s="166"/>
      <c r="AX4" s="166"/>
    </row>
    <row r="5" spans="1:51" s="167" customFormat="1" ht="15" customHeight="1">
      <c r="A5" s="2752"/>
      <c r="B5" s="2752"/>
      <c r="C5" s="2752"/>
      <c r="D5" s="2756"/>
      <c r="E5" s="2756"/>
      <c r="F5" s="2756"/>
      <c r="G5" s="2756"/>
      <c r="H5" s="2756"/>
      <c r="I5" s="2756"/>
      <c r="J5" s="2756"/>
      <c r="K5" s="2756"/>
      <c r="L5" s="2756"/>
      <c r="M5" s="2756"/>
      <c r="N5" s="2756"/>
      <c r="O5" s="2756"/>
      <c r="P5" s="2756"/>
      <c r="Q5" s="2783" t="s">
        <v>1462</v>
      </c>
      <c r="R5" s="2783"/>
      <c r="S5" s="2783"/>
      <c r="T5" s="2783"/>
      <c r="U5" s="2783"/>
      <c r="V5" s="2783"/>
      <c r="W5" s="2783"/>
      <c r="X5" s="2783"/>
      <c r="Y5" s="2783"/>
      <c r="Z5" s="2783"/>
      <c r="AA5" s="2784"/>
      <c r="AB5" s="2784"/>
      <c r="AC5" s="2784"/>
      <c r="AD5" s="2784"/>
      <c r="AE5" s="2784"/>
      <c r="AF5" s="2784"/>
      <c r="AG5" s="2784"/>
      <c r="AH5" s="2784"/>
      <c r="AI5" s="2784"/>
      <c r="AJ5" s="2784"/>
      <c r="AK5" s="2784"/>
      <c r="AL5" s="2784"/>
      <c r="AM5" s="2756"/>
      <c r="AN5" s="2756"/>
      <c r="AO5" s="2756"/>
      <c r="AP5" s="166"/>
      <c r="AQ5" s="166"/>
      <c r="AR5" s="166"/>
      <c r="AS5" s="166"/>
      <c r="AT5" s="166"/>
      <c r="AU5" s="166"/>
      <c r="AV5" s="166"/>
      <c r="AW5" s="166"/>
      <c r="AX5" s="166"/>
    </row>
    <row r="6" spans="1:51" s="167" customFormat="1" ht="15" customHeight="1">
      <c r="A6" s="2752"/>
      <c r="B6" s="2752"/>
      <c r="C6" s="2752"/>
      <c r="D6" s="2756"/>
      <c r="E6" s="2756"/>
      <c r="F6" s="2756"/>
      <c r="G6" s="2756"/>
      <c r="H6" s="2756"/>
      <c r="I6" s="2756"/>
      <c r="J6" s="2756"/>
      <c r="K6" s="2756"/>
      <c r="L6" s="2756"/>
      <c r="M6" s="2756"/>
      <c r="N6" s="2756"/>
      <c r="O6" s="2756"/>
      <c r="P6" s="2756"/>
      <c r="Q6" s="2783"/>
      <c r="R6" s="2783"/>
      <c r="S6" s="2783"/>
      <c r="T6" s="2783"/>
      <c r="U6" s="2783"/>
      <c r="V6" s="2783"/>
      <c r="W6" s="2783"/>
      <c r="X6" s="2783"/>
      <c r="Y6" s="2783"/>
      <c r="Z6" s="2783"/>
      <c r="AA6" s="2782" t="s">
        <v>938</v>
      </c>
      <c r="AB6" s="2782"/>
      <c r="AC6" s="2782"/>
      <c r="AD6" s="2782"/>
      <c r="AE6" s="2782"/>
      <c r="AF6" s="2782"/>
      <c r="AG6" s="2782"/>
      <c r="AH6" s="2782"/>
      <c r="AI6" s="2782"/>
      <c r="AJ6" s="2782"/>
      <c r="AK6" s="2782"/>
      <c r="AL6" s="2782"/>
      <c r="AM6" s="2756"/>
      <c r="AN6" s="2756"/>
      <c r="AO6" s="2756"/>
      <c r="AP6" s="166"/>
      <c r="AQ6" s="166"/>
      <c r="AR6" s="166"/>
      <c r="AS6" s="166"/>
      <c r="AT6" s="166"/>
      <c r="AU6" s="166"/>
      <c r="AV6" s="166"/>
      <c r="AW6" s="166"/>
      <c r="AX6" s="166"/>
    </row>
    <row r="7" spans="1:51" s="167" customFormat="1" ht="15" customHeight="1">
      <c r="A7" s="2752"/>
      <c r="B7" s="2752"/>
      <c r="C7" s="2752"/>
      <c r="D7" s="2756"/>
      <c r="E7" s="2756"/>
      <c r="F7" s="2756"/>
      <c r="G7" s="2756"/>
      <c r="H7" s="2756"/>
      <c r="I7" s="2756"/>
      <c r="J7" s="2756"/>
      <c r="K7" s="2756"/>
      <c r="L7" s="2756"/>
      <c r="M7" s="2756"/>
      <c r="N7" s="2756"/>
      <c r="O7" s="2756"/>
      <c r="P7" s="2756"/>
      <c r="Q7" s="2785" t="s">
        <v>1471</v>
      </c>
      <c r="R7" s="2785"/>
      <c r="S7" s="2785"/>
      <c r="T7" s="2785"/>
      <c r="U7" s="2785"/>
      <c r="V7" s="2785"/>
      <c r="W7" s="2785"/>
      <c r="X7" s="2785"/>
      <c r="Y7" s="2785"/>
      <c r="Z7" s="2785"/>
      <c r="AA7" s="2782" t="s">
        <v>939</v>
      </c>
      <c r="AB7" s="2782"/>
      <c r="AC7" s="2782"/>
      <c r="AD7" s="2782"/>
      <c r="AE7" s="2782"/>
      <c r="AF7" s="2782"/>
      <c r="AG7" s="2782"/>
      <c r="AH7" s="2782"/>
      <c r="AI7" s="2782"/>
      <c r="AJ7" s="2782"/>
      <c r="AK7" s="2782"/>
      <c r="AL7" s="2782"/>
      <c r="AM7" s="2756"/>
      <c r="AN7" s="2756"/>
      <c r="AO7" s="2756"/>
      <c r="AP7" s="166"/>
      <c r="AQ7" s="166"/>
      <c r="AR7" s="166"/>
      <c r="AS7" s="166"/>
      <c r="AT7" s="166"/>
      <c r="AU7" s="166"/>
      <c r="AV7" s="166"/>
      <c r="AW7" s="166"/>
      <c r="AX7" s="166"/>
    </row>
    <row r="8" spans="1:51" s="167" customFormat="1" ht="15" customHeight="1" thickBot="1">
      <c r="A8" s="2752"/>
      <c r="B8" s="2752"/>
      <c r="C8" s="2752"/>
      <c r="D8" s="2756"/>
      <c r="E8" s="2756"/>
      <c r="F8" s="2756"/>
      <c r="G8" s="2756"/>
      <c r="H8" s="2756"/>
      <c r="I8" s="2756"/>
      <c r="J8" s="2756"/>
      <c r="K8" s="2756"/>
      <c r="L8" s="2756"/>
      <c r="M8" s="2756"/>
      <c r="N8" s="2756"/>
      <c r="O8" s="2756"/>
      <c r="P8" s="2756"/>
      <c r="Q8" s="2756"/>
      <c r="R8" s="2756"/>
      <c r="S8" s="2756"/>
      <c r="T8" s="2756"/>
      <c r="U8" s="2756"/>
      <c r="V8" s="2756"/>
      <c r="W8" s="2756"/>
      <c r="X8" s="2756"/>
      <c r="Y8" s="2756"/>
      <c r="Z8" s="2756"/>
      <c r="AA8" s="2787" t="s">
        <v>940</v>
      </c>
      <c r="AB8" s="2787"/>
      <c r="AC8" s="2787"/>
      <c r="AD8" s="2787"/>
      <c r="AE8" s="2788">
        <f>★入力画面!$M$18</f>
        <v>0</v>
      </c>
      <c r="AF8" s="2788"/>
      <c r="AG8" s="2788"/>
      <c r="AH8" s="2788"/>
      <c r="AI8" s="2788"/>
      <c r="AJ8" s="2788"/>
      <c r="AK8" s="2788"/>
      <c r="AL8" s="354" t="s">
        <v>1472</v>
      </c>
      <c r="AM8" s="2756"/>
      <c r="AN8" s="2756"/>
      <c r="AO8" s="2756"/>
      <c r="AP8" s="166"/>
      <c r="AQ8" s="166"/>
      <c r="AR8" s="166"/>
      <c r="AS8" s="166"/>
      <c r="AT8" s="166"/>
      <c r="AU8" s="166"/>
      <c r="AV8" s="166"/>
      <c r="AW8" s="166"/>
      <c r="AX8" s="166"/>
    </row>
    <row r="9" spans="1:51" s="167" customFormat="1" ht="15" customHeight="1" thickBot="1">
      <c r="A9" s="2752"/>
      <c r="B9" s="2752"/>
      <c r="C9" s="2752"/>
      <c r="D9" s="2756"/>
      <c r="E9" s="2756"/>
      <c r="F9" s="2756"/>
      <c r="G9" s="2756"/>
      <c r="H9" s="2756"/>
      <c r="I9" s="2756"/>
      <c r="J9" s="2756"/>
      <c r="K9" s="2756"/>
      <c r="L9" s="2756"/>
      <c r="M9" s="2756"/>
      <c r="N9" s="2756"/>
      <c r="O9" s="2756"/>
      <c r="P9" s="2756"/>
      <c r="Q9" s="2756"/>
      <c r="R9" s="2756"/>
      <c r="S9" s="2756"/>
      <c r="T9" s="2756"/>
      <c r="U9" s="2756"/>
      <c r="V9" s="2756"/>
      <c r="W9" s="2756"/>
      <c r="X9" s="2756"/>
      <c r="Y9" s="2756"/>
      <c r="Z9" s="2756"/>
      <c r="AA9" s="2756"/>
      <c r="AB9" s="2756"/>
      <c r="AC9" s="2756"/>
      <c r="AD9" s="2756"/>
      <c r="AE9" s="2756"/>
      <c r="AF9" s="2756"/>
      <c r="AG9" s="2756"/>
      <c r="AH9" s="2756"/>
      <c r="AI9" s="2756"/>
      <c r="AJ9" s="2756"/>
      <c r="AK9" s="2756"/>
      <c r="AL9" s="2756"/>
      <c r="AM9" s="2756"/>
      <c r="AN9" s="2756"/>
      <c r="AO9" s="2756"/>
      <c r="AP9" s="168"/>
      <c r="AQ9" s="2757" t="s">
        <v>1465</v>
      </c>
      <c r="AR9" s="2758"/>
      <c r="AS9" s="2758"/>
      <c r="AT9" s="2758"/>
      <c r="AU9" s="2758"/>
      <c r="AV9" s="2758"/>
      <c r="AW9" s="2759"/>
      <c r="AX9" s="168"/>
      <c r="AY9" s="169"/>
    </row>
    <row r="10" spans="1:51" s="167" customFormat="1" ht="22.5" customHeight="1" thickBot="1">
      <c r="A10" s="2752"/>
      <c r="B10" s="2752"/>
      <c r="C10" s="2752"/>
      <c r="D10" s="355"/>
      <c r="E10" s="355"/>
      <c r="F10" s="355"/>
      <c r="G10" s="355"/>
      <c r="H10" s="2790" t="s">
        <v>1473</v>
      </c>
      <c r="I10" s="2791"/>
      <c r="J10" s="2791"/>
      <c r="K10" s="2791"/>
      <c r="L10" s="2791"/>
      <c r="M10" s="2791"/>
      <c r="N10" s="2791"/>
      <c r="O10" s="2792"/>
      <c r="P10" s="2794" t="s">
        <v>1474</v>
      </c>
      <c r="Q10" s="2795"/>
      <c r="R10" s="2795"/>
      <c r="S10" s="2795"/>
      <c r="T10" s="2795"/>
      <c r="U10" s="2795"/>
      <c r="V10" s="2795"/>
      <c r="W10" s="2795"/>
      <c r="X10" s="2795"/>
      <c r="Y10" s="2795"/>
      <c r="Z10" s="2795"/>
      <c r="AA10" s="2795"/>
      <c r="AB10" s="2795"/>
      <c r="AC10" s="2795"/>
      <c r="AD10" s="2795"/>
      <c r="AE10" s="2795"/>
      <c r="AF10" s="2795"/>
      <c r="AG10" s="2795"/>
      <c r="AH10" s="2795"/>
      <c r="AI10" s="2795"/>
      <c r="AJ10" s="2795"/>
      <c r="AK10" s="2795"/>
      <c r="AL10" s="2795"/>
      <c r="AM10" s="2756"/>
      <c r="AN10" s="2756"/>
      <c r="AO10" s="2756"/>
      <c r="AP10" s="168"/>
      <c r="AQ10" s="2260" t="s">
        <v>1454</v>
      </c>
      <c r="AR10" s="2261"/>
      <c r="AS10" s="2261"/>
      <c r="AT10" s="2261"/>
      <c r="AU10" s="2261"/>
      <c r="AV10" s="2261"/>
      <c r="AW10" s="2262"/>
      <c r="AX10" s="168"/>
      <c r="AY10" s="169"/>
    </row>
    <row r="11" spans="1:51" s="167" customFormat="1" ht="15" customHeight="1">
      <c r="A11" s="2752"/>
      <c r="B11" s="2752"/>
      <c r="C11" s="2752"/>
      <c r="D11" s="380"/>
      <c r="E11" s="380"/>
      <c r="F11" s="380"/>
      <c r="G11" s="380"/>
      <c r="H11" s="380"/>
      <c r="I11" s="381"/>
      <c r="J11" s="381"/>
      <c r="K11" s="381"/>
      <c r="L11" s="381"/>
      <c r="M11" s="381"/>
      <c r="N11" s="381"/>
      <c r="O11" s="381"/>
      <c r="P11" s="2782" t="s">
        <v>1475</v>
      </c>
      <c r="Q11" s="2782"/>
      <c r="R11" s="2782"/>
      <c r="S11" s="2782"/>
      <c r="T11" s="2782"/>
      <c r="U11" s="2782"/>
      <c r="V11" s="2782"/>
      <c r="W11" s="2782"/>
      <c r="X11" s="2782"/>
      <c r="Y11" s="2782"/>
      <c r="Z11" s="2782"/>
      <c r="AA11" s="2782"/>
      <c r="AB11" s="2782"/>
      <c r="AC11" s="2782"/>
      <c r="AD11" s="2782"/>
      <c r="AE11" s="2782"/>
      <c r="AF11" s="2782"/>
      <c r="AG11" s="2782"/>
      <c r="AH11" s="2782"/>
      <c r="AI11" s="2782"/>
      <c r="AJ11" s="2782"/>
      <c r="AK11" s="2782"/>
      <c r="AL11" s="2782"/>
      <c r="AM11" s="2756"/>
      <c r="AN11" s="2756"/>
      <c r="AO11" s="2756"/>
      <c r="AP11" s="168"/>
      <c r="AQ11" s="2263"/>
      <c r="AR11" s="2264"/>
      <c r="AS11" s="2264"/>
      <c r="AT11" s="2264"/>
      <c r="AU11" s="2264"/>
      <c r="AV11" s="2264"/>
      <c r="AW11" s="2265"/>
      <c r="AX11" s="168"/>
      <c r="AY11" s="169"/>
    </row>
    <row r="12" spans="1:51" s="167" customFormat="1" ht="15" customHeight="1">
      <c r="A12" s="2752"/>
      <c r="B12" s="2752"/>
      <c r="C12" s="2752"/>
      <c r="D12" s="350"/>
      <c r="E12" s="350"/>
      <c r="F12" s="350"/>
      <c r="G12" s="350"/>
      <c r="H12" s="350"/>
      <c r="I12" s="350"/>
      <c r="J12" s="350"/>
      <c r="K12" s="350"/>
      <c r="L12" s="350"/>
      <c r="M12" s="350"/>
      <c r="N12" s="350"/>
      <c r="O12" s="350"/>
      <c r="P12" s="350"/>
      <c r="Q12" s="350"/>
      <c r="R12" s="350"/>
      <c r="S12" s="350"/>
      <c r="T12" s="350"/>
      <c r="U12" s="350"/>
      <c r="V12" s="350"/>
      <c r="W12" s="350"/>
      <c r="X12" s="171"/>
      <c r="Y12" s="171"/>
      <c r="Z12" s="171"/>
      <c r="AA12" s="171"/>
      <c r="AB12" s="171"/>
      <c r="AC12" s="171"/>
      <c r="AD12" s="171"/>
      <c r="AE12" s="171"/>
      <c r="AF12" s="171"/>
      <c r="AG12" s="171"/>
      <c r="AH12" s="346"/>
      <c r="AI12" s="346"/>
      <c r="AJ12" s="346"/>
      <c r="AK12" s="346"/>
      <c r="AL12" s="350"/>
      <c r="AM12" s="2756"/>
      <c r="AN12" s="2756"/>
      <c r="AO12" s="2756"/>
      <c r="AP12" s="168"/>
      <c r="AQ12" s="2263"/>
      <c r="AR12" s="2264"/>
      <c r="AS12" s="2264"/>
      <c r="AT12" s="2264"/>
      <c r="AU12" s="2264"/>
      <c r="AV12" s="2264"/>
      <c r="AW12" s="2265"/>
      <c r="AX12" s="168"/>
      <c r="AY12" s="169"/>
    </row>
    <row r="13" spans="1:51" s="167" customFormat="1" ht="15" customHeight="1">
      <c r="A13" s="2752"/>
      <c r="B13" s="2752"/>
      <c r="C13" s="2752"/>
      <c r="D13" s="350"/>
      <c r="E13" s="350"/>
      <c r="F13" s="350"/>
      <c r="G13" s="350"/>
      <c r="H13" s="350"/>
      <c r="I13" s="350"/>
      <c r="J13" s="350"/>
      <c r="K13" s="350"/>
      <c r="L13" s="350"/>
      <c r="M13" s="350"/>
      <c r="N13" s="350"/>
      <c r="O13" s="350"/>
      <c r="P13" s="350"/>
      <c r="Q13" s="350"/>
      <c r="R13" s="350"/>
      <c r="S13" s="350"/>
      <c r="T13" s="350"/>
      <c r="U13" s="350"/>
      <c r="V13" s="350"/>
      <c r="W13" s="350"/>
      <c r="X13" s="171"/>
      <c r="Y13" s="171"/>
      <c r="Z13" s="171"/>
      <c r="AA13" s="171"/>
      <c r="AB13" s="171"/>
      <c r="AC13" s="171"/>
      <c r="AD13" s="171"/>
      <c r="AE13" s="171"/>
      <c r="AF13" s="171"/>
      <c r="AG13" s="171"/>
      <c r="AH13" s="346"/>
      <c r="AI13" s="346"/>
      <c r="AJ13" s="346"/>
      <c r="AK13" s="346"/>
      <c r="AL13" s="350"/>
      <c r="AM13" s="2756"/>
      <c r="AN13" s="2756"/>
      <c r="AO13" s="2756"/>
      <c r="AP13" s="168"/>
      <c r="AQ13" s="2263"/>
      <c r="AR13" s="2264"/>
      <c r="AS13" s="2264"/>
      <c r="AT13" s="2264"/>
      <c r="AU13" s="2264"/>
      <c r="AV13" s="2264"/>
      <c r="AW13" s="2265"/>
      <c r="AX13" s="168"/>
      <c r="AY13" s="169"/>
    </row>
    <row r="14" spans="1:51" s="167" customFormat="1" ht="15" customHeight="1">
      <c r="A14" s="2752"/>
      <c r="B14" s="2752"/>
      <c r="C14" s="2752"/>
      <c r="D14" s="350"/>
      <c r="E14" s="350"/>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46"/>
      <c r="AF14" s="346"/>
      <c r="AG14" s="346"/>
      <c r="AH14" s="346"/>
      <c r="AI14" s="346"/>
      <c r="AJ14" s="346"/>
      <c r="AK14" s="346"/>
      <c r="AL14" s="350"/>
      <c r="AM14" s="2756"/>
      <c r="AN14" s="2756"/>
      <c r="AO14" s="2756"/>
      <c r="AP14" s="168"/>
      <c r="AQ14" s="2263"/>
      <c r="AR14" s="2264"/>
      <c r="AS14" s="2264"/>
      <c r="AT14" s="2264"/>
      <c r="AU14" s="2264"/>
      <c r="AV14" s="2264"/>
      <c r="AW14" s="2265"/>
      <c r="AX14" s="168"/>
      <c r="AY14" s="169"/>
    </row>
    <row r="15" spans="1:51" s="167" customFormat="1" ht="15" customHeight="1" thickBot="1">
      <c r="A15" s="2752"/>
      <c r="B15" s="2752"/>
      <c r="C15" s="2752"/>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2756"/>
      <c r="AN15" s="2756"/>
      <c r="AO15" s="2756"/>
      <c r="AP15" s="168"/>
      <c r="AQ15" s="2266"/>
      <c r="AR15" s="2267"/>
      <c r="AS15" s="2267"/>
      <c r="AT15" s="2267"/>
      <c r="AU15" s="2267"/>
      <c r="AV15" s="2267"/>
      <c r="AW15" s="2268"/>
      <c r="AX15" s="168"/>
      <c r="AY15" s="169"/>
    </row>
    <row r="16" spans="1:51" s="167" customFormat="1" ht="15" customHeight="1">
      <c r="A16" s="2752"/>
      <c r="B16" s="2752"/>
      <c r="C16" s="2752"/>
      <c r="D16" s="350"/>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2756"/>
      <c r="AN16" s="2756"/>
      <c r="AO16" s="2756"/>
      <c r="AP16" s="168"/>
      <c r="AQ16" s="169"/>
      <c r="AR16" s="169"/>
      <c r="AS16" s="169"/>
      <c r="AT16" s="169"/>
      <c r="AU16" s="169"/>
      <c r="AV16" s="169"/>
      <c r="AW16" s="169"/>
      <c r="AX16" s="168"/>
      <c r="AY16" s="169"/>
    </row>
    <row r="17" spans="1:51" s="167" customFormat="1" ht="15" customHeight="1">
      <c r="A17" s="2752"/>
      <c r="B17" s="2752"/>
      <c r="C17" s="2752"/>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2756"/>
      <c r="AN17" s="2756"/>
      <c r="AO17" s="2756"/>
      <c r="AP17" s="168"/>
      <c r="AQ17" s="169"/>
      <c r="AX17" s="168"/>
    </row>
    <row r="18" spans="1:51" s="167" customFormat="1" ht="15" customHeight="1">
      <c r="A18" s="2752"/>
      <c r="B18" s="2752"/>
      <c r="C18" s="2752"/>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2756"/>
      <c r="AN18" s="2756"/>
      <c r="AO18" s="2756"/>
      <c r="AP18" s="168"/>
      <c r="AQ18" s="169"/>
      <c r="AX18" s="168"/>
    </row>
    <row r="19" spans="1:51" s="167" customFormat="1" ht="15" customHeight="1">
      <c r="A19" s="2752"/>
      <c r="B19" s="2752"/>
      <c r="C19" s="2752"/>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2756"/>
      <c r="AN19" s="2756"/>
      <c r="AO19" s="2756"/>
      <c r="AP19" s="168"/>
      <c r="AQ19" s="169"/>
      <c r="AX19" s="168"/>
    </row>
    <row r="20" spans="1:51" s="167" customFormat="1" ht="15" customHeight="1">
      <c r="A20" s="2752"/>
      <c r="B20" s="2752"/>
      <c r="C20" s="2752"/>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2756"/>
      <c r="AN20" s="2756"/>
      <c r="AO20" s="2756"/>
      <c r="AP20" s="168"/>
      <c r="AQ20" s="169"/>
      <c r="AX20" s="168"/>
    </row>
    <row r="21" spans="1:51" s="167" customFormat="1" ht="15" customHeight="1">
      <c r="A21" s="2752"/>
      <c r="B21" s="2752"/>
      <c r="C21" s="2752"/>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2756"/>
      <c r="AN21" s="2756"/>
      <c r="AO21" s="2756"/>
      <c r="AP21" s="168"/>
      <c r="AQ21" s="169"/>
      <c r="AR21" s="169"/>
      <c r="AS21" s="169"/>
      <c r="AT21" s="169"/>
      <c r="AU21" s="169"/>
      <c r="AV21" s="169"/>
      <c r="AW21" s="169"/>
      <c r="AX21" s="168"/>
      <c r="AY21" s="169"/>
    </row>
    <row r="22" spans="1:51" s="167" customFormat="1" ht="15" customHeight="1">
      <c r="A22" s="2752"/>
      <c r="B22" s="2752"/>
      <c r="C22" s="2752"/>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2756"/>
      <c r="AN22" s="2756"/>
      <c r="AO22" s="2756"/>
      <c r="AP22" s="168"/>
      <c r="AQ22" s="169"/>
      <c r="AR22" s="169"/>
      <c r="AS22" s="169"/>
      <c r="AT22" s="169"/>
      <c r="AU22" s="169"/>
      <c r="AV22" s="169"/>
      <c r="AW22" s="169"/>
      <c r="AX22" s="168"/>
      <c r="AY22" s="169"/>
    </row>
    <row r="23" spans="1:51" s="167" customFormat="1" ht="15" customHeight="1">
      <c r="A23" s="2752"/>
      <c r="B23" s="2752"/>
      <c r="C23" s="2752"/>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2756"/>
      <c r="AN23" s="2756"/>
      <c r="AO23" s="2756"/>
      <c r="AP23" s="168"/>
      <c r="AQ23" s="168"/>
      <c r="AR23" s="168"/>
      <c r="AS23" s="168"/>
      <c r="AT23" s="168"/>
      <c r="AU23" s="168"/>
      <c r="AV23" s="168"/>
      <c r="AW23" s="168"/>
      <c r="AX23" s="168"/>
      <c r="AY23" s="169"/>
    </row>
    <row r="24" spans="1:51" s="167" customFormat="1" ht="15" customHeight="1">
      <c r="A24" s="2752"/>
      <c r="B24" s="2752"/>
      <c r="C24" s="2752"/>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2756"/>
      <c r="AN24" s="2756"/>
      <c r="AO24" s="2756"/>
      <c r="AP24" s="168"/>
      <c r="AQ24" s="168"/>
      <c r="AR24" s="168"/>
      <c r="AS24" s="168"/>
      <c r="AT24" s="168"/>
      <c r="AU24" s="168"/>
      <c r="AV24" s="168"/>
      <c r="AW24" s="168"/>
      <c r="AX24" s="168"/>
      <c r="AY24" s="169"/>
    </row>
    <row r="25" spans="1:51" s="167" customFormat="1" ht="15" customHeight="1">
      <c r="A25" s="2752"/>
      <c r="B25" s="2752"/>
      <c r="C25" s="2752"/>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2756"/>
      <c r="AN25" s="2756"/>
      <c r="AO25" s="2756"/>
      <c r="AP25" s="166"/>
      <c r="AQ25" s="166"/>
      <c r="AR25" s="166"/>
      <c r="AS25" s="166"/>
      <c r="AT25" s="166"/>
      <c r="AU25" s="166"/>
      <c r="AV25" s="166"/>
      <c r="AW25" s="166"/>
      <c r="AX25" s="166"/>
    </row>
    <row r="26" spans="1:51" s="167" customFormat="1" ht="15" customHeight="1">
      <c r="A26" s="2752"/>
      <c r="B26" s="2752"/>
      <c r="C26" s="2752"/>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2756"/>
      <c r="AN26" s="2756"/>
      <c r="AO26" s="2756"/>
      <c r="AP26" s="166"/>
      <c r="AQ26" s="166"/>
      <c r="AR26" s="166"/>
      <c r="AS26" s="166"/>
      <c r="AT26" s="166"/>
      <c r="AU26" s="166"/>
      <c r="AV26" s="166"/>
      <c r="AW26" s="166"/>
      <c r="AX26" s="166"/>
    </row>
    <row r="27" spans="1:51" s="167" customFormat="1" ht="15" customHeight="1">
      <c r="A27" s="2752"/>
      <c r="B27" s="2752"/>
      <c r="C27" s="2752"/>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2756"/>
      <c r="AN27" s="2756"/>
      <c r="AO27" s="2756"/>
      <c r="AP27" s="166"/>
      <c r="AQ27" s="166"/>
      <c r="AR27" s="166"/>
      <c r="AS27" s="166"/>
      <c r="AT27" s="166"/>
      <c r="AU27" s="166"/>
      <c r="AV27" s="166"/>
      <c r="AW27" s="166"/>
      <c r="AX27" s="166"/>
    </row>
    <row r="28" spans="1:51" s="167" customFormat="1" ht="15" customHeight="1">
      <c r="A28" s="2752"/>
      <c r="B28" s="2752"/>
      <c r="C28" s="2752"/>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2756"/>
      <c r="AN28" s="2756"/>
      <c r="AO28" s="2756"/>
      <c r="AP28" s="166"/>
      <c r="AQ28" s="166"/>
      <c r="AR28" s="166"/>
      <c r="AS28" s="166"/>
      <c r="AT28" s="166"/>
      <c r="AU28" s="166"/>
      <c r="AV28" s="166"/>
      <c r="AW28" s="166"/>
      <c r="AX28" s="166"/>
    </row>
    <row r="29" spans="1:51" s="167" customFormat="1" ht="15" customHeight="1">
      <c r="A29" s="2752"/>
      <c r="B29" s="2752"/>
      <c r="C29" s="2752"/>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2756"/>
      <c r="AN29" s="2756"/>
      <c r="AO29" s="2756"/>
      <c r="AP29" s="166"/>
      <c r="AQ29" s="166"/>
      <c r="AR29" s="166"/>
      <c r="AS29" s="166"/>
      <c r="AT29" s="166"/>
      <c r="AU29" s="166"/>
      <c r="AV29" s="166"/>
      <c r="AW29" s="166"/>
      <c r="AX29" s="166"/>
    </row>
    <row r="30" spans="1:51" s="167" customFormat="1" ht="15" customHeight="1">
      <c r="A30" s="2752"/>
      <c r="B30" s="2752"/>
      <c r="C30" s="2752"/>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2756"/>
      <c r="AN30" s="2756"/>
      <c r="AO30" s="2756"/>
      <c r="AP30" s="166"/>
      <c r="AQ30" s="166"/>
      <c r="AR30" s="166"/>
      <c r="AS30" s="166"/>
      <c r="AT30" s="166"/>
      <c r="AU30" s="166"/>
      <c r="AV30" s="166"/>
      <c r="AW30" s="166"/>
      <c r="AX30" s="166"/>
    </row>
    <row r="31" spans="1:51" s="167" customFormat="1" ht="15" customHeight="1" thickBot="1">
      <c r="A31" s="2752"/>
      <c r="B31" s="2752"/>
      <c r="C31" s="2752"/>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2756"/>
      <c r="AN31" s="2756"/>
      <c r="AO31" s="2756"/>
      <c r="AP31" s="166"/>
      <c r="AQ31" s="166"/>
      <c r="AR31" s="166"/>
      <c r="AS31" s="166"/>
      <c r="AT31" s="166"/>
      <c r="AU31" s="166"/>
      <c r="AV31" s="166"/>
      <c r="AW31" s="166"/>
      <c r="AX31" s="166"/>
    </row>
    <row r="32" spans="1:51" s="167" customFormat="1" ht="22.5" customHeight="1" thickBot="1">
      <c r="A32" s="2752"/>
      <c r="B32" s="2752"/>
      <c r="C32" s="2752"/>
      <c r="D32" s="355"/>
      <c r="E32" s="2777" t="s">
        <v>1476</v>
      </c>
      <c r="F32" s="2778"/>
      <c r="G32" s="2778"/>
      <c r="H32" s="2778"/>
      <c r="I32" s="2778"/>
      <c r="J32" s="2778"/>
      <c r="K32" s="2778"/>
      <c r="L32" s="2779"/>
      <c r="M32" s="2780"/>
      <c r="N32" s="2756"/>
      <c r="O32" s="2756"/>
      <c r="P32" s="2756"/>
      <c r="Q32" s="2756"/>
      <c r="R32" s="2756"/>
      <c r="S32" s="2756"/>
      <c r="T32" s="2756"/>
      <c r="U32" s="2756"/>
      <c r="V32" s="2756"/>
      <c r="W32" s="2756"/>
      <c r="X32" s="2756"/>
      <c r="Y32" s="2756"/>
      <c r="Z32" s="2756"/>
      <c r="AA32" s="2756"/>
      <c r="AB32" s="2756"/>
      <c r="AC32" s="2756"/>
      <c r="AD32" s="2756"/>
      <c r="AE32" s="2756"/>
      <c r="AF32" s="2756"/>
      <c r="AG32" s="2756"/>
      <c r="AH32" s="2756"/>
      <c r="AI32" s="2756"/>
      <c r="AJ32" s="2756"/>
      <c r="AK32" s="2756"/>
      <c r="AL32" s="2756"/>
      <c r="AM32" s="2756"/>
      <c r="AN32" s="2756"/>
      <c r="AO32" s="2756"/>
      <c r="AP32" s="166"/>
      <c r="AQ32" s="166"/>
      <c r="AR32" s="166"/>
      <c r="AS32" s="166"/>
      <c r="AT32" s="166"/>
      <c r="AU32" s="166"/>
      <c r="AV32" s="166"/>
      <c r="AW32" s="166"/>
      <c r="AX32" s="166"/>
    </row>
    <row r="33" spans="1:50" s="167" customFormat="1" ht="7.5" customHeight="1">
      <c r="A33" s="2752"/>
      <c r="B33" s="2752"/>
      <c r="C33" s="2752"/>
      <c r="D33" s="2756"/>
      <c r="E33" s="2756"/>
      <c r="F33" s="2756"/>
      <c r="G33" s="2756"/>
      <c r="H33" s="2756"/>
      <c r="I33" s="2756"/>
      <c r="J33" s="2756"/>
      <c r="K33" s="2756"/>
      <c r="L33" s="2756"/>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6"/>
      <c r="AO33" s="2756"/>
      <c r="AP33" s="166"/>
      <c r="AQ33" s="166"/>
      <c r="AR33" s="166"/>
      <c r="AS33" s="166"/>
      <c r="AT33" s="166"/>
      <c r="AU33" s="166"/>
      <c r="AV33" s="166"/>
      <c r="AW33" s="166"/>
      <c r="AX33" s="166"/>
    </row>
    <row r="34" spans="1:50" s="167" customFormat="1" ht="13.5">
      <c r="A34" s="2752"/>
      <c r="B34" s="2752"/>
      <c r="C34" s="2752"/>
      <c r="D34" s="2756"/>
      <c r="E34" s="2756"/>
      <c r="F34" s="2756"/>
      <c r="G34" s="2782" t="s">
        <v>1477</v>
      </c>
      <c r="H34" s="2782"/>
      <c r="I34" s="2782"/>
      <c r="J34" s="2782"/>
      <c r="K34" s="2782"/>
      <c r="L34" s="2782"/>
      <c r="M34" s="2782"/>
      <c r="N34" s="2782"/>
      <c r="O34" s="2782"/>
      <c r="P34" s="2782"/>
      <c r="Q34" s="2782"/>
      <c r="R34" s="2782"/>
      <c r="S34" s="2782"/>
      <c r="T34" s="2782"/>
      <c r="U34" s="2782"/>
      <c r="V34" s="2782"/>
      <c r="W34" s="2782"/>
      <c r="X34" s="2782"/>
      <c r="Y34" s="2782"/>
      <c r="Z34" s="2782"/>
      <c r="AA34" s="2782"/>
      <c r="AB34" s="2782"/>
      <c r="AC34" s="2782"/>
      <c r="AD34" s="2782"/>
      <c r="AE34" s="2782"/>
      <c r="AF34" s="2782"/>
      <c r="AG34" s="2782"/>
      <c r="AH34" s="2782"/>
      <c r="AI34" s="2782"/>
      <c r="AJ34" s="2782"/>
      <c r="AK34" s="2782"/>
      <c r="AL34" s="2782"/>
      <c r="AM34" s="2756"/>
      <c r="AN34" s="2756"/>
      <c r="AO34" s="2756"/>
      <c r="AP34" s="166"/>
      <c r="AQ34" s="166"/>
      <c r="AR34" s="166"/>
      <c r="AS34" s="166"/>
      <c r="AT34" s="166"/>
      <c r="AU34" s="166"/>
      <c r="AV34" s="166"/>
      <c r="AW34" s="166"/>
      <c r="AX34" s="166"/>
    </row>
    <row r="35" spans="1:50" s="167" customFormat="1" ht="13.5">
      <c r="A35" s="2752"/>
      <c r="B35" s="2752"/>
      <c r="C35" s="2752"/>
      <c r="D35" s="2756"/>
      <c r="E35" s="2756"/>
      <c r="F35" s="2756"/>
      <c r="G35" s="2782" t="s">
        <v>1478</v>
      </c>
      <c r="H35" s="2782"/>
      <c r="I35" s="2782"/>
      <c r="J35" s="2782"/>
      <c r="K35" s="2782"/>
      <c r="L35" s="2782"/>
      <c r="M35" s="2782"/>
      <c r="N35" s="2782"/>
      <c r="O35" s="2782"/>
      <c r="P35" s="2782"/>
      <c r="Q35" s="2782"/>
      <c r="R35" s="2782"/>
      <c r="S35" s="2782"/>
      <c r="T35" s="2782"/>
      <c r="U35" s="2782"/>
      <c r="V35" s="2782"/>
      <c r="W35" s="2782"/>
      <c r="X35" s="2782"/>
      <c r="Y35" s="2782"/>
      <c r="Z35" s="2782"/>
      <c r="AA35" s="2782"/>
      <c r="AB35" s="2782"/>
      <c r="AC35" s="2782"/>
      <c r="AD35" s="2782"/>
      <c r="AE35" s="2782"/>
      <c r="AF35" s="2782"/>
      <c r="AG35" s="2782"/>
      <c r="AH35" s="2782"/>
      <c r="AI35" s="2782"/>
      <c r="AJ35" s="2782"/>
      <c r="AK35" s="2782"/>
      <c r="AL35" s="2782"/>
      <c r="AM35" s="2756"/>
      <c r="AN35" s="2756"/>
      <c r="AO35" s="2756"/>
      <c r="AP35" s="166"/>
      <c r="AQ35" s="166"/>
      <c r="AR35" s="166"/>
      <c r="AS35" s="166"/>
      <c r="AT35" s="166"/>
      <c r="AU35" s="166"/>
      <c r="AV35" s="166"/>
      <c r="AW35" s="166"/>
      <c r="AX35" s="166"/>
    </row>
    <row r="36" spans="1:50" s="167" customFormat="1" ht="13.5">
      <c r="A36" s="2752"/>
      <c r="B36" s="2752"/>
      <c r="C36" s="2752"/>
      <c r="D36" s="2756"/>
      <c r="E36" s="2756"/>
      <c r="F36" s="2756"/>
      <c r="G36" s="2782" t="s">
        <v>1475</v>
      </c>
      <c r="H36" s="2782"/>
      <c r="I36" s="2782"/>
      <c r="J36" s="2782"/>
      <c r="K36" s="2782"/>
      <c r="L36" s="2782"/>
      <c r="M36" s="2782"/>
      <c r="N36" s="2782"/>
      <c r="O36" s="2782"/>
      <c r="P36" s="2782"/>
      <c r="Q36" s="2782"/>
      <c r="R36" s="2782"/>
      <c r="S36" s="2782"/>
      <c r="T36" s="2782"/>
      <c r="U36" s="2782"/>
      <c r="V36" s="2782"/>
      <c r="W36" s="2782"/>
      <c r="X36" s="2782"/>
      <c r="Y36" s="2782"/>
      <c r="Z36" s="2782"/>
      <c r="AA36" s="2782"/>
      <c r="AB36" s="2782"/>
      <c r="AC36" s="2782"/>
      <c r="AD36" s="2782"/>
      <c r="AE36" s="2782"/>
      <c r="AF36" s="2782"/>
      <c r="AG36" s="2782"/>
      <c r="AH36" s="2782"/>
      <c r="AI36" s="2782"/>
      <c r="AJ36" s="2782"/>
      <c r="AK36" s="2782"/>
      <c r="AL36" s="2782"/>
      <c r="AM36" s="2756"/>
      <c r="AN36" s="2756"/>
      <c r="AO36" s="2756"/>
      <c r="AP36" s="166"/>
      <c r="AQ36" s="166"/>
      <c r="AR36" s="166"/>
      <c r="AS36" s="166"/>
      <c r="AT36" s="166"/>
      <c r="AU36" s="166"/>
      <c r="AV36" s="166"/>
      <c r="AW36" s="166"/>
      <c r="AX36" s="166"/>
    </row>
    <row r="37" spans="1:50" s="167" customFormat="1" ht="15" customHeight="1">
      <c r="A37" s="2752"/>
      <c r="B37" s="2752"/>
      <c r="C37" s="2752"/>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2756"/>
      <c r="AN37" s="2756"/>
      <c r="AO37" s="2756"/>
      <c r="AP37" s="166"/>
      <c r="AQ37" s="166"/>
      <c r="AR37" s="166"/>
      <c r="AS37" s="166"/>
      <c r="AT37" s="166"/>
      <c r="AU37" s="166"/>
      <c r="AV37" s="166"/>
      <c r="AW37" s="166"/>
      <c r="AX37" s="166"/>
    </row>
    <row r="38" spans="1:50" s="167" customFormat="1" ht="15" customHeight="1">
      <c r="A38" s="2752"/>
      <c r="B38" s="2752"/>
      <c r="C38" s="2752"/>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2756"/>
      <c r="AN38" s="2756"/>
      <c r="AO38" s="2756"/>
      <c r="AP38" s="166"/>
      <c r="AQ38" s="166"/>
      <c r="AR38" s="166"/>
      <c r="AS38" s="166"/>
      <c r="AT38" s="166"/>
      <c r="AU38" s="166"/>
      <c r="AV38" s="166"/>
      <c r="AW38" s="166"/>
      <c r="AX38" s="166"/>
    </row>
    <row r="39" spans="1:50" s="167" customFormat="1" ht="15" customHeight="1">
      <c r="A39" s="2752"/>
      <c r="B39" s="2752"/>
      <c r="C39" s="2752"/>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2756"/>
      <c r="AN39" s="2756"/>
      <c r="AO39" s="2756"/>
      <c r="AP39" s="166"/>
      <c r="AQ39" s="166"/>
      <c r="AR39" s="166"/>
      <c r="AS39" s="166"/>
      <c r="AT39" s="166"/>
      <c r="AU39" s="166"/>
      <c r="AV39" s="166"/>
      <c r="AW39" s="166"/>
      <c r="AX39" s="166"/>
    </row>
    <row r="40" spans="1:50" s="167" customFormat="1" ht="15" customHeight="1">
      <c r="A40" s="2752"/>
      <c r="B40" s="2752"/>
      <c r="C40" s="2752"/>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2756"/>
      <c r="AN40" s="2756"/>
      <c r="AO40" s="2756"/>
      <c r="AP40" s="166"/>
      <c r="AQ40" s="166"/>
      <c r="AR40" s="166"/>
      <c r="AS40" s="166"/>
      <c r="AT40" s="166"/>
      <c r="AU40" s="166"/>
      <c r="AV40" s="166"/>
      <c r="AW40" s="166"/>
      <c r="AX40" s="166"/>
    </row>
    <row r="41" spans="1:50" s="167" customFormat="1" ht="15" customHeight="1">
      <c r="A41" s="2752"/>
      <c r="B41" s="2752"/>
      <c r="C41" s="2752"/>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2756"/>
      <c r="AN41" s="2756"/>
      <c r="AO41" s="2756"/>
      <c r="AP41" s="166"/>
      <c r="AQ41" s="166"/>
      <c r="AR41" s="166"/>
      <c r="AS41" s="166"/>
      <c r="AT41" s="166"/>
      <c r="AU41" s="166"/>
      <c r="AV41" s="166"/>
      <c r="AW41" s="166"/>
      <c r="AX41" s="166"/>
    </row>
    <row r="42" spans="1:50" s="167" customFormat="1" ht="15" customHeight="1">
      <c r="A42" s="2752"/>
      <c r="B42" s="2752"/>
      <c r="C42" s="2752"/>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2756"/>
      <c r="AN42" s="2756"/>
      <c r="AO42" s="2756"/>
      <c r="AP42" s="166"/>
      <c r="AQ42" s="166"/>
      <c r="AR42" s="166"/>
      <c r="AS42" s="166"/>
      <c r="AT42" s="166"/>
      <c r="AU42" s="166"/>
      <c r="AV42" s="166"/>
      <c r="AW42" s="166"/>
      <c r="AX42" s="166"/>
    </row>
    <row r="43" spans="1:50" s="167" customFormat="1" ht="15" customHeight="1">
      <c r="A43" s="2752"/>
      <c r="B43" s="2752"/>
      <c r="C43" s="2752"/>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2756"/>
      <c r="AN43" s="2756"/>
      <c r="AO43" s="2756"/>
      <c r="AP43" s="166"/>
      <c r="AQ43" s="166"/>
      <c r="AR43" s="166"/>
      <c r="AS43" s="166"/>
      <c r="AT43" s="166"/>
      <c r="AU43" s="166"/>
      <c r="AV43" s="166"/>
      <c r="AW43" s="166"/>
      <c r="AX43" s="166"/>
    </row>
    <row r="44" spans="1:50" s="167" customFormat="1" ht="15" customHeight="1">
      <c r="A44" s="2752"/>
      <c r="B44" s="2752"/>
      <c r="C44" s="2752"/>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2756"/>
      <c r="AN44" s="2756"/>
      <c r="AO44" s="2756"/>
      <c r="AP44" s="166"/>
      <c r="AQ44" s="166"/>
      <c r="AR44" s="166"/>
      <c r="AS44" s="166"/>
      <c r="AT44" s="166"/>
      <c r="AU44" s="166"/>
      <c r="AV44" s="166"/>
      <c r="AW44" s="166"/>
      <c r="AX44" s="166"/>
    </row>
    <row r="45" spans="1:50" s="167" customFormat="1" ht="15" customHeight="1">
      <c r="A45" s="2752"/>
      <c r="B45" s="2752"/>
      <c r="C45" s="2752"/>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2756"/>
      <c r="AN45" s="2756"/>
      <c r="AO45" s="2756"/>
      <c r="AP45" s="166"/>
      <c r="AQ45" s="166"/>
      <c r="AR45" s="166"/>
      <c r="AS45" s="166"/>
      <c r="AT45" s="166"/>
      <c r="AU45" s="166"/>
      <c r="AV45" s="166"/>
      <c r="AW45" s="166"/>
      <c r="AX45" s="166"/>
    </row>
    <row r="46" spans="1:50" s="167" customFormat="1" ht="15" customHeight="1">
      <c r="A46" s="2752"/>
      <c r="B46" s="2752"/>
      <c r="C46" s="2752"/>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2756"/>
      <c r="AN46" s="2756"/>
      <c r="AO46" s="2756"/>
      <c r="AP46" s="166"/>
      <c r="AQ46" s="166"/>
      <c r="AR46" s="166"/>
      <c r="AS46" s="166"/>
      <c r="AT46" s="166"/>
      <c r="AU46" s="166"/>
      <c r="AV46" s="166"/>
      <c r="AW46" s="166"/>
      <c r="AX46" s="166"/>
    </row>
    <row r="47" spans="1:50" s="167" customFormat="1" ht="15" customHeight="1">
      <c r="A47" s="2752"/>
      <c r="B47" s="2752"/>
      <c r="C47" s="2752"/>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2756"/>
      <c r="AN47" s="2756"/>
      <c r="AO47" s="2756"/>
      <c r="AP47" s="166"/>
      <c r="AQ47" s="166"/>
      <c r="AR47" s="166"/>
      <c r="AS47" s="166"/>
      <c r="AT47" s="166"/>
      <c r="AU47" s="166"/>
      <c r="AV47" s="166"/>
      <c r="AW47" s="166"/>
      <c r="AX47" s="166"/>
    </row>
    <row r="48" spans="1:50" s="167" customFormat="1" ht="15" customHeight="1">
      <c r="A48" s="2752"/>
      <c r="B48" s="2752"/>
      <c r="C48" s="2752"/>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2756"/>
      <c r="AN48" s="2756"/>
      <c r="AO48" s="2756"/>
      <c r="AP48" s="166"/>
      <c r="AQ48" s="166"/>
      <c r="AR48" s="166"/>
      <c r="AS48" s="166"/>
      <c r="AT48" s="166"/>
      <c r="AU48" s="166"/>
      <c r="AV48" s="166"/>
      <c r="AW48" s="166"/>
      <c r="AX48" s="166"/>
    </row>
    <row r="49" spans="1:50" s="167" customFormat="1" ht="15" customHeight="1">
      <c r="A49" s="2752"/>
      <c r="B49" s="2752"/>
      <c r="C49" s="2752"/>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2756"/>
      <c r="AN49" s="2756"/>
      <c r="AO49" s="2756"/>
      <c r="AP49" s="166"/>
      <c r="AQ49" s="166"/>
      <c r="AR49" s="166"/>
      <c r="AS49" s="166"/>
      <c r="AT49" s="166"/>
      <c r="AU49" s="166"/>
      <c r="AV49" s="166"/>
      <c r="AW49" s="166"/>
      <c r="AX49" s="166"/>
    </row>
    <row r="50" spans="1:50" s="167" customFormat="1" ht="15" customHeight="1">
      <c r="A50" s="2752"/>
      <c r="B50" s="2752"/>
      <c r="C50" s="2752"/>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2756"/>
      <c r="AN50" s="2756"/>
      <c r="AO50" s="2756"/>
      <c r="AP50" s="166"/>
      <c r="AQ50" s="166"/>
      <c r="AR50" s="166"/>
      <c r="AS50" s="166"/>
      <c r="AT50" s="166"/>
      <c r="AU50" s="166"/>
      <c r="AV50" s="166"/>
      <c r="AW50" s="166"/>
      <c r="AX50" s="166"/>
    </row>
    <row r="51" spans="1:50" s="167" customFormat="1" ht="15" customHeight="1">
      <c r="A51" s="2752"/>
      <c r="B51" s="2752"/>
      <c r="C51" s="2752"/>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2756"/>
      <c r="AN51" s="2756"/>
      <c r="AO51" s="2756"/>
      <c r="AP51" s="166"/>
      <c r="AQ51" s="166"/>
      <c r="AR51" s="166"/>
      <c r="AS51" s="166"/>
      <c r="AT51" s="166"/>
      <c r="AU51" s="166"/>
      <c r="AV51" s="166"/>
      <c r="AW51" s="166"/>
      <c r="AX51" s="166"/>
    </row>
    <row r="52" spans="1:50" s="167" customFormat="1" ht="15" customHeight="1">
      <c r="A52" s="2752"/>
      <c r="B52" s="2752"/>
      <c r="C52" s="2752"/>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2756"/>
      <c r="AN52" s="2756"/>
      <c r="AO52" s="2756"/>
      <c r="AP52" s="166"/>
      <c r="AQ52" s="166"/>
      <c r="AR52" s="166"/>
      <c r="AS52" s="166"/>
      <c r="AT52" s="166"/>
      <c r="AU52" s="166"/>
      <c r="AV52" s="166"/>
      <c r="AW52" s="166"/>
      <c r="AX52" s="166"/>
    </row>
    <row r="53" spans="1:50" s="167" customFormat="1" ht="15" customHeight="1">
      <c r="A53" s="2752"/>
      <c r="B53" s="2752"/>
      <c r="C53" s="2752"/>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2756"/>
      <c r="AN53" s="2756"/>
      <c r="AO53" s="2756"/>
      <c r="AP53" s="166"/>
      <c r="AQ53" s="166"/>
      <c r="AR53" s="166"/>
      <c r="AS53" s="166"/>
      <c r="AT53" s="166"/>
      <c r="AU53" s="166"/>
      <c r="AV53" s="166"/>
      <c r="AW53" s="166"/>
      <c r="AX53" s="166"/>
    </row>
    <row r="54" spans="1:50" s="167" customFormat="1" ht="15" customHeight="1">
      <c r="A54" s="2752"/>
      <c r="B54" s="2752"/>
      <c r="C54" s="2752"/>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2756"/>
      <c r="AN54" s="2756"/>
      <c r="AO54" s="2756"/>
      <c r="AP54" s="166"/>
      <c r="AQ54" s="166"/>
      <c r="AR54" s="166"/>
      <c r="AS54" s="166"/>
      <c r="AT54" s="166"/>
      <c r="AU54" s="166"/>
      <c r="AV54" s="166"/>
      <c r="AW54" s="166"/>
      <c r="AX54" s="166"/>
    </row>
    <row r="55" spans="1:50" s="167" customFormat="1" ht="15" customHeight="1">
      <c r="A55" s="2752"/>
      <c r="B55" s="2752"/>
      <c r="C55" s="2752"/>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2756"/>
      <c r="AN55" s="2756"/>
      <c r="AO55" s="2756"/>
      <c r="AP55" s="166"/>
      <c r="AQ55" s="166"/>
      <c r="AR55" s="166"/>
      <c r="AS55" s="166"/>
      <c r="AT55" s="166"/>
      <c r="AU55" s="166"/>
      <c r="AV55" s="166"/>
      <c r="AW55" s="166"/>
      <c r="AX55" s="166"/>
    </row>
    <row r="56" spans="1:50" s="167" customFormat="1" ht="15" customHeight="1">
      <c r="A56" s="2752"/>
      <c r="B56" s="2752"/>
      <c r="C56" s="2752"/>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2756"/>
      <c r="AN56" s="2756"/>
      <c r="AO56" s="2756"/>
      <c r="AP56" s="166"/>
      <c r="AQ56" s="166"/>
      <c r="AR56" s="166"/>
      <c r="AS56" s="166"/>
      <c r="AT56" s="166"/>
      <c r="AU56" s="166"/>
      <c r="AV56" s="166"/>
      <c r="AW56" s="166"/>
      <c r="AX56" s="166"/>
    </row>
    <row r="57" spans="1:50" s="167" customFormat="1" ht="15" customHeight="1">
      <c r="A57" s="2752"/>
      <c r="B57" s="2752"/>
      <c r="C57" s="2752"/>
      <c r="D57" s="2756"/>
      <c r="E57" s="2756"/>
      <c r="F57" s="2756"/>
      <c r="G57" s="2756"/>
      <c r="H57" s="2756"/>
      <c r="I57" s="2756"/>
      <c r="J57" s="2756"/>
      <c r="K57" s="2756"/>
      <c r="L57" s="2756"/>
      <c r="M57" s="2756"/>
      <c r="N57" s="2756"/>
      <c r="O57" s="2756"/>
      <c r="P57" s="2756"/>
      <c r="Q57" s="2756"/>
      <c r="R57" s="2756"/>
      <c r="S57" s="2756"/>
      <c r="T57" s="2756"/>
      <c r="U57" s="2756"/>
      <c r="V57" s="2756"/>
      <c r="W57" s="2756"/>
      <c r="X57" s="2756"/>
      <c r="Y57" s="2756"/>
      <c r="Z57" s="2756"/>
      <c r="AA57" s="2756"/>
      <c r="AB57" s="2756"/>
      <c r="AC57" s="2756"/>
      <c r="AD57" s="2756"/>
      <c r="AE57" s="2756"/>
      <c r="AF57" s="2756"/>
      <c r="AG57" s="2756"/>
      <c r="AH57" s="2756"/>
      <c r="AI57" s="2756"/>
      <c r="AJ57" s="2756"/>
      <c r="AK57" s="2756"/>
      <c r="AL57" s="2756"/>
      <c r="AM57" s="2756"/>
      <c r="AN57" s="2756"/>
      <c r="AO57" s="2756"/>
      <c r="AP57" s="166"/>
      <c r="AQ57" s="166"/>
      <c r="AR57" s="166"/>
      <c r="AS57" s="166"/>
      <c r="AT57" s="166"/>
      <c r="AU57" s="166"/>
      <c r="AV57" s="166"/>
      <c r="AW57" s="166"/>
      <c r="AX57" s="166"/>
    </row>
    <row r="58" spans="1:50" s="167" customFormat="1" ht="15" customHeight="1">
      <c r="A58" s="2752"/>
      <c r="B58" s="2752"/>
      <c r="C58" s="2752"/>
      <c r="D58" s="2756"/>
      <c r="E58" s="2756"/>
      <c r="F58" s="2756"/>
      <c r="G58" s="2756"/>
      <c r="H58" s="2756"/>
      <c r="I58" s="2756"/>
      <c r="J58" s="2756"/>
      <c r="K58" s="2756"/>
      <c r="L58" s="2756"/>
      <c r="M58" s="2756"/>
      <c r="N58" s="2756"/>
      <c r="O58" s="2756"/>
      <c r="P58" s="2756"/>
      <c r="Q58" s="2756"/>
      <c r="R58" s="2756"/>
      <c r="S58" s="2756"/>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166"/>
      <c r="AQ58" s="166"/>
      <c r="AR58" s="166"/>
      <c r="AS58" s="166"/>
      <c r="AT58" s="166"/>
      <c r="AU58" s="166"/>
      <c r="AV58" s="166"/>
      <c r="AW58" s="166"/>
      <c r="AX58" s="166"/>
    </row>
    <row r="59" spans="1:50" s="167" customFormat="1" ht="15" customHeight="1">
      <c r="A59" s="2786"/>
      <c r="B59" s="2786"/>
      <c r="C59" s="2786"/>
      <c r="D59" s="2786"/>
      <c r="E59" s="2786"/>
      <c r="F59" s="2786"/>
      <c r="G59" s="2786"/>
      <c r="H59" s="2786"/>
      <c r="I59" s="2786"/>
      <c r="J59" s="2786"/>
      <c r="K59" s="2786"/>
      <c r="L59" s="2786"/>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166"/>
      <c r="AQ59" s="166"/>
      <c r="AR59" s="166"/>
      <c r="AS59" s="166"/>
      <c r="AT59" s="166"/>
      <c r="AU59" s="166"/>
      <c r="AV59" s="166"/>
      <c r="AW59" s="166"/>
      <c r="AX59" s="166"/>
    </row>
    <row r="60" spans="1:50" s="167" customFormat="1" ht="11.25" customHeight="1">
      <c r="A60" s="2786"/>
      <c r="B60" s="2786"/>
      <c r="C60" s="2786"/>
      <c r="D60" s="2786"/>
      <c r="E60" s="2786"/>
      <c r="F60" s="2786"/>
      <c r="G60" s="2786"/>
      <c r="H60" s="2786"/>
      <c r="I60" s="2786"/>
      <c r="J60" s="2786"/>
      <c r="K60" s="2786"/>
      <c r="L60" s="2786"/>
      <c r="M60" s="2786"/>
      <c r="N60" s="2786"/>
      <c r="O60" s="2786"/>
      <c r="P60" s="2786"/>
      <c r="Q60" s="2786"/>
      <c r="R60" s="2786"/>
      <c r="S60" s="2786"/>
      <c r="T60" s="2786"/>
      <c r="U60" s="2786"/>
      <c r="V60" s="2786"/>
      <c r="W60" s="2786"/>
      <c r="X60" s="2786"/>
      <c r="Y60" s="2786"/>
      <c r="Z60" s="2786"/>
      <c r="AA60" s="2786"/>
      <c r="AB60" s="2786"/>
      <c r="AC60" s="2786"/>
      <c r="AD60" s="2786"/>
      <c r="AE60" s="2786"/>
      <c r="AF60" s="2786"/>
      <c r="AG60" s="2786"/>
      <c r="AH60" s="2786"/>
      <c r="AI60" s="2786"/>
      <c r="AJ60" s="2786"/>
      <c r="AK60" s="2786"/>
      <c r="AL60" s="2786"/>
      <c r="AM60" s="2786"/>
      <c r="AN60" s="2786"/>
      <c r="AO60" s="2786"/>
      <c r="AP60" s="166"/>
      <c r="AQ60" s="166"/>
      <c r="AR60" s="166"/>
      <c r="AS60" s="166"/>
      <c r="AT60" s="166"/>
      <c r="AU60" s="166"/>
      <c r="AV60" s="166"/>
      <c r="AW60" s="166"/>
      <c r="AX60" s="166"/>
    </row>
    <row r="61" spans="1:50" s="167" customFormat="1" ht="15" customHeight="1">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66"/>
      <c r="AQ61" s="166"/>
      <c r="AR61" s="166"/>
      <c r="AS61" s="166"/>
      <c r="AT61" s="166"/>
      <c r="AU61" s="166"/>
      <c r="AV61" s="166"/>
      <c r="AW61" s="166"/>
      <c r="AX61" s="166"/>
    </row>
    <row r="62" spans="1:50" ht="15" hidden="1"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9"/>
      <c r="AQ62" s="179"/>
      <c r="AR62" s="179"/>
      <c r="AS62" s="179"/>
      <c r="AT62" s="179"/>
      <c r="AU62" s="179"/>
      <c r="AV62" s="179"/>
      <c r="AW62" s="179"/>
      <c r="AX62" s="179"/>
    </row>
    <row r="63" spans="1:50" s="167" customFormat="1" ht="15" customHeight="1">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3"/>
      <c r="AQ63" s="12"/>
      <c r="AR63" s="12"/>
      <c r="AS63" s="12"/>
      <c r="AT63" s="12"/>
      <c r="AU63" s="12"/>
      <c r="AV63" s="12"/>
      <c r="AW63" s="12"/>
      <c r="AX63" s="12"/>
    </row>
    <row r="64" spans="1:50" s="167" customFormat="1" ht="15" customHeight="1">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3"/>
      <c r="AQ64" s="12"/>
      <c r="AR64" s="12"/>
      <c r="AS64" s="12"/>
      <c r="AT64" s="12"/>
      <c r="AU64" s="12"/>
      <c r="AV64" s="12"/>
      <c r="AW64" s="12"/>
      <c r="AX64" s="12"/>
    </row>
    <row r="65" spans="1:50" s="167" customFormat="1" ht="15" customHeight="1">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3"/>
      <c r="AQ65" s="12"/>
      <c r="AR65" s="12"/>
      <c r="AS65" s="12"/>
      <c r="AT65" s="12"/>
      <c r="AU65" s="12"/>
      <c r="AV65" s="12"/>
      <c r="AW65" s="12"/>
      <c r="AX65" s="12"/>
    </row>
    <row r="66" spans="1:50" s="167" customFormat="1" ht="15" customHeight="1">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3"/>
      <c r="AQ66" s="12"/>
      <c r="AR66" s="12"/>
      <c r="AS66" s="12"/>
      <c r="AT66" s="12"/>
      <c r="AU66" s="12"/>
      <c r="AV66" s="12"/>
      <c r="AW66" s="12"/>
      <c r="AX66" s="12"/>
    </row>
    <row r="67" spans="1:50" s="167" customFormat="1" ht="15" customHeight="1">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3"/>
      <c r="AQ67" s="12"/>
      <c r="AR67" s="12"/>
      <c r="AS67" s="12"/>
      <c r="AT67" s="12"/>
      <c r="AU67" s="12"/>
      <c r="AV67" s="12"/>
      <c r="AW67" s="12"/>
      <c r="AX67" s="12"/>
    </row>
    <row r="68" spans="1:50" s="167" customFormat="1" ht="15" customHeight="1">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3"/>
      <c r="AQ68" s="12"/>
      <c r="AR68" s="12"/>
      <c r="AS68" s="12"/>
      <c r="AT68" s="12"/>
      <c r="AU68" s="12"/>
      <c r="AV68" s="12"/>
      <c r="AW68" s="12"/>
      <c r="AX68" s="12"/>
    </row>
    <row r="69" spans="1:50" s="167" customFormat="1" ht="15" customHeight="1">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3"/>
      <c r="AQ69" s="12"/>
      <c r="AR69" s="12"/>
      <c r="AS69" s="12"/>
      <c r="AT69" s="12"/>
      <c r="AU69" s="12"/>
      <c r="AV69" s="12"/>
      <c r="AW69" s="12"/>
      <c r="AX69" s="12"/>
    </row>
    <row r="70" spans="1:50" s="167" customFormat="1" ht="15" customHeight="1">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3"/>
      <c r="AQ70" s="12"/>
      <c r="AR70" s="12"/>
      <c r="AS70" s="12"/>
      <c r="AT70" s="12"/>
      <c r="AU70" s="12"/>
      <c r="AV70" s="12"/>
      <c r="AW70" s="12"/>
      <c r="AX70" s="12"/>
    </row>
    <row r="71" spans="1:50" s="167" customFormat="1" ht="1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3"/>
      <c r="AQ71" s="12"/>
      <c r="AR71" s="12"/>
      <c r="AS71" s="12"/>
      <c r="AT71" s="12"/>
      <c r="AU71" s="12"/>
      <c r="AV71" s="12"/>
      <c r="AW71" s="12"/>
      <c r="AX71" s="12"/>
    </row>
    <row r="72" spans="1:50" s="167" customFormat="1" ht="15" customHeight="1">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3"/>
      <c r="AQ72" s="12"/>
      <c r="AR72" s="12"/>
      <c r="AS72" s="12"/>
      <c r="AT72" s="12"/>
      <c r="AU72" s="12"/>
      <c r="AV72" s="12"/>
      <c r="AW72" s="12"/>
      <c r="AX72" s="12"/>
    </row>
    <row r="73" spans="1:50" s="167" customFormat="1" ht="15" customHeight="1">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3"/>
      <c r="AQ73" s="12"/>
      <c r="AR73" s="12"/>
      <c r="AS73" s="12"/>
      <c r="AT73" s="12"/>
      <c r="AU73" s="12"/>
      <c r="AV73" s="12"/>
      <c r="AW73" s="12"/>
      <c r="AX73" s="12"/>
    </row>
    <row r="74" spans="1:50" s="167" customFormat="1" ht="15" customHeight="1">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3"/>
      <c r="AQ74" s="12"/>
      <c r="AR74" s="12"/>
      <c r="AS74" s="12"/>
      <c r="AT74" s="12"/>
      <c r="AU74" s="12"/>
      <c r="AV74" s="12"/>
      <c r="AW74" s="12"/>
      <c r="AX74" s="12"/>
    </row>
    <row r="75" spans="1:50" s="167" customFormat="1" ht="15" customHeight="1">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3"/>
      <c r="AQ75" s="12"/>
      <c r="AR75" s="12"/>
      <c r="AS75" s="12"/>
      <c r="AT75" s="12"/>
      <c r="AU75" s="12"/>
      <c r="AV75" s="12"/>
      <c r="AW75" s="12"/>
      <c r="AX75" s="12"/>
    </row>
    <row r="76" spans="1:50" s="167" customFormat="1" ht="15" customHeight="1">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3"/>
      <c r="AQ76" s="12"/>
      <c r="AR76" s="12"/>
      <c r="AS76" s="12"/>
      <c r="AT76" s="12"/>
      <c r="AU76" s="12"/>
      <c r="AV76" s="12"/>
      <c r="AW76" s="12"/>
      <c r="AX76" s="12"/>
    </row>
    <row r="77" spans="1:50" s="167" customFormat="1" ht="15" customHeight="1">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3"/>
      <c r="AQ77" s="12"/>
      <c r="AR77" s="12"/>
      <c r="AS77" s="12"/>
      <c r="AT77" s="12"/>
      <c r="AU77" s="12"/>
      <c r="AV77" s="12"/>
      <c r="AW77" s="12"/>
      <c r="AX77" s="12"/>
    </row>
    <row r="78" spans="1:50" s="167" customFormat="1" ht="15" customHeight="1">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3"/>
      <c r="AQ78" s="12"/>
      <c r="AR78" s="12"/>
      <c r="AS78" s="12"/>
      <c r="AT78" s="12"/>
      <c r="AU78" s="12"/>
      <c r="AV78" s="12"/>
      <c r="AW78" s="12"/>
      <c r="AX78" s="12"/>
    </row>
    <row r="79" spans="1:50" s="167" customFormat="1" ht="15" customHeight="1">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3"/>
      <c r="AQ79" s="12"/>
      <c r="AR79" s="12"/>
      <c r="AS79" s="12"/>
      <c r="AT79" s="12"/>
      <c r="AU79" s="12"/>
      <c r="AV79" s="12"/>
      <c r="AW79" s="12"/>
      <c r="AX79" s="12"/>
    </row>
    <row r="80" spans="1:50" s="167" customFormat="1" ht="15" customHeight="1">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3"/>
      <c r="AQ80" s="12"/>
      <c r="AR80" s="12"/>
      <c r="AS80" s="12"/>
      <c r="AT80" s="12"/>
      <c r="AU80" s="12"/>
      <c r="AV80" s="12"/>
      <c r="AW80" s="12"/>
      <c r="AX80" s="12"/>
    </row>
    <row r="81" spans="1:50" s="167" customFormat="1" ht="15" customHeight="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3"/>
      <c r="AQ81" s="12"/>
      <c r="AR81" s="12"/>
      <c r="AS81" s="12"/>
      <c r="AT81" s="12"/>
      <c r="AU81" s="12"/>
      <c r="AV81" s="12"/>
      <c r="AW81" s="12"/>
      <c r="AX81" s="12"/>
    </row>
    <row r="82" spans="1:50" s="167" customFormat="1" ht="15" customHeight="1">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3"/>
      <c r="AQ82" s="12"/>
      <c r="AR82" s="12"/>
      <c r="AS82" s="12"/>
      <c r="AT82" s="12"/>
      <c r="AU82" s="12"/>
      <c r="AV82" s="12"/>
      <c r="AW82" s="12"/>
      <c r="AX82" s="12"/>
    </row>
    <row r="83" spans="1:50" s="167" customFormat="1" ht="15" customHeight="1">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3"/>
      <c r="AQ83" s="12"/>
      <c r="AR83" s="12"/>
      <c r="AS83" s="12"/>
      <c r="AT83" s="12"/>
      <c r="AU83" s="12"/>
      <c r="AV83" s="12"/>
      <c r="AW83" s="12"/>
      <c r="AX83" s="12"/>
    </row>
    <row r="84" spans="1:50" s="167" customFormat="1" ht="15" customHeight="1">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3"/>
      <c r="AQ84" s="12"/>
      <c r="AR84" s="12"/>
      <c r="AS84" s="12"/>
      <c r="AT84" s="12"/>
      <c r="AU84" s="12"/>
      <c r="AV84" s="12"/>
      <c r="AW84" s="12"/>
      <c r="AX84" s="12"/>
    </row>
    <row r="85" spans="1:50" s="167" customFormat="1" ht="15" customHeight="1">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3"/>
      <c r="AQ85" s="12"/>
      <c r="AR85" s="12"/>
      <c r="AS85" s="12"/>
      <c r="AT85" s="12"/>
      <c r="AU85" s="12"/>
      <c r="AV85" s="12"/>
      <c r="AW85" s="12"/>
      <c r="AX85" s="12"/>
    </row>
    <row r="86" spans="1:50" s="167" customFormat="1" ht="15" customHeight="1">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3"/>
      <c r="AQ86" s="12"/>
      <c r="AR86" s="12"/>
      <c r="AS86" s="12"/>
      <c r="AT86" s="12"/>
      <c r="AU86" s="12"/>
      <c r="AV86" s="12"/>
      <c r="AW86" s="12"/>
      <c r="AX86" s="12"/>
    </row>
    <row r="87" spans="1:50" s="167" customFormat="1" ht="15" customHeight="1">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3"/>
      <c r="AQ87" s="12"/>
      <c r="AR87" s="12"/>
      <c r="AS87" s="12"/>
      <c r="AT87" s="12"/>
      <c r="AU87" s="12"/>
      <c r="AV87" s="12"/>
      <c r="AW87" s="12"/>
      <c r="AX87" s="12"/>
    </row>
    <row r="88" spans="1:50" s="167" customFormat="1" ht="15" customHeight="1">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3"/>
      <c r="AQ88" s="12"/>
      <c r="AR88" s="12"/>
      <c r="AS88" s="12"/>
      <c r="AT88" s="12"/>
      <c r="AU88" s="12"/>
      <c r="AV88" s="12"/>
      <c r="AW88" s="12"/>
      <c r="AX88" s="12"/>
    </row>
    <row r="89" spans="1:50" s="167" customFormat="1" ht="15" customHeight="1">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3"/>
      <c r="AQ89" s="12"/>
      <c r="AR89" s="12"/>
      <c r="AS89" s="12"/>
      <c r="AT89" s="12"/>
      <c r="AU89" s="12"/>
      <c r="AV89" s="12"/>
      <c r="AW89" s="12"/>
      <c r="AX89" s="12"/>
    </row>
    <row r="90" spans="1:50" s="167" customFormat="1" ht="15" customHeight="1">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3"/>
      <c r="AQ90" s="12"/>
      <c r="AR90" s="12"/>
      <c r="AS90" s="12"/>
      <c r="AT90" s="12"/>
      <c r="AU90" s="12"/>
      <c r="AV90" s="12"/>
      <c r="AW90" s="12"/>
      <c r="AX90" s="12"/>
    </row>
    <row r="91" spans="1:50" s="167" customFormat="1" ht="15" customHeight="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3"/>
      <c r="AQ91" s="12"/>
      <c r="AR91" s="12"/>
      <c r="AS91" s="12"/>
      <c r="AT91" s="12"/>
      <c r="AU91" s="12"/>
      <c r="AV91" s="12"/>
      <c r="AW91" s="12"/>
      <c r="AX91" s="12"/>
    </row>
    <row r="92" spans="1:50" s="167" customFormat="1" ht="15" customHeight="1">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3"/>
      <c r="AQ92" s="12"/>
      <c r="AR92" s="12"/>
      <c r="AS92" s="12"/>
      <c r="AT92" s="12"/>
      <c r="AU92" s="12"/>
      <c r="AV92" s="12"/>
      <c r="AW92" s="12"/>
      <c r="AX92" s="12"/>
    </row>
    <row r="93" spans="1:50" s="167" customFormat="1" ht="15" customHeight="1">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3"/>
      <c r="AQ93" s="12"/>
      <c r="AR93" s="12"/>
      <c r="AS93" s="12"/>
      <c r="AT93" s="12"/>
      <c r="AU93" s="12"/>
      <c r="AV93" s="12"/>
      <c r="AW93" s="12"/>
      <c r="AX93" s="12"/>
    </row>
    <row r="94" spans="1:50" s="167" customFormat="1" ht="15" customHeight="1">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3"/>
      <c r="AQ94" s="12"/>
      <c r="AR94" s="12"/>
      <c r="AS94" s="12"/>
      <c r="AT94" s="12"/>
      <c r="AU94" s="12"/>
      <c r="AV94" s="12"/>
      <c r="AW94" s="12"/>
      <c r="AX94" s="12"/>
    </row>
    <row r="95" spans="1:50" s="167" customFormat="1" ht="15" customHeight="1">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3"/>
      <c r="AQ95" s="12"/>
      <c r="AR95" s="12"/>
      <c r="AS95" s="12"/>
      <c r="AT95" s="12"/>
      <c r="AU95" s="12"/>
      <c r="AV95" s="12"/>
      <c r="AW95" s="12"/>
      <c r="AX95" s="12"/>
    </row>
    <row r="96" spans="1:50" s="167" customFormat="1" ht="15" customHeight="1">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3"/>
      <c r="AQ96" s="12"/>
      <c r="AR96" s="12"/>
      <c r="AS96" s="12"/>
      <c r="AT96" s="12"/>
      <c r="AU96" s="12"/>
      <c r="AV96" s="12"/>
      <c r="AW96" s="12"/>
      <c r="AX96" s="12"/>
    </row>
    <row r="97" spans="1:50" s="167" customFormat="1" ht="15" customHeight="1">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3"/>
      <c r="AQ97" s="12"/>
      <c r="AR97" s="12"/>
      <c r="AS97" s="12"/>
      <c r="AT97" s="12"/>
      <c r="AU97" s="12"/>
      <c r="AV97" s="12"/>
      <c r="AW97" s="12"/>
      <c r="AX97" s="12"/>
    </row>
    <row r="98" spans="1:50" s="167" customFormat="1" ht="15" customHeight="1">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3"/>
      <c r="AQ98" s="12"/>
      <c r="AR98" s="12"/>
      <c r="AS98" s="12"/>
      <c r="AT98" s="12"/>
      <c r="AU98" s="12"/>
      <c r="AV98" s="12"/>
      <c r="AW98" s="12"/>
      <c r="AX98" s="12"/>
    </row>
    <row r="99" spans="1:50" s="167" customFormat="1" ht="15" customHeight="1">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3"/>
      <c r="AQ99" s="12"/>
      <c r="AR99" s="12"/>
      <c r="AS99" s="12"/>
      <c r="AT99" s="12"/>
      <c r="AU99" s="12"/>
      <c r="AV99" s="12"/>
      <c r="AW99" s="12"/>
      <c r="AX99" s="12"/>
    </row>
  </sheetData>
  <sheetProtection sheet="1" scenarios="1" selectLockedCells="1"/>
  <mergeCells count="28">
    <mergeCell ref="AQ9:AW9"/>
    <mergeCell ref="D57:AL58"/>
    <mergeCell ref="A59:AO60"/>
    <mergeCell ref="E32:L32"/>
    <mergeCell ref="M32:AL32"/>
    <mergeCell ref="D33:AL33"/>
    <mergeCell ref="D34:F36"/>
    <mergeCell ref="G34:AL34"/>
    <mergeCell ref="G35:AL35"/>
    <mergeCell ref="G36:AL36"/>
    <mergeCell ref="H10:O10"/>
    <mergeCell ref="P10:AL10"/>
    <mergeCell ref="AQ10:AW15"/>
    <mergeCell ref="P11:AL11"/>
    <mergeCell ref="A1:C58"/>
    <mergeCell ref="D1:AL4"/>
    <mergeCell ref="AM1:AO58"/>
    <mergeCell ref="D5:P6"/>
    <mergeCell ref="Q5:Z6"/>
    <mergeCell ref="AA5:AL5"/>
    <mergeCell ref="AA6:AL6"/>
    <mergeCell ref="D7:P7"/>
    <mergeCell ref="Q7:Z7"/>
    <mergeCell ref="AA7:AL7"/>
    <mergeCell ref="D8:Z8"/>
    <mergeCell ref="AA8:AD8"/>
    <mergeCell ref="AE8:AK8"/>
    <mergeCell ref="D9:AL9"/>
  </mergeCells>
  <phoneticPr fontId="15"/>
  <dataValidations count="2">
    <dataValidation imeMode="hiragana" allowBlank="1" showInputMessage="1" sqref="A1 A63:AP1048576 AP1 AA6:AA8 AL8 AM1 AQ17:AW20 AY1:XFD16 BF17:XFD20 AY21:XFD1048576" xr:uid="{00000000-0002-0000-1500-000000000000}"/>
    <dataValidation imeMode="hiragana" allowBlank="1" showInputMessage="1" showErrorMessage="1" sqref="AQ10" xr:uid="{00000000-0002-0000-15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FFFF00"/>
    <pageSetUpPr autoPageBreaks="0" fitToPage="1"/>
  </sheetPr>
  <dimension ref="A1:AY100"/>
  <sheetViews>
    <sheetView showRowColHeaders="0" workbookViewId="0">
      <selection activeCell="D16" sqref="D16"/>
    </sheetView>
  </sheetViews>
  <sheetFormatPr defaultColWidth="2.5" defaultRowHeight="15" customHeight="1"/>
  <cols>
    <col min="1" max="41" width="2.5" style="174" customWidth="1"/>
    <col min="42" max="42" width="2.5" style="175" customWidth="1"/>
    <col min="43" max="50" width="2.5" style="1" customWidth="1"/>
    <col min="51" max="16384" width="2.5" style="176"/>
  </cols>
  <sheetData>
    <row r="1" spans="1:51" s="167" customFormat="1" ht="15" customHeight="1">
      <c r="A1" s="2752"/>
      <c r="B1" s="2752"/>
      <c r="C1" s="2752"/>
      <c r="D1" s="2756"/>
      <c r="E1" s="2756"/>
      <c r="F1" s="2756"/>
      <c r="G1" s="2756"/>
      <c r="H1" s="2756"/>
      <c r="I1" s="2756"/>
      <c r="J1" s="2756"/>
      <c r="K1" s="2756"/>
      <c r="L1" s="2756"/>
      <c r="M1" s="2756"/>
      <c r="N1" s="2756"/>
      <c r="O1" s="2756"/>
      <c r="P1" s="2756"/>
      <c r="Q1" s="2756"/>
      <c r="R1" s="2756"/>
      <c r="S1" s="2756"/>
      <c r="T1" s="2756"/>
      <c r="U1" s="2756"/>
      <c r="V1" s="2756"/>
      <c r="W1" s="2756"/>
      <c r="X1" s="2756"/>
      <c r="Y1" s="2756"/>
      <c r="Z1" s="2756"/>
      <c r="AA1" s="2756"/>
      <c r="AB1" s="2756"/>
      <c r="AC1" s="2756"/>
      <c r="AD1" s="2756"/>
      <c r="AE1" s="2756"/>
      <c r="AF1" s="2756"/>
      <c r="AG1" s="2756"/>
      <c r="AH1" s="2756"/>
      <c r="AI1" s="2756"/>
      <c r="AJ1" s="2756"/>
      <c r="AK1" s="2756"/>
      <c r="AL1" s="2756"/>
      <c r="AM1" s="2756"/>
      <c r="AN1" s="2756"/>
      <c r="AO1" s="2756"/>
      <c r="AP1" s="166"/>
      <c r="AQ1" s="166"/>
      <c r="AR1" s="166"/>
      <c r="AS1" s="166"/>
      <c r="AT1" s="166"/>
      <c r="AU1" s="166"/>
      <c r="AV1" s="166"/>
      <c r="AW1" s="166"/>
      <c r="AX1" s="166"/>
    </row>
    <row r="2" spans="1:51" s="167" customFormat="1" ht="15" customHeight="1">
      <c r="A2" s="2752"/>
      <c r="B2" s="2752"/>
      <c r="C2" s="2752"/>
      <c r="D2" s="2756"/>
      <c r="E2" s="2756"/>
      <c r="F2" s="2756"/>
      <c r="G2" s="2756"/>
      <c r="H2" s="2756"/>
      <c r="I2" s="2756"/>
      <c r="J2" s="2756"/>
      <c r="K2" s="2756"/>
      <c r="L2" s="2756"/>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6"/>
      <c r="AO2" s="2756"/>
      <c r="AP2" s="166"/>
      <c r="AQ2" s="166"/>
      <c r="AR2" s="166"/>
      <c r="AS2" s="166"/>
      <c r="AT2" s="166"/>
      <c r="AU2" s="166"/>
      <c r="AV2" s="166"/>
      <c r="AW2" s="166"/>
      <c r="AX2" s="166"/>
    </row>
    <row r="3" spans="1:51" s="167" customFormat="1" ht="15" customHeight="1">
      <c r="A3" s="2752"/>
      <c r="B3" s="2752"/>
      <c r="C3" s="2752"/>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6"/>
      <c r="AO3" s="2756"/>
      <c r="AP3" s="166"/>
      <c r="AQ3" s="166"/>
      <c r="AR3" s="166"/>
      <c r="AS3" s="166"/>
      <c r="AT3" s="166"/>
      <c r="AU3" s="166"/>
      <c r="AV3" s="166"/>
      <c r="AW3" s="166"/>
      <c r="AX3" s="166"/>
    </row>
    <row r="4" spans="1:51" s="167" customFormat="1" ht="15" customHeight="1">
      <c r="A4" s="2752"/>
      <c r="B4" s="2752"/>
      <c r="C4" s="2752"/>
      <c r="D4" s="2756"/>
      <c r="E4" s="2756"/>
      <c r="F4" s="2756"/>
      <c r="G4" s="2756"/>
      <c r="H4" s="2756"/>
      <c r="I4" s="2756"/>
      <c r="J4" s="2756"/>
      <c r="K4" s="2756"/>
      <c r="L4" s="2756"/>
      <c r="M4" s="2756"/>
      <c r="N4" s="2756"/>
      <c r="O4" s="2756"/>
      <c r="P4" s="2756"/>
      <c r="Q4" s="2756"/>
      <c r="R4" s="2756"/>
      <c r="S4" s="2756"/>
      <c r="T4" s="2756"/>
      <c r="U4" s="2756"/>
      <c r="V4" s="2756"/>
      <c r="W4" s="2756"/>
      <c r="X4" s="2756"/>
      <c r="Y4" s="2756"/>
      <c r="Z4" s="2756"/>
      <c r="AA4" s="2756"/>
      <c r="AB4" s="2756"/>
      <c r="AC4" s="2756"/>
      <c r="AD4" s="2756"/>
      <c r="AE4" s="2756"/>
      <c r="AF4" s="2756"/>
      <c r="AG4" s="2756"/>
      <c r="AH4" s="2756"/>
      <c r="AI4" s="2756"/>
      <c r="AJ4" s="2756"/>
      <c r="AK4" s="2756"/>
      <c r="AL4" s="2756"/>
      <c r="AM4" s="2756"/>
      <c r="AN4" s="2756"/>
      <c r="AO4" s="2756"/>
      <c r="AP4" s="166"/>
      <c r="AQ4" s="166"/>
      <c r="AR4" s="166"/>
      <c r="AS4" s="166"/>
      <c r="AT4" s="166"/>
      <c r="AU4" s="166"/>
      <c r="AV4" s="166"/>
      <c r="AW4" s="166"/>
      <c r="AX4" s="166"/>
    </row>
    <row r="5" spans="1:51" s="167" customFormat="1" ht="15" customHeight="1">
      <c r="A5" s="2752"/>
      <c r="B5" s="2752"/>
      <c r="C5" s="2752"/>
      <c r="D5" s="2756"/>
      <c r="E5" s="2756"/>
      <c r="F5" s="2756"/>
      <c r="G5" s="2756"/>
      <c r="H5" s="2756"/>
      <c r="I5" s="2756"/>
      <c r="J5" s="2756"/>
      <c r="K5" s="2756"/>
      <c r="L5" s="2756"/>
      <c r="M5" s="2756"/>
      <c r="N5" s="2756"/>
      <c r="O5" s="2756"/>
      <c r="P5" s="2756"/>
      <c r="Q5" s="2783" t="s">
        <v>1462</v>
      </c>
      <c r="R5" s="2783"/>
      <c r="S5" s="2783"/>
      <c r="T5" s="2783"/>
      <c r="U5" s="2783"/>
      <c r="V5" s="2783"/>
      <c r="W5" s="2783"/>
      <c r="X5" s="2783"/>
      <c r="Y5" s="2783"/>
      <c r="Z5" s="2783"/>
      <c r="AA5" s="2784"/>
      <c r="AB5" s="2784"/>
      <c r="AC5" s="2784"/>
      <c r="AD5" s="2784"/>
      <c r="AE5" s="2784"/>
      <c r="AF5" s="2784"/>
      <c r="AG5" s="2784"/>
      <c r="AH5" s="2784"/>
      <c r="AI5" s="2784"/>
      <c r="AJ5" s="2784"/>
      <c r="AK5" s="2784"/>
      <c r="AL5" s="2784"/>
      <c r="AM5" s="2756"/>
      <c r="AN5" s="2756"/>
      <c r="AO5" s="2756"/>
      <c r="AP5" s="166"/>
      <c r="AQ5" s="166"/>
      <c r="AR5" s="166"/>
      <c r="AS5" s="166"/>
      <c r="AT5" s="166"/>
      <c r="AU5" s="166"/>
      <c r="AV5" s="166"/>
      <c r="AW5" s="166"/>
      <c r="AX5" s="166"/>
    </row>
    <row r="6" spans="1:51" s="167" customFormat="1" ht="15" customHeight="1">
      <c r="A6" s="2752"/>
      <c r="B6" s="2752"/>
      <c r="C6" s="2752"/>
      <c r="D6" s="2756"/>
      <c r="E6" s="2756"/>
      <c r="F6" s="2756"/>
      <c r="G6" s="2756"/>
      <c r="H6" s="2756"/>
      <c r="I6" s="2756"/>
      <c r="J6" s="2756"/>
      <c r="K6" s="2756"/>
      <c r="L6" s="2756"/>
      <c r="M6" s="2756"/>
      <c r="N6" s="2756"/>
      <c r="O6" s="2756"/>
      <c r="P6" s="2756"/>
      <c r="Q6" s="2783"/>
      <c r="R6" s="2783"/>
      <c r="S6" s="2783"/>
      <c r="T6" s="2783"/>
      <c r="U6" s="2783"/>
      <c r="V6" s="2783"/>
      <c r="W6" s="2783"/>
      <c r="X6" s="2783"/>
      <c r="Y6" s="2783"/>
      <c r="Z6" s="2783"/>
      <c r="AA6" s="2782" t="s">
        <v>938</v>
      </c>
      <c r="AB6" s="2782"/>
      <c r="AC6" s="2782"/>
      <c r="AD6" s="2782"/>
      <c r="AE6" s="2782"/>
      <c r="AF6" s="2782"/>
      <c r="AG6" s="2782"/>
      <c r="AH6" s="2782"/>
      <c r="AI6" s="2782"/>
      <c r="AJ6" s="2782"/>
      <c r="AK6" s="2782"/>
      <c r="AL6" s="2782"/>
      <c r="AM6" s="2756"/>
      <c r="AN6" s="2756"/>
      <c r="AO6" s="2756"/>
      <c r="AP6" s="166"/>
      <c r="AQ6" s="166"/>
      <c r="AR6" s="166"/>
      <c r="AS6" s="166"/>
      <c r="AT6" s="166"/>
      <c r="AU6" s="166"/>
      <c r="AV6" s="166"/>
      <c r="AW6" s="166"/>
      <c r="AX6" s="166"/>
    </row>
    <row r="7" spans="1:51" s="167" customFormat="1" ht="15" customHeight="1">
      <c r="A7" s="2752"/>
      <c r="B7" s="2752"/>
      <c r="C7" s="2752"/>
      <c r="D7" s="2756"/>
      <c r="E7" s="2756"/>
      <c r="F7" s="2756"/>
      <c r="G7" s="2756"/>
      <c r="H7" s="2756"/>
      <c r="I7" s="2756"/>
      <c r="J7" s="2756"/>
      <c r="K7" s="2756"/>
      <c r="L7" s="2756"/>
      <c r="M7" s="2756"/>
      <c r="N7" s="2756"/>
      <c r="O7" s="2756"/>
      <c r="P7" s="2756"/>
      <c r="Q7" s="2785" t="s">
        <v>1479</v>
      </c>
      <c r="R7" s="2785"/>
      <c r="S7" s="2785"/>
      <c r="T7" s="2785"/>
      <c r="U7" s="2785"/>
      <c r="V7" s="2785"/>
      <c r="W7" s="2785"/>
      <c r="X7" s="2785"/>
      <c r="Y7" s="2785"/>
      <c r="Z7" s="2785"/>
      <c r="AA7" s="2782" t="s">
        <v>939</v>
      </c>
      <c r="AB7" s="2782"/>
      <c r="AC7" s="2782"/>
      <c r="AD7" s="2782"/>
      <c r="AE7" s="2782"/>
      <c r="AF7" s="2782"/>
      <c r="AG7" s="2782"/>
      <c r="AH7" s="2782"/>
      <c r="AI7" s="2782"/>
      <c r="AJ7" s="2782"/>
      <c r="AK7" s="2782"/>
      <c r="AL7" s="2782"/>
      <c r="AM7" s="2756"/>
      <c r="AN7" s="2756"/>
      <c r="AO7" s="2756"/>
      <c r="AP7" s="166"/>
      <c r="AQ7" s="166"/>
      <c r="AR7" s="166"/>
      <c r="AS7" s="166"/>
      <c r="AT7" s="166"/>
      <c r="AU7" s="166"/>
      <c r="AV7" s="166"/>
      <c r="AW7" s="166"/>
      <c r="AX7" s="166"/>
    </row>
    <row r="8" spans="1:51" s="167" customFormat="1" ht="15" customHeight="1" thickBot="1">
      <c r="A8" s="2752"/>
      <c r="B8" s="2752"/>
      <c r="C8" s="2752"/>
      <c r="D8" s="2756"/>
      <c r="E8" s="2756"/>
      <c r="F8" s="2756"/>
      <c r="G8" s="2756"/>
      <c r="H8" s="2756"/>
      <c r="I8" s="2756"/>
      <c r="J8" s="2756"/>
      <c r="K8" s="2756"/>
      <c r="L8" s="2756"/>
      <c r="M8" s="2756"/>
      <c r="N8" s="2756"/>
      <c r="O8" s="2756"/>
      <c r="P8" s="2756"/>
      <c r="Q8" s="2756"/>
      <c r="R8" s="2756"/>
      <c r="S8" s="2756"/>
      <c r="T8" s="2756"/>
      <c r="U8" s="2756"/>
      <c r="V8" s="2756"/>
      <c r="W8" s="2756"/>
      <c r="X8" s="2756"/>
      <c r="Y8" s="2756"/>
      <c r="Z8" s="2756"/>
      <c r="AA8" s="2787" t="s">
        <v>940</v>
      </c>
      <c r="AB8" s="2787"/>
      <c r="AC8" s="2787"/>
      <c r="AD8" s="2787"/>
      <c r="AE8" s="2788">
        <f>★入力画面!$M$18</f>
        <v>0</v>
      </c>
      <c r="AF8" s="2788"/>
      <c r="AG8" s="2788"/>
      <c r="AH8" s="2788"/>
      <c r="AI8" s="2788"/>
      <c r="AJ8" s="2788"/>
      <c r="AK8" s="2788"/>
      <c r="AL8" s="354" t="s">
        <v>1480</v>
      </c>
      <c r="AM8" s="2756"/>
      <c r="AN8" s="2756"/>
      <c r="AO8" s="2756"/>
      <c r="AP8" s="166"/>
      <c r="AQ8" s="166"/>
      <c r="AR8" s="166"/>
      <c r="AS8" s="166"/>
      <c r="AT8" s="166"/>
      <c r="AU8" s="166"/>
      <c r="AV8" s="166"/>
      <c r="AW8" s="166"/>
      <c r="AX8" s="166"/>
    </row>
    <row r="9" spans="1:51" s="167" customFormat="1" ht="15" customHeight="1" thickBot="1">
      <c r="A9" s="2752"/>
      <c r="B9" s="2752"/>
      <c r="C9" s="2752"/>
      <c r="D9" s="2756"/>
      <c r="E9" s="2756"/>
      <c r="F9" s="2756"/>
      <c r="G9" s="2756"/>
      <c r="H9" s="2756"/>
      <c r="I9" s="2756"/>
      <c r="J9" s="2756"/>
      <c r="K9" s="2756"/>
      <c r="L9" s="2756"/>
      <c r="M9" s="2756"/>
      <c r="N9" s="2756"/>
      <c r="O9" s="2756"/>
      <c r="P9" s="2756"/>
      <c r="Q9" s="2756"/>
      <c r="R9" s="2756"/>
      <c r="S9" s="2756"/>
      <c r="T9" s="2756"/>
      <c r="U9" s="2756"/>
      <c r="V9" s="2756"/>
      <c r="W9" s="2756"/>
      <c r="X9" s="2756"/>
      <c r="Y9" s="2756"/>
      <c r="Z9" s="2756"/>
      <c r="AA9" s="2756"/>
      <c r="AB9" s="2756"/>
      <c r="AC9" s="2756"/>
      <c r="AD9" s="2756"/>
      <c r="AE9" s="2756"/>
      <c r="AF9" s="2756"/>
      <c r="AG9" s="2756"/>
      <c r="AH9" s="2756"/>
      <c r="AI9" s="2756"/>
      <c r="AJ9" s="2756"/>
      <c r="AK9" s="2756"/>
      <c r="AL9" s="2756"/>
      <c r="AM9" s="2756"/>
      <c r="AN9" s="2756"/>
      <c r="AO9" s="2756"/>
      <c r="AP9" s="168"/>
      <c r="AQ9" s="2757" t="s">
        <v>1465</v>
      </c>
      <c r="AR9" s="2758"/>
      <c r="AS9" s="2758"/>
      <c r="AT9" s="2758"/>
      <c r="AU9" s="2758"/>
      <c r="AV9" s="2758"/>
      <c r="AW9" s="2759"/>
      <c r="AX9" s="168"/>
      <c r="AY9" s="169"/>
    </row>
    <row r="10" spans="1:51" s="167" customFormat="1" ht="22.5" customHeight="1" thickBot="1">
      <c r="A10" s="2752"/>
      <c r="B10" s="2752"/>
      <c r="C10" s="2752"/>
      <c r="D10" s="355"/>
      <c r="E10" s="2777" t="s">
        <v>1842</v>
      </c>
      <c r="F10" s="2778"/>
      <c r="G10" s="2778"/>
      <c r="H10" s="2778"/>
      <c r="I10" s="2778"/>
      <c r="J10" s="2778"/>
      <c r="K10" s="2778"/>
      <c r="L10" s="2779"/>
      <c r="M10" s="2780"/>
      <c r="N10" s="2756"/>
      <c r="O10" s="2756"/>
      <c r="P10" s="2756"/>
      <c r="Q10" s="2756"/>
      <c r="R10" s="2756"/>
      <c r="S10" s="2756"/>
      <c r="T10" s="2756"/>
      <c r="U10" s="2756"/>
      <c r="V10" s="2756"/>
      <c r="W10" s="2756"/>
      <c r="X10" s="2756"/>
      <c r="Y10" s="2756"/>
      <c r="Z10" s="2756"/>
      <c r="AA10" s="2756"/>
      <c r="AB10" s="2756"/>
      <c r="AC10" s="2756"/>
      <c r="AD10" s="2756"/>
      <c r="AE10" s="2756"/>
      <c r="AF10" s="2756"/>
      <c r="AG10" s="2756"/>
      <c r="AH10" s="2756"/>
      <c r="AI10" s="2756"/>
      <c r="AJ10" s="2756"/>
      <c r="AK10" s="2756"/>
      <c r="AL10" s="2756"/>
      <c r="AM10" s="2756"/>
      <c r="AN10" s="2756"/>
      <c r="AO10" s="2756"/>
      <c r="AP10" s="166"/>
      <c r="AQ10" s="2260" t="s">
        <v>1454</v>
      </c>
      <c r="AR10" s="2261"/>
      <c r="AS10" s="2261"/>
      <c r="AT10" s="2261"/>
      <c r="AU10" s="2261"/>
      <c r="AV10" s="2261"/>
      <c r="AW10" s="2262"/>
      <c r="AX10" s="166"/>
    </row>
    <row r="11" spans="1:51" s="167" customFormat="1" ht="7.5" customHeight="1">
      <c r="A11" s="2752"/>
      <c r="B11" s="2752"/>
      <c r="C11" s="2752"/>
      <c r="D11" s="2756"/>
      <c r="E11" s="2756"/>
      <c r="F11" s="2756"/>
      <c r="G11" s="2756"/>
      <c r="H11" s="2756"/>
      <c r="I11" s="2756"/>
      <c r="J11" s="2756"/>
      <c r="K11" s="2756"/>
      <c r="L11" s="2756"/>
      <c r="M11" s="2756"/>
      <c r="N11" s="2756"/>
      <c r="O11" s="2756"/>
      <c r="P11" s="2756"/>
      <c r="Q11" s="2756"/>
      <c r="R11" s="2756"/>
      <c r="S11" s="2756"/>
      <c r="T11" s="2756"/>
      <c r="U11" s="2756"/>
      <c r="V11" s="2756"/>
      <c r="W11" s="2756"/>
      <c r="X11" s="2756"/>
      <c r="Y11" s="2756"/>
      <c r="Z11" s="2756"/>
      <c r="AA11" s="2756"/>
      <c r="AB11" s="2756"/>
      <c r="AC11" s="2756"/>
      <c r="AD11" s="2756"/>
      <c r="AE11" s="2756"/>
      <c r="AF11" s="2756"/>
      <c r="AG11" s="2756"/>
      <c r="AH11" s="2756"/>
      <c r="AI11" s="2756"/>
      <c r="AJ11" s="2756"/>
      <c r="AK11" s="2756"/>
      <c r="AL11" s="2756"/>
      <c r="AM11" s="2756"/>
      <c r="AN11" s="2756"/>
      <c r="AO11" s="2756"/>
      <c r="AP11" s="166"/>
      <c r="AQ11" s="2263"/>
      <c r="AR11" s="2264"/>
      <c r="AS11" s="2264"/>
      <c r="AT11" s="2264"/>
      <c r="AU11" s="2264"/>
      <c r="AV11" s="2264"/>
      <c r="AW11" s="2265"/>
      <c r="AX11" s="166"/>
    </row>
    <row r="12" spans="1:51" s="167" customFormat="1" ht="13.5" customHeight="1">
      <c r="A12" s="2752"/>
      <c r="B12" s="2752"/>
      <c r="C12" s="2752"/>
      <c r="D12" s="2756"/>
      <c r="E12" s="2756"/>
      <c r="F12" s="2756"/>
      <c r="G12" s="2782" t="s">
        <v>1481</v>
      </c>
      <c r="H12" s="2782"/>
      <c r="I12" s="2782"/>
      <c r="J12" s="2782"/>
      <c r="K12" s="2782"/>
      <c r="L12" s="2782"/>
      <c r="M12" s="2782"/>
      <c r="N12" s="2782"/>
      <c r="O12" s="2782"/>
      <c r="P12" s="2782"/>
      <c r="Q12" s="2782"/>
      <c r="R12" s="2782"/>
      <c r="S12" s="2782"/>
      <c r="T12" s="2782"/>
      <c r="U12" s="2782"/>
      <c r="V12" s="2782"/>
      <c r="W12" s="2782"/>
      <c r="X12" s="2782"/>
      <c r="Y12" s="2782"/>
      <c r="Z12" s="2782"/>
      <c r="AA12" s="2782"/>
      <c r="AB12" s="2782"/>
      <c r="AC12" s="2782"/>
      <c r="AD12" s="2782"/>
      <c r="AE12" s="2782"/>
      <c r="AF12" s="2782"/>
      <c r="AG12" s="2782"/>
      <c r="AH12" s="2782"/>
      <c r="AI12" s="2782"/>
      <c r="AJ12" s="2782"/>
      <c r="AK12" s="2782"/>
      <c r="AL12" s="2782"/>
      <c r="AM12" s="2756"/>
      <c r="AN12" s="2756"/>
      <c r="AO12" s="2756"/>
      <c r="AP12" s="166"/>
      <c r="AQ12" s="2263"/>
      <c r="AR12" s="2264"/>
      <c r="AS12" s="2264"/>
      <c r="AT12" s="2264"/>
      <c r="AU12" s="2264"/>
      <c r="AV12" s="2264"/>
      <c r="AW12" s="2265"/>
      <c r="AX12" s="166"/>
    </row>
    <row r="13" spans="1:51" s="167" customFormat="1" ht="13.5" customHeight="1">
      <c r="A13" s="2752"/>
      <c r="B13" s="2752"/>
      <c r="C13" s="2752"/>
      <c r="D13" s="2756"/>
      <c r="E13" s="2756"/>
      <c r="F13" s="2756"/>
      <c r="G13" s="2782" t="s">
        <v>1482</v>
      </c>
      <c r="H13" s="2782"/>
      <c r="I13" s="2782"/>
      <c r="J13" s="2782"/>
      <c r="K13" s="2782"/>
      <c r="L13" s="2782"/>
      <c r="M13" s="2782"/>
      <c r="N13" s="2782"/>
      <c r="O13" s="2782"/>
      <c r="P13" s="2782"/>
      <c r="Q13" s="2782"/>
      <c r="R13" s="2782"/>
      <c r="S13" s="2782"/>
      <c r="T13" s="2782"/>
      <c r="U13" s="2782"/>
      <c r="V13" s="2782"/>
      <c r="W13" s="2782"/>
      <c r="X13" s="2782"/>
      <c r="Y13" s="2782"/>
      <c r="Z13" s="2782"/>
      <c r="AA13" s="2782"/>
      <c r="AB13" s="2782"/>
      <c r="AC13" s="2782"/>
      <c r="AD13" s="2782"/>
      <c r="AE13" s="2782"/>
      <c r="AF13" s="2782"/>
      <c r="AG13" s="2782"/>
      <c r="AH13" s="2782"/>
      <c r="AI13" s="2782"/>
      <c r="AJ13" s="2782"/>
      <c r="AK13" s="2782"/>
      <c r="AL13" s="2782"/>
      <c r="AM13" s="2756"/>
      <c r="AN13" s="2756"/>
      <c r="AO13" s="2756"/>
      <c r="AP13" s="166"/>
      <c r="AQ13" s="2263"/>
      <c r="AR13" s="2264"/>
      <c r="AS13" s="2264"/>
      <c r="AT13" s="2264"/>
      <c r="AU13" s="2264"/>
      <c r="AV13" s="2264"/>
      <c r="AW13" s="2265"/>
      <c r="AX13" s="166"/>
    </row>
    <row r="14" spans="1:51" s="167" customFormat="1" ht="13.5" customHeight="1">
      <c r="A14" s="2752"/>
      <c r="B14" s="2752"/>
      <c r="C14" s="2752"/>
      <c r="D14" s="2756"/>
      <c r="E14" s="2756"/>
      <c r="F14" s="2756"/>
      <c r="G14" s="2782" t="s">
        <v>1483</v>
      </c>
      <c r="H14" s="2782"/>
      <c r="I14" s="2782"/>
      <c r="J14" s="2782"/>
      <c r="K14" s="2782"/>
      <c r="L14" s="2782"/>
      <c r="M14" s="2782"/>
      <c r="N14" s="2782"/>
      <c r="O14" s="2782"/>
      <c r="P14" s="2782"/>
      <c r="Q14" s="2782"/>
      <c r="R14" s="2782"/>
      <c r="S14" s="2782"/>
      <c r="T14" s="2782"/>
      <c r="U14" s="2782"/>
      <c r="V14" s="2782"/>
      <c r="W14" s="2782"/>
      <c r="X14" s="2782"/>
      <c r="Y14" s="2782"/>
      <c r="Z14" s="2782"/>
      <c r="AA14" s="2782"/>
      <c r="AB14" s="2782"/>
      <c r="AC14" s="2782"/>
      <c r="AD14" s="2782"/>
      <c r="AE14" s="2782"/>
      <c r="AF14" s="2782"/>
      <c r="AG14" s="2782"/>
      <c r="AH14" s="2782"/>
      <c r="AI14" s="2782"/>
      <c r="AJ14" s="2782"/>
      <c r="AK14" s="2782"/>
      <c r="AL14" s="2782"/>
      <c r="AM14" s="2756"/>
      <c r="AN14" s="2756"/>
      <c r="AO14" s="2756"/>
      <c r="AP14" s="166"/>
      <c r="AQ14" s="2263"/>
      <c r="AR14" s="2264"/>
      <c r="AS14" s="2264"/>
      <c r="AT14" s="2264"/>
      <c r="AU14" s="2264"/>
      <c r="AV14" s="2264"/>
      <c r="AW14" s="2265"/>
      <c r="AX14" s="166"/>
    </row>
    <row r="15" spans="1:51" s="167" customFormat="1" ht="14.25" customHeight="1" thickBot="1">
      <c r="A15" s="2752"/>
      <c r="B15" s="2752"/>
      <c r="C15" s="2752"/>
      <c r="D15" s="2756"/>
      <c r="E15" s="2756"/>
      <c r="F15" s="2756"/>
      <c r="G15" s="2782" t="s">
        <v>1484</v>
      </c>
      <c r="H15" s="2782"/>
      <c r="I15" s="2782"/>
      <c r="J15" s="2782"/>
      <c r="K15" s="2782"/>
      <c r="L15" s="2782"/>
      <c r="M15" s="2782"/>
      <c r="N15" s="2782"/>
      <c r="O15" s="2782"/>
      <c r="P15" s="2782"/>
      <c r="Q15" s="2782"/>
      <c r="R15" s="2782"/>
      <c r="S15" s="2782"/>
      <c r="T15" s="2782"/>
      <c r="U15" s="2782"/>
      <c r="V15" s="2782"/>
      <c r="W15" s="2782"/>
      <c r="X15" s="2782"/>
      <c r="Y15" s="2782"/>
      <c r="Z15" s="2782"/>
      <c r="AA15" s="2782"/>
      <c r="AB15" s="2782"/>
      <c r="AC15" s="2782"/>
      <c r="AD15" s="2782"/>
      <c r="AE15" s="2782"/>
      <c r="AF15" s="2782"/>
      <c r="AG15" s="2782"/>
      <c r="AH15" s="2782"/>
      <c r="AI15" s="2782"/>
      <c r="AJ15" s="2782"/>
      <c r="AK15" s="2782"/>
      <c r="AL15" s="2782"/>
      <c r="AM15" s="2756"/>
      <c r="AN15" s="2756"/>
      <c r="AO15" s="2756"/>
      <c r="AP15" s="166"/>
      <c r="AQ15" s="2266"/>
      <c r="AR15" s="2267"/>
      <c r="AS15" s="2267"/>
      <c r="AT15" s="2267"/>
      <c r="AU15" s="2267"/>
      <c r="AV15" s="2267"/>
      <c r="AW15" s="2268"/>
      <c r="AX15" s="166"/>
    </row>
    <row r="16" spans="1:51" s="167" customFormat="1" ht="15" customHeight="1">
      <c r="A16" s="2752"/>
      <c r="B16" s="2752"/>
      <c r="C16" s="2752"/>
      <c r="D16" s="350"/>
      <c r="E16" s="350"/>
      <c r="F16" s="350"/>
      <c r="G16" s="350"/>
      <c r="H16" s="350"/>
      <c r="I16" s="350"/>
      <c r="J16" s="350"/>
      <c r="K16" s="350"/>
      <c r="L16" s="350"/>
      <c r="M16" s="350"/>
      <c r="N16" s="350"/>
      <c r="O16" s="350"/>
      <c r="P16" s="350"/>
      <c r="Q16" s="350"/>
      <c r="R16" s="350"/>
      <c r="S16" s="350"/>
      <c r="T16" s="350"/>
      <c r="U16" s="350"/>
      <c r="V16" s="350"/>
      <c r="W16" s="350"/>
      <c r="X16" s="171"/>
      <c r="Y16" s="171"/>
      <c r="Z16" s="171"/>
      <c r="AA16" s="171"/>
      <c r="AB16" s="171"/>
      <c r="AC16" s="171"/>
      <c r="AD16" s="171"/>
      <c r="AE16" s="171"/>
      <c r="AF16" s="171"/>
      <c r="AG16" s="171"/>
      <c r="AH16" s="346"/>
      <c r="AI16" s="346"/>
      <c r="AJ16" s="346"/>
      <c r="AK16" s="346"/>
      <c r="AL16" s="350"/>
      <c r="AM16" s="2756"/>
      <c r="AN16" s="2756"/>
      <c r="AO16" s="2756"/>
      <c r="AP16" s="168"/>
      <c r="AX16" s="168"/>
      <c r="AY16" s="169"/>
    </row>
    <row r="17" spans="1:51" s="167" customFormat="1" ht="15" customHeight="1">
      <c r="A17" s="2752"/>
      <c r="B17" s="2752"/>
      <c r="C17" s="2752"/>
      <c r="D17" s="350"/>
      <c r="E17" s="350"/>
      <c r="F17" s="350"/>
      <c r="G17" s="350"/>
      <c r="H17" s="350"/>
      <c r="I17" s="350"/>
      <c r="J17" s="350"/>
      <c r="K17" s="350"/>
      <c r="L17" s="350"/>
      <c r="M17" s="350"/>
      <c r="N17" s="350"/>
      <c r="O17" s="350"/>
      <c r="P17" s="350"/>
      <c r="Q17" s="350"/>
      <c r="R17" s="350"/>
      <c r="S17" s="350"/>
      <c r="T17" s="350"/>
      <c r="U17" s="350"/>
      <c r="V17" s="350"/>
      <c r="W17" s="350"/>
      <c r="X17" s="171"/>
      <c r="Y17" s="171"/>
      <c r="Z17" s="171"/>
      <c r="AA17" s="171"/>
      <c r="AB17" s="171"/>
      <c r="AC17" s="171"/>
      <c r="AD17" s="171"/>
      <c r="AE17" s="171"/>
      <c r="AF17" s="171"/>
      <c r="AG17" s="171"/>
      <c r="AH17" s="346"/>
      <c r="AI17" s="346"/>
      <c r="AJ17" s="346"/>
      <c r="AK17" s="346"/>
      <c r="AL17" s="350"/>
      <c r="AM17" s="2756"/>
      <c r="AN17" s="2756"/>
      <c r="AO17" s="2756"/>
      <c r="AP17" s="168"/>
      <c r="AX17" s="168"/>
      <c r="AY17" s="169"/>
    </row>
    <row r="18" spans="1:51" s="167" customFormat="1" ht="15" customHeight="1">
      <c r="A18" s="2752"/>
      <c r="B18" s="2752"/>
      <c r="C18" s="2752"/>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46"/>
      <c r="AF18" s="346"/>
      <c r="AG18" s="346"/>
      <c r="AH18" s="346"/>
      <c r="AI18" s="346"/>
      <c r="AJ18" s="346"/>
      <c r="AK18" s="346"/>
      <c r="AL18" s="350"/>
      <c r="AM18" s="2756"/>
      <c r="AN18" s="2756"/>
      <c r="AO18" s="2756"/>
      <c r="AP18" s="168"/>
      <c r="AX18" s="168"/>
      <c r="AY18" s="169"/>
    </row>
    <row r="19" spans="1:51" s="167" customFormat="1" ht="15" customHeight="1">
      <c r="A19" s="2752"/>
      <c r="B19" s="2752"/>
      <c r="C19" s="2752"/>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2756"/>
      <c r="AN19" s="2756"/>
      <c r="AO19" s="2756"/>
      <c r="AP19" s="168"/>
      <c r="AX19" s="168"/>
      <c r="AY19" s="169"/>
    </row>
    <row r="20" spans="1:51" s="167" customFormat="1" ht="15" customHeight="1">
      <c r="A20" s="2752"/>
      <c r="B20" s="2752"/>
      <c r="C20" s="2752"/>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2756"/>
      <c r="AN20" s="2756"/>
      <c r="AO20" s="2756"/>
      <c r="AP20" s="168"/>
      <c r="AQ20" s="169"/>
      <c r="AR20" s="169"/>
      <c r="AS20" s="169"/>
      <c r="AT20" s="169"/>
      <c r="AU20" s="169"/>
      <c r="AV20" s="169"/>
      <c r="AW20" s="169"/>
      <c r="AX20" s="168"/>
      <c r="AY20" s="169"/>
    </row>
    <row r="21" spans="1:51" s="167" customFormat="1" ht="15" customHeight="1">
      <c r="A21" s="2752"/>
      <c r="B21" s="2752"/>
      <c r="C21" s="2752"/>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2756"/>
      <c r="AN21" s="2756"/>
      <c r="AO21" s="2756"/>
      <c r="AP21" s="168"/>
      <c r="AQ21" s="169"/>
      <c r="AX21" s="168"/>
    </row>
    <row r="22" spans="1:51" s="167" customFormat="1" ht="15" customHeight="1">
      <c r="A22" s="2752"/>
      <c r="B22" s="2752"/>
      <c r="C22" s="2752"/>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2756"/>
      <c r="AN22" s="2756"/>
      <c r="AO22" s="2756"/>
      <c r="AP22" s="168"/>
      <c r="AQ22" s="169"/>
      <c r="AX22" s="168"/>
    </row>
    <row r="23" spans="1:51" s="167" customFormat="1" ht="15" customHeight="1">
      <c r="A23" s="2752"/>
      <c r="B23" s="2752"/>
      <c r="C23" s="2752"/>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2756"/>
      <c r="AN23" s="2756"/>
      <c r="AO23" s="2756"/>
      <c r="AP23" s="168"/>
      <c r="AQ23" s="169"/>
      <c r="AX23" s="168"/>
    </row>
    <row r="24" spans="1:51" s="167" customFormat="1" ht="15" customHeight="1">
      <c r="A24" s="2752"/>
      <c r="B24" s="2752"/>
      <c r="C24" s="2752"/>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2756"/>
      <c r="AN24" s="2756"/>
      <c r="AO24" s="2756"/>
      <c r="AP24" s="168"/>
      <c r="AQ24" s="169"/>
      <c r="AX24" s="168"/>
    </row>
    <row r="25" spans="1:51" s="167" customFormat="1" ht="15" customHeight="1">
      <c r="A25" s="2752"/>
      <c r="B25" s="2752"/>
      <c r="C25" s="2752"/>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2756"/>
      <c r="AN25" s="2756"/>
      <c r="AO25" s="2756"/>
      <c r="AP25" s="168"/>
      <c r="AQ25" s="169"/>
      <c r="AR25" s="169"/>
      <c r="AS25" s="169"/>
      <c r="AT25" s="169"/>
      <c r="AU25" s="169"/>
      <c r="AV25" s="169"/>
      <c r="AW25" s="169"/>
      <c r="AX25" s="168"/>
      <c r="AY25" s="169"/>
    </row>
    <row r="26" spans="1:51" s="167" customFormat="1" ht="15" customHeight="1">
      <c r="A26" s="2752"/>
      <c r="B26" s="2752"/>
      <c r="C26" s="2752"/>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2756"/>
      <c r="AN26" s="2756"/>
      <c r="AO26" s="2756"/>
      <c r="AP26" s="168"/>
      <c r="AQ26" s="169"/>
      <c r="AR26" s="169"/>
      <c r="AS26" s="169"/>
      <c r="AT26" s="169"/>
      <c r="AU26" s="169"/>
      <c r="AV26" s="169"/>
      <c r="AW26" s="169"/>
      <c r="AX26" s="168"/>
      <c r="AY26" s="169"/>
    </row>
    <row r="27" spans="1:51" s="167" customFormat="1" ht="15" customHeight="1">
      <c r="A27" s="2752"/>
      <c r="B27" s="2752"/>
      <c r="C27" s="2752"/>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2756"/>
      <c r="AN27" s="2756"/>
      <c r="AO27" s="2756"/>
      <c r="AP27" s="168"/>
      <c r="AQ27" s="168"/>
      <c r="AR27" s="168"/>
      <c r="AS27" s="168"/>
      <c r="AT27" s="168"/>
      <c r="AU27" s="168"/>
      <c r="AV27" s="168"/>
      <c r="AW27" s="168"/>
      <c r="AX27" s="168"/>
      <c r="AY27" s="169"/>
    </row>
    <row r="28" spans="1:51" s="167" customFormat="1" ht="15" customHeight="1">
      <c r="A28" s="2752"/>
      <c r="B28" s="2752"/>
      <c r="C28" s="2752"/>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2756"/>
      <c r="AN28" s="2756"/>
      <c r="AO28" s="2756"/>
      <c r="AP28" s="168"/>
      <c r="AQ28" s="168"/>
      <c r="AR28" s="168"/>
      <c r="AS28" s="168"/>
      <c r="AT28" s="168"/>
      <c r="AU28" s="168"/>
      <c r="AV28" s="168"/>
      <c r="AW28" s="168"/>
      <c r="AX28" s="168"/>
      <c r="AY28" s="169"/>
    </row>
    <row r="29" spans="1:51" s="167" customFormat="1" ht="15" customHeight="1">
      <c r="A29" s="2752"/>
      <c r="B29" s="2752"/>
      <c r="C29" s="2752"/>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2756"/>
      <c r="AN29" s="2756"/>
      <c r="AO29" s="2756"/>
      <c r="AP29" s="166"/>
      <c r="AQ29" s="166"/>
      <c r="AR29" s="166"/>
      <c r="AS29" s="166"/>
      <c r="AT29" s="166"/>
      <c r="AU29" s="166"/>
      <c r="AV29" s="166"/>
      <c r="AW29" s="166"/>
      <c r="AX29" s="166"/>
    </row>
    <row r="30" spans="1:51" s="167" customFormat="1" ht="15" customHeight="1">
      <c r="A30" s="2752"/>
      <c r="B30" s="2752"/>
      <c r="C30" s="2752"/>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2756"/>
      <c r="AN30" s="2756"/>
      <c r="AO30" s="2756"/>
      <c r="AP30" s="166"/>
      <c r="AQ30" s="166"/>
      <c r="AR30" s="166"/>
      <c r="AS30" s="166"/>
      <c r="AT30" s="166"/>
      <c r="AU30" s="166"/>
      <c r="AV30" s="166"/>
      <c r="AW30" s="166"/>
      <c r="AX30" s="166"/>
    </row>
    <row r="31" spans="1:51" s="167" customFormat="1" ht="15" customHeight="1">
      <c r="A31" s="2752"/>
      <c r="B31" s="2752"/>
      <c r="C31" s="2752"/>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2756"/>
      <c r="AN31" s="2756"/>
      <c r="AO31" s="2756"/>
      <c r="AP31" s="166"/>
      <c r="AQ31" s="166"/>
      <c r="AR31" s="166"/>
      <c r="AS31" s="166"/>
      <c r="AT31" s="166"/>
      <c r="AU31" s="166"/>
      <c r="AV31" s="166"/>
      <c r="AW31" s="166"/>
      <c r="AX31" s="166"/>
    </row>
    <row r="32" spans="1:51" s="167" customFormat="1" ht="15" customHeight="1">
      <c r="A32" s="2752"/>
      <c r="B32" s="2752"/>
      <c r="C32" s="2752"/>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2756"/>
      <c r="AN32" s="2756"/>
      <c r="AO32" s="2756"/>
      <c r="AP32" s="166"/>
      <c r="AQ32" s="166"/>
      <c r="AR32" s="166"/>
      <c r="AS32" s="166"/>
      <c r="AT32" s="166"/>
      <c r="AU32" s="166"/>
      <c r="AV32" s="166"/>
      <c r="AW32" s="166"/>
      <c r="AX32" s="166"/>
    </row>
    <row r="33" spans="1:50" s="167" customFormat="1" ht="15" customHeight="1">
      <c r="A33" s="2752"/>
      <c r="B33" s="2752"/>
      <c r="C33" s="2752"/>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2756"/>
      <c r="AN33" s="2756"/>
      <c r="AO33" s="2756"/>
      <c r="AP33" s="166"/>
      <c r="AQ33" s="166"/>
      <c r="AR33" s="166"/>
      <c r="AS33" s="166"/>
      <c r="AT33" s="166"/>
      <c r="AU33" s="166"/>
      <c r="AV33" s="166"/>
      <c r="AW33" s="166"/>
      <c r="AX33" s="166"/>
    </row>
    <row r="34" spans="1:50" s="167" customFormat="1" ht="15" customHeight="1">
      <c r="A34" s="2752"/>
      <c r="B34" s="2752"/>
      <c r="C34" s="2752"/>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2756"/>
      <c r="AN34" s="2756"/>
      <c r="AO34" s="2756"/>
      <c r="AP34" s="166"/>
      <c r="AQ34" s="166"/>
      <c r="AR34" s="166"/>
      <c r="AS34" s="166"/>
      <c r="AT34" s="166"/>
      <c r="AU34" s="166"/>
      <c r="AV34" s="166"/>
      <c r="AW34" s="166"/>
      <c r="AX34" s="166"/>
    </row>
    <row r="35" spans="1:50" s="167" customFormat="1" ht="15" customHeight="1">
      <c r="A35" s="2752"/>
      <c r="B35" s="2752"/>
      <c r="C35" s="2752"/>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2756"/>
      <c r="AN35" s="2756"/>
      <c r="AO35" s="2756"/>
      <c r="AP35" s="166"/>
      <c r="AQ35" s="166"/>
      <c r="AR35" s="166"/>
      <c r="AS35" s="166"/>
      <c r="AT35" s="166"/>
      <c r="AU35" s="166"/>
      <c r="AV35" s="166"/>
      <c r="AW35" s="166"/>
      <c r="AX35" s="166"/>
    </row>
    <row r="36" spans="1:50" s="167" customFormat="1" ht="15" customHeight="1">
      <c r="A36" s="2752"/>
      <c r="B36" s="2752"/>
      <c r="C36" s="2752"/>
      <c r="D36" s="350"/>
      <c r="E36" s="350"/>
      <c r="F36" s="350"/>
      <c r="G36" s="171"/>
      <c r="H36" s="171"/>
      <c r="I36" s="171"/>
      <c r="J36" s="171"/>
      <c r="K36" s="171"/>
      <c r="L36" s="171"/>
      <c r="M36" s="171"/>
      <c r="N36" s="171"/>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2756"/>
      <c r="AN36" s="2756"/>
      <c r="AO36" s="2756"/>
      <c r="AP36" s="166"/>
      <c r="AQ36" s="166"/>
      <c r="AR36" s="166"/>
      <c r="AS36" s="166"/>
      <c r="AT36" s="166"/>
      <c r="AU36" s="166"/>
      <c r="AV36" s="166"/>
      <c r="AW36" s="166"/>
      <c r="AX36" s="166"/>
    </row>
    <row r="37" spans="1:50" s="167" customFormat="1" ht="15" customHeight="1">
      <c r="A37" s="2752"/>
      <c r="B37" s="2752"/>
      <c r="C37" s="2752"/>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2756"/>
      <c r="AN37" s="2756"/>
      <c r="AO37" s="2756"/>
      <c r="AP37" s="166"/>
      <c r="AQ37" s="166"/>
      <c r="AR37" s="166"/>
      <c r="AS37" s="166"/>
      <c r="AT37" s="166"/>
      <c r="AU37" s="166"/>
      <c r="AV37" s="166"/>
      <c r="AW37" s="166"/>
      <c r="AX37" s="166"/>
    </row>
    <row r="38" spans="1:50" s="167" customFormat="1" ht="15" customHeight="1">
      <c r="A38" s="2752"/>
      <c r="B38" s="2752"/>
      <c r="C38" s="2752"/>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2756"/>
      <c r="AN38" s="2756"/>
      <c r="AO38" s="2756"/>
      <c r="AP38" s="166"/>
      <c r="AQ38" s="166"/>
      <c r="AR38" s="166"/>
      <c r="AS38" s="166"/>
      <c r="AT38" s="166"/>
      <c r="AU38" s="166"/>
      <c r="AV38" s="166"/>
      <c r="AW38" s="166"/>
      <c r="AX38" s="166"/>
    </row>
    <row r="39" spans="1:50" s="167" customFormat="1" ht="15" customHeight="1">
      <c r="A39" s="2752"/>
      <c r="B39" s="2752"/>
      <c r="C39" s="2752"/>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2756"/>
      <c r="AN39" s="2756"/>
      <c r="AO39" s="2756"/>
      <c r="AP39" s="166"/>
      <c r="AQ39" s="166"/>
      <c r="AR39" s="166"/>
      <c r="AS39" s="166"/>
      <c r="AT39" s="166"/>
      <c r="AU39" s="166"/>
      <c r="AV39" s="166"/>
      <c r="AW39" s="166"/>
      <c r="AX39" s="166"/>
    </row>
    <row r="40" spans="1:50" s="167" customFormat="1" ht="15" customHeight="1">
      <c r="A40" s="2752"/>
      <c r="B40" s="2752"/>
      <c r="C40" s="2752"/>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2756"/>
      <c r="AN40" s="2756"/>
      <c r="AO40" s="2756"/>
      <c r="AP40" s="166"/>
      <c r="AQ40" s="166"/>
      <c r="AR40" s="166"/>
      <c r="AS40" s="166"/>
      <c r="AT40" s="166"/>
      <c r="AU40" s="166"/>
      <c r="AV40" s="166"/>
      <c r="AW40" s="166"/>
      <c r="AX40" s="166"/>
    </row>
    <row r="41" spans="1:50" s="167" customFormat="1" ht="15" customHeight="1">
      <c r="A41" s="2752"/>
      <c r="B41" s="2752"/>
      <c r="C41" s="2752"/>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2756"/>
      <c r="AN41" s="2756"/>
      <c r="AO41" s="2756"/>
      <c r="AP41" s="166"/>
      <c r="AQ41" s="166"/>
      <c r="AR41" s="166"/>
      <c r="AS41" s="166"/>
      <c r="AT41" s="166"/>
      <c r="AU41" s="166"/>
      <c r="AV41" s="166"/>
      <c r="AW41" s="166"/>
      <c r="AX41" s="166"/>
    </row>
    <row r="42" spans="1:50" s="167" customFormat="1" ht="15" customHeight="1">
      <c r="A42" s="2752"/>
      <c r="B42" s="2752"/>
      <c r="C42" s="2752"/>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2756"/>
      <c r="AN42" s="2756"/>
      <c r="AO42" s="2756"/>
      <c r="AP42" s="166"/>
      <c r="AQ42" s="166"/>
      <c r="AR42" s="166"/>
      <c r="AS42" s="166"/>
      <c r="AT42" s="166"/>
      <c r="AU42" s="166"/>
      <c r="AV42" s="166"/>
      <c r="AW42" s="166"/>
      <c r="AX42" s="166"/>
    </row>
    <row r="43" spans="1:50" s="167" customFormat="1" ht="15" customHeight="1">
      <c r="A43" s="2752"/>
      <c r="B43" s="2752"/>
      <c r="C43" s="2752"/>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2756"/>
      <c r="AN43" s="2756"/>
      <c r="AO43" s="2756"/>
      <c r="AP43" s="166"/>
      <c r="AQ43" s="166"/>
      <c r="AR43" s="166"/>
      <c r="AS43" s="166"/>
      <c r="AT43" s="166"/>
      <c r="AU43" s="166"/>
      <c r="AV43" s="166"/>
      <c r="AW43" s="166"/>
      <c r="AX43" s="166"/>
    </row>
    <row r="44" spans="1:50" s="167" customFormat="1" ht="15" customHeight="1">
      <c r="A44" s="2752"/>
      <c r="B44" s="2752"/>
      <c r="C44" s="2752"/>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2756"/>
      <c r="AN44" s="2756"/>
      <c r="AO44" s="2756"/>
      <c r="AP44" s="166"/>
      <c r="AQ44" s="166"/>
      <c r="AR44" s="166"/>
      <c r="AS44" s="166"/>
      <c r="AT44" s="166"/>
      <c r="AU44" s="166"/>
      <c r="AV44" s="166"/>
      <c r="AW44" s="166"/>
      <c r="AX44" s="166"/>
    </row>
    <row r="45" spans="1:50" s="167" customFormat="1" ht="15" customHeight="1">
      <c r="A45" s="2752"/>
      <c r="B45" s="2752"/>
      <c r="C45" s="2752"/>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2756"/>
      <c r="AN45" s="2756"/>
      <c r="AO45" s="2756"/>
      <c r="AP45" s="166"/>
      <c r="AQ45" s="166"/>
      <c r="AR45" s="166"/>
      <c r="AS45" s="166"/>
      <c r="AT45" s="166"/>
      <c r="AU45" s="166"/>
      <c r="AV45" s="166"/>
      <c r="AW45" s="166"/>
      <c r="AX45" s="166"/>
    </row>
    <row r="46" spans="1:50" s="167" customFormat="1" ht="15" customHeight="1">
      <c r="A46" s="2752"/>
      <c r="B46" s="2752"/>
      <c r="C46" s="2752"/>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2756"/>
      <c r="AN46" s="2756"/>
      <c r="AO46" s="2756"/>
      <c r="AP46" s="166"/>
      <c r="AQ46" s="166"/>
      <c r="AR46" s="166"/>
      <c r="AS46" s="166"/>
      <c r="AT46" s="166"/>
      <c r="AU46" s="166"/>
      <c r="AV46" s="166"/>
      <c r="AW46" s="166"/>
      <c r="AX46" s="166"/>
    </row>
    <row r="47" spans="1:50" s="167" customFormat="1" ht="15" customHeight="1">
      <c r="A47" s="2752"/>
      <c r="B47" s="2752"/>
      <c r="C47" s="2752"/>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2756"/>
      <c r="AN47" s="2756"/>
      <c r="AO47" s="2756"/>
      <c r="AP47" s="166"/>
      <c r="AQ47" s="166"/>
      <c r="AR47" s="166"/>
      <c r="AS47" s="166"/>
      <c r="AT47" s="166"/>
      <c r="AU47" s="166"/>
      <c r="AV47" s="166"/>
      <c r="AW47" s="166"/>
      <c r="AX47" s="166"/>
    </row>
    <row r="48" spans="1:50" s="167" customFormat="1" ht="15" customHeight="1">
      <c r="A48" s="2752"/>
      <c r="B48" s="2752"/>
      <c r="C48" s="2752"/>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2756"/>
      <c r="AN48" s="2756"/>
      <c r="AO48" s="2756"/>
      <c r="AP48" s="166"/>
      <c r="AQ48" s="166"/>
      <c r="AR48" s="166"/>
      <c r="AS48" s="166"/>
      <c r="AT48" s="166"/>
      <c r="AU48" s="166"/>
      <c r="AV48" s="166"/>
      <c r="AW48" s="166"/>
      <c r="AX48" s="166"/>
    </row>
    <row r="49" spans="1:50" s="167" customFormat="1" ht="15" customHeight="1">
      <c r="A49" s="2752"/>
      <c r="B49" s="2752"/>
      <c r="C49" s="2752"/>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2756"/>
      <c r="AN49" s="2756"/>
      <c r="AO49" s="2756"/>
      <c r="AP49" s="166"/>
      <c r="AQ49" s="166"/>
      <c r="AR49" s="166"/>
      <c r="AS49" s="166"/>
      <c r="AT49" s="166"/>
      <c r="AU49" s="166"/>
      <c r="AV49" s="166"/>
      <c r="AW49" s="166"/>
      <c r="AX49" s="166"/>
    </row>
    <row r="50" spans="1:50" s="167" customFormat="1" ht="15" customHeight="1">
      <c r="A50" s="2752"/>
      <c r="B50" s="2752"/>
      <c r="C50" s="2752"/>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2756"/>
      <c r="AN50" s="2756"/>
      <c r="AO50" s="2756"/>
      <c r="AP50" s="166"/>
      <c r="AQ50" s="166"/>
      <c r="AR50" s="166"/>
      <c r="AS50" s="166"/>
      <c r="AT50" s="166"/>
      <c r="AU50" s="166"/>
      <c r="AV50" s="166"/>
      <c r="AW50" s="166"/>
      <c r="AX50" s="166"/>
    </row>
    <row r="51" spans="1:50" s="167" customFormat="1" ht="15" customHeight="1">
      <c r="A51" s="2752"/>
      <c r="B51" s="2752"/>
      <c r="C51" s="2752"/>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2756"/>
      <c r="AN51" s="2756"/>
      <c r="AO51" s="2756"/>
      <c r="AP51" s="166"/>
      <c r="AQ51" s="166"/>
      <c r="AR51" s="166"/>
      <c r="AS51" s="166"/>
      <c r="AT51" s="166"/>
      <c r="AU51" s="166"/>
      <c r="AV51" s="166"/>
      <c r="AW51" s="166"/>
      <c r="AX51" s="166"/>
    </row>
    <row r="52" spans="1:50" s="167" customFormat="1" ht="15" customHeight="1">
      <c r="A52" s="2752"/>
      <c r="B52" s="2752"/>
      <c r="C52" s="2752"/>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2756"/>
      <c r="AN52" s="2756"/>
      <c r="AO52" s="2756"/>
      <c r="AP52" s="166"/>
      <c r="AQ52" s="166"/>
      <c r="AR52" s="166"/>
      <c r="AS52" s="166"/>
      <c r="AT52" s="166"/>
      <c r="AU52" s="166"/>
      <c r="AV52" s="166"/>
      <c r="AW52" s="166"/>
      <c r="AX52" s="166"/>
    </row>
    <row r="53" spans="1:50" s="167" customFormat="1" ht="15" customHeight="1">
      <c r="A53" s="2752"/>
      <c r="B53" s="2752"/>
      <c r="C53" s="2752"/>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2756"/>
      <c r="AN53" s="2756"/>
      <c r="AO53" s="2756"/>
      <c r="AP53" s="166"/>
      <c r="AQ53" s="166"/>
      <c r="AR53" s="166"/>
      <c r="AS53" s="166"/>
      <c r="AT53" s="166"/>
      <c r="AU53" s="166"/>
      <c r="AV53" s="166"/>
      <c r="AW53" s="166"/>
      <c r="AX53" s="166"/>
    </row>
    <row r="54" spans="1:50" s="167" customFormat="1" ht="15" customHeight="1">
      <c r="A54" s="2752"/>
      <c r="B54" s="2752"/>
      <c r="C54" s="2752"/>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2756"/>
      <c r="AN54" s="2756"/>
      <c r="AO54" s="2756"/>
      <c r="AP54" s="166"/>
      <c r="AQ54" s="166"/>
      <c r="AR54" s="166"/>
      <c r="AS54" s="166"/>
      <c r="AT54" s="166"/>
      <c r="AU54" s="166"/>
      <c r="AV54" s="166"/>
      <c r="AW54" s="166"/>
      <c r="AX54" s="166"/>
    </row>
    <row r="55" spans="1:50" s="167" customFormat="1" ht="15" customHeight="1">
      <c r="A55" s="2752"/>
      <c r="B55" s="2752"/>
      <c r="C55" s="2752"/>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2756"/>
      <c r="AN55" s="2756"/>
      <c r="AO55" s="2756"/>
      <c r="AP55" s="166"/>
      <c r="AQ55" s="166"/>
      <c r="AR55" s="166"/>
      <c r="AS55" s="166"/>
      <c r="AT55" s="166"/>
      <c r="AU55" s="166"/>
      <c r="AV55" s="166"/>
      <c r="AW55" s="166"/>
      <c r="AX55" s="166"/>
    </row>
    <row r="56" spans="1:50" s="167" customFormat="1" ht="15" customHeight="1">
      <c r="A56" s="2752"/>
      <c r="B56" s="2752"/>
      <c r="C56" s="2752"/>
      <c r="D56" s="2756"/>
      <c r="E56" s="2756"/>
      <c r="F56" s="2756"/>
      <c r="G56" s="2756"/>
      <c r="H56" s="2756"/>
      <c r="I56" s="2756"/>
      <c r="J56" s="2756"/>
      <c r="K56" s="2756"/>
      <c r="L56" s="2756"/>
      <c r="M56" s="2756"/>
      <c r="N56" s="2756"/>
      <c r="O56" s="2756"/>
      <c r="P56" s="2756"/>
      <c r="Q56" s="2756"/>
      <c r="R56" s="2756"/>
      <c r="S56" s="2756"/>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166"/>
      <c r="AQ56" s="166"/>
      <c r="AR56" s="166"/>
      <c r="AS56" s="166"/>
      <c r="AT56" s="166"/>
      <c r="AU56" s="166"/>
      <c r="AV56" s="166"/>
      <c r="AW56" s="166"/>
      <c r="AX56" s="166"/>
    </row>
    <row r="57" spans="1:50" s="167" customFormat="1" ht="15" customHeight="1">
      <c r="A57" s="2752"/>
      <c r="B57" s="2752"/>
      <c r="C57" s="2752"/>
      <c r="D57" s="2756"/>
      <c r="E57" s="2756"/>
      <c r="F57" s="2756"/>
      <c r="G57" s="2756"/>
      <c r="H57" s="2756"/>
      <c r="I57" s="2756"/>
      <c r="J57" s="2756"/>
      <c r="K57" s="2756"/>
      <c r="L57" s="2756"/>
      <c r="M57" s="2756"/>
      <c r="N57" s="2756"/>
      <c r="O57" s="2756"/>
      <c r="P57" s="2756"/>
      <c r="Q57" s="2756"/>
      <c r="R57" s="2756"/>
      <c r="S57" s="2756"/>
      <c r="T57" s="2756"/>
      <c r="U57" s="2756"/>
      <c r="V57" s="2756"/>
      <c r="W57" s="2756"/>
      <c r="X57" s="2756"/>
      <c r="Y57" s="2756"/>
      <c r="Z57" s="2756"/>
      <c r="AA57" s="2756"/>
      <c r="AB57" s="2756"/>
      <c r="AC57" s="2756"/>
      <c r="AD57" s="2756"/>
      <c r="AE57" s="2756"/>
      <c r="AF57" s="2756"/>
      <c r="AG57" s="2756"/>
      <c r="AH57" s="2756"/>
      <c r="AI57" s="2756"/>
      <c r="AJ57" s="2756"/>
      <c r="AK57" s="2756"/>
      <c r="AL57" s="2756"/>
      <c r="AM57" s="2756"/>
      <c r="AN57" s="2756"/>
      <c r="AO57" s="2756"/>
      <c r="AP57" s="166"/>
      <c r="AQ57" s="166"/>
      <c r="AR57" s="166"/>
      <c r="AS57" s="166"/>
      <c r="AT57" s="166"/>
      <c r="AU57" s="166"/>
      <c r="AV57" s="166"/>
      <c r="AW57" s="166"/>
      <c r="AX57" s="166"/>
    </row>
    <row r="58" spans="1:50" s="167" customFormat="1" ht="15" customHeight="1">
      <c r="A58" s="2752"/>
      <c r="B58" s="2752"/>
      <c r="C58" s="2752"/>
      <c r="D58" s="2756"/>
      <c r="E58" s="2756"/>
      <c r="F58" s="2756"/>
      <c r="G58" s="2756"/>
      <c r="H58" s="2756"/>
      <c r="I58" s="2756"/>
      <c r="J58" s="2756"/>
      <c r="K58" s="2756"/>
      <c r="L58" s="2756"/>
      <c r="M58" s="2756"/>
      <c r="N58" s="2756"/>
      <c r="O58" s="2756"/>
      <c r="P58" s="2756"/>
      <c r="Q58" s="2756"/>
      <c r="R58" s="2756"/>
      <c r="S58" s="2756"/>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166"/>
      <c r="AQ58" s="166"/>
      <c r="AR58" s="166"/>
      <c r="AS58" s="166"/>
      <c r="AT58" s="166"/>
      <c r="AU58" s="166"/>
      <c r="AV58" s="166"/>
      <c r="AW58" s="166"/>
      <c r="AX58" s="166"/>
    </row>
    <row r="59" spans="1:50" s="167" customFormat="1" ht="8.25" customHeight="1">
      <c r="A59" s="2752"/>
      <c r="B59" s="2752"/>
      <c r="C59" s="2752"/>
      <c r="D59" s="2756"/>
      <c r="E59" s="2756"/>
      <c r="F59" s="2756"/>
      <c r="G59" s="2756"/>
      <c r="H59" s="2756"/>
      <c r="I59" s="2756"/>
      <c r="J59" s="2756"/>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166"/>
      <c r="AQ59" s="166"/>
      <c r="AR59" s="166"/>
      <c r="AS59" s="166"/>
      <c r="AT59" s="166"/>
      <c r="AU59" s="166"/>
      <c r="AV59" s="166"/>
      <c r="AW59" s="166"/>
      <c r="AX59" s="166"/>
    </row>
    <row r="60" spans="1:50" s="167" customFormat="1" ht="15" customHeight="1">
      <c r="A60" s="2786"/>
      <c r="B60" s="2786"/>
      <c r="C60" s="2786"/>
      <c r="D60" s="2786"/>
      <c r="E60" s="2786"/>
      <c r="F60" s="2786"/>
      <c r="G60" s="2786"/>
      <c r="H60" s="2786"/>
      <c r="I60" s="2786"/>
      <c r="J60" s="2786"/>
      <c r="K60" s="2786"/>
      <c r="L60" s="2786"/>
      <c r="M60" s="2786"/>
      <c r="N60" s="2786"/>
      <c r="O60" s="2786"/>
      <c r="P60" s="2786"/>
      <c r="Q60" s="2786"/>
      <c r="R60" s="2786"/>
      <c r="S60" s="2786"/>
      <c r="T60" s="2786"/>
      <c r="U60" s="2786"/>
      <c r="V60" s="2786"/>
      <c r="W60" s="2786"/>
      <c r="X60" s="2786"/>
      <c r="Y60" s="2786"/>
      <c r="Z60" s="2786"/>
      <c r="AA60" s="2786"/>
      <c r="AB60" s="2786"/>
      <c r="AC60" s="2786"/>
      <c r="AD60" s="2786"/>
      <c r="AE60" s="2786"/>
      <c r="AF60" s="2786"/>
      <c r="AG60" s="2786"/>
      <c r="AH60" s="2786"/>
      <c r="AI60" s="2786"/>
      <c r="AJ60" s="2786"/>
      <c r="AK60" s="2786"/>
      <c r="AL60" s="2786"/>
      <c r="AM60" s="2786"/>
      <c r="AN60" s="2786"/>
      <c r="AO60" s="2786"/>
      <c r="AP60" s="166"/>
      <c r="AQ60" s="166"/>
      <c r="AR60" s="166"/>
      <c r="AS60" s="166"/>
      <c r="AT60" s="166"/>
      <c r="AU60" s="166"/>
      <c r="AV60" s="166"/>
      <c r="AW60" s="166"/>
      <c r="AX60" s="166"/>
    </row>
    <row r="61" spans="1:50" s="167" customFormat="1" ht="11.25" customHeight="1">
      <c r="A61" s="2786"/>
      <c r="B61" s="2786"/>
      <c r="C61" s="2786"/>
      <c r="D61" s="2786"/>
      <c r="E61" s="2786"/>
      <c r="F61" s="2786"/>
      <c r="G61" s="2786"/>
      <c r="H61" s="2786"/>
      <c r="I61" s="2786"/>
      <c r="J61" s="2786"/>
      <c r="K61" s="2786"/>
      <c r="L61" s="2786"/>
      <c r="M61" s="2786"/>
      <c r="N61" s="2786"/>
      <c r="O61" s="2786"/>
      <c r="P61" s="2786"/>
      <c r="Q61" s="2786"/>
      <c r="R61" s="2786"/>
      <c r="S61" s="2786"/>
      <c r="T61" s="2786"/>
      <c r="U61" s="2786"/>
      <c r="V61" s="2786"/>
      <c r="W61" s="2786"/>
      <c r="X61" s="2786"/>
      <c r="Y61" s="2786"/>
      <c r="Z61" s="2786"/>
      <c r="AA61" s="2786"/>
      <c r="AB61" s="2786"/>
      <c r="AC61" s="2786"/>
      <c r="AD61" s="2786"/>
      <c r="AE61" s="2786"/>
      <c r="AF61" s="2786"/>
      <c r="AG61" s="2786"/>
      <c r="AH61" s="2786"/>
      <c r="AI61" s="2786"/>
      <c r="AJ61" s="2786"/>
      <c r="AK61" s="2786"/>
      <c r="AL61" s="2786"/>
      <c r="AM61" s="2786"/>
      <c r="AN61" s="2786"/>
      <c r="AO61" s="2786"/>
      <c r="AP61" s="166"/>
      <c r="AQ61" s="166"/>
      <c r="AR61" s="166"/>
      <c r="AS61" s="166"/>
      <c r="AT61" s="166"/>
      <c r="AU61" s="166"/>
      <c r="AV61" s="166"/>
      <c r="AW61" s="166"/>
      <c r="AX61" s="166"/>
    </row>
    <row r="62" spans="1:50" s="167" customFormat="1" ht="15" customHeight="1">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66"/>
      <c r="AQ62" s="166"/>
      <c r="AR62" s="166"/>
      <c r="AS62" s="166"/>
      <c r="AT62" s="166"/>
      <c r="AU62" s="166"/>
      <c r="AV62" s="166"/>
      <c r="AW62" s="166"/>
      <c r="AX62" s="166"/>
    </row>
    <row r="63" spans="1:50" ht="15" hidden="1"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9"/>
      <c r="AQ63" s="179"/>
      <c r="AR63" s="179"/>
      <c r="AS63" s="179"/>
      <c r="AT63" s="179"/>
      <c r="AU63" s="179"/>
      <c r="AV63" s="179"/>
      <c r="AW63" s="179"/>
      <c r="AX63" s="179"/>
    </row>
    <row r="64" spans="1:50" s="167" customFormat="1" ht="15" customHeight="1">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3"/>
      <c r="AQ64" s="12"/>
      <c r="AR64" s="12"/>
      <c r="AS64" s="12"/>
      <c r="AT64" s="12"/>
      <c r="AU64" s="12"/>
      <c r="AV64" s="12"/>
      <c r="AW64" s="12"/>
      <c r="AX64" s="12"/>
    </row>
    <row r="65" spans="1:50" s="167" customFormat="1" ht="15" customHeight="1">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3"/>
      <c r="AQ65" s="12"/>
      <c r="AR65" s="12"/>
      <c r="AS65" s="12"/>
      <c r="AT65" s="12"/>
      <c r="AU65" s="12"/>
      <c r="AV65" s="12"/>
      <c r="AW65" s="12"/>
      <c r="AX65" s="12"/>
    </row>
    <row r="66" spans="1:50" s="167" customFormat="1" ht="15" customHeight="1">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3"/>
      <c r="AQ66" s="12"/>
      <c r="AR66" s="12"/>
      <c r="AS66" s="12"/>
      <c r="AT66" s="12"/>
      <c r="AU66" s="12"/>
      <c r="AV66" s="12"/>
      <c r="AW66" s="12"/>
      <c r="AX66" s="12"/>
    </row>
    <row r="67" spans="1:50" s="167" customFormat="1" ht="15" customHeight="1">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3"/>
      <c r="AQ67" s="12"/>
      <c r="AR67" s="12"/>
      <c r="AS67" s="12"/>
      <c r="AT67" s="12"/>
      <c r="AU67" s="12"/>
      <c r="AV67" s="12"/>
      <c r="AW67" s="12"/>
      <c r="AX67" s="12"/>
    </row>
    <row r="68" spans="1:50" s="167" customFormat="1" ht="15" customHeight="1">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3"/>
      <c r="AQ68" s="12"/>
      <c r="AR68" s="12"/>
      <c r="AS68" s="12"/>
      <c r="AT68" s="12"/>
      <c r="AU68" s="12"/>
      <c r="AV68" s="12"/>
      <c r="AW68" s="12"/>
      <c r="AX68" s="12"/>
    </row>
    <row r="69" spans="1:50" s="167" customFormat="1" ht="15" customHeight="1">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3"/>
      <c r="AQ69" s="12"/>
      <c r="AR69" s="12"/>
      <c r="AS69" s="12"/>
      <c r="AT69" s="12"/>
      <c r="AU69" s="12"/>
      <c r="AV69" s="12"/>
      <c r="AW69" s="12"/>
      <c r="AX69" s="12"/>
    </row>
    <row r="70" spans="1:50" s="167" customFormat="1" ht="15" customHeight="1">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3"/>
      <c r="AQ70" s="12"/>
      <c r="AR70" s="12"/>
      <c r="AS70" s="12"/>
      <c r="AT70" s="12"/>
      <c r="AU70" s="12"/>
      <c r="AV70" s="12"/>
      <c r="AW70" s="12"/>
      <c r="AX70" s="12"/>
    </row>
    <row r="71" spans="1:50" s="167" customFormat="1" ht="1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3"/>
      <c r="AQ71" s="12"/>
      <c r="AR71" s="12"/>
      <c r="AS71" s="12"/>
      <c r="AT71" s="12"/>
      <c r="AU71" s="12"/>
      <c r="AV71" s="12"/>
      <c r="AW71" s="12"/>
      <c r="AX71" s="12"/>
    </row>
    <row r="72" spans="1:50" s="167" customFormat="1" ht="15" customHeight="1">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3"/>
      <c r="AQ72" s="12"/>
      <c r="AR72" s="12"/>
      <c r="AS72" s="12"/>
      <c r="AT72" s="12"/>
      <c r="AU72" s="12"/>
      <c r="AV72" s="12"/>
      <c r="AW72" s="12"/>
      <c r="AX72" s="12"/>
    </row>
    <row r="73" spans="1:50" s="167" customFormat="1" ht="15" customHeight="1">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3"/>
      <c r="AQ73" s="12"/>
      <c r="AR73" s="12"/>
      <c r="AS73" s="12"/>
      <c r="AT73" s="12"/>
      <c r="AU73" s="12"/>
      <c r="AV73" s="12"/>
      <c r="AW73" s="12"/>
      <c r="AX73" s="12"/>
    </row>
    <row r="74" spans="1:50" s="167" customFormat="1" ht="15" customHeight="1">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3"/>
      <c r="AQ74" s="12"/>
      <c r="AR74" s="12"/>
      <c r="AS74" s="12"/>
      <c r="AT74" s="12"/>
      <c r="AU74" s="12"/>
      <c r="AV74" s="12"/>
      <c r="AW74" s="12"/>
      <c r="AX74" s="12"/>
    </row>
    <row r="75" spans="1:50" s="167" customFormat="1" ht="15" customHeight="1">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3"/>
      <c r="AQ75" s="12"/>
      <c r="AR75" s="12"/>
      <c r="AS75" s="12"/>
      <c r="AT75" s="12"/>
      <c r="AU75" s="12"/>
      <c r="AV75" s="12"/>
      <c r="AW75" s="12"/>
      <c r="AX75" s="12"/>
    </row>
    <row r="76" spans="1:50" s="167" customFormat="1" ht="15" customHeight="1">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3"/>
      <c r="AQ76" s="12"/>
      <c r="AR76" s="12"/>
      <c r="AS76" s="12"/>
      <c r="AT76" s="12"/>
      <c r="AU76" s="12"/>
      <c r="AV76" s="12"/>
      <c r="AW76" s="12"/>
      <c r="AX76" s="12"/>
    </row>
    <row r="77" spans="1:50" s="167" customFormat="1" ht="15" customHeight="1">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3"/>
      <c r="AQ77" s="12"/>
      <c r="AR77" s="12"/>
      <c r="AS77" s="12"/>
      <c r="AT77" s="12"/>
      <c r="AU77" s="12"/>
      <c r="AV77" s="12"/>
      <c r="AW77" s="12"/>
      <c r="AX77" s="12"/>
    </row>
    <row r="78" spans="1:50" s="167" customFormat="1" ht="15" customHeight="1">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3"/>
      <c r="AQ78" s="12"/>
      <c r="AR78" s="12"/>
      <c r="AS78" s="12"/>
      <c r="AT78" s="12"/>
      <c r="AU78" s="12"/>
      <c r="AV78" s="12"/>
      <c r="AW78" s="12"/>
      <c r="AX78" s="12"/>
    </row>
    <row r="79" spans="1:50" s="167" customFormat="1" ht="15" customHeight="1">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3"/>
      <c r="AQ79" s="12"/>
      <c r="AR79" s="12"/>
      <c r="AS79" s="12"/>
      <c r="AT79" s="12"/>
      <c r="AU79" s="12"/>
      <c r="AV79" s="12"/>
      <c r="AW79" s="12"/>
      <c r="AX79" s="12"/>
    </row>
    <row r="80" spans="1:50" s="167" customFormat="1" ht="15" customHeight="1">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3"/>
      <c r="AQ80" s="12"/>
      <c r="AR80" s="12"/>
      <c r="AS80" s="12"/>
      <c r="AT80" s="12"/>
      <c r="AU80" s="12"/>
      <c r="AV80" s="12"/>
      <c r="AW80" s="12"/>
      <c r="AX80" s="12"/>
    </row>
    <row r="81" spans="1:50" s="167" customFormat="1" ht="15" customHeight="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3"/>
      <c r="AQ81" s="12"/>
      <c r="AR81" s="12"/>
      <c r="AS81" s="12"/>
      <c r="AT81" s="12"/>
      <c r="AU81" s="12"/>
      <c r="AV81" s="12"/>
      <c r="AW81" s="12"/>
      <c r="AX81" s="12"/>
    </row>
    <row r="82" spans="1:50" s="167" customFormat="1" ht="15" customHeight="1">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3"/>
      <c r="AQ82" s="12"/>
      <c r="AR82" s="12"/>
      <c r="AS82" s="12"/>
      <c r="AT82" s="12"/>
      <c r="AU82" s="12"/>
      <c r="AV82" s="12"/>
      <c r="AW82" s="12"/>
      <c r="AX82" s="12"/>
    </row>
    <row r="83" spans="1:50" s="167" customFormat="1" ht="15" customHeight="1">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3"/>
      <c r="AQ83" s="12"/>
      <c r="AR83" s="12"/>
      <c r="AS83" s="12"/>
      <c r="AT83" s="12"/>
      <c r="AU83" s="12"/>
      <c r="AV83" s="12"/>
      <c r="AW83" s="12"/>
      <c r="AX83" s="12"/>
    </row>
    <row r="84" spans="1:50" s="167" customFormat="1" ht="15" customHeight="1">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3"/>
      <c r="AQ84" s="12"/>
      <c r="AR84" s="12"/>
      <c r="AS84" s="12"/>
      <c r="AT84" s="12"/>
      <c r="AU84" s="12"/>
      <c r="AV84" s="12"/>
      <c r="AW84" s="12"/>
      <c r="AX84" s="12"/>
    </row>
    <row r="85" spans="1:50" s="167" customFormat="1" ht="15" customHeight="1">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3"/>
      <c r="AQ85" s="12"/>
      <c r="AR85" s="12"/>
      <c r="AS85" s="12"/>
      <c r="AT85" s="12"/>
      <c r="AU85" s="12"/>
      <c r="AV85" s="12"/>
      <c r="AW85" s="12"/>
      <c r="AX85" s="12"/>
    </row>
    <row r="86" spans="1:50" s="167" customFormat="1" ht="15" customHeight="1">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3"/>
      <c r="AQ86" s="12"/>
      <c r="AR86" s="12"/>
      <c r="AS86" s="12"/>
      <c r="AT86" s="12"/>
      <c r="AU86" s="12"/>
      <c r="AV86" s="12"/>
      <c r="AW86" s="12"/>
      <c r="AX86" s="12"/>
    </row>
    <row r="87" spans="1:50" s="167" customFormat="1" ht="15" customHeight="1">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3"/>
      <c r="AQ87" s="12"/>
      <c r="AR87" s="12"/>
      <c r="AS87" s="12"/>
      <c r="AT87" s="12"/>
      <c r="AU87" s="12"/>
      <c r="AV87" s="12"/>
      <c r="AW87" s="12"/>
      <c r="AX87" s="12"/>
    </row>
    <row r="88" spans="1:50" s="167" customFormat="1" ht="15" customHeight="1">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3"/>
      <c r="AQ88" s="12"/>
      <c r="AR88" s="12"/>
      <c r="AS88" s="12"/>
      <c r="AT88" s="12"/>
      <c r="AU88" s="12"/>
      <c r="AV88" s="12"/>
      <c r="AW88" s="12"/>
      <c r="AX88" s="12"/>
    </row>
    <row r="89" spans="1:50" s="167" customFormat="1" ht="15" customHeight="1">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3"/>
      <c r="AQ89" s="12"/>
      <c r="AR89" s="12"/>
      <c r="AS89" s="12"/>
      <c r="AT89" s="12"/>
      <c r="AU89" s="12"/>
      <c r="AV89" s="12"/>
      <c r="AW89" s="12"/>
      <c r="AX89" s="12"/>
    </row>
    <row r="90" spans="1:50" s="167" customFormat="1" ht="15" customHeight="1">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3"/>
      <c r="AQ90" s="12"/>
      <c r="AR90" s="12"/>
      <c r="AS90" s="12"/>
      <c r="AT90" s="12"/>
      <c r="AU90" s="12"/>
      <c r="AV90" s="12"/>
      <c r="AW90" s="12"/>
      <c r="AX90" s="12"/>
    </row>
    <row r="91" spans="1:50" s="167" customFormat="1" ht="15" customHeight="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3"/>
      <c r="AQ91" s="12"/>
      <c r="AR91" s="12"/>
      <c r="AS91" s="12"/>
      <c r="AT91" s="12"/>
      <c r="AU91" s="12"/>
      <c r="AV91" s="12"/>
      <c r="AW91" s="12"/>
      <c r="AX91" s="12"/>
    </row>
    <row r="92" spans="1:50" s="167" customFormat="1" ht="15" customHeight="1">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3"/>
      <c r="AQ92" s="12"/>
      <c r="AR92" s="12"/>
      <c r="AS92" s="12"/>
      <c r="AT92" s="12"/>
      <c r="AU92" s="12"/>
      <c r="AV92" s="12"/>
      <c r="AW92" s="12"/>
      <c r="AX92" s="12"/>
    </row>
    <row r="93" spans="1:50" s="167" customFormat="1" ht="15" customHeight="1">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3"/>
      <c r="AQ93" s="12"/>
      <c r="AR93" s="12"/>
      <c r="AS93" s="12"/>
      <c r="AT93" s="12"/>
      <c r="AU93" s="12"/>
      <c r="AV93" s="12"/>
      <c r="AW93" s="12"/>
      <c r="AX93" s="12"/>
    </row>
    <row r="94" spans="1:50" s="167" customFormat="1" ht="15" customHeight="1">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3"/>
      <c r="AQ94" s="12"/>
      <c r="AR94" s="12"/>
      <c r="AS94" s="12"/>
      <c r="AT94" s="12"/>
      <c r="AU94" s="12"/>
      <c r="AV94" s="12"/>
      <c r="AW94" s="12"/>
      <c r="AX94" s="12"/>
    </row>
    <row r="95" spans="1:50" s="167" customFormat="1" ht="15" customHeight="1">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3"/>
      <c r="AQ95" s="12"/>
      <c r="AR95" s="12"/>
      <c r="AS95" s="12"/>
      <c r="AT95" s="12"/>
      <c r="AU95" s="12"/>
      <c r="AV95" s="12"/>
      <c r="AW95" s="12"/>
      <c r="AX95" s="12"/>
    </row>
    <row r="96" spans="1:50" s="167" customFormat="1" ht="15" customHeight="1">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3"/>
      <c r="AQ96" s="12"/>
      <c r="AR96" s="12"/>
      <c r="AS96" s="12"/>
      <c r="AT96" s="12"/>
      <c r="AU96" s="12"/>
      <c r="AV96" s="12"/>
      <c r="AW96" s="12"/>
      <c r="AX96" s="12"/>
    </row>
    <row r="97" spans="1:50" s="167" customFormat="1" ht="15" customHeight="1">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3"/>
      <c r="AQ97" s="12"/>
      <c r="AR97" s="12"/>
      <c r="AS97" s="12"/>
      <c r="AT97" s="12"/>
      <c r="AU97" s="12"/>
      <c r="AV97" s="12"/>
      <c r="AW97" s="12"/>
      <c r="AX97" s="12"/>
    </row>
    <row r="98" spans="1:50" s="167" customFormat="1" ht="15" customHeight="1">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3"/>
      <c r="AQ98" s="12"/>
      <c r="AR98" s="12"/>
      <c r="AS98" s="12"/>
      <c r="AT98" s="12"/>
      <c r="AU98" s="12"/>
      <c r="AV98" s="12"/>
      <c r="AW98" s="12"/>
      <c r="AX98" s="12"/>
    </row>
    <row r="99" spans="1:50" s="167" customFormat="1" ht="15" customHeight="1">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3"/>
      <c r="AQ99" s="12"/>
      <c r="AR99" s="12"/>
      <c r="AS99" s="12"/>
      <c r="AT99" s="12"/>
      <c r="AU99" s="12"/>
      <c r="AV99" s="12"/>
      <c r="AW99" s="12"/>
      <c r="AX99" s="12"/>
    </row>
    <row r="100" spans="1:50" s="167" customFormat="1" ht="15" customHeight="1">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3"/>
      <c r="AQ100" s="12"/>
      <c r="AR100" s="12"/>
      <c r="AS100" s="12"/>
      <c r="AT100" s="12"/>
      <c r="AU100" s="12"/>
      <c r="AV100" s="12"/>
      <c r="AW100" s="12"/>
      <c r="AX100" s="12"/>
    </row>
  </sheetData>
  <sheetProtection algorithmName="SHA-512" hashValue="yO8lpWagar0ks5iSWWBJddJQb/uxRB8/7saom+m0qOYVEpw8uHKoOaVQXv29WrjiU5muzyExjRzv1R8RrjYCIw==" saltValue="odDIJHuDKFct5PwREyKDDA==" spinCount="100000" sheet="1" scenarios="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5"/>
  <dataValidations count="2">
    <dataValidation imeMode="hiragana" allowBlank="1" showInputMessage="1" sqref="A1 A64:AP1048576 AP1 AA6:AA8 AL8 AM1 AQ21:AW24 BF21:XFD24 BC1:BI6 AY1:BB20 BJ1:XFD20 BC13:BI20 AY25:XFD1048576" xr:uid="{00000000-0002-0000-1600-000000000000}"/>
    <dataValidation imeMode="hiragana" allowBlank="1" showInputMessage="1" showErrorMessage="1" sqref="AQ10" xr:uid="{00000000-0002-0000-16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FFFF00"/>
    <pageSetUpPr autoPageBreaks="0" fitToPage="1"/>
  </sheetPr>
  <dimension ref="A1:AY100"/>
  <sheetViews>
    <sheetView showRowColHeaders="0" workbookViewId="0">
      <selection activeCell="D16" sqref="D16"/>
    </sheetView>
  </sheetViews>
  <sheetFormatPr defaultColWidth="2.5" defaultRowHeight="15" customHeight="1"/>
  <cols>
    <col min="1" max="41" width="2.5" style="215" customWidth="1"/>
    <col min="42" max="42" width="2.5" style="221" customWidth="1"/>
    <col min="43" max="50" width="2.5" style="1" customWidth="1"/>
    <col min="51" max="16384" width="2.5" style="214"/>
  </cols>
  <sheetData>
    <row r="1" spans="1:51" s="211" customFormat="1" ht="15" customHeight="1">
      <c r="A1" s="2810"/>
      <c r="B1" s="2810"/>
      <c r="C1" s="2810"/>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10"/>
      <c r="AQ1" s="210"/>
      <c r="AR1" s="210"/>
      <c r="AS1" s="210"/>
      <c r="AT1" s="210"/>
      <c r="AU1" s="210"/>
      <c r="AV1" s="210"/>
      <c r="AW1" s="210"/>
      <c r="AX1" s="210"/>
    </row>
    <row r="2" spans="1:51" s="211" customFormat="1" ht="15" customHeight="1">
      <c r="A2" s="2810"/>
      <c r="B2" s="2810"/>
      <c r="C2" s="2810"/>
      <c r="D2" s="2803"/>
      <c r="E2" s="2803"/>
      <c r="F2" s="2803"/>
      <c r="G2" s="2803"/>
      <c r="H2" s="2803"/>
      <c r="I2" s="2803"/>
      <c r="J2" s="2803"/>
      <c r="K2" s="2803"/>
      <c r="L2" s="2803"/>
      <c r="M2" s="2803"/>
      <c r="N2" s="2803"/>
      <c r="O2" s="2803"/>
      <c r="P2" s="2803"/>
      <c r="Q2" s="2803"/>
      <c r="R2" s="2803"/>
      <c r="S2" s="2803"/>
      <c r="T2" s="2803"/>
      <c r="U2" s="2803"/>
      <c r="V2" s="2803"/>
      <c r="W2" s="2803"/>
      <c r="X2" s="2803"/>
      <c r="Y2" s="2803"/>
      <c r="Z2" s="2803"/>
      <c r="AA2" s="2803"/>
      <c r="AB2" s="2803"/>
      <c r="AC2" s="2803"/>
      <c r="AD2" s="2803"/>
      <c r="AE2" s="2803"/>
      <c r="AF2" s="2803"/>
      <c r="AG2" s="2803"/>
      <c r="AH2" s="2803"/>
      <c r="AI2" s="2803"/>
      <c r="AJ2" s="2803"/>
      <c r="AK2" s="2803"/>
      <c r="AL2" s="2803"/>
      <c r="AM2" s="2803"/>
      <c r="AN2" s="2803"/>
      <c r="AO2" s="2803"/>
      <c r="AP2" s="210"/>
      <c r="AQ2" s="210"/>
      <c r="AR2" s="210"/>
      <c r="AS2" s="210"/>
      <c r="AT2" s="210"/>
      <c r="AU2" s="210"/>
      <c r="AV2" s="210"/>
      <c r="AW2" s="210"/>
      <c r="AX2" s="210"/>
    </row>
    <row r="3" spans="1:51" s="211" customFormat="1" ht="15" customHeight="1">
      <c r="A3" s="2810"/>
      <c r="B3" s="2810"/>
      <c r="C3" s="2810"/>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803"/>
      <c r="AF3" s="2803"/>
      <c r="AG3" s="2803"/>
      <c r="AH3" s="2803"/>
      <c r="AI3" s="2803"/>
      <c r="AJ3" s="2803"/>
      <c r="AK3" s="2803"/>
      <c r="AL3" s="2803"/>
      <c r="AM3" s="2803"/>
      <c r="AN3" s="2803"/>
      <c r="AO3" s="2803"/>
      <c r="AP3" s="210"/>
      <c r="AQ3" s="210"/>
      <c r="AR3" s="210"/>
      <c r="AS3" s="210"/>
      <c r="AT3" s="210"/>
      <c r="AU3" s="210"/>
      <c r="AV3" s="210"/>
      <c r="AW3" s="210"/>
      <c r="AX3" s="210"/>
    </row>
    <row r="4" spans="1:51" s="211" customFormat="1" ht="15" customHeight="1">
      <c r="A4" s="2810"/>
      <c r="B4" s="2810"/>
      <c r="C4" s="2810"/>
      <c r="D4" s="2803"/>
      <c r="E4" s="2803"/>
      <c r="F4" s="2803"/>
      <c r="G4" s="2803"/>
      <c r="H4" s="2803"/>
      <c r="I4" s="2803"/>
      <c r="J4" s="2803"/>
      <c r="K4" s="2803"/>
      <c r="L4" s="2803"/>
      <c r="M4" s="2803"/>
      <c r="N4" s="2803"/>
      <c r="O4" s="2803"/>
      <c r="P4" s="2803"/>
      <c r="Q4" s="2803"/>
      <c r="R4" s="2803"/>
      <c r="S4" s="2803"/>
      <c r="T4" s="2803"/>
      <c r="U4" s="2803"/>
      <c r="V4" s="2803"/>
      <c r="W4" s="2803"/>
      <c r="X4" s="2803"/>
      <c r="Y4" s="2803"/>
      <c r="Z4" s="2803"/>
      <c r="AA4" s="2803"/>
      <c r="AB4" s="2803"/>
      <c r="AC4" s="2803"/>
      <c r="AD4" s="2803"/>
      <c r="AE4" s="2803"/>
      <c r="AF4" s="2803"/>
      <c r="AG4" s="2803"/>
      <c r="AH4" s="2803"/>
      <c r="AI4" s="2803"/>
      <c r="AJ4" s="2803"/>
      <c r="AK4" s="2803"/>
      <c r="AL4" s="2803"/>
      <c r="AM4" s="2803"/>
      <c r="AN4" s="2803"/>
      <c r="AO4" s="2803"/>
      <c r="AP4" s="210"/>
      <c r="AQ4" s="210"/>
      <c r="AR4" s="210"/>
      <c r="AS4" s="210"/>
      <c r="AT4" s="210"/>
      <c r="AU4" s="210"/>
      <c r="AV4" s="210"/>
      <c r="AW4" s="210"/>
      <c r="AX4" s="210"/>
    </row>
    <row r="5" spans="1:51" s="211" customFormat="1" ht="15" customHeight="1">
      <c r="A5" s="2810"/>
      <c r="B5" s="2810"/>
      <c r="C5" s="2810"/>
      <c r="D5" s="2803"/>
      <c r="E5" s="2803"/>
      <c r="F5" s="2803"/>
      <c r="G5" s="2803"/>
      <c r="H5" s="2803"/>
      <c r="I5" s="2803"/>
      <c r="J5" s="2803"/>
      <c r="K5" s="2803"/>
      <c r="L5" s="2803"/>
      <c r="M5" s="2803"/>
      <c r="N5" s="2803"/>
      <c r="O5" s="2803"/>
      <c r="P5" s="2803"/>
      <c r="Q5" s="2804" t="s">
        <v>1462</v>
      </c>
      <c r="R5" s="2804"/>
      <c r="S5" s="2804"/>
      <c r="T5" s="2804"/>
      <c r="U5" s="2804"/>
      <c r="V5" s="2804"/>
      <c r="W5" s="2804"/>
      <c r="X5" s="2804"/>
      <c r="Y5" s="2804"/>
      <c r="Z5" s="2804"/>
      <c r="AA5" s="2805"/>
      <c r="AB5" s="2805"/>
      <c r="AC5" s="2805"/>
      <c r="AD5" s="2805"/>
      <c r="AE5" s="2805"/>
      <c r="AF5" s="2805"/>
      <c r="AG5" s="2805"/>
      <c r="AH5" s="2805"/>
      <c r="AI5" s="2805"/>
      <c r="AJ5" s="2805"/>
      <c r="AK5" s="2805"/>
      <c r="AL5" s="2805"/>
      <c r="AM5" s="2803"/>
      <c r="AN5" s="2803"/>
      <c r="AO5" s="2803"/>
      <c r="AP5" s="210"/>
      <c r="AQ5" s="210"/>
      <c r="AR5" s="210"/>
      <c r="AS5" s="210"/>
      <c r="AT5" s="210"/>
      <c r="AU5" s="210"/>
      <c r="AV5" s="210"/>
      <c r="AW5" s="210"/>
      <c r="AX5" s="210"/>
    </row>
    <row r="6" spans="1:51" s="211" customFormat="1" ht="15" customHeight="1">
      <c r="A6" s="2810"/>
      <c r="B6" s="2810"/>
      <c r="C6" s="2810"/>
      <c r="D6" s="2803"/>
      <c r="E6" s="2803"/>
      <c r="F6" s="2803"/>
      <c r="G6" s="2803"/>
      <c r="H6" s="2803"/>
      <c r="I6" s="2803"/>
      <c r="J6" s="2803"/>
      <c r="K6" s="2803"/>
      <c r="L6" s="2803"/>
      <c r="M6" s="2803"/>
      <c r="N6" s="2803"/>
      <c r="O6" s="2803"/>
      <c r="P6" s="2803"/>
      <c r="Q6" s="2804"/>
      <c r="R6" s="2804"/>
      <c r="S6" s="2804"/>
      <c r="T6" s="2804"/>
      <c r="U6" s="2804"/>
      <c r="V6" s="2804"/>
      <c r="W6" s="2804"/>
      <c r="X6" s="2804"/>
      <c r="Y6" s="2804"/>
      <c r="Z6" s="2804"/>
      <c r="AA6" s="2806" t="s">
        <v>938</v>
      </c>
      <c r="AB6" s="2806"/>
      <c r="AC6" s="2806"/>
      <c r="AD6" s="2806"/>
      <c r="AE6" s="2806"/>
      <c r="AF6" s="2806"/>
      <c r="AG6" s="2806"/>
      <c r="AH6" s="2806"/>
      <c r="AI6" s="2806"/>
      <c r="AJ6" s="2806"/>
      <c r="AK6" s="2806"/>
      <c r="AL6" s="2806"/>
      <c r="AM6" s="2803"/>
      <c r="AN6" s="2803"/>
      <c r="AO6" s="2803"/>
      <c r="AP6" s="210"/>
      <c r="AQ6" s="210"/>
      <c r="AR6" s="210"/>
      <c r="AS6" s="210"/>
      <c r="AT6" s="210"/>
      <c r="AU6" s="210"/>
      <c r="AV6" s="210"/>
      <c r="AW6" s="210"/>
      <c r="AX6" s="210"/>
    </row>
    <row r="7" spans="1:51" s="211" customFormat="1" ht="15" customHeight="1">
      <c r="A7" s="2810"/>
      <c r="B7" s="2810"/>
      <c r="C7" s="2810"/>
      <c r="D7" s="2803"/>
      <c r="E7" s="2803"/>
      <c r="F7" s="2803"/>
      <c r="G7" s="2803"/>
      <c r="H7" s="2803"/>
      <c r="I7" s="2803"/>
      <c r="J7" s="2803"/>
      <c r="K7" s="2803"/>
      <c r="L7" s="2803"/>
      <c r="M7" s="2803"/>
      <c r="N7" s="2803"/>
      <c r="O7" s="2803"/>
      <c r="P7" s="2803"/>
      <c r="Q7" s="2807" t="s">
        <v>1628</v>
      </c>
      <c r="R7" s="2807"/>
      <c r="S7" s="2807"/>
      <c r="T7" s="2807"/>
      <c r="U7" s="2807"/>
      <c r="V7" s="2807"/>
      <c r="W7" s="2807"/>
      <c r="X7" s="2807"/>
      <c r="Y7" s="2807"/>
      <c r="Z7" s="2807"/>
      <c r="AA7" s="2806" t="s">
        <v>939</v>
      </c>
      <c r="AB7" s="2806"/>
      <c r="AC7" s="2806"/>
      <c r="AD7" s="2806"/>
      <c r="AE7" s="2806"/>
      <c r="AF7" s="2806"/>
      <c r="AG7" s="2806"/>
      <c r="AH7" s="2806"/>
      <c r="AI7" s="2806"/>
      <c r="AJ7" s="2806"/>
      <c r="AK7" s="2806"/>
      <c r="AL7" s="2806"/>
      <c r="AM7" s="2803"/>
      <c r="AN7" s="2803"/>
      <c r="AO7" s="2803"/>
      <c r="AP7" s="210"/>
      <c r="AQ7" s="210"/>
      <c r="AR7" s="210"/>
      <c r="AS7" s="210"/>
      <c r="AT7" s="210"/>
      <c r="AU7" s="210"/>
      <c r="AV7" s="210"/>
      <c r="AW7" s="210"/>
      <c r="AX7" s="210"/>
    </row>
    <row r="8" spans="1:51" s="211" customFormat="1" ht="15" customHeight="1" thickBot="1">
      <c r="A8" s="2810"/>
      <c r="B8" s="2810"/>
      <c r="C8" s="2810"/>
      <c r="D8" s="2803"/>
      <c r="E8" s="2803"/>
      <c r="F8" s="2803"/>
      <c r="G8" s="2803"/>
      <c r="H8" s="2803"/>
      <c r="I8" s="2803"/>
      <c r="J8" s="2803"/>
      <c r="K8" s="2803"/>
      <c r="L8" s="2803"/>
      <c r="M8" s="2803"/>
      <c r="N8" s="2803"/>
      <c r="O8" s="2803"/>
      <c r="P8" s="2803"/>
      <c r="Q8" s="2803"/>
      <c r="R8" s="2803"/>
      <c r="S8" s="2803"/>
      <c r="T8" s="2803"/>
      <c r="U8" s="2803"/>
      <c r="V8" s="2803"/>
      <c r="W8" s="2803"/>
      <c r="X8" s="2803"/>
      <c r="Y8" s="2803"/>
      <c r="Z8" s="2803"/>
      <c r="AA8" s="2809" t="s">
        <v>940</v>
      </c>
      <c r="AB8" s="2809"/>
      <c r="AC8" s="2809"/>
      <c r="AD8" s="2809"/>
      <c r="AE8" s="2788">
        <f>★入力画面!$M$18</f>
        <v>0</v>
      </c>
      <c r="AF8" s="2788"/>
      <c r="AG8" s="2788"/>
      <c r="AH8" s="2788"/>
      <c r="AI8" s="2788"/>
      <c r="AJ8" s="2788"/>
      <c r="AK8" s="2788"/>
      <c r="AL8" s="382" t="s">
        <v>1629</v>
      </c>
      <c r="AM8" s="2803"/>
      <c r="AN8" s="2803"/>
      <c r="AO8" s="2803"/>
      <c r="AP8" s="210"/>
      <c r="AQ8" s="210"/>
      <c r="AR8" s="210"/>
      <c r="AS8" s="210"/>
      <c r="AT8" s="210"/>
      <c r="AU8" s="210"/>
      <c r="AV8" s="210"/>
      <c r="AW8" s="210"/>
      <c r="AX8" s="210"/>
    </row>
    <row r="9" spans="1:51" s="211" customFormat="1" ht="15" customHeight="1" thickBot="1">
      <c r="A9" s="2810"/>
      <c r="B9" s="2810"/>
      <c r="C9" s="2810"/>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3"/>
      <c r="AB9" s="2803"/>
      <c r="AC9" s="2803"/>
      <c r="AD9" s="2803"/>
      <c r="AE9" s="2803"/>
      <c r="AF9" s="2803"/>
      <c r="AG9" s="2803"/>
      <c r="AH9" s="2803"/>
      <c r="AI9" s="2803"/>
      <c r="AJ9" s="2803"/>
      <c r="AK9" s="2803"/>
      <c r="AL9" s="2803"/>
      <c r="AM9" s="2803"/>
      <c r="AN9" s="2803"/>
      <c r="AO9" s="2803"/>
      <c r="AP9" s="212"/>
      <c r="AQ9" s="2796" t="s">
        <v>1465</v>
      </c>
      <c r="AR9" s="2797"/>
      <c r="AS9" s="2797"/>
      <c r="AT9" s="2797"/>
      <c r="AU9" s="2797"/>
      <c r="AV9" s="2797"/>
      <c r="AW9" s="2798"/>
      <c r="AX9" s="212"/>
      <c r="AY9" s="213"/>
    </row>
    <row r="10" spans="1:51" s="211" customFormat="1" ht="22.5" customHeight="1" thickBot="1">
      <c r="A10" s="2810"/>
      <c r="B10" s="2810"/>
      <c r="C10" s="2810"/>
      <c r="D10" s="383"/>
      <c r="E10" s="2799" t="s">
        <v>1842</v>
      </c>
      <c r="F10" s="2800"/>
      <c r="G10" s="2800"/>
      <c r="H10" s="2800"/>
      <c r="I10" s="2800"/>
      <c r="J10" s="2800"/>
      <c r="K10" s="2800"/>
      <c r="L10" s="2801"/>
      <c r="M10" s="2802"/>
      <c r="N10" s="2803"/>
      <c r="O10" s="2803"/>
      <c r="P10" s="2803"/>
      <c r="Q10" s="2803"/>
      <c r="R10" s="2803"/>
      <c r="S10" s="2803"/>
      <c r="T10" s="2803"/>
      <c r="U10" s="2803"/>
      <c r="V10" s="2803"/>
      <c r="W10" s="2803"/>
      <c r="X10" s="2803"/>
      <c r="Y10" s="2803"/>
      <c r="Z10" s="2803"/>
      <c r="AA10" s="2803"/>
      <c r="AB10" s="2803"/>
      <c r="AC10" s="2803"/>
      <c r="AD10" s="2803"/>
      <c r="AE10" s="2803"/>
      <c r="AF10" s="2803"/>
      <c r="AG10" s="2803"/>
      <c r="AH10" s="2803"/>
      <c r="AI10" s="2803"/>
      <c r="AJ10" s="2803"/>
      <c r="AK10" s="2803"/>
      <c r="AL10" s="2803"/>
      <c r="AM10" s="2803"/>
      <c r="AN10" s="2803"/>
      <c r="AO10" s="2803"/>
      <c r="AP10" s="210"/>
      <c r="AQ10" s="2260" t="s">
        <v>1454</v>
      </c>
      <c r="AR10" s="2261"/>
      <c r="AS10" s="2261"/>
      <c r="AT10" s="2261"/>
      <c r="AU10" s="2261"/>
      <c r="AV10" s="2261"/>
      <c r="AW10" s="2262"/>
      <c r="AX10" s="210"/>
    </row>
    <row r="11" spans="1:51" s="211" customFormat="1" ht="7.5" customHeight="1">
      <c r="A11" s="2810"/>
      <c r="B11" s="2810"/>
      <c r="C11" s="2810"/>
      <c r="D11" s="2803"/>
      <c r="E11" s="2803"/>
      <c r="F11" s="2803"/>
      <c r="G11" s="2803"/>
      <c r="H11" s="2803"/>
      <c r="I11" s="2803"/>
      <c r="J11" s="2803"/>
      <c r="K11" s="2803"/>
      <c r="L11" s="2803"/>
      <c r="M11" s="2803"/>
      <c r="N11" s="2803"/>
      <c r="O11" s="2803"/>
      <c r="P11" s="2803"/>
      <c r="Q11" s="2803"/>
      <c r="R11" s="2803"/>
      <c r="S11" s="2803"/>
      <c r="T11" s="2803"/>
      <c r="U11" s="2803"/>
      <c r="V11" s="2803"/>
      <c r="W11" s="2803"/>
      <c r="X11" s="2803"/>
      <c r="Y11" s="2803"/>
      <c r="Z11" s="2803"/>
      <c r="AA11" s="2803"/>
      <c r="AB11" s="2803"/>
      <c r="AC11" s="2803"/>
      <c r="AD11" s="2803"/>
      <c r="AE11" s="2803"/>
      <c r="AF11" s="2803"/>
      <c r="AG11" s="2803"/>
      <c r="AH11" s="2803"/>
      <c r="AI11" s="2803"/>
      <c r="AJ11" s="2803"/>
      <c r="AK11" s="2803"/>
      <c r="AL11" s="2803"/>
      <c r="AM11" s="2803"/>
      <c r="AN11" s="2803"/>
      <c r="AO11" s="2803"/>
      <c r="AP11" s="210"/>
      <c r="AQ11" s="2263"/>
      <c r="AR11" s="2264"/>
      <c r="AS11" s="2264"/>
      <c r="AT11" s="2264"/>
      <c r="AU11" s="2264"/>
      <c r="AV11" s="2264"/>
      <c r="AW11" s="2265"/>
      <c r="AX11" s="210"/>
    </row>
    <row r="12" spans="1:51" s="211" customFormat="1" ht="13.5" customHeight="1">
      <c r="A12" s="2810"/>
      <c r="B12" s="2810"/>
      <c r="C12" s="2810"/>
      <c r="D12" s="2803"/>
      <c r="E12" s="2803"/>
      <c r="F12" s="2803"/>
      <c r="G12" s="2811" t="s">
        <v>1630</v>
      </c>
      <c r="H12" s="2811"/>
      <c r="I12" s="2811"/>
      <c r="J12" s="2811"/>
      <c r="K12" s="2811"/>
      <c r="L12" s="2811"/>
      <c r="M12" s="2811"/>
      <c r="N12" s="2811"/>
      <c r="O12" s="2811"/>
      <c r="P12" s="2811"/>
      <c r="Q12" s="2811"/>
      <c r="R12" s="2811"/>
      <c r="S12" s="2811"/>
      <c r="T12" s="2811"/>
      <c r="U12" s="2811"/>
      <c r="V12" s="2811"/>
      <c r="W12" s="2811"/>
      <c r="X12" s="2811"/>
      <c r="Y12" s="2811"/>
      <c r="Z12" s="2811"/>
      <c r="AA12" s="2811"/>
      <c r="AB12" s="2811"/>
      <c r="AC12" s="2811"/>
      <c r="AD12" s="2811"/>
      <c r="AE12" s="2811"/>
      <c r="AF12" s="2811"/>
      <c r="AG12" s="2811"/>
      <c r="AH12" s="2811"/>
      <c r="AI12" s="2811"/>
      <c r="AJ12" s="2811"/>
      <c r="AK12" s="2811"/>
      <c r="AL12" s="2811"/>
      <c r="AM12" s="2803"/>
      <c r="AN12" s="2803"/>
      <c r="AO12" s="2803"/>
      <c r="AP12" s="210"/>
      <c r="AQ12" s="2263"/>
      <c r="AR12" s="2264"/>
      <c r="AS12" s="2264"/>
      <c r="AT12" s="2264"/>
      <c r="AU12" s="2264"/>
      <c r="AV12" s="2264"/>
      <c r="AW12" s="2265"/>
      <c r="AX12" s="210"/>
    </row>
    <row r="13" spans="1:51" s="211" customFormat="1" ht="13.5" customHeight="1">
      <c r="A13" s="2810"/>
      <c r="B13" s="2810"/>
      <c r="C13" s="2810"/>
      <c r="D13" s="2803"/>
      <c r="E13" s="2803"/>
      <c r="F13" s="2803"/>
      <c r="G13" s="2811" t="s">
        <v>1631</v>
      </c>
      <c r="H13" s="2811"/>
      <c r="I13" s="2811"/>
      <c r="J13" s="2811"/>
      <c r="K13" s="2811"/>
      <c r="L13" s="2811"/>
      <c r="M13" s="2811"/>
      <c r="N13" s="2811"/>
      <c r="O13" s="2811"/>
      <c r="P13" s="2811"/>
      <c r="Q13" s="2811"/>
      <c r="R13" s="2811"/>
      <c r="S13" s="2811"/>
      <c r="T13" s="2811"/>
      <c r="U13" s="2811"/>
      <c r="V13" s="2811"/>
      <c r="W13" s="2811"/>
      <c r="X13" s="2811"/>
      <c r="Y13" s="2811"/>
      <c r="Z13" s="2811"/>
      <c r="AA13" s="2811"/>
      <c r="AB13" s="2811"/>
      <c r="AC13" s="2811"/>
      <c r="AD13" s="2811"/>
      <c r="AE13" s="2811"/>
      <c r="AF13" s="2811"/>
      <c r="AG13" s="2811"/>
      <c r="AH13" s="2811"/>
      <c r="AI13" s="2811"/>
      <c r="AJ13" s="2811"/>
      <c r="AK13" s="2811"/>
      <c r="AL13" s="2811"/>
      <c r="AM13" s="2803"/>
      <c r="AN13" s="2803"/>
      <c r="AO13" s="2803"/>
      <c r="AP13" s="210"/>
      <c r="AQ13" s="2263"/>
      <c r="AR13" s="2264"/>
      <c r="AS13" s="2264"/>
      <c r="AT13" s="2264"/>
      <c r="AU13" s="2264"/>
      <c r="AV13" s="2264"/>
      <c r="AW13" s="2265"/>
      <c r="AX13" s="210"/>
    </row>
    <row r="14" spans="1:51" s="211" customFormat="1" ht="13.5" customHeight="1">
      <c r="A14" s="2810"/>
      <c r="B14" s="2810"/>
      <c r="C14" s="2810"/>
      <c r="D14" s="2803"/>
      <c r="E14" s="2803"/>
      <c r="F14" s="2803"/>
      <c r="G14" s="2811" t="s">
        <v>1632</v>
      </c>
      <c r="H14" s="2811"/>
      <c r="I14" s="2811"/>
      <c r="J14" s="2811"/>
      <c r="K14" s="2811"/>
      <c r="L14" s="2811"/>
      <c r="M14" s="2811"/>
      <c r="N14" s="2811"/>
      <c r="O14" s="2811"/>
      <c r="P14" s="2811"/>
      <c r="Q14" s="2811"/>
      <c r="R14" s="2811"/>
      <c r="S14" s="2811"/>
      <c r="T14" s="2811"/>
      <c r="U14" s="2811"/>
      <c r="V14" s="2811"/>
      <c r="W14" s="2811"/>
      <c r="X14" s="2811"/>
      <c r="Y14" s="2811"/>
      <c r="Z14" s="2811"/>
      <c r="AA14" s="2811"/>
      <c r="AB14" s="2811"/>
      <c r="AC14" s="2811"/>
      <c r="AD14" s="2811"/>
      <c r="AE14" s="2811"/>
      <c r="AF14" s="2811"/>
      <c r="AG14" s="2811"/>
      <c r="AH14" s="2811"/>
      <c r="AI14" s="2811"/>
      <c r="AJ14" s="2811"/>
      <c r="AK14" s="2811"/>
      <c r="AL14" s="2811"/>
      <c r="AM14" s="2803"/>
      <c r="AN14" s="2803"/>
      <c r="AO14" s="2803"/>
      <c r="AP14" s="210"/>
      <c r="AQ14" s="2263"/>
      <c r="AR14" s="2264"/>
      <c r="AS14" s="2264"/>
      <c r="AT14" s="2264"/>
      <c r="AU14" s="2264"/>
      <c r="AV14" s="2264"/>
      <c r="AW14" s="2265"/>
      <c r="AX14" s="210"/>
    </row>
    <row r="15" spans="1:51" s="211" customFormat="1" ht="14.25" customHeight="1" thickBot="1">
      <c r="A15" s="2810"/>
      <c r="B15" s="2810"/>
      <c r="C15" s="2810"/>
      <c r="D15" s="2803"/>
      <c r="E15" s="2803"/>
      <c r="F15" s="2803"/>
      <c r="G15" s="2811" t="s">
        <v>1633</v>
      </c>
      <c r="H15" s="2811"/>
      <c r="I15" s="2811"/>
      <c r="J15" s="2811"/>
      <c r="K15" s="2811"/>
      <c r="L15" s="2811"/>
      <c r="M15" s="2811"/>
      <c r="N15" s="2811"/>
      <c r="O15" s="2811"/>
      <c r="P15" s="2811"/>
      <c r="Q15" s="2811"/>
      <c r="R15" s="2811"/>
      <c r="S15" s="2811"/>
      <c r="T15" s="2811"/>
      <c r="U15" s="2811"/>
      <c r="V15" s="2811"/>
      <c r="W15" s="2811"/>
      <c r="X15" s="2811"/>
      <c r="Y15" s="2811"/>
      <c r="Z15" s="2811"/>
      <c r="AA15" s="2811"/>
      <c r="AB15" s="2811"/>
      <c r="AC15" s="2811"/>
      <c r="AD15" s="2811"/>
      <c r="AE15" s="2811"/>
      <c r="AF15" s="2811"/>
      <c r="AG15" s="2811"/>
      <c r="AH15" s="2811"/>
      <c r="AI15" s="2811"/>
      <c r="AJ15" s="2811"/>
      <c r="AK15" s="2811"/>
      <c r="AL15" s="2811"/>
      <c r="AM15" s="2803"/>
      <c r="AN15" s="2803"/>
      <c r="AO15" s="2803"/>
      <c r="AP15" s="210"/>
      <c r="AQ15" s="2266"/>
      <c r="AR15" s="2267"/>
      <c r="AS15" s="2267"/>
      <c r="AT15" s="2267"/>
      <c r="AU15" s="2267"/>
      <c r="AV15" s="2267"/>
      <c r="AW15" s="2268"/>
      <c r="AX15" s="210"/>
    </row>
    <row r="16" spans="1:51" s="211" customFormat="1" ht="15" customHeight="1">
      <c r="A16" s="2810"/>
      <c r="B16" s="2810"/>
      <c r="C16" s="2810"/>
      <c r="D16" s="384"/>
      <c r="E16" s="384"/>
      <c r="F16" s="384"/>
      <c r="G16" s="384"/>
      <c r="H16" s="384"/>
      <c r="I16" s="384"/>
      <c r="J16" s="384"/>
      <c r="K16" s="384"/>
      <c r="L16" s="384"/>
      <c r="M16" s="384"/>
      <c r="N16" s="384"/>
      <c r="O16" s="384"/>
      <c r="P16" s="384"/>
      <c r="Q16" s="384"/>
      <c r="R16" s="384"/>
      <c r="S16" s="384"/>
      <c r="T16" s="384"/>
      <c r="U16" s="384"/>
      <c r="V16" s="384"/>
      <c r="W16" s="384"/>
      <c r="X16" s="393"/>
      <c r="Y16" s="393"/>
      <c r="Z16" s="393"/>
      <c r="AA16" s="393"/>
      <c r="AB16" s="393"/>
      <c r="AC16" s="393"/>
      <c r="AD16" s="393"/>
      <c r="AE16" s="393"/>
      <c r="AF16" s="393"/>
      <c r="AG16" s="393"/>
      <c r="AH16" s="394"/>
      <c r="AI16" s="394"/>
      <c r="AJ16" s="394"/>
      <c r="AK16" s="394"/>
      <c r="AL16" s="384"/>
      <c r="AM16" s="2803"/>
      <c r="AN16" s="2803"/>
      <c r="AO16" s="2803"/>
      <c r="AP16" s="212"/>
      <c r="AX16" s="212"/>
      <c r="AY16" s="213"/>
    </row>
    <row r="17" spans="1:51" s="211" customFormat="1" ht="15" customHeight="1">
      <c r="A17" s="2810"/>
      <c r="B17" s="2810"/>
      <c r="C17" s="2810"/>
      <c r="D17" s="384"/>
      <c r="E17" s="384"/>
      <c r="F17" s="384"/>
      <c r="G17" s="384"/>
      <c r="H17" s="384"/>
      <c r="I17" s="384"/>
      <c r="J17" s="384"/>
      <c r="K17" s="384"/>
      <c r="L17" s="384"/>
      <c r="M17" s="384"/>
      <c r="N17" s="384"/>
      <c r="O17" s="384"/>
      <c r="P17" s="384"/>
      <c r="Q17" s="384"/>
      <c r="R17" s="384"/>
      <c r="S17" s="384"/>
      <c r="T17" s="384"/>
      <c r="U17" s="384"/>
      <c r="V17" s="384"/>
      <c r="W17" s="384"/>
      <c r="X17" s="393"/>
      <c r="Y17" s="393"/>
      <c r="Z17" s="393"/>
      <c r="AA17" s="393"/>
      <c r="AB17" s="393"/>
      <c r="AC17" s="393"/>
      <c r="AD17" s="393"/>
      <c r="AE17" s="393"/>
      <c r="AF17" s="393"/>
      <c r="AG17" s="393"/>
      <c r="AH17" s="394"/>
      <c r="AI17" s="394"/>
      <c r="AJ17" s="394"/>
      <c r="AK17" s="394"/>
      <c r="AL17" s="384"/>
      <c r="AM17" s="2803"/>
      <c r="AN17" s="2803"/>
      <c r="AO17" s="2803"/>
      <c r="AP17" s="212"/>
      <c r="AX17" s="212"/>
      <c r="AY17" s="213"/>
    </row>
    <row r="18" spans="1:51" s="211" customFormat="1" ht="15" customHeight="1">
      <c r="A18" s="2810"/>
      <c r="B18" s="2810"/>
      <c r="C18" s="2810"/>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94"/>
      <c r="AF18" s="394"/>
      <c r="AG18" s="394"/>
      <c r="AH18" s="394"/>
      <c r="AI18" s="394"/>
      <c r="AJ18" s="394"/>
      <c r="AK18" s="394"/>
      <c r="AL18" s="384"/>
      <c r="AM18" s="2803"/>
      <c r="AN18" s="2803"/>
      <c r="AO18" s="2803"/>
      <c r="AP18" s="212"/>
      <c r="AX18" s="212"/>
      <c r="AY18" s="213"/>
    </row>
    <row r="19" spans="1:51" s="211" customFormat="1" ht="15" customHeight="1">
      <c r="A19" s="2810"/>
      <c r="B19" s="2810"/>
      <c r="C19" s="2810"/>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2803"/>
      <c r="AN19" s="2803"/>
      <c r="AO19" s="2803"/>
      <c r="AP19" s="212"/>
      <c r="AX19" s="212"/>
      <c r="AY19" s="213"/>
    </row>
    <row r="20" spans="1:51" s="211" customFormat="1" ht="15" customHeight="1">
      <c r="A20" s="2810"/>
      <c r="B20" s="2810"/>
      <c r="C20" s="2810"/>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2803"/>
      <c r="AN20" s="2803"/>
      <c r="AO20" s="2803"/>
      <c r="AP20" s="212"/>
      <c r="AQ20" s="213"/>
      <c r="AR20" s="213"/>
      <c r="AS20" s="213"/>
      <c r="AT20" s="213"/>
      <c r="AU20" s="213"/>
      <c r="AV20" s="213"/>
      <c r="AW20" s="213"/>
      <c r="AX20" s="212"/>
      <c r="AY20" s="213"/>
    </row>
    <row r="21" spans="1:51" s="211" customFormat="1" ht="15" customHeight="1">
      <c r="A21" s="2810"/>
      <c r="B21" s="2810"/>
      <c r="C21" s="2810"/>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2803"/>
      <c r="AN21" s="2803"/>
      <c r="AO21" s="2803"/>
      <c r="AP21" s="212"/>
      <c r="AQ21" s="213"/>
      <c r="AX21" s="212"/>
    </row>
    <row r="22" spans="1:51" s="211" customFormat="1" ht="15" customHeight="1">
      <c r="A22" s="2810"/>
      <c r="B22" s="2810"/>
      <c r="C22" s="2810"/>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2803"/>
      <c r="AN22" s="2803"/>
      <c r="AO22" s="2803"/>
      <c r="AP22" s="212"/>
      <c r="AQ22" s="213"/>
      <c r="AX22" s="212"/>
    </row>
    <row r="23" spans="1:51" s="211" customFormat="1" ht="15" customHeight="1">
      <c r="A23" s="2810"/>
      <c r="B23" s="2810"/>
      <c r="C23" s="2810"/>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2803"/>
      <c r="AN23" s="2803"/>
      <c r="AO23" s="2803"/>
      <c r="AP23" s="212"/>
      <c r="AQ23" s="213"/>
      <c r="AX23" s="212"/>
    </row>
    <row r="24" spans="1:51" s="211" customFormat="1" ht="15" customHeight="1">
      <c r="A24" s="2810"/>
      <c r="B24" s="2810"/>
      <c r="C24" s="2810"/>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2803"/>
      <c r="AN24" s="2803"/>
      <c r="AO24" s="2803"/>
      <c r="AP24" s="212"/>
      <c r="AQ24" s="213"/>
      <c r="AX24" s="212"/>
    </row>
    <row r="25" spans="1:51" s="211" customFormat="1" ht="15" customHeight="1">
      <c r="A25" s="2810"/>
      <c r="B25" s="2810"/>
      <c r="C25" s="2810"/>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2803"/>
      <c r="AN25" s="2803"/>
      <c r="AO25" s="2803"/>
      <c r="AP25" s="212"/>
      <c r="AQ25" s="213"/>
      <c r="AR25" s="213"/>
      <c r="AS25" s="213"/>
      <c r="AT25" s="213"/>
      <c r="AU25" s="213"/>
      <c r="AV25" s="213"/>
      <c r="AW25" s="213"/>
      <c r="AX25" s="212"/>
      <c r="AY25" s="213"/>
    </row>
    <row r="26" spans="1:51" s="211" customFormat="1" ht="15" customHeight="1">
      <c r="A26" s="2810"/>
      <c r="B26" s="2810"/>
      <c r="C26" s="2810"/>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2803"/>
      <c r="AN26" s="2803"/>
      <c r="AO26" s="2803"/>
      <c r="AP26" s="212"/>
      <c r="AQ26" s="213"/>
      <c r="AR26" s="213"/>
      <c r="AS26" s="213"/>
      <c r="AT26" s="213"/>
      <c r="AU26" s="213"/>
      <c r="AV26" s="213"/>
      <c r="AW26" s="213"/>
      <c r="AX26" s="212"/>
      <c r="AY26" s="213"/>
    </row>
    <row r="27" spans="1:51" s="211" customFormat="1" ht="15" customHeight="1">
      <c r="A27" s="2810"/>
      <c r="B27" s="2810"/>
      <c r="C27" s="2810"/>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2803"/>
      <c r="AN27" s="2803"/>
      <c r="AO27" s="2803"/>
      <c r="AP27" s="212"/>
      <c r="AQ27" s="212"/>
      <c r="AR27" s="212"/>
      <c r="AS27" s="212"/>
      <c r="AT27" s="212"/>
      <c r="AU27" s="212"/>
      <c r="AV27" s="212"/>
      <c r="AW27" s="212"/>
      <c r="AX27" s="212"/>
      <c r="AY27" s="213"/>
    </row>
    <row r="28" spans="1:51" s="211" customFormat="1" ht="15" customHeight="1">
      <c r="A28" s="2810"/>
      <c r="B28" s="2810"/>
      <c r="C28" s="2810"/>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2803"/>
      <c r="AN28" s="2803"/>
      <c r="AO28" s="2803"/>
      <c r="AP28" s="212"/>
      <c r="AQ28" s="212"/>
      <c r="AR28" s="212"/>
      <c r="AS28" s="212"/>
      <c r="AT28" s="212"/>
      <c r="AU28" s="212"/>
      <c r="AV28" s="212"/>
      <c r="AW28" s="212"/>
      <c r="AX28" s="212"/>
      <c r="AY28" s="213"/>
    </row>
    <row r="29" spans="1:51" s="211" customFormat="1" ht="15" customHeight="1">
      <c r="A29" s="2810"/>
      <c r="B29" s="2810"/>
      <c r="C29" s="2810"/>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2803"/>
      <c r="AN29" s="2803"/>
      <c r="AO29" s="2803"/>
      <c r="AP29" s="210"/>
      <c r="AQ29" s="210"/>
      <c r="AR29" s="210"/>
      <c r="AS29" s="210"/>
      <c r="AT29" s="210"/>
      <c r="AU29" s="210"/>
      <c r="AV29" s="210"/>
      <c r="AW29" s="210"/>
      <c r="AX29" s="210"/>
    </row>
    <row r="30" spans="1:51" s="211" customFormat="1" ht="15" customHeight="1">
      <c r="A30" s="2810"/>
      <c r="B30" s="2810"/>
      <c r="C30" s="2810"/>
      <c r="D30" s="384"/>
      <c r="E30" s="384"/>
      <c r="F30" s="384"/>
      <c r="G30" s="384"/>
      <c r="H30" s="384"/>
      <c r="I30" s="384"/>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2803"/>
      <c r="AN30" s="2803"/>
      <c r="AO30" s="2803"/>
      <c r="AP30" s="210"/>
      <c r="AQ30" s="210"/>
      <c r="AR30" s="210"/>
      <c r="AS30" s="210"/>
      <c r="AT30" s="210"/>
      <c r="AU30" s="210"/>
      <c r="AV30" s="210"/>
      <c r="AW30" s="210"/>
      <c r="AX30" s="210"/>
    </row>
    <row r="31" spans="1:51" s="211" customFormat="1" ht="15" customHeight="1">
      <c r="A31" s="2810"/>
      <c r="B31" s="2810"/>
      <c r="C31" s="2810"/>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2803"/>
      <c r="AN31" s="2803"/>
      <c r="AO31" s="2803"/>
      <c r="AP31" s="210"/>
      <c r="AQ31" s="210"/>
      <c r="AR31" s="210"/>
      <c r="AS31" s="210"/>
      <c r="AT31" s="210"/>
      <c r="AU31" s="210"/>
      <c r="AV31" s="210"/>
      <c r="AW31" s="210"/>
      <c r="AX31" s="210"/>
    </row>
    <row r="32" spans="1:51" s="211" customFormat="1" ht="15" customHeight="1">
      <c r="A32" s="2810"/>
      <c r="B32" s="2810"/>
      <c r="C32" s="2810"/>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2803"/>
      <c r="AN32" s="2803"/>
      <c r="AO32" s="2803"/>
      <c r="AP32" s="210"/>
      <c r="AQ32" s="210"/>
      <c r="AR32" s="210"/>
      <c r="AS32" s="210"/>
      <c r="AT32" s="210"/>
      <c r="AU32" s="210"/>
      <c r="AV32" s="210"/>
      <c r="AW32" s="210"/>
      <c r="AX32" s="210"/>
    </row>
    <row r="33" spans="1:50" s="211" customFormat="1" ht="15" customHeight="1">
      <c r="A33" s="2810"/>
      <c r="B33" s="2810"/>
      <c r="C33" s="2810"/>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2803"/>
      <c r="AN33" s="2803"/>
      <c r="AO33" s="2803"/>
      <c r="AP33" s="210"/>
      <c r="AQ33" s="210"/>
      <c r="AR33" s="210"/>
      <c r="AS33" s="210"/>
      <c r="AT33" s="210"/>
      <c r="AU33" s="210"/>
      <c r="AV33" s="210"/>
      <c r="AW33" s="210"/>
      <c r="AX33" s="210"/>
    </row>
    <row r="34" spans="1:50" s="211" customFormat="1" ht="15" customHeight="1">
      <c r="A34" s="2810"/>
      <c r="B34" s="2810"/>
      <c r="C34" s="2810"/>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2803"/>
      <c r="AN34" s="2803"/>
      <c r="AO34" s="2803"/>
      <c r="AP34" s="210"/>
      <c r="AQ34" s="210"/>
      <c r="AR34" s="210"/>
      <c r="AS34" s="210"/>
      <c r="AT34" s="210"/>
      <c r="AU34" s="210"/>
      <c r="AV34" s="210"/>
      <c r="AW34" s="210"/>
      <c r="AX34" s="210"/>
    </row>
    <row r="35" spans="1:50" s="211" customFormat="1" ht="15" customHeight="1">
      <c r="A35" s="2810"/>
      <c r="B35" s="2810"/>
      <c r="C35" s="2810"/>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2803"/>
      <c r="AN35" s="2803"/>
      <c r="AO35" s="2803"/>
      <c r="AP35" s="210"/>
      <c r="AQ35" s="210"/>
      <c r="AR35" s="210"/>
      <c r="AS35" s="210"/>
      <c r="AT35" s="210"/>
      <c r="AU35" s="210"/>
      <c r="AV35" s="210"/>
      <c r="AW35" s="210"/>
      <c r="AX35" s="210"/>
    </row>
    <row r="36" spans="1:50" s="211" customFormat="1" ht="15" customHeight="1">
      <c r="A36" s="2810"/>
      <c r="B36" s="2810"/>
      <c r="C36" s="2810"/>
      <c r="D36" s="384"/>
      <c r="E36" s="384"/>
      <c r="F36" s="384"/>
      <c r="G36" s="393"/>
      <c r="H36" s="393"/>
      <c r="I36" s="393"/>
      <c r="J36" s="393"/>
      <c r="K36" s="393"/>
      <c r="L36" s="393"/>
      <c r="M36" s="393"/>
      <c r="N36" s="393"/>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2803"/>
      <c r="AN36" s="2803"/>
      <c r="AO36" s="2803"/>
      <c r="AP36" s="210"/>
      <c r="AQ36" s="210"/>
      <c r="AR36" s="210"/>
      <c r="AS36" s="210"/>
      <c r="AT36" s="210"/>
      <c r="AU36" s="210"/>
      <c r="AV36" s="210"/>
      <c r="AW36" s="210"/>
      <c r="AX36" s="210"/>
    </row>
    <row r="37" spans="1:50" s="211" customFormat="1" ht="15" customHeight="1">
      <c r="A37" s="2810"/>
      <c r="B37" s="2810"/>
      <c r="C37" s="2810"/>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2803"/>
      <c r="AN37" s="2803"/>
      <c r="AO37" s="2803"/>
      <c r="AP37" s="210"/>
      <c r="AQ37" s="210"/>
      <c r="AR37" s="210"/>
      <c r="AS37" s="210"/>
      <c r="AT37" s="210"/>
      <c r="AU37" s="210"/>
      <c r="AV37" s="210"/>
      <c r="AW37" s="210"/>
      <c r="AX37" s="210"/>
    </row>
    <row r="38" spans="1:50" s="211" customFormat="1" ht="15" customHeight="1">
      <c r="A38" s="2810"/>
      <c r="B38" s="2810"/>
      <c r="C38" s="2810"/>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2803"/>
      <c r="AN38" s="2803"/>
      <c r="AO38" s="2803"/>
      <c r="AP38" s="210"/>
      <c r="AQ38" s="210"/>
      <c r="AR38" s="210"/>
      <c r="AS38" s="210"/>
      <c r="AT38" s="210"/>
      <c r="AU38" s="210"/>
      <c r="AV38" s="210"/>
      <c r="AW38" s="210"/>
      <c r="AX38" s="210"/>
    </row>
    <row r="39" spans="1:50" s="211" customFormat="1" ht="15" customHeight="1">
      <c r="A39" s="2810"/>
      <c r="B39" s="2810"/>
      <c r="C39" s="2810"/>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2803"/>
      <c r="AN39" s="2803"/>
      <c r="AO39" s="2803"/>
      <c r="AP39" s="210"/>
      <c r="AQ39" s="210"/>
      <c r="AR39" s="210"/>
      <c r="AS39" s="210"/>
      <c r="AT39" s="210"/>
      <c r="AU39" s="210"/>
      <c r="AV39" s="210"/>
      <c r="AW39" s="210"/>
      <c r="AX39" s="210"/>
    </row>
    <row r="40" spans="1:50" s="211" customFormat="1" ht="15" customHeight="1">
      <c r="A40" s="2810"/>
      <c r="B40" s="2810"/>
      <c r="C40" s="2810"/>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2803"/>
      <c r="AN40" s="2803"/>
      <c r="AO40" s="2803"/>
      <c r="AP40" s="210"/>
      <c r="AQ40" s="210"/>
      <c r="AR40" s="210"/>
      <c r="AS40" s="210"/>
      <c r="AT40" s="210"/>
      <c r="AU40" s="210"/>
      <c r="AV40" s="210"/>
      <c r="AW40" s="210"/>
      <c r="AX40" s="210"/>
    </row>
    <row r="41" spans="1:50" s="211" customFormat="1" ht="15" customHeight="1">
      <c r="A41" s="2810"/>
      <c r="B41" s="2810"/>
      <c r="C41" s="2810"/>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2803"/>
      <c r="AN41" s="2803"/>
      <c r="AO41" s="2803"/>
      <c r="AP41" s="210"/>
      <c r="AQ41" s="210"/>
      <c r="AR41" s="210"/>
      <c r="AS41" s="210"/>
      <c r="AT41" s="210"/>
      <c r="AU41" s="210"/>
      <c r="AV41" s="210"/>
      <c r="AW41" s="210"/>
      <c r="AX41" s="210"/>
    </row>
    <row r="42" spans="1:50" s="211" customFormat="1" ht="15" customHeight="1">
      <c r="A42" s="2810"/>
      <c r="B42" s="2810"/>
      <c r="C42" s="2810"/>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2803"/>
      <c r="AN42" s="2803"/>
      <c r="AO42" s="2803"/>
      <c r="AP42" s="210"/>
      <c r="AQ42" s="210"/>
      <c r="AR42" s="210"/>
      <c r="AS42" s="210"/>
      <c r="AT42" s="210"/>
      <c r="AU42" s="210"/>
      <c r="AV42" s="210"/>
      <c r="AW42" s="210"/>
      <c r="AX42" s="210"/>
    </row>
    <row r="43" spans="1:50" s="211" customFormat="1" ht="15" customHeight="1">
      <c r="A43" s="2810"/>
      <c r="B43" s="2810"/>
      <c r="C43" s="2810"/>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2803"/>
      <c r="AN43" s="2803"/>
      <c r="AO43" s="2803"/>
      <c r="AP43" s="210"/>
      <c r="AQ43" s="210"/>
      <c r="AR43" s="210"/>
      <c r="AS43" s="210"/>
      <c r="AT43" s="210"/>
      <c r="AU43" s="210"/>
      <c r="AV43" s="210"/>
      <c r="AW43" s="210"/>
      <c r="AX43" s="210"/>
    </row>
    <row r="44" spans="1:50" s="211" customFormat="1" ht="15" customHeight="1">
      <c r="A44" s="2810"/>
      <c r="B44" s="2810"/>
      <c r="C44" s="2810"/>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2803"/>
      <c r="AN44" s="2803"/>
      <c r="AO44" s="2803"/>
      <c r="AP44" s="210"/>
      <c r="AQ44" s="210"/>
      <c r="AR44" s="210"/>
      <c r="AS44" s="210"/>
      <c r="AT44" s="210"/>
      <c r="AU44" s="210"/>
      <c r="AV44" s="210"/>
      <c r="AW44" s="210"/>
      <c r="AX44" s="210"/>
    </row>
    <row r="45" spans="1:50" s="211" customFormat="1" ht="15" customHeight="1">
      <c r="A45" s="2810"/>
      <c r="B45" s="2810"/>
      <c r="C45" s="2810"/>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2803"/>
      <c r="AN45" s="2803"/>
      <c r="AO45" s="2803"/>
      <c r="AP45" s="210"/>
      <c r="AQ45" s="210"/>
      <c r="AR45" s="210"/>
      <c r="AS45" s="210"/>
      <c r="AT45" s="210"/>
      <c r="AU45" s="210"/>
      <c r="AV45" s="210"/>
      <c r="AW45" s="210"/>
      <c r="AX45" s="210"/>
    </row>
    <row r="46" spans="1:50" s="211" customFormat="1" ht="15" customHeight="1">
      <c r="A46" s="2810"/>
      <c r="B46" s="2810"/>
      <c r="C46" s="2810"/>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2803"/>
      <c r="AN46" s="2803"/>
      <c r="AO46" s="2803"/>
      <c r="AP46" s="210"/>
      <c r="AQ46" s="210"/>
      <c r="AR46" s="210"/>
      <c r="AS46" s="210"/>
      <c r="AT46" s="210"/>
      <c r="AU46" s="210"/>
      <c r="AV46" s="210"/>
      <c r="AW46" s="210"/>
      <c r="AX46" s="210"/>
    </row>
    <row r="47" spans="1:50" s="211" customFormat="1" ht="15" customHeight="1">
      <c r="A47" s="2810"/>
      <c r="B47" s="2810"/>
      <c r="C47" s="2810"/>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2803"/>
      <c r="AN47" s="2803"/>
      <c r="AO47" s="2803"/>
      <c r="AP47" s="210"/>
      <c r="AQ47" s="210"/>
      <c r="AR47" s="210"/>
      <c r="AS47" s="210"/>
      <c r="AT47" s="210"/>
      <c r="AU47" s="210"/>
      <c r="AV47" s="210"/>
      <c r="AW47" s="210"/>
      <c r="AX47" s="210"/>
    </row>
    <row r="48" spans="1:50" s="211" customFormat="1" ht="15" customHeight="1">
      <c r="A48" s="2810"/>
      <c r="B48" s="2810"/>
      <c r="C48" s="2810"/>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2803"/>
      <c r="AN48" s="2803"/>
      <c r="AO48" s="2803"/>
      <c r="AP48" s="210"/>
      <c r="AQ48" s="210"/>
      <c r="AR48" s="210"/>
      <c r="AS48" s="210"/>
      <c r="AT48" s="210"/>
      <c r="AU48" s="210"/>
      <c r="AV48" s="210"/>
      <c r="AW48" s="210"/>
      <c r="AX48" s="210"/>
    </row>
    <row r="49" spans="1:50" s="211" customFormat="1" ht="15" customHeight="1">
      <c r="A49" s="2810"/>
      <c r="B49" s="2810"/>
      <c r="C49" s="2810"/>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2803"/>
      <c r="AN49" s="2803"/>
      <c r="AO49" s="2803"/>
      <c r="AP49" s="210"/>
      <c r="AQ49" s="210"/>
      <c r="AR49" s="210"/>
      <c r="AS49" s="210"/>
      <c r="AT49" s="210"/>
      <c r="AU49" s="210"/>
      <c r="AV49" s="210"/>
      <c r="AW49" s="210"/>
      <c r="AX49" s="210"/>
    </row>
    <row r="50" spans="1:50" s="211" customFormat="1" ht="15" customHeight="1">
      <c r="A50" s="2810"/>
      <c r="B50" s="2810"/>
      <c r="C50" s="2810"/>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2803"/>
      <c r="AN50" s="2803"/>
      <c r="AO50" s="2803"/>
      <c r="AP50" s="210"/>
      <c r="AQ50" s="210"/>
      <c r="AR50" s="210"/>
      <c r="AS50" s="210"/>
      <c r="AT50" s="210"/>
      <c r="AU50" s="210"/>
      <c r="AV50" s="210"/>
      <c r="AW50" s="210"/>
      <c r="AX50" s="210"/>
    </row>
    <row r="51" spans="1:50" s="211" customFormat="1" ht="15" customHeight="1">
      <c r="A51" s="2810"/>
      <c r="B51" s="2810"/>
      <c r="C51" s="2810"/>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2803"/>
      <c r="AN51" s="2803"/>
      <c r="AO51" s="2803"/>
      <c r="AP51" s="210"/>
      <c r="AQ51" s="210"/>
      <c r="AR51" s="210"/>
      <c r="AS51" s="210"/>
      <c r="AT51" s="210"/>
      <c r="AU51" s="210"/>
      <c r="AV51" s="210"/>
      <c r="AW51" s="210"/>
      <c r="AX51" s="210"/>
    </row>
    <row r="52" spans="1:50" s="211" customFormat="1" ht="15" customHeight="1">
      <c r="A52" s="2810"/>
      <c r="B52" s="2810"/>
      <c r="C52" s="2810"/>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384"/>
      <c r="AL52" s="384"/>
      <c r="AM52" s="2803"/>
      <c r="AN52" s="2803"/>
      <c r="AO52" s="2803"/>
      <c r="AP52" s="210"/>
      <c r="AQ52" s="210"/>
      <c r="AR52" s="210"/>
      <c r="AS52" s="210"/>
      <c r="AT52" s="210"/>
      <c r="AU52" s="210"/>
      <c r="AV52" s="210"/>
      <c r="AW52" s="210"/>
      <c r="AX52" s="210"/>
    </row>
    <row r="53" spans="1:50" s="211" customFormat="1" ht="15" customHeight="1">
      <c r="A53" s="2810"/>
      <c r="B53" s="2810"/>
      <c r="C53" s="2810"/>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384"/>
      <c r="AL53" s="384"/>
      <c r="AM53" s="2803"/>
      <c r="AN53" s="2803"/>
      <c r="AO53" s="2803"/>
      <c r="AP53" s="210"/>
      <c r="AQ53" s="210"/>
      <c r="AR53" s="210"/>
      <c r="AS53" s="210"/>
      <c r="AT53" s="210"/>
      <c r="AU53" s="210"/>
      <c r="AV53" s="210"/>
      <c r="AW53" s="210"/>
      <c r="AX53" s="210"/>
    </row>
    <row r="54" spans="1:50" s="211" customFormat="1" ht="15" customHeight="1">
      <c r="A54" s="2810"/>
      <c r="B54" s="2810"/>
      <c r="C54" s="2810"/>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2803"/>
      <c r="AN54" s="2803"/>
      <c r="AO54" s="2803"/>
      <c r="AP54" s="210"/>
      <c r="AQ54" s="210"/>
      <c r="AR54" s="210"/>
      <c r="AS54" s="210"/>
      <c r="AT54" s="210"/>
      <c r="AU54" s="210"/>
      <c r="AV54" s="210"/>
      <c r="AW54" s="210"/>
      <c r="AX54" s="210"/>
    </row>
    <row r="55" spans="1:50" s="211" customFormat="1" ht="15" customHeight="1">
      <c r="A55" s="2810"/>
      <c r="B55" s="2810"/>
      <c r="C55" s="2810"/>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2803"/>
      <c r="AN55" s="2803"/>
      <c r="AO55" s="2803"/>
      <c r="AP55" s="210"/>
      <c r="AQ55" s="210"/>
      <c r="AR55" s="210"/>
      <c r="AS55" s="210"/>
      <c r="AT55" s="210"/>
      <c r="AU55" s="210"/>
      <c r="AV55" s="210"/>
      <c r="AW55" s="210"/>
      <c r="AX55" s="210"/>
    </row>
    <row r="56" spans="1:50" s="211" customFormat="1" ht="15" customHeight="1">
      <c r="A56" s="2810"/>
      <c r="B56" s="2810"/>
      <c r="C56" s="2810"/>
      <c r="D56" s="2803"/>
      <c r="E56" s="2803"/>
      <c r="F56" s="2803"/>
      <c r="G56" s="2803"/>
      <c r="H56" s="2803"/>
      <c r="I56" s="2803"/>
      <c r="J56" s="2803"/>
      <c r="K56" s="2803"/>
      <c r="L56" s="2803"/>
      <c r="M56" s="2803"/>
      <c r="N56" s="2803"/>
      <c r="O56" s="2803"/>
      <c r="P56" s="2803"/>
      <c r="Q56" s="2803"/>
      <c r="R56" s="2803"/>
      <c r="S56" s="2803"/>
      <c r="T56" s="2803"/>
      <c r="U56" s="2803"/>
      <c r="V56" s="2803"/>
      <c r="W56" s="2803"/>
      <c r="X56" s="2803"/>
      <c r="Y56" s="2803"/>
      <c r="Z56" s="2803"/>
      <c r="AA56" s="2803"/>
      <c r="AB56" s="2803"/>
      <c r="AC56" s="2803"/>
      <c r="AD56" s="2803"/>
      <c r="AE56" s="2803"/>
      <c r="AF56" s="2803"/>
      <c r="AG56" s="2803"/>
      <c r="AH56" s="2803"/>
      <c r="AI56" s="2803"/>
      <c r="AJ56" s="2803"/>
      <c r="AK56" s="2803"/>
      <c r="AL56" s="2803"/>
      <c r="AM56" s="2803"/>
      <c r="AN56" s="2803"/>
      <c r="AO56" s="2803"/>
      <c r="AP56" s="210"/>
      <c r="AQ56" s="210"/>
      <c r="AR56" s="210"/>
      <c r="AS56" s="210"/>
      <c r="AT56" s="210"/>
      <c r="AU56" s="210"/>
      <c r="AV56" s="210"/>
      <c r="AW56" s="210"/>
      <c r="AX56" s="210"/>
    </row>
    <row r="57" spans="1:50" s="211" customFormat="1" ht="15" customHeight="1">
      <c r="A57" s="2810"/>
      <c r="B57" s="2810"/>
      <c r="C57" s="2810"/>
      <c r="D57" s="2803"/>
      <c r="E57" s="2803"/>
      <c r="F57" s="2803"/>
      <c r="G57" s="2803"/>
      <c r="H57" s="2803"/>
      <c r="I57" s="2803"/>
      <c r="J57" s="2803"/>
      <c r="K57" s="2803"/>
      <c r="L57" s="2803"/>
      <c r="M57" s="2803"/>
      <c r="N57" s="2803"/>
      <c r="O57" s="2803"/>
      <c r="P57" s="2803"/>
      <c r="Q57" s="2803"/>
      <c r="R57" s="2803"/>
      <c r="S57" s="2803"/>
      <c r="T57" s="2803"/>
      <c r="U57" s="2803"/>
      <c r="V57" s="2803"/>
      <c r="W57" s="2803"/>
      <c r="X57" s="2803"/>
      <c r="Y57" s="2803"/>
      <c r="Z57" s="2803"/>
      <c r="AA57" s="2803"/>
      <c r="AB57" s="2803"/>
      <c r="AC57" s="2803"/>
      <c r="AD57" s="2803"/>
      <c r="AE57" s="2803"/>
      <c r="AF57" s="2803"/>
      <c r="AG57" s="2803"/>
      <c r="AH57" s="2803"/>
      <c r="AI57" s="2803"/>
      <c r="AJ57" s="2803"/>
      <c r="AK57" s="2803"/>
      <c r="AL57" s="2803"/>
      <c r="AM57" s="2803"/>
      <c r="AN57" s="2803"/>
      <c r="AO57" s="2803"/>
      <c r="AP57" s="210"/>
      <c r="AQ57" s="210"/>
      <c r="AR57" s="210"/>
      <c r="AS57" s="210"/>
      <c r="AT57" s="210"/>
      <c r="AU57" s="210"/>
      <c r="AV57" s="210"/>
      <c r="AW57" s="210"/>
      <c r="AX57" s="210"/>
    </row>
    <row r="58" spans="1:50" s="211" customFormat="1" ht="15" customHeight="1">
      <c r="A58" s="2810"/>
      <c r="B58" s="2810"/>
      <c r="C58" s="2810"/>
      <c r="D58" s="2803"/>
      <c r="E58" s="2803"/>
      <c r="F58" s="2803"/>
      <c r="G58" s="2803"/>
      <c r="H58" s="2803"/>
      <c r="I58" s="2803"/>
      <c r="J58" s="2803"/>
      <c r="K58" s="2803"/>
      <c r="L58" s="2803"/>
      <c r="M58" s="2803"/>
      <c r="N58" s="2803"/>
      <c r="O58" s="2803"/>
      <c r="P58" s="2803"/>
      <c r="Q58" s="2803"/>
      <c r="R58" s="2803"/>
      <c r="S58" s="2803"/>
      <c r="T58" s="2803"/>
      <c r="U58" s="2803"/>
      <c r="V58" s="2803"/>
      <c r="W58" s="2803"/>
      <c r="X58" s="2803"/>
      <c r="Y58" s="2803"/>
      <c r="Z58" s="2803"/>
      <c r="AA58" s="2803"/>
      <c r="AB58" s="2803"/>
      <c r="AC58" s="2803"/>
      <c r="AD58" s="2803"/>
      <c r="AE58" s="2803"/>
      <c r="AF58" s="2803"/>
      <c r="AG58" s="2803"/>
      <c r="AH58" s="2803"/>
      <c r="AI58" s="2803"/>
      <c r="AJ58" s="2803"/>
      <c r="AK58" s="2803"/>
      <c r="AL58" s="2803"/>
      <c r="AM58" s="2803"/>
      <c r="AN58" s="2803"/>
      <c r="AO58" s="2803"/>
      <c r="AP58" s="210"/>
      <c r="AQ58" s="210"/>
      <c r="AR58" s="210"/>
      <c r="AS58" s="210"/>
      <c r="AT58" s="210"/>
      <c r="AU58" s="210"/>
      <c r="AV58" s="210"/>
      <c r="AW58" s="210"/>
      <c r="AX58" s="210"/>
    </row>
    <row r="59" spans="1:50" s="211" customFormat="1" ht="8.25" customHeight="1">
      <c r="A59" s="2810"/>
      <c r="B59" s="2810"/>
      <c r="C59" s="2810"/>
      <c r="D59" s="2803"/>
      <c r="E59" s="2803"/>
      <c r="F59" s="2803"/>
      <c r="G59" s="2803"/>
      <c r="H59" s="2803"/>
      <c r="I59" s="2803"/>
      <c r="J59" s="2803"/>
      <c r="K59" s="2803"/>
      <c r="L59" s="2803"/>
      <c r="M59" s="2803"/>
      <c r="N59" s="2803"/>
      <c r="O59" s="2803"/>
      <c r="P59" s="2803"/>
      <c r="Q59" s="2803"/>
      <c r="R59" s="2803"/>
      <c r="S59" s="2803"/>
      <c r="T59" s="2803"/>
      <c r="U59" s="2803"/>
      <c r="V59" s="2803"/>
      <c r="W59" s="2803"/>
      <c r="X59" s="2803"/>
      <c r="Y59" s="2803"/>
      <c r="Z59" s="2803"/>
      <c r="AA59" s="2803"/>
      <c r="AB59" s="2803"/>
      <c r="AC59" s="2803"/>
      <c r="AD59" s="2803"/>
      <c r="AE59" s="2803"/>
      <c r="AF59" s="2803"/>
      <c r="AG59" s="2803"/>
      <c r="AH59" s="2803"/>
      <c r="AI59" s="2803"/>
      <c r="AJ59" s="2803"/>
      <c r="AK59" s="2803"/>
      <c r="AL59" s="2803"/>
      <c r="AM59" s="2803"/>
      <c r="AN59" s="2803"/>
      <c r="AO59" s="2803"/>
      <c r="AP59" s="210"/>
      <c r="AQ59" s="210"/>
      <c r="AR59" s="210"/>
      <c r="AS59" s="210"/>
      <c r="AT59" s="210"/>
      <c r="AU59" s="210"/>
      <c r="AV59" s="210"/>
      <c r="AW59" s="210"/>
      <c r="AX59" s="210"/>
    </row>
    <row r="60" spans="1:50" s="211" customFormat="1" ht="15" customHeight="1">
      <c r="A60" s="2808"/>
      <c r="B60" s="2808"/>
      <c r="C60" s="2808"/>
      <c r="D60" s="2808"/>
      <c r="E60" s="2808"/>
      <c r="F60" s="2808"/>
      <c r="G60" s="2808"/>
      <c r="H60" s="2808"/>
      <c r="I60" s="2808"/>
      <c r="J60" s="2808"/>
      <c r="K60" s="2808"/>
      <c r="L60" s="2808"/>
      <c r="M60" s="2808"/>
      <c r="N60" s="2808"/>
      <c r="O60" s="2808"/>
      <c r="P60" s="2808"/>
      <c r="Q60" s="2808"/>
      <c r="R60" s="2808"/>
      <c r="S60" s="2808"/>
      <c r="T60" s="2808"/>
      <c r="U60" s="2808"/>
      <c r="V60" s="2808"/>
      <c r="W60" s="2808"/>
      <c r="X60" s="2808"/>
      <c r="Y60" s="2808"/>
      <c r="Z60" s="2808"/>
      <c r="AA60" s="2808"/>
      <c r="AB60" s="2808"/>
      <c r="AC60" s="2808"/>
      <c r="AD60" s="2808"/>
      <c r="AE60" s="2808"/>
      <c r="AF60" s="2808"/>
      <c r="AG60" s="2808"/>
      <c r="AH60" s="2808"/>
      <c r="AI60" s="2808"/>
      <c r="AJ60" s="2808"/>
      <c r="AK60" s="2808"/>
      <c r="AL60" s="2808"/>
      <c r="AM60" s="2808"/>
      <c r="AN60" s="2808"/>
      <c r="AO60" s="2808"/>
      <c r="AP60" s="210"/>
      <c r="AQ60" s="210"/>
      <c r="AR60" s="210"/>
      <c r="AS60" s="210"/>
      <c r="AT60" s="210"/>
      <c r="AU60" s="210"/>
      <c r="AV60" s="210"/>
      <c r="AW60" s="210"/>
      <c r="AX60" s="210"/>
    </row>
    <row r="61" spans="1:50" s="211" customFormat="1" ht="11.25" customHeight="1">
      <c r="A61" s="2808"/>
      <c r="B61" s="2808"/>
      <c r="C61" s="2808"/>
      <c r="D61" s="2808"/>
      <c r="E61" s="2808"/>
      <c r="F61" s="2808"/>
      <c r="G61" s="2808"/>
      <c r="H61" s="2808"/>
      <c r="I61" s="2808"/>
      <c r="J61" s="2808"/>
      <c r="K61" s="2808"/>
      <c r="L61" s="2808"/>
      <c r="M61" s="2808"/>
      <c r="N61" s="2808"/>
      <c r="O61" s="2808"/>
      <c r="P61" s="2808"/>
      <c r="Q61" s="2808"/>
      <c r="R61" s="2808"/>
      <c r="S61" s="2808"/>
      <c r="T61" s="2808"/>
      <c r="U61" s="2808"/>
      <c r="V61" s="2808"/>
      <c r="W61" s="2808"/>
      <c r="X61" s="2808"/>
      <c r="Y61" s="2808"/>
      <c r="Z61" s="2808"/>
      <c r="AA61" s="2808"/>
      <c r="AB61" s="2808"/>
      <c r="AC61" s="2808"/>
      <c r="AD61" s="2808"/>
      <c r="AE61" s="2808"/>
      <c r="AF61" s="2808"/>
      <c r="AG61" s="2808"/>
      <c r="AH61" s="2808"/>
      <c r="AI61" s="2808"/>
      <c r="AJ61" s="2808"/>
      <c r="AK61" s="2808"/>
      <c r="AL61" s="2808"/>
      <c r="AM61" s="2808"/>
      <c r="AN61" s="2808"/>
      <c r="AO61" s="2808"/>
      <c r="AP61" s="210"/>
      <c r="AQ61" s="210"/>
      <c r="AR61" s="210"/>
      <c r="AS61" s="210"/>
      <c r="AT61" s="210"/>
      <c r="AU61" s="210"/>
      <c r="AV61" s="210"/>
      <c r="AW61" s="210"/>
      <c r="AX61" s="210"/>
    </row>
    <row r="62" spans="1:50" s="211" customFormat="1" ht="15" customHeight="1">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0"/>
      <c r="AQ62" s="210"/>
      <c r="AR62" s="210"/>
      <c r="AS62" s="210"/>
      <c r="AT62" s="210"/>
      <c r="AU62" s="210"/>
      <c r="AV62" s="210"/>
      <c r="AW62" s="210"/>
      <c r="AX62" s="210"/>
    </row>
    <row r="63" spans="1:50" ht="15" hidden="1" customHeight="1">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8"/>
      <c r="AQ63" s="218"/>
      <c r="AR63" s="218"/>
      <c r="AS63" s="218"/>
      <c r="AT63" s="218"/>
      <c r="AU63" s="218"/>
      <c r="AV63" s="218"/>
      <c r="AW63" s="218"/>
      <c r="AX63" s="218"/>
    </row>
    <row r="64" spans="1:50" s="211" customFormat="1" ht="15" customHeight="1">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20"/>
      <c r="AQ64" s="12"/>
      <c r="AR64" s="12"/>
      <c r="AS64" s="12"/>
      <c r="AT64" s="12"/>
      <c r="AU64" s="12"/>
      <c r="AV64" s="12"/>
      <c r="AW64" s="12"/>
      <c r="AX64" s="12"/>
    </row>
    <row r="65" spans="1:50" s="211" customFormat="1" ht="15" customHeight="1">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20"/>
      <c r="AQ65" s="12"/>
      <c r="AR65" s="12"/>
      <c r="AS65" s="12"/>
      <c r="AT65" s="12"/>
      <c r="AU65" s="12"/>
      <c r="AV65" s="12"/>
      <c r="AW65" s="12"/>
      <c r="AX65" s="12"/>
    </row>
    <row r="66" spans="1:50" s="211" customFormat="1" ht="15" customHeight="1">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20"/>
      <c r="AQ66" s="12"/>
      <c r="AR66" s="12"/>
      <c r="AS66" s="12"/>
      <c r="AT66" s="12"/>
      <c r="AU66" s="12"/>
      <c r="AV66" s="12"/>
      <c r="AW66" s="12"/>
      <c r="AX66" s="12"/>
    </row>
    <row r="67" spans="1:50" s="211" customFormat="1" ht="15" customHeight="1">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20"/>
      <c r="AQ67" s="12"/>
      <c r="AR67" s="12"/>
      <c r="AS67" s="12"/>
      <c r="AT67" s="12"/>
      <c r="AU67" s="12"/>
      <c r="AV67" s="12"/>
      <c r="AW67" s="12"/>
      <c r="AX67" s="12"/>
    </row>
    <row r="68" spans="1:50" s="211" customFormat="1" ht="15" customHeight="1">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20"/>
      <c r="AQ68" s="12"/>
      <c r="AR68" s="12"/>
      <c r="AS68" s="12"/>
      <c r="AT68" s="12"/>
      <c r="AU68" s="12"/>
      <c r="AV68" s="12"/>
      <c r="AW68" s="12"/>
      <c r="AX68" s="12"/>
    </row>
    <row r="69" spans="1:50" s="211" customFormat="1" ht="15" customHeight="1">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20"/>
      <c r="AQ69" s="12"/>
      <c r="AR69" s="12"/>
      <c r="AS69" s="12"/>
      <c r="AT69" s="12"/>
      <c r="AU69" s="12"/>
      <c r="AV69" s="12"/>
      <c r="AW69" s="12"/>
      <c r="AX69" s="12"/>
    </row>
    <row r="70" spans="1:50" s="211" customFormat="1" ht="15" customHeight="1">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20"/>
      <c r="AQ70" s="12"/>
      <c r="AR70" s="12"/>
      <c r="AS70" s="12"/>
      <c r="AT70" s="12"/>
      <c r="AU70" s="12"/>
      <c r="AV70" s="12"/>
      <c r="AW70" s="12"/>
      <c r="AX70" s="12"/>
    </row>
    <row r="71" spans="1:50" s="211" customFormat="1" ht="15" customHeight="1">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20"/>
      <c r="AQ71" s="12"/>
      <c r="AR71" s="12"/>
      <c r="AS71" s="12"/>
      <c r="AT71" s="12"/>
      <c r="AU71" s="12"/>
      <c r="AV71" s="12"/>
      <c r="AW71" s="12"/>
      <c r="AX71" s="12"/>
    </row>
    <row r="72" spans="1:50" s="211" customFormat="1" ht="15" customHeight="1">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20"/>
      <c r="AQ72" s="12"/>
      <c r="AR72" s="12"/>
      <c r="AS72" s="12"/>
      <c r="AT72" s="12"/>
      <c r="AU72" s="12"/>
      <c r="AV72" s="12"/>
      <c r="AW72" s="12"/>
      <c r="AX72" s="12"/>
    </row>
    <row r="73" spans="1:50" s="211" customFormat="1" ht="15" customHeight="1">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20"/>
      <c r="AQ73" s="12"/>
      <c r="AR73" s="12"/>
      <c r="AS73" s="12"/>
      <c r="AT73" s="12"/>
      <c r="AU73" s="12"/>
      <c r="AV73" s="12"/>
      <c r="AW73" s="12"/>
      <c r="AX73" s="12"/>
    </row>
    <row r="74" spans="1:50" s="211" customFormat="1" ht="15" customHeight="1">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20"/>
      <c r="AQ74" s="12"/>
      <c r="AR74" s="12"/>
      <c r="AS74" s="12"/>
      <c r="AT74" s="12"/>
      <c r="AU74" s="12"/>
      <c r="AV74" s="12"/>
      <c r="AW74" s="12"/>
      <c r="AX74" s="12"/>
    </row>
    <row r="75" spans="1:50" s="211" customFormat="1" ht="15" customHeight="1">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20"/>
      <c r="AQ75" s="12"/>
      <c r="AR75" s="12"/>
      <c r="AS75" s="12"/>
      <c r="AT75" s="12"/>
      <c r="AU75" s="12"/>
      <c r="AV75" s="12"/>
      <c r="AW75" s="12"/>
      <c r="AX75" s="12"/>
    </row>
    <row r="76" spans="1:50" s="211" customFormat="1" ht="15" customHeight="1">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20"/>
      <c r="AQ76" s="12"/>
      <c r="AR76" s="12"/>
      <c r="AS76" s="12"/>
      <c r="AT76" s="12"/>
      <c r="AU76" s="12"/>
      <c r="AV76" s="12"/>
      <c r="AW76" s="12"/>
      <c r="AX76" s="12"/>
    </row>
    <row r="77" spans="1:50" s="211" customFormat="1" ht="15" customHeight="1">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20"/>
      <c r="AQ77" s="12"/>
      <c r="AR77" s="12"/>
      <c r="AS77" s="12"/>
      <c r="AT77" s="12"/>
      <c r="AU77" s="12"/>
      <c r="AV77" s="12"/>
      <c r="AW77" s="12"/>
      <c r="AX77" s="12"/>
    </row>
    <row r="78" spans="1:50" s="211" customFormat="1" ht="15" customHeight="1">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20"/>
      <c r="AQ78" s="12"/>
      <c r="AR78" s="12"/>
      <c r="AS78" s="12"/>
      <c r="AT78" s="12"/>
      <c r="AU78" s="12"/>
      <c r="AV78" s="12"/>
      <c r="AW78" s="12"/>
      <c r="AX78" s="12"/>
    </row>
    <row r="79" spans="1:50" s="211" customFormat="1" ht="15" customHeight="1">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20"/>
      <c r="AQ79" s="12"/>
      <c r="AR79" s="12"/>
      <c r="AS79" s="12"/>
      <c r="AT79" s="12"/>
      <c r="AU79" s="12"/>
      <c r="AV79" s="12"/>
      <c r="AW79" s="12"/>
      <c r="AX79" s="12"/>
    </row>
    <row r="80" spans="1:50" s="211" customFormat="1" ht="15" customHeight="1">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20"/>
      <c r="AQ80" s="12"/>
      <c r="AR80" s="12"/>
      <c r="AS80" s="12"/>
      <c r="AT80" s="12"/>
      <c r="AU80" s="12"/>
      <c r="AV80" s="12"/>
      <c r="AW80" s="12"/>
      <c r="AX80" s="12"/>
    </row>
    <row r="81" spans="1:50" s="211" customFormat="1" ht="15" customHeight="1">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20"/>
      <c r="AQ81" s="12"/>
      <c r="AR81" s="12"/>
      <c r="AS81" s="12"/>
      <c r="AT81" s="12"/>
      <c r="AU81" s="12"/>
      <c r="AV81" s="12"/>
      <c r="AW81" s="12"/>
      <c r="AX81" s="12"/>
    </row>
    <row r="82" spans="1:50" s="211" customFormat="1" ht="15" customHeight="1">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20"/>
      <c r="AQ82" s="12"/>
      <c r="AR82" s="12"/>
      <c r="AS82" s="12"/>
      <c r="AT82" s="12"/>
      <c r="AU82" s="12"/>
      <c r="AV82" s="12"/>
      <c r="AW82" s="12"/>
      <c r="AX82" s="12"/>
    </row>
    <row r="83" spans="1:50" s="211" customFormat="1" ht="15" customHeight="1">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20"/>
      <c r="AQ83" s="12"/>
      <c r="AR83" s="12"/>
      <c r="AS83" s="12"/>
      <c r="AT83" s="12"/>
      <c r="AU83" s="12"/>
      <c r="AV83" s="12"/>
      <c r="AW83" s="12"/>
      <c r="AX83" s="12"/>
    </row>
    <row r="84" spans="1:50" s="211" customFormat="1" ht="15" customHeight="1">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20"/>
      <c r="AQ84" s="12"/>
      <c r="AR84" s="12"/>
      <c r="AS84" s="12"/>
      <c r="AT84" s="12"/>
      <c r="AU84" s="12"/>
      <c r="AV84" s="12"/>
      <c r="AW84" s="12"/>
      <c r="AX84" s="12"/>
    </row>
    <row r="85" spans="1:50" s="211" customFormat="1" ht="15" customHeight="1">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20"/>
      <c r="AQ85" s="12"/>
      <c r="AR85" s="12"/>
      <c r="AS85" s="12"/>
      <c r="AT85" s="12"/>
      <c r="AU85" s="12"/>
      <c r="AV85" s="12"/>
      <c r="AW85" s="12"/>
      <c r="AX85" s="12"/>
    </row>
    <row r="86" spans="1:50" s="211" customFormat="1" ht="15" customHeight="1">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20"/>
      <c r="AQ86" s="12"/>
      <c r="AR86" s="12"/>
      <c r="AS86" s="12"/>
      <c r="AT86" s="12"/>
      <c r="AU86" s="12"/>
      <c r="AV86" s="12"/>
      <c r="AW86" s="12"/>
      <c r="AX86" s="12"/>
    </row>
    <row r="87" spans="1:50" s="211" customFormat="1" ht="15" customHeight="1">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20"/>
      <c r="AQ87" s="12"/>
      <c r="AR87" s="12"/>
      <c r="AS87" s="12"/>
      <c r="AT87" s="12"/>
      <c r="AU87" s="12"/>
      <c r="AV87" s="12"/>
      <c r="AW87" s="12"/>
      <c r="AX87" s="12"/>
    </row>
    <row r="88" spans="1:50" s="211" customFormat="1" ht="15" customHeight="1">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20"/>
      <c r="AQ88" s="12"/>
      <c r="AR88" s="12"/>
      <c r="AS88" s="12"/>
      <c r="AT88" s="12"/>
      <c r="AU88" s="12"/>
      <c r="AV88" s="12"/>
      <c r="AW88" s="12"/>
      <c r="AX88" s="12"/>
    </row>
    <row r="89" spans="1:50" s="211" customFormat="1" ht="15" customHeight="1">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20"/>
      <c r="AQ89" s="12"/>
      <c r="AR89" s="12"/>
      <c r="AS89" s="12"/>
      <c r="AT89" s="12"/>
      <c r="AU89" s="12"/>
      <c r="AV89" s="12"/>
      <c r="AW89" s="12"/>
      <c r="AX89" s="12"/>
    </row>
    <row r="90" spans="1:50" s="211" customFormat="1" ht="15" customHeight="1">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20"/>
      <c r="AQ90" s="12"/>
      <c r="AR90" s="12"/>
      <c r="AS90" s="12"/>
      <c r="AT90" s="12"/>
      <c r="AU90" s="12"/>
      <c r="AV90" s="12"/>
      <c r="AW90" s="12"/>
      <c r="AX90" s="12"/>
    </row>
    <row r="91" spans="1:50" s="211" customFormat="1" ht="15" customHeight="1">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20"/>
      <c r="AQ91" s="12"/>
      <c r="AR91" s="12"/>
      <c r="AS91" s="12"/>
      <c r="AT91" s="12"/>
      <c r="AU91" s="12"/>
      <c r="AV91" s="12"/>
      <c r="AW91" s="12"/>
      <c r="AX91" s="12"/>
    </row>
    <row r="92" spans="1:50" s="211" customFormat="1" ht="15" customHeight="1">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20"/>
      <c r="AQ92" s="12"/>
      <c r="AR92" s="12"/>
      <c r="AS92" s="12"/>
      <c r="AT92" s="12"/>
      <c r="AU92" s="12"/>
      <c r="AV92" s="12"/>
      <c r="AW92" s="12"/>
      <c r="AX92" s="12"/>
    </row>
    <row r="93" spans="1:50" s="211" customFormat="1" ht="15" customHeight="1">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20"/>
      <c r="AQ93" s="12"/>
      <c r="AR93" s="12"/>
      <c r="AS93" s="12"/>
      <c r="AT93" s="12"/>
      <c r="AU93" s="12"/>
      <c r="AV93" s="12"/>
      <c r="AW93" s="12"/>
      <c r="AX93" s="12"/>
    </row>
    <row r="94" spans="1:50" s="211" customFormat="1" ht="15" customHeight="1">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20"/>
      <c r="AQ94" s="12"/>
      <c r="AR94" s="12"/>
      <c r="AS94" s="12"/>
      <c r="AT94" s="12"/>
      <c r="AU94" s="12"/>
      <c r="AV94" s="12"/>
      <c r="AW94" s="12"/>
      <c r="AX94" s="12"/>
    </row>
    <row r="95" spans="1:50" s="211" customFormat="1" ht="15" customHeight="1">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20"/>
      <c r="AQ95" s="12"/>
      <c r="AR95" s="12"/>
      <c r="AS95" s="12"/>
      <c r="AT95" s="12"/>
      <c r="AU95" s="12"/>
      <c r="AV95" s="12"/>
      <c r="AW95" s="12"/>
      <c r="AX95" s="12"/>
    </row>
    <row r="96" spans="1:50" s="211" customFormat="1" ht="15" customHeight="1">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20"/>
      <c r="AQ96" s="12"/>
      <c r="AR96" s="12"/>
      <c r="AS96" s="12"/>
      <c r="AT96" s="12"/>
      <c r="AU96" s="12"/>
      <c r="AV96" s="12"/>
      <c r="AW96" s="12"/>
      <c r="AX96" s="12"/>
    </row>
    <row r="97" spans="1:50" s="211" customFormat="1" ht="15" customHeight="1">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20"/>
      <c r="AQ97" s="12"/>
      <c r="AR97" s="12"/>
      <c r="AS97" s="12"/>
      <c r="AT97" s="12"/>
      <c r="AU97" s="12"/>
      <c r="AV97" s="12"/>
      <c r="AW97" s="12"/>
      <c r="AX97" s="12"/>
    </row>
    <row r="98" spans="1:50" s="211" customFormat="1" ht="15" customHeight="1">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20"/>
      <c r="AQ98" s="12"/>
      <c r="AR98" s="12"/>
      <c r="AS98" s="12"/>
      <c r="AT98" s="12"/>
      <c r="AU98" s="12"/>
      <c r="AV98" s="12"/>
      <c r="AW98" s="12"/>
      <c r="AX98" s="12"/>
    </row>
    <row r="99" spans="1:50" s="211" customFormat="1" ht="15" customHeight="1">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20"/>
      <c r="AQ99" s="12"/>
      <c r="AR99" s="12"/>
      <c r="AS99" s="12"/>
      <c r="AT99" s="12"/>
      <c r="AU99" s="12"/>
      <c r="AV99" s="12"/>
      <c r="AW99" s="12"/>
      <c r="AX99" s="12"/>
    </row>
    <row r="100" spans="1:50" s="211" customFormat="1" ht="15" customHeight="1">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20"/>
      <c r="AQ100" s="12"/>
      <c r="AR100" s="12"/>
      <c r="AS100" s="12"/>
      <c r="AT100" s="12"/>
      <c r="AU100" s="12"/>
      <c r="AV100" s="12"/>
      <c r="AW100" s="12"/>
      <c r="AX100" s="12"/>
    </row>
  </sheetData>
  <sheetProtection algorithmName="SHA-512" hashValue="n5y8dEDaI+e5CuR/tNMO7CatDKOKwfF7gOFX9Zm5dg5DRJ3imlXkLuguhbXtDekpZlsftFn6FagaLoz8SSAwVg==" saltValue="TdoMnU++TZC/kVoJEtnglw==" spinCount="100000" sheet="1" scenarios="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5"/>
  <dataValidations count="2">
    <dataValidation imeMode="hiragana" allowBlank="1" showInputMessage="1" showErrorMessage="1" sqref="AQ10" xr:uid="{00000000-0002-0000-1700-000000000000}"/>
    <dataValidation imeMode="hiragana" allowBlank="1" showInputMessage="1" sqref="A1 A64:AP1048576 AP1 AA6:AA8 AL8 AM1 AQ21:AW24 BF21:XFD24 BC1:BI6 AY1:BB20 BJ1:XFD20 BC13:BI20 AY25:XFD1048576" xr:uid="{00000000-0002-0000-17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FF00"/>
    <pageSetUpPr autoPageBreaks="0" fitToPage="1"/>
  </sheetPr>
  <dimension ref="A1:AY100"/>
  <sheetViews>
    <sheetView showRowColHeaders="0" workbookViewId="0">
      <selection activeCell="D16" sqref="D16"/>
    </sheetView>
  </sheetViews>
  <sheetFormatPr defaultColWidth="2.5" defaultRowHeight="15" customHeight="1"/>
  <cols>
    <col min="1" max="41" width="2.5" style="225" customWidth="1"/>
    <col min="42" max="42" width="2.5" style="231" customWidth="1"/>
    <col min="43" max="50" width="2.5" style="1" customWidth="1"/>
    <col min="51" max="16384" width="2.5" style="224"/>
  </cols>
  <sheetData>
    <row r="1" spans="1:51" s="223" customFormat="1" ht="15" customHeight="1">
      <c r="A1" s="2820"/>
      <c r="B1" s="2820"/>
      <c r="C1" s="2820"/>
      <c r="D1" s="2816"/>
      <c r="E1" s="2816"/>
      <c r="F1" s="2816"/>
      <c r="G1" s="2816"/>
      <c r="H1" s="2816"/>
      <c r="I1" s="2816"/>
      <c r="J1" s="2816"/>
      <c r="K1" s="2816"/>
      <c r="L1" s="2816"/>
      <c r="M1" s="2816"/>
      <c r="N1" s="2816"/>
      <c r="O1" s="2816"/>
      <c r="P1" s="2816"/>
      <c r="Q1" s="2816"/>
      <c r="R1" s="2816"/>
      <c r="S1" s="2816"/>
      <c r="T1" s="2816"/>
      <c r="U1" s="2816"/>
      <c r="V1" s="2816"/>
      <c r="W1" s="2816"/>
      <c r="X1" s="2816"/>
      <c r="Y1" s="2816"/>
      <c r="Z1" s="2816"/>
      <c r="AA1" s="2816"/>
      <c r="AB1" s="2816"/>
      <c r="AC1" s="2816"/>
      <c r="AD1" s="2816"/>
      <c r="AE1" s="2816"/>
      <c r="AF1" s="2816"/>
      <c r="AG1" s="2816"/>
      <c r="AH1" s="2816"/>
      <c r="AI1" s="2816"/>
      <c r="AJ1" s="2816"/>
      <c r="AK1" s="2816"/>
      <c r="AL1" s="2816"/>
      <c r="AM1" s="2816"/>
      <c r="AN1" s="2816"/>
      <c r="AO1" s="2816"/>
      <c r="AP1" s="222"/>
      <c r="AQ1" s="222"/>
      <c r="AR1" s="222"/>
      <c r="AS1" s="222"/>
      <c r="AT1" s="222"/>
      <c r="AU1" s="222"/>
      <c r="AV1" s="222"/>
      <c r="AW1" s="222"/>
      <c r="AX1" s="222"/>
    </row>
    <row r="2" spans="1:51" s="223" customFormat="1" ht="15" customHeight="1">
      <c r="A2" s="2820"/>
      <c r="B2" s="2820"/>
      <c r="C2" s="2820"/>
      <c r="D2" s="2816"/>
      <c r="E2" s="2816"/>
      <c r="F2" s="2816"/>
      <c r="G2" s="2816"/>
      <c r="H2" s="2816"/>
      <c r="I2" s="2816"/>
      <c r="J2" s="2816"/>
      <c r="K2" s="2816"/>
      <c r="L2" s="2816"/>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6"/>
      <c r="AO2" s="2816"/>
      <c r="AP2" s="222"/>
      <c r="AQ2" s="222"/>
      <c r="AR2" s="222"/>
      <c r="AS2" s="222"/>
      <c r="AT2" s="222"/>
      <c r="AU2" s="222"/>
      <c r="AV2" s="222"/>
      <c r="AW2" s="222"/>
      <c r="AX2" s="222"/>
    </row>
    <row r="3" spans="1:51" s="223" customFormat="1" ht="15" customHeight="1">
      <c r="A3" s="2820"/>
      <c r="B3" s="2820"/>
      <c r="C3" s="2820"/>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22"/>
      <c r="AQ3" s="222"/>
      <c r="AR3" s="222"/>
      <c r="AS3" s="222"/>
      <c r="AT3" s="222"/>
      <c r="AU3" s="222"/>
      <c r="AV3" s="222"/>
      <c r="AW3" s="222"/>
      <c r="AX3" s="222"/>
    </row>
    <row r="4" spans="1:51" s="223" customFormat="1" ht="15" customHeight="1">
      <c r="A4" s="2820"/>
      <c r="B4" s="2820"/>
      <c r="C4" s="2820"/>
      <c r="D4" s="2816"/>
      <c r="E4" s="2816"/>
      <c r="F4" s="2816"/>
      <c r="G4" s="2816"/>
      <c r="H4" s="2816"/>
      <c r="I4" s="2816"/>
      <c r="J4" s="2816"/>
      <c r="K4" s="2816"/>
      <c r="L4" s="2816"/>
      <c r="M4" s="2816"/>
      <c r="N4" s="2816"/>
      <c r="O4" s="2816"/>
      <c r="P4" s="2816"/>
      <c r="Q4" s="2816"/>
      <c r="R4" s="2816"/>
      <c r="S4" s="2816"/>
      <c r="T4" s="2816"/>
      <c r="U4" s="2816"/>
      <c r="V4" s="2816"/>
      <c r="W4" s="2816"/>
      <c r="X4" s="2816"/>
      <c r="Y4" s="2816"/>
      <c r="Z4" s="2816"/>
      <c r="AA4" s="2816"/>
      <c r="AB4" s="2816"/>
      <c r="AC4" s="2816"/>
      <c r="AD4" s="2816"/>
      <c r="AE4" s="2816"/>
      <c r="AF4" s="2816"/>
      <c r="AG4" s="2816"/>
      <c r="AH4" s="2816"/>
      <c r="AI4" s="2816"/>
      <c r="AJ4" s="2816"/>
      <c r="AK4" s="2816"/>
      <c r="AL4" s="2816"/>
      <c r="AM4" s="2816"/>
      <c r="AN4" s="2816"/>
      <c r="AO4" s="2816"/>
      <c r="AP4" s="222"/>
      <c r="AQ4" s="222"/>
      <c r="AR4" s="222"/>
      <c r="AS4" s="222"/>
      <c r="AT4" s="222"/>
      <c r="AU4" s="222"/>
      <c r="AV4" s="222"/>
      <c r="AW4" s="222"/>
      <c r="AX4" s="222"/>
    </row>
    <row r="5" spans="1:51" s="223" customFormat="1" ht="15" customHeight="1">
      <c r="A5" s="2820"/>
      <c r="B5" s="2820"/>
      <c r="C5" s="2820"/>
      <c r="D5" s="2816"/>
      <c r="E5" s="2816"/>
      <c r="F5" s="2816"/>
      <c r="G5" s="2816"/>
      <c r="H5" s="2816"/>
      <c r="I5" s="2816"/>
      <c r="J5" s="2816"/>
      <c r="K5" s="2816"/>
      <c r="L5" s="2816"/>
      <c r="M5" s="2816"/>
      <c r="N5" s="2816"/>
      <c r="O5" s="2816"/>
      <c r="P5" s="2816"/>
      <c r="Q5" s="2817" t="s">
        <v>1462</v>
      </c>
      <c r="R5" s="2817"/>
      <c r="S5" s="2817"/>
      <c r="T5" s="2817"/>
      <c r="U5" s="2817"/>
      <c r="V5" s="2817"/>
      <c r="W5" s="2817"/>
      <c r="X5" s="2817"/>
      <c r="Y5" s="2817"/>
      <c r="Z5" s="2817"/>
      <c r="AA5" s="2818"/>
      <c r="AB5" s="2818"/>
      <c r="AC5" s="2818"/>
      <c r="AD5" s="2818"/>
      <c r="AE5" s="2818"/>
      <c r="AF5" s="2818"/>
      <c r="AG5" s="2818"/>
      <c r="AH5" s="2818"/>
      <c r="AI5" s="2818"/>
      <c r="AJ5" s="2818"/>
      <c r="AK5" s="2818"/>
      <c r="AL5" s="2818"/>
      <c r="AM5" s="2816"/>
      <c r="AN5" s="2816"/>
      <c r="AO5" s="2816"/>
      <c r="AP5" s="222"/>
      <c r="AQ5" s="222"/>
      <c r="AR5" s="222"/>
      <c r="AS5" s="222"/>
      <c r="AT5" s="222"/>
      <c r="AU5" s="222"/>
      <c r="AV5" s="222"/>
      <c r="AW5" s="222"/>
      <c r="AX5" s="222"/>
    </row>
    <row r="6" spans="1:51" s="223" customFormat="1" ht="15" customHeight="1">
      <c r="A6" s="2820"/>
      <c r="B6" s="2820"/>
      <c r="C6" s="2820"/>
      <c r="D6" s="2816"/>
      <c r="E6" s="2816"/>
      <c r="F6" s="2816"/>
      <c r="G6" s="2816"/>
      <c r="H6" s="2816"/>
      <c r="I6" s="2816"/>
      <c r="J6" s="2816"/>
      <c r="K6" s="2816"/>
      <c r="L6" s="2816"/>
      <c r="M6" s="2816"/>
      <c r="N6" s="2816"/>
      <c r="O6" s="2816"/>
      <c r="P6" s="2816"/>
      <c r="Q6" s="2817"/>
      <c r="R6" s="2817"/>
      <c r="S6" s="2817"/>
      <c r="T6" s="2817"/>
      <c r="U6" s="2817"/>
      <c r="V6" s="2817"/>
      <c r="W6" s="2817"/>
      <c r="X6" s="2817"/>
      <c r="Y6" s="2817"/>
      <c r="Z6" s="2817"/>
      <c r="AA6" s="2806" t="s">
        <v>938</v>
      </c>
      <c r="AB6" s="2806"/>
      <c r="AC6" s="2806"/>
      <c r="AD6" s="2806"/>
      <c r="AE6" s="2806"/>
      <c r="AF6" s="2806"/>
      <c r="AG6" s="2806"/>
      <c r="AH6" s="2806"/>
      <c r="AI6" s="2806"/>
      <c r="AJ6" s="2806"/>
      <c r="AK6" s="2806"/>
      <c r="AL6" s="2806"/>
      <c r="AM6" s="2816"/>
      <c r="AN6" s="2816"/>
      <c r="AO6" s="2816"/>
      <c r="AP6" s="222"/>
      <c r="AQ6" s="222"/>
      <c r="AR6" s="222"/>
      <c r="AS6" s="222"/>
      <c r="AT6" s="222"/>
      <c r="AU6" s="222"/>
      <c r="AV6" s="222"/>
      <c r="AW6" s="222"/>
      <c r="AX6" s="222"/>
    </row>
    <row r="7" spans="1:51" s="223" customFormat="1" ht="15" customHeight="1">
      <c r="A7" s="2820"/>
      <c r="B7" s="2820"/>
      <c r="C7" s="2820"/>
      <c r="D7" s="2816"/>
      <c r="E7" s="2816"/>
      <c r="F7" s="2816"/>
      <c r="G7" s="2816"/>
      <c r="H7" s="2816"/>
      <c r="I7" s="2816"/>
      <c r="J7" s="2816"/>
      <c r="K7" s="2816"/>
      <c r="L7" s="2816"/>
      <c r="M7" s="2816"/>
      <c r="N7" s="2816"/>
      <c r="O7" s="2816"/>
      <c r="P7" s="2816"/>
      <c r="Q7" s="2819" t="s">
        <v>1479</v>
      </c>
      <c r="R7" s="2819"/>
      <c r="S7" s="2819"/>
      <c r="T7" s="2819"/>
      <c r="U7" s="2819"/>
      <c r="V7" s="2819"/>
      <c r="W7" s="2819"/>
      <c r="X7" s="2819"/>
      <c r="Y7" s="2819"/>
      <c r="Z7" s="2819"/>
      <c r="AA7" s="2806" t="s">
        <v>939</v>
      </c>
      <c r="AB7" s="2806"/>
      <c r="AC7" s="2806"/>
      <c r="AD7" s="2806"/>
      <c r="AE7" s="2806"/>
      <c r="AF7" s="2806"/>
      <c r="AG7" s="2806"/>
      <c r="AH7" s="2806"/>
      <c r="AI7" s="2806"/>
      <c r="AJ7" s="2806"/>
      <c r="AK7" s="2806"/>
      <c r="AL7" s="2806"/>
      <c r="AM7" s="2816"/>
      <c r="AN7" s="2816"/>
      <c r="AO7" s="2816"/>
      <c r="AP7" s="222"/>
      <c r="AQ7" s="222"/>
      <c r="AR7" s="222"/>
      <c r="AS7" s="222"/>
      <c r="AT7" s="222"/>
      <c r="AU7" s="222"/>
      <c r="AV7" s="222"/>
      <c r="AW7" s="222"/>
      <c r="AX7" s="222"/>
    </row>
    <row r="8" spans="1:51" s="223" customFormat="1" ht="15" customHeight="1" thickBot="1">
      <c r="A8" s="2820"/>
      <c r="B8" s="2820"/>
      <c r="C8" s="2820"/>
      <c r="D8" s="2816"/>
      <c r="E8" s="2816"/>
      <c r="F8" s="2816"/>
      <c r="G8" s="2816"/>
      <c r="H8" s="2816"/>
      <c r="I8" s="2816"/>
      <c r="J8" s="2816"/>
      <c r="K8" s="2816"/>
      <c r="L8" s="2816"/>
      <c r="M8" s="2816"/>
      <c r="N8" s="2816"/>
      <c r="O8" s="2816"/>
      <c r="P8" s="2816"/>
      <c r="Q8" s="2816"/>
      <c r="R8" s="2816"/>
      <c r="S8" s="2816"/>
      <c r="T8" s="2816"/>
      <c r="U8" s="2816"/>
      <c r="V8" s="2816"/>
      <c r="W8" s="2816"/>
      <c r="X8" s="2816"/>
      <c r="Y8" s="2816"/>
      <c r="Z8" s="2816"/>
      <c r="AA8" s="2809" t="s">
        <v>940</v>
      </c>
      <c r="AB8" s="2809"/>
      <c r="AC8" s="2809"/>
      <c r="AD8" s="2809"/>
      <c r="AE8" s="2788">
        <f>★入力画面!$M$18</f>
        <v>0</v>
      </c>
      <c r="AF8" s="2788"/>
      <c r="AG8" s="2788"/>
      <c r="AH8" s="2788"/>
      <c r="AI8" s="2788"/>
      <c r="AJ8" s="2788"/>
      <c r="AK8" s="2788"/>
      <c r="AL8" s="382" t="s">
        <v>560</v>
      </c>
      <c r="AM8" s="2816"/>
      <c r="AN8" s="2816"/>
      <c r="AO8" s="2816"/>
      <c r="AP8" s="222"/>
      <c r="AQ8" s="222"/>
      <c r="AR8" s="222"/>
      <c r="AS8" s="222"/>
      <c r="AT8" s="222"/>
      <c r="AU8" s="222"/>
      <c r="AV8" s="222"/>
      <c r="AW8" s="222"/>
      <c r="AX8" s="222"/>
    </row>
    <row r="9" spans="1:51" s="223" customFormat="1" ht="15" customHeight="1" thickBot="1">
      <c r="A9" s="2820"/>
      <c r="B9" s="2820"/>
      <c r="C9" s="2820"/>
      <c r="D9" s="2816"/>
      <c r="E9" s="2816"/>
      <c r="F9" s="2816"/>
      <c r="G9" s="2816"/>
      <c r="H9" s="2816"/>
      <c r="I9" s="2816"/>
      <c r="J9" s="2816"/>
      <c r="K9" s="2816"/>
      <c r="L9" s="2816"/>
      <c r="M9" s="2816"/>
      <c r="N9" s="2816"/>
      <c r="O9" s="2816"/>
      <c r="P9" s="2816"/>
      <c r="Q9" s="2816"/>
      <c r="R9" s="2816"/>
      <c r="S9" s="2816"/>
      <c r="T9" s="2816"/>
      <c r="U9" s="2816"/>
      <c r="V9" s="2816"/>
      <c r="W9" s="2816"/>
      <c r="X9" s="2816"/>
      <c r="Y9" s="2816"/>
      <c r="Z9" s="2816"/>
      <c r="AA9" s="2816"/>
      <c r="AB9" s="2816"/>
      <c r="AC9" s="2816"/>
      <c r="AD9" s="2816"/>
      <c r="AE9" s="2816"/>
      <c r="AF9" s="2816"/>
      <c r="AG9" s="2816"/>
      <c r="AH9" s="2816"/>
      <c r="AI9" s="2816"/>
      <c r="AJ9" s="2816"/>
      <c r="AK9" s="2816"/>
      <c r="AL9" s="2816"/>
      <c r="AM9" s="2816"/>
      <c r="AN9" s="2816"/>
      <c r="AO9" s="2816"/>
      <c r="AP9" s="212"/>
      <c r="AQ9" s="2796" t="s">
        <v>1465</v>
      </c>
      <c r="AR9" s="2797"/>
      <c r="AS9" s="2797"/>
      <c r="AT9" s="2797"/>
      <c r="AU9" s="2797"/>
      <c r="AV9" s="2797"/>
      <c r="AW9" s="2798"/>
      <c r="AX9" s="212"/>
      <c r="AY9" s="213"/>
    </row>
    <row r="10" spans="1:51" s="223" customFormat="1" ht="22.5" customHeight="1" thickBot="1">
      <c r="A10" s="2820"/>
      <c r="B10" s="2820"/>
      <c r="C10" s="2820"/>
      <c r="D10" s="402"/>
      <c r="E10" s="2812" t="s">
        <v>1842</v>
      </c>
      <c r="F10" s="2813"/>
      <c r="G10" s="2813"/>
      <c r="H10" s="2813"/>
      <c r="I10" s="2813"/>
      <c r="J10" s="2813"/>
      <c r="K10" s="2813"/>
      <c r="L10" s="2814"/>
      <c r="M10" s="2815"/>
      <c r="N10" s="2816"/>
      <c r="O10" s="2816"/>
      <c r="P10" s="2816"/>
      <c r="Q10" s="2816"/>
      <c r="R10" s="2816"/>
      <c r="S10" s="2816"/>
      <c r="T10" s="2816"/>
      <c r="U10" s="2816"/>
      <c r="V10" s="2816"/>
      <c r="W10" s="2816"/>
      <c r="X10" s="2816"/>
      <c r="Y10" s="2816"/>
      <c r="Z10" s="2816"/>
      <c r="AA10" s="2816"/>
      <c r="AB10" s="2816"/>
      <c r="AC10" s="2816"/>
      <c r="AD10" s="2816"/>
      <c r="AE10" s="2816"/>
      <c r="AF10" s="2816"/>
      <c r="AG10" s="2816"/>
      <c r="AH10" s="2816"/>
      <c r="AI10" s="2816"/>
      <c r="AJ10" s="2816"/>
      <c r="AK10" s="2816"/>
      <c r="AL10" s="2816"/>
      <c r="AM10" s="2816"/>
      <c r="AN10" s="2816"/>
      <c r="AO10" s="2816"/>
      <c r="AP10" s="222"/>
      <c r="AQ10" s="2260" t="s">
        <v>1454</v>
      </c>
      <c r="AR10" s="2261"/>
      <c r="AS10" s="2261"/>
      <c r="AT10" s="2261"/>
      <c r="AU10" s="2261"/>
      <c r="AV10" s="2261"/>
      <c r="AW10" s="2262"/>
      <c r="AX10" s="222"/>
    </row>
    <row r="11" spans="1:51" s="223" customFormat="1" ht="7.5" customHeight="1">
      <c r="A11" s="2820"/>
      <c r="B11" s="2820"/>
      <c r="C11" s="2820"/>
      <c r="D11" s="2816"/>
      <c r="E11" s="2816"/>
      <c r="F11" s="2816"/>
      <c r="G11" s="2816"/>
      <c r="H11" s="2816"/>
      <c r="I11" s="2816"/>
      <c r="J11" s="2816"/>
      <c r="K11" s="2816"/>
      <c r="L11" s="2816"/>
      <c r="M11" s="2816"/>
      <c r="N11" s="2816"/>
      <c r="O11" s="2816"/>
      <c r="P11" s="2816"/>
      <c r="Q11" s="2816"/>
      <c r="R11" s="2816"/>
      <c r="S11" s="2816"/>
      <c r="T11" s="2816"/>
      <c r="U11" s="2816"/>
      <c r="V11" s="2816"/>
      <c r="W11" s="2816"/>
      <c r="X11" s="2816"/>
      <c r="Y11" s="2816"/>
      <c r="Z11" s="2816"/>
      <c r="AA11" s="2816"/>
      <c r="AB11" s="2816"/>
      <c r="AC11" s="2816"/>
      <c r="AD11" s="2816"/>
      <c r="AE11" s="2816"/>
      <c r="AF11" s="2816"/>
      <c r="AG11" s="2816"/>
      <c r="AH11" s="2816"/>
      <c r="AI11" s="2816"/>
      <c r="AJ11" s="2816"/>
      <c r="AK11" s="2816"/>
      <c r="AL11" s="2816"/>
      <c r="AM11" s="2816"/>
      <c r="AN11" s="2816"/>
      <c r="AO11" s="2816"/>
      <c r="AP11" s="222"/>
      <c r="AQ11" s="2263"/>
      <c r="AR11" s="2264"/>
      <c r="AS11" s="2264"/>
      <c r="AT11" s="2264"/>
      <c r="AU11" s="2264"/>
      <c r="AV11" s="2264"/>
      <c r="AW11" s="2265"/>
      <c r="AX11" s="222"/>
    </row>
    <row r="12" spans="1:51" s="223" customFormat="1" ht="13.5" customHeight="1">
      <c r="A12" s="2820"/>
      <c r="B12" s="2820"/>
      <c r="C12" s="2820"/>
      <c r="D12" s="2816"/>
      <c r="E12" s="2816"/>
      <c r="F12" s="2816"/>
      <c r="G12" s="2806" t="s">
        <v>1634</v>
      </c>
      <c r="H12" s="2806"/>
      <c r="I12" s="2806"/>
      <c r="J12" s="2806"/>
      <c r="K12" s="2806"/>
      <c r="L12" s="2806"/>
      <c r="M12" s="2806"/>
      <c r="N12" s="2806"/>
      <c r="O12" s="2806"/>
      <c r="P12" s="2806"/>
      <c r="Q12" s="2806"/>
      <c r="R12" s="2806"/>
      <c r="S12" s="2806"/>
      <c r="T12" s="2806"/>
      <c r="U12" s="2806"/>
      <c r="V12" s="2806"/>
      <c r="W12" s="2806"/>
      <c r="X12" s="2806"/>
      <c r="Y12" s="2806"/>
      <c r="Z12" s="2806"/>
      <c r="AA12" s="2806"/>
      <c r="AB12" s="2806"/>
      <c r="AC12" s="2806"/>
      <c r="AD12" s="2806"/>
      <c r="AE12" s="2806"/>
      <c r="AF12" s="2806"/>
      <c r="AG12" s="2806"/>
      <c r="AH12" s="2806"/>
      <c r="AI12" s="2806"/>
      <c r="AJ12" s="2806"/>
      <c r="AK12" s="2806"/>
      <c r="AL12" s="2806"/>
      <c r="AM12" s="2816"/>
      <c r="AN12" s="2816"/>
      <c r="AO12" s="2816"/>
      <c r="AP12" s="222"/>
      <c r="AQ12" s="2263"/>
      <c r="AR12" s="2264"/>
      <c r="AS12" s="2264"/>
      <c r="AT12" s="2264"/>
      <c r="AU12" s="2264"/>
      <c r="AV12" s="2264"/>
      <c r="AW12" s="2265"/>
      <c r="AX12" s="222"/>
    </row>
    <row r="13" spans="1:51" s="223" customFormat="1" ht="13.5" customHeight="1">
      <c r="A13" s="2820"/>
      <c r="B13" s="2820"/>
      <c r="C13" s="2820"/>
      <c r="D13" s="2816"/>
      <c r="E13" s="2816"/>
      <c r="F13" s="2816"/>
      <c r="G13" s="2806" t="s">
        <v>1635</v>
      </c>
      <c r="H13" s="2806"/>
      <c r="I13" s="2806"/>
      <c r="J13" s="2806"/>
      <c r="K13" s="2806"/>
      <c r="L13" s="2806"/>
      <c r="M13" s="2806"/>
      <c r="N13" s="2806"/>
      <c r="O13" s="2806"/>
      <c r="P13" s="2806"/>
      <c r="Q13" s="2806"/>
      <c r="R13" s="2806"/>
      <c r="S13" s="2806"/>
      <c r="T13" s="2806"/>
      <c r="U13" s="2806"/>
      <c r="V13" s="2806"/>
      <c r="W13" s="2806"/>
      <c r="X13" s="2806"/>
      <c r="Y13" s="2806"/>
      <c r="Z13" s="2806"/>
      <c r="AA13" s="2806"/>
      <c r="AB13" s="2806"/>
      <c r="AC13" s="2806"/>
      <c r="AD13" s="2806"/>
      <c r="AE13" s="2806"/>
      <c r="AF13" s="2806"/>
      <c r="AG13" s="2806"/>
      <c r="AH13" s="2806"/>
      <c r="AI13" s="2806"/>
      <c r="AJ13" s="2806"/>
      <c r="AK13" s="2806"/>
      <c r="AL13" s="2806"/>
      <c r="AM13" s="2816"/>
      <c r="AN13" s="2816"/>
      <c r="AO13" s="2816"/>
      <c r="AP13" s="222"/>
      <c r="AQ13" s="2263"/>
      <c r="AR13" s="2264"/>
      <c r="AS13" s="2264"/>
      <c r="AT13" s="2264"/>
      <c r="AU13" s="2264"/>
      <c r="AV13" s="2264"/>
      <c r="AW13" s="2265"/>
      <c r="AX13" s="222"/>
    </row>
    <row r="14" spans="1:51" s="223" customFormat="1" ht="13.5" customHeight="1">
      <c r="A14" s="2820"/>
      <c r="B14" s="2820"/>
      <c r="C14" s="2820"/>
      <c r="D14" s="2816"/>
      <c r="E14" s="2816"/>
      <c r="F14" s="2816"/>
      <c r="G14" s="2806" t="s">
        <v>1483</v>
      </c>
      <c r="H14" s="2806"/>
      <c r="I14" s="2806"/>
      <c r="J14" s="2806"/>
      <c r="K14" s="2806"/>
      <c r="L14" s="2806"/>
      <c r="M14" s="2806"/>
      <c r="N14" s="2806"/>
      <c r="O14" s="2806"/>
      <c r="P14" s="2806"/>
      <c r="Q14" s="2806"/>
      <c r="R14" s="2806"/>
      <c r="S14" s="2806"/>
      <c r="T14" s="2806"/>
      <c r="U14" s="2806"/>
      <c r="V14" s="2806"/>
      <c r="W14" s="2806"/>
      <c r="X14" s="2806"/>
      <c r="Y14" s="2806"/>
      <c r="Z14" s="2806"/>
      <c r="AA14" s="2806"/>
      <c r="AB14" s="2806"/>
      <c r="AC14" s="2806"/>
      <c r="AD14" s="2806"/>
      <c r="AE14" s="2806"/>
      <c r="AF14" s="2806"/>
      <c r="AG14" s="2806"/>
      <c r="AH14" s="2806"/>
      <c r="AI14" s="2806"/>
      <c r="AJ14" s="2806"/>
      <c r="AK14" s="2806"/>
      <c r="AL14" s="2806"/>
      <c r="AM14" s="2816"/>
      <c r="AN14" s="2816"/>
      <c r="AO14" s="2816"/>
      <c r="AP14" s="222"/>
      <c r="AQ14" s="2263"/>
      <c r="AR14" s="2264"/>
      <c r="AS14" s="2264"/>
      <c r="AT14" s="2264"/>
      <c r="AU14" s="2264"/>
      <c r="AV14" s="2264"/>
      <c r="AW14" s="2265"/>
      <c r="AX14" s="222"/>
    </row>
    <row r="15" spans="1:51" s="223" customFormat="1" ht="14.25" customHeight="1" thickBot="1">
      <c r="A15" s="2820"/>
      <c r="B15" s="2820"/>
      <c r="C15" s="2820"/>
      <c r="D15" s="2816"/>
      <c r="E15" s="2816"/>
      <c r="F15" s="2816"/>
      <c r="G15" s="2806" t="s">
        <v>1636</v>
      </c>
      <c r="H15" s="2806"/>
      <c r="I15" s="2806"/>
      <c r="J15" s="2806"/>
      <c r="K15" s="2806"/>
      <c r="L15" s="2806"/>
      <c r="M15" s="2806"/>
      <c r="N15" s="2806"/>
      <c r="O15" s="2806"/>
      <c r="P15" s="2806"/>
      <c r="Q15" s="2806"/>
      <c r="R15" s="2806"/>
      <c r="S15" s="2806"/>
      <c r="T15" s="2806"/>
      <c r="U15" s="2806"/>
      <c r="V15" s="2806"/>
      <c r="W15" s="2806"/>
      <c r="X15" s="2806"/>
      <c r="Y15" s="2806"/>
      <c r="Z15" s="2806"/>
      <c r="AA15" s="2806"/>
      <c r="AB15" s="2806"/>
      <c r="AC15" s="2806"/>
      <c r="AD15" s="2806"/>
      <c r="AE15" s="2806"/>
      <c r="AF15" s="2806"/>
      <c r="AG15" s="2806"/>
      <c r="AH15" s="2806"/>
      <c r="AI15" s="2806"/>
      <c r="AJ15" s="2806"/>
      <c r="AK15" s="2806"/>
      <c r="AL15" s="2806"/>
      <c r="AM15" s="2816"/>
      <c r="AN15" s="2816"/>
      <c r="AO15" s="2816"/>
      <c r="AP15" s="222"/>
      <c r="AQ15" s="2266"/>
      <c r="AR15" s="2267"/>
      <c r="AS15" s="2267"/>
      <c r="AT15" s="2267"/>
      <c r="AU15" s="2267"/>
      <c r="AV15" s="2267"/>
      <c r="AW15" s="2268"/>
      <c r="AX15" s="222"/>
    </row>
    <row r="16" spans="1:51" s="223" customFormat="1" ht="15" customHeight="1">
      <c r="A16" s="2820"/>
      <c r="B16" s="2820"/>
      <c r="C16" s="2820"/>
      <c r="D16" s="385"/>
      <c r="E16" s="385"/>
      <c r="F16" s="385"/>
      <c r="G16" s="385"/>
      <c r="H16" s="385"/>
      <c r="I16" s="385"/>
      <c r="J16" s="385"/>
      <c r="K16" s="385"/>
      <c r="L16" s="385"/>
      <c r="M16" s="385"/>
      <c r="N16" s="385"/>
      <c r="O16" s="385"/>
      <c r="P16" s="385"/>
      <c r="Q16" s="385"/>
      <c r="R16" s="385"/>
      <c r="S16" s="385"/>
      <c r="T16" s="385"/>
      <c r="U16" s="385"/>
      <c r="V16" s="385"/>
      <c r="W16" s="385"/>
      <c r="X16" s="405"/>
      <c r="Y16" s="405"/>
      <c r="Z16" s="405"/>
      <c r="AA16" s="405"/>
      <c r="AB16" s="405"/>
      <c r="AC16" s="405"/>
      <c r="AD16" s="405"/>
      <c r="AE16" s="405"/>
      <c r="AF16" s="405"/>
      <c r="AG16" s="405"/>
      <c r="AH16" s="394"/>
      <c r="AI16" s="394"/>
      <c r="AJ16" s="394"/>
      <c r="AK16" s="394"/>
      <c r="AL16" s="385"/>
      <c r="AM16" s="2816"/>
      <c r="AN16" s="2816"/>
      <c r="AO16" s="2816"/>
      <c r="AP16" s="212"/>
      <c r="AX16" s="212"/>
      <c r="AY16" s="213"/>
    </row>
    <row r="17" spans="1:51" s="223" customFormat="1" ht="15" customHeight="1">
      <c r="A17" s="2820"/>
      <c r="B17" s="2820"/>
      <c r="C17" s="2820"/>
      <c r="D17" s="385"/>
      <c r="E17" s="385"/>
      <c r="F17" s="385"/>
      <c r="G17" s="385"/>
      <c r="H17" s="385"/>
      <c r="I17" s="385"/>
      <c r="J17" s="385"/>
      <c r="K17" s="385"/>
      <c r="L17" s="385"/>
      <c r="M17" s="385"/>
      <c r="N17" s="385"/>
      <c r="O17" s="385"/>
      <c r="P17" s="385"/>
      <c r="Q17" s="385"/>
      <c r="R17" s="385"/>
      <c r="S17" s="385"/>
      <c r="T17" s="385"/>
      <c r="U17" s="385"/>
      <c r="V17" s="385"/>
      <c r="W17" s="385"/>
      <c r="X17" s="405"/>
      <c r="Y17" s="405"/>
      <c r="Z17" s="405"/>
      <c r="AA17" s="405"/>
      <c r="AB17" s="405"/>
      <c r="AC17" s="405"/>
      <c r="AD17" s="405"/>
      <c r="AE17" s="405"/>
      <c r="AF17" s="405"/>
      <c r="AG17" s="405"/>
      <c r="AH17" s="394"/>
      <c r="AI17" s="394"/>
      <c r="AJ17" s="394"/>
      <c r="AK17" s="394"/>
      <c r="AL17" s="385"/>
      <c r="AM17" s="2816"/>
      <c r="AN17" s="2816"/>
      <c r="AO17" s="2816"/>
      <c r="AP17" s="212"/>
      <c r="AX17" s="212"/>
      <c r="AY17" s="213"/>
    </row>
    <row r="18" spans="1:51" s="223" customFormat="1" ht="15" customHeight="1">
      <c r="A18" s="2820"/>
      <c r="B18" s="2820"/>
      <c r="C18" s="2820"/>
      <c r="D18" s="385"/>
      <c r="E18" s="385"/>
      <c r="F18" s="385"/>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94"/>
      <c r="AF18" s="394"/>
      <c r="AG18" s="394"/>
      <c r="AH18" s="394"/>
      <c r="AI18" s="394"/>
      <c r="AJ18" s="394"/>
      <c r="AK18" s="394"/>
      <c r="AL18" s="385"/>
      <c r="AM18" s="2816"/>
      <c r="AN18" s="2816"/>
      <c r="AO18" s="2816"/>
      <c r="AP18" s="212"/>
      <c r="AX18" s="212"/>
      <c r="AY18" s="213"/>
    </row>
    <row r="19" spans="1:51" s="223" customFormat="1" ht="15" customHeight="1">
      <c r="A19" s="2820"/>
      <c r="B19" s="2820"/>
      <c r="C19" s="2820"/>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2816"/>
      <c r="AN19" s="2816"/>
      <c r="AO19" s="2816"/>
      <c r="AP19" s="212"/>
      <c r="AX19" s="212"/>
      <c r="AY19" s="213"/>
    </row>
    <row r="20" spans="1:51" s="223" customFormat="1" ht="15" customHeight="1">
      <c r="A20" s="2820"/>
      <c r="B20" s="2820"/>
      <c r="C20" s="2820"/>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2816"/>
      <c r="AN20" s="2816"/>
      <c r="AO20" s="2816"/>
      <c r="AP20" s="212"/>
      <c r="AQ20" s="213"/>
      <c r="AR20" s="213"/>
      <c r="AS20" s="213"/>
      <c r="AT20" s="213"/>
      <c r="AU20" s="213"/>
      <c r="AV20" s="213"/>
      <c r="AW20" s="213"/>
      <c r="AX20" s="212"/>
      <c r="AY20" s="213"/>
    </row>
    <row r="21" spans="1:51" s="223" customFormat="1" ht="15" customHeight="1">
      <c r="A21" s="2820"/>
      <c r="B21" s="2820"/>
      <c r="C21" s="2820"/>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2816"/>
      <c r="AN21" s="2816"/>
      <c r="AO21" s="2816"/>
      <c r="AP21" s="212"/>
      <c r="AQ21" s="213"/>
      <c r="AX21" s="212"/>
    </row>
    <row r="22" spans="1:51" s="223" customFormat="1" ht="15" customHeight="1">
      <c r="A22" s="2820"/>
      <c r="B22" s="2820"/>
      <c r="C22" s="2820"/>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2816"/>
      <c r="AN22" s="2816"/>
      <c r="AO22" s="2816"/>
      <c r="AP22" s="212"/>
      <c r="AQ22" s="213"/>
      <c r="AX22" s="212"/>
    </row>
    <row r="23" spans="1:51" s="223" customFormat="1" ht="15" customHeight="1">
      <c r="A23" s="2820"/>
      <c r="B23" s="2820"/>
      <c r="C23" s="2820"/>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2816"/>
      <c r="AN23" s="2816"/>
      <c r="AO23" s="2816"/>
      <c r="AP23" s="212"/>
      <c r="AQ23" s="213"/>
      <c r="AX23" s="212"/>
    </row>
    <row r="24" spans="1:51" s="223" customFormat="1" ht="15" customHeight="1">
      <c r="A24" s="2820"/>
      <c r="B24" s="2820"/>
      <c r="C24" s="2820"/>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2816"/>
      <c r="AN24" s="2816"/>
      <c r="AO24" s="2816"/>
      <c r="AP24" s="212"/>
      <c r="AQ24" s="213"/>
      <c r="AX24" s="212"/>
    </row>
    <row r="25" spans="1:51" s="223" customFormat="1" ht="15" customHeight="1">
      <c r="A25" s="2820"/>
      <c r="B25" s="2820"/>
      <c r="C25" s="2820"/>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2816"/>
      <c r="AN25" s="2816"/>
      <c r="AO25" s="2816"/>
      <c r="AP25" s="212"/>
      <c r="AQ25" s="213"/>
      <c r="AR25" s="213"/>
      <c r="AS25" s="213"/>
      <c r="AT25" s="213"/>
      <c r="AU25" s="213"/>
      <c r="AV25" s="213"/>
      <c r="AW25" s="213"/>
      <c r="AX25" s="212"/>
      <c r="AY25" s="213"/>
    </row>
    <row r="26" spans="1:51" s="223" customFormat="1" ht="15" customHeight="1">
      <c r="A26" s="2820"/>
      <c r="B26" s="2820"/>
      <c r="C26" s="2820"/>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2816"/>
      <c r="AN26" s="2816"/>
      <c r="AO26" s="2816"/>
      <c r="AP26" s="212"/>
      <c r="AQ26" s="213"/>
      <c r="AR26" s="213"/>
      <c r="AS26" s="213"/>
      <c r="AT26" s="213"/>
      <c r="AU26" s="213"/>
      <c r="AV26" s="213"/>
      <c r="AW26" s="213"/>
      <c r="AX26" s="212"/>
      <c r="AY26" s="213"/>
    </row>
    <row r="27" spans="1:51" s="223" customFormat="1" ht="15" customHeight="1">
      <c r="A27" s="2820"/>
      <c r="B27" s="2820"/>
      <c r="C27" s="2820"/>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2816"/>
      <c r="AN27" s="2816"/>
      <c r="AO27" s="2816"/>
      <c r="AP27" s="212"/>
      <c r="AQ27" s="212"/>
      <c r="AR27" s="212"/>
      <c r="AS27" s="212"/>
      <c r="AT27" s="212"/>
      <c r="AU27" s="212"/>
      <c r="AV27" s="212"/>
      <c r="AW27" s="212"/>
      <c r="AX27" s="212"/>
      <c r="AY27" s="213"/>
    </row>
    <row r="28" spans="1:51" s="223" customFormat="1" ht="15" customHeight="1">
      <c r="A28" s="2820"/>
      <c r="B28" s="2820"/>
      <c r="C28" s="2820"/>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2816"/>
      <c r="AN28" s="2816"/>
      <c r="AO28" s="2816"/>
      <c r="AP28" s="212"/>
      <c r="AQ28" s="212"/>
      <c r="AR28" s="212"/>
      <c r="AS28" s="212"/>
      <c r="AT28" s="212"/>
      <c r="AU28" s="212"/>
      <c r="AV28" s="212"/>
      <c r="AW28" s="212"/>
      <c r="AX28" s="212"/>
      <c r="AY28" s="213"/>
    </row>
    <row r="29" spans="1:51" s="223" customFormat="1" ht="15" customHeight="1">
      <c r="A29" s="2820"/>
      <c r="B29" s="2820"/>
      <c r="C29" s="2820"/>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2816"/>
      <c r="AN29" s="2816"/>
      <c r="AO29" s="2816"/>
      <c r="AP29" s="222"/>
      <c r="AQ29" s="222"/>
      <c r="AR29" s="222"/>
      <c r="AS29" s="222"/>
      <c r="AT29" s="222"/>
      <c r="AU29" s="222"/>
      <c r="AV29" s="222"/>
      <c r="AW29" s="222"/>
      <c r="AX29" s="222"/>
    </row>
    <row r="30" spans="1:51" s="223" customFormat="1" ht="15" customHeight="1">
      <c r="A30" s="2820"/>
      <c r="B30" s="2820"/>
      <c r="C30" s="2820"/>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2816"/>
      <c r="AN30" s="2816"/>
      <c r="AO30" s="2816"/>
      <c r="AP30" s="222"/>
      <c r="AQ30" s="222"/>
      <c r="AR30" s="222"/>
      <c r="AS30" s="222"/>
      <c r="AT30" s="222"/>
      <c r="AU30" s="222"/>
      <c r="AV30" s="222"/>
      <c r="AW30" s="222"/>
      <c r="AX30" s="222"/>
    </row>
    <row r="31" spans="1:51" s="223" customFormat="1" ht="15" customHeight="1">
      <c r="A31" s="2820"/>
      <c r="B31" s="2820"/>
      <c r="C31" s="2820"/>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2816"/>
      <c r="AN31" s="2816"/>
      <c r="AO31" s="2816"/>
      <c r="AP31" s="222"/>
      <c r="AQ31" s="222"/>
      <c r="AR31" s="222"/>
      <c r="AS31" s="222"/>
      <c r="AT31" s="222"/>
      <c r="AU31" s="222"/>
      <c r="AV31" s="222"/>
      <c r="AW31" s="222"/>
      <c r="AX31" s="222"/>
    </row>
    <row r="32" spans="1:51" s="223" customFormat="1" ht="15" customHeight="1">
      <c r="A32" s="2820"/>
      <c r="B32" s="2820"/>
      <c r="C32" s="2820"/>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2816"/>
      <c r="AN32" s="2816"/>
      <c r="AO32" s="2816"/>
      <c r="AP32" s="222"/>
      <c r="AQ32" s="222"/>
      <c r="AR32" s="222"/>
      <c r="AS32" s="222"/>
      <c r="AT32" s="222"/>
      <c r="AU32" s="222"/>
      <c r="AV32" s="222"/>
      <c r="AW32" s="222"/>
      <c r="AX32" s="222"/>
    </row>
    <row r="33" spans="1:50" s="223" customFormat="1" ht="15" customHeight="1">
      <c r="A33" s="2820"/>
      <c r="B33" s="2820"/>
      <c r="C33" s="2820"/>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2816"/>
      <c r="AN33" s="2816"/>
      <c r="AO33" s="2816"/>
      <c r="AP33" s="222"/>
      <c r="AQ33" s="222"/>
      <c r="AR33" s="222"/>
      <c r="AS33" s="222"/>
      <c r="AT33" s="222"/>
      <c r="AU33" s="222"/>
      <c r="AV33" s="222"/>
      <c r="AW33" s="222"/>
      <c r="AX33" s="222"/>
    </row>
    <row r="34" spans="1:50" s="223" customFormat="1" ht="15" customHeight="1">
      <c r="A34" s="2820"/>
      <c r="B34" s="2820"/>
      <c r="C34" s="2820"/>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2816"/>
      <c r="AN34" s="2816"/>
      <c r="AO34" s="2816"/>
      <c r="AP34" s="222"/>
      <c r="AQ34" s="222"/>
      <c r="AR34" s="222"/>
      <c r="AS34" s="222"/>
      <c r="AT34" s="222"/>
      <c r="AU34" s="222"/>
      <c r="AV34" s="222"/>
      <c r="AW34" s="222"/>
      <c r="AX34" s="222"/>
    </row>
    <row r="35" spans="1:50" s="223" customFormat="1" ht="15" customHeight="1">
      <c r="A35" s="2820"/>
      <c r="B35" s="2820"/>
      <c r="C35" s="2820"/>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2816"/>
      <c r="AN35" s="2816"/>
      <c r="AO35" s="2816"/>
      <c r="AP35" s="222"/>
      <c r="AQ35" s="222"/>
      <c r="AR35" s="222"/>
      <c r="AS35" s="222"/>
      <c r="AT35" s="222"/>
      <c r="AU35" s="222"/>
      <c r="AV35" s="222"/>
      <c r="AW35" s="222"/>
      <c r="AX35" s="222"/>
    </row>
    <row r="36" spans="1:50" s="223" customFormat="1" ht="15" customHeight="1">
      <c r="A36" s="2820"/>
      <c r="B36" s="2820"/>
      <c r="C36" s="2820"/>
      <c r="D36" s="385"/>
      <c r="E36" s="385"/>
      <c r="F36" s="385"/>
      <c r="G36" s="405"/>
      <c r="H36" s="405"/>
      <c r="I36" s="405"/>
      <c r="J36" s="405"/>
      <c r="K36" s="405"/>
      <c r="L36" s="405"/>
      <c r="M36" s="405"/>
      <c r="N36" s="40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2816"/>
      <c r="AN36" s="2816"/>
      <c r="AO36" s="2816"/>
      <c r="AP36" s="222"/>
      <c r="AQ36" s="222"/>
      <c r="AR36" s="222"/>
      <c r="AS36" s="222"/>
      <c r="AT36" s="222"/>
      <c r="AU36" s="222"/>
      <c r="AV36" s="222"/>
      <c r="AW36" s="222"/>
      <c r="AX36" s="222"/>
    </row>
    <row r="37" spans="1:50" s="223" customFormat="1" ht="15" customHeight="1">
      <c r="A37" s="2820"/>
      <c r="B37" s="2820"/>
      <c r="C37" s="2820"/>
      <c r="D37" s="385"/>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2816"/>
      <c r="AN37" s="2816"/>
      <c r="AO37" s="2816"/>
      <c r="AP37" s="222"/>
      <c r="AQ37" s="222"/>
      <c r="AR37" s="222"/>
      <c r="AS37" s="222"/>
      <c r="AT37" s="222"/>
      <c r="AU37" s="222"/>
      <c r="AV37" s="222"/>
      <c r="AW37" s="222"/>
      <c r="AX37" s="222"/>
    </row>
    <row r="38" spans="1:50" s="223" customFormat="1" ht="15" customHeight="1">
      <c r="A38" s="2820"/>
      <c r="B38" s="2820"/>
      <c r="C38" s="2820"/>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2816"/>
      <c r="AN38" s="2816"/>
      <c r="AO38" s="2816"/>
      <c r="AP38" s="222"/>
      <c r="AQ38" s="222"/>
      <c r="AR38" s="222"/>
      <c r="AS38" s="222"/>
      <c r="AT38" s="222"/>
      <c r="AU38" s="222"/>
      <c r="AV38" s="222"/>
      <c r="AW38" s="222"/>
      <c r="AX38" s="222"/>
    </row>
    <row r="39" spans="1:50" s="223" customFormat="1" ht="15" customHeight="1">
      <c r="A39" s="2820"/>
      <c r="B39" s="2820"/>
      <c r="C39" s="2820"/>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2816"/>
      <c r="AN39" s="2816"/>
      <c r="AO39" s="2816"/>
      <c r="AP39" s="222"/>
      <c r="AQ39" s="222"/>
      <c r="AR39" s="222"/>
      <c r="AS39" s="222"/>
      <c r="AT39" s="222"/>
      <c r="AU39" s="222"/>
      <c r="AV39" s="222"/>
      <c r="AW39" s="222"/>
      <c r="AX39" s="222"/>
    </row>
    <row r="40" spans="1:50" s="223" customFormat="1" ht="15" customHeight="1">
      <c r="A40" s="2820"/>
      <c r="B40" s="2820"/>
      <c r="C40" s="2820"/>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2816"/>
      <c r="AN40" s="2816"/>
      <c r="AO40" s="2816"/>
      <c r="AP40" s="222"/>
      <c r="AQ40" s="222"/>
      <c r="AR40" s="222"/>
      <c r="AS40" s="222"/>
      <c r="AT40" s="222"/>
      <c r="AU40" s="222"/>
      <c r="AV40" s="222"/>
      <c r="AW40" s="222"/>
      <c r="AX40" s="222"/>
    </row>
    <row r="41" spans="1:50" s="223" customFormat="1" ht="15" customHeight="1">
      <c r="A41" s="2820"/>
      <c r="B41" s="2820"/>
      <c r="C41" s="2820"/>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2816"/>
      <c r="AN41" s="2816"/>
      <c r="AO41" s="2816"/>
      <c r="AP41" s="222"/>
      <c r="AQ41" s="222"/>
      <c r="AR41" s="222"/>
      <c r="AS41" s="222"/>
      <c r="AT41" s="222"/>
      <c r="AU41" s="222"/>
      <c r="AV41" s="222"/>
      <c r="AW41" s="222"/>
      <c r="AX41" s="222"/>
    </row>
    <row r="42" spans="1:50" s="223" customFormat="1" ht="15" customHeight="1">
      <c r="A42" s="2820"/>
      <c r="B42" s="2820"/>
      <c r="C42" s="2820"/>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2816"/>
      <c r="AN42" s="2816"/>
      <c r="AO42" s="2816"/>
      <c r="AP42" s="222"/>
      <c r="AQ42" s="222"/>
      <c r="AR42" s="222"/>
      <c r="AS42" s="222"/>
      <c r="AT42" s="222"/>
      <c r="AU42" s="222"/>
      <c r="AV42" s="222"/>
      <c r="AW42" s="222"/>
      <c r="AX42" s="222"/>
    </row>
    <row r="43" spans="1:50" s="223" customFormat="1" ht="15" customHeight="1">
      <c r="A43" s="2820"/>
      <c r="B43" s="2820"/>
      <c r="C43" s="2820"/>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2816"/>
      <c r="AN43" s="2816"/>
      <c r="AO43" s="2816"/>
      <c r="AP43" s="222"/>
      <c r="AQ43" s="222"/>
      <c r="AR43" s="222"/>
      <c r="AS43" s="222"/>
      <c r="AT43" s="222"/>
      <c r="AU43" s="222"/>
      <c r="AV43" s="222"/>
      <c r="AW43" s="222"/>
      <c r="AX43" s="222"/>
    </row>
    <row r="44" spans="1:50" s="223" customFormat="1" ht="15" customHeight="1">
      <c r="A44" s="2820"/>
      <c r="B44" s="2820"/>
      <c r="C44" s="2820"/>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2816"/>
      <c r="AN44" s="2816"/>
      <c r="AO44" s="2816"/>
      <c r="AP44" s="222"/>
      <c r="AQ44" s="222"/>
      <c r="AR44" s="222"/>
      <c r="AS44" s="222"/>
      <c r="AT44" s="222"/>
      <c r="AU44" s="222"/>
      <c r="AV44" s="222"/>
      <c r="AW44" s="222"/>
      <c r="AX44" s="222"/>
    </row>
    <row r="45" spans="1:50" s="223" customFormat="1" ht="15" customHeight="1">
      <c r="A45" s="2820"/>
      <c r="B45" s="2820"/>
      <c r="C45" s="2820"/>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2816"/>
      <c r="AN45" s="2816"/>
      <c r="AO45" s="2816"/>
      <c r="AP45" s="222"/>
      <c r="AQ45" s="222"/>
      <c r="AR45" s="222"/>
      <c r="AS45" s="222"/>
      <c r="AT45" s="222"/>
      <c r="AU45" s="222"/>
      <c r="AV45" s="222"/>
      <c r="AW45" s="222"/>
      <c r="AX45" s="222"/>
    </row>
    <row r="46" spans="1:50" s="223" customFormat="1" ht="15" customHeight="1">
      <c r="A46" s="2820"/>
      <c r="B46" s="2820"/>
      <c r="C46" s="2820"/>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2816"/>
      <c r="AN46" s="2816"/>
      <c r="AO46" s="2816"/>
      <c r="AP46" s="222"/>
      <c r="AQ46" s="222"/>
      <c r="AR46" s="222"/>
      <c r="AS46" s="222"/>
      <c r="AT46" s="222"/>
      <c r="AU46" s="222"/>
      <c r="AV46" s="222"/>
      <c r="AW46" s="222"/>
      <c r="AX46" s="222"/>
    </row>
    <row r="47" spans="1:50" s="223" customFormat="1" ht="15" customHeight="1">
      <c r="A47" s="2820"/>
      <c r="B47" s="2820"/>
      <c r="C47" s="2820"/>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2816"/>
      <c r="AN47" s="2816"/>
      <c r="AO47" s="2816"/>
      <c r="AP47" s="222"/>
      <c r="AQ47" s="222"/>
      <c r="AR47" s="222"/>
      <c r="AS47" s="222"/>
      <c r="AT47" s="222"/>
      <c r="AU47" s="222"/>
      <c r="AV47" s="222"/>
      <c r="AW47" s="222"/>
      <c r="AX47" s="222"/>
    </row>
    <row r="48" spans="1:50" s="223" customFormat="1" ht="15" customHeight="1">
      <c r="A48" s="2820"/>
      <c r="B48" s="2820"/>
      <c r="C48" s="2820"/>
      <c r="D48" s="385"/>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2816"/>
      <c r="AN48" s="2816"/>
      <c r="AO48" s="2816"/>
      <c r="AP48" s="222"/>
      <c r="AQ48" s="222"/>
      <c r="AR48" s="222"/>
      <c r="AS48" s="222"/>
      <c r="AT48" s="222"/>
      <c r="AU48" s="222"/>
      <c r="AV48" s="222"/>
      <c r="AW48" s="222"/>
      <c r="AX48" s="222"/>
    </row>
    <row r="49" spans="1:50" s="223" customFormat="1" ht="15" customHeight="1">
      <c r="A49" s="2820"/>
      <c r="B49" s="2820"/>
      <c r="C49" s="2820"/>
      <c r="D49" s="385"/>
      <c r="E49" s="38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2816"/>
      <c r="AN49" s="2816"/>
      <c r="AO49" s="2816"/>
      <c r="AP49" s="222"/>
      <c r="AQ49" s="222"/>
      <c r="AR49" s="222"/>
      <c r="AS49" s="222"/>
      <c r="AT49" s="222"/>
      <c r="AU49" s="222"/>
      <c r="AV49" s="222"/>
      <c r="AW49" s="222"/>
      <c r="AX49" s="222"/>
    </row>
    <row r="50" spans="1:50" s="223" customFormat="1" ht="15" customHeight="1">
      <c r="A50" s="2820"/>
      <c r="B50" s="2820"/>
      <c r="C50" s="2820"/>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2816"/>
      <c r="AN50" s="2816"/>
      <c r="AO50" s="2816"/>
      <c r="AP50" s="222"/>
      <c r="AQ50" s="222"/>
      <c r="AR50" s="222"/>
      <c r="AS50" s="222"/>
      <c r="AT50" s="222"/>
      <c r="AU50" s="222"/>
      <c r="AV50" s="222"/>
      <c r="AW50" s="222"/>
      <c r="AX50" s="222"/>
    </row>
    <row r="51" spans="1:50" s="223" customFormat="1" ht="15" customHeight="1">
      <c r="A51" s="2820"/>
      <c r="B51" s="2820"/>
      <c r="C51" s="2820"/>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2816"/>
      <c r="AN51" s="2816"/>
      <c r="AO51" s="2816"/>
      <c r="AP51" s="222"/>
      <c r="AQ51" s="222"/>
      <c r="AR51" s="222"/>
      <c r="AS51" s="222"/>
      <c r="AT51" s="222"/>
      <c r="AU51" s="222"/>
      <c r="AV51" s="222"/>
      <c r="AW51" s="222"/>
      <c r="AX51" s="222"/>
    </row>
    <row r="52" spans="1:50" s="223" customFormat="1" ht="15" customHeight="1">
      <c r="A52" s="2820"/>
      <c r="B52" s="2820"/>
      <c r="C52" s="2820"/>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2816"/>
      <c r="AN52" s="2816"/>
      <c r="AO52" s="2816"/>
      <c r="AP52" s="222"/>
      <c r="AQ52" s="222"/>
      <c r="AR52" s="222"/>
      <c r="AS52" s="222"/>
      <c r="AT52" s="222"/>
      <c r="AU52" s="222"/>
      <c r="AV52" s="222"/>
      <c r="AW52" s="222"/>
      <c r="AX52" s="222"/>
    </row>
    <row r="53" spans="1:50" s="223" customFormat="1" ht="15" customHeight="1">
      <c r="A53" s="2820"/>
      <c r="B53" s="2820"/>
      <c r="C53" s="2820"/>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2816"/>
      <c r="AN53" s="2816"/>
      <c r="AO53" s="2816"/>
      <c r="AP53" s="222"/>
      <c r="AQ53" s="222"/>
      <c r="AR53" s="222"/>
      <c r="AS53" s="222"/>
      <c r="AT53" s="222"/>
      <c r="AU53" s="222"/>
      <c r="AV53" s="222"/>
      <c r="AW53" s="222"/>
      <c r="AX53" s="222"/>
    </row>
    <row r="54" spans="1:50" s="223" customFormat="1" ht="15" customHeight="1">
      <c r="A54" s="2820"/>
      <c r="B54" s="2820"/>
      <c r="C54" s="2820"/>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2816"/>
      <c r="AN54" s="2816"/>
      <c r="AO54" s="2816"/>
      <c r="AP54" s="222"/>
      <c r="AQ54" s="222"/>
      <c r="AR54" s="222"/>
      <c r="AS54" s="222"/>
      <c r="AT54" s="222"/>
      <c r="AU54" s="222"/>
      <c r="AV54" s="222"/>
      <c r="AW54" s="222"/>
      <c r="AX54" s="222"/>
    </row>
    <row r="55" spans="1:50" s="223" customFormat="1" ht="15" customHeight="1">
      <c r="A55" s="2820"/>
      <c r="B55" s="2820"/>
      <c r="C55" s="2820"/>
      <c r="D55" s="385"/>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2816"/>
      <c r="AN55" s="2816"/>
      <c r="AO55" s="2816"/>
      <c r="AP55" s="222"/>
      <c r="AQ55" s="222"/>
      <c r="AR55" s="222"/>
      <c r="AS55" s="222"/>
      <c r="AT55" s="222"/>
      <c r="AU55" s="222"/>
      <c r="AV55" s="222"/>
      <c r="AW55" s="222"/>
      <c r="AX55" s="222"/>
    </row>
    <row r="56" spans="1:50" s="223" customFormat="1" ht="15" customHeight="1">
      <c r="A56" s="2820"/>
      <c r="B56" s="2820"/>
      <c r="C56" s="2820"/>
      <c r="D56" s="2816"/>
      <c r="E56" s="2816"/>
      <c r="F56" s="2816"/>
      <c r="G56" s="2816"/>
      <c r="H56" s="2816"/>
      <c r="I56" s="2816"/>
      <c r="J56" s="2816"/>
      <c r="K56" s="2816"/>
      <c r="L56" s="2816"/>
      <c r="M56" s="2816"/>
      <c r="N56" s="2816"/>
      <c r="O56" s="2816"/>
      <c r="P56" s="2816"/>
      <c r="Q56" s="2816"/>
      <c r="R56" s="2816"/>
      <c r="S56" s="2816"/>
      <c r="T56" s="2816"/>
      <c r="U56" s="2816"/>
      <c r="V56" s="2816"/>
      <c r="W56" s="2816"/>
      <c r="X56" s="2816"/>
      <c r="Y56" s="2816"/>
      <c r="Z56" s="2816"/>
      <c r="AA56" s="2816"/>
      <c r="AB56" s="2816"/>
      <c r="AC56" s="2816"/>
      <c r="AD56" s="2816"/>
      <c r="AE56" s="2816"/>
      <c r="AF56" s="2816"/>
      <c r="AG56" s="2816"/>
      <c r="AH56" s="2816"/>
      <c r="AI56" s="2816"/>
      <c r="AJ56" s="2816"/>
      <c r="AK56" s="2816"/>
      <c r="AL56" s="2816"/>
      <c r="AM56" s="2816"/>
      <c r="AN56" s="2816"/>
      <c r="AO56" s="2816"/>
      <c r="AP56" s="222"/>
      <c r="AQ56" s="222"/>
      <c r="AR56" s="222"/>
      <c r="AS56" s="222"/>
      <c r="AT56" s="222"/>
      <c r="AU56" s="222"/>
      <c r="AV56" s="222"/>
      <c r="AW56" s="222"/>
      <c r="AX56" s="222"/>
    </row>
    <row r="57" spans="1:50" s="223" customFormat="1" ht="15" customHeight="1">
      <c r="A57" s="2820"/>
      <c r="B57" s="2820"/>
      <c r="C57" s="2820"/>
      <c r="D57" s="2816"/>
      <c r="E57" s="2816"/>
      <c r="F57" s="2816"/>
      <c r="G57" s="2816"/>
      <c r="H57" s="2816"/>
      <c r="I57" s="2816"/>
      <c r="J57" s="2816"/>
      <c r="K57" s="2816"/>
      <c r="L57" s="2816"/>
      <c r="M57" s="2816"/>
      <c r="N57" s="2816"/>
      <c r="O57" s="2816"/>
      <c r="P57" s="2816"/>
      <c r="Q57" s="2816"/>
      <c r="R57" s="2816"/>
      <c r="S57" s="2816"/>
      <c r="T57" s="2816"/>
      <c r="U57" s="2816"/>
      <c r="V57" s="2816"/>
      <c r="W57" s="2816"/>
      <c r="X57" s="2816"/>
      <c r="Y57" s="2816"/>
      <c r="Z57" s="2816"/>
      <c r="AA57" s="2816"/>
      <c r="AB57" s="2816"/>
      <c r="AC57" s="2816"/>
      <c r="AD57" s="2816"/>
      <c r="AE57" s="2816"/>
      <c r="AF57" s="2816"/>
      <c r="AG57" s="2816"/>
      <c r="AH57" s="2816"/>
      <c r="AI57" s="2816"/>
      <c r="AJ57" s="2816"/>
      <c r="AK57" s="2816"/>
      <c r="AL57" s="2816"/>
      <c r="AM57" s="2816"/>
      <c r="AN57" s="2816"/>
      <c r="AO57" s="2816"/>
      <c r="AP57" s="222"/>
      <c r="AQ57" s="222"/>
      <c r="AR57" s="222"/>
      <c r="AS57" s="222"/>
      <c r="AT57" s="222"/>
      <c r="AU57" s="222"/>
      <c r="AV57" s="222"/>
      <c r="AW57" s="222"/>
      <c r="AX57" s="222"/>
    </row>
    <row r="58" spans="1:50" s="223" customFormat="1" ht="15" customHeight="1">
      <c r="A58" s="2820"/>
      <c r="B58" s="2820"/>
      <c r="C58" s="2820"/>
      <c r="D58" s="2816"/>
      <c r="E58" s="2816"/>
      <c r="F58" s="2816"/>
      <c r="G58" s="2816"/>
      <c r="H58" s="2816"/>
      <c r="I58" s="2816"/>
      <c r="J58" s="2816"/>
      <c r="K58" s="2816"/>
      <c r="L58" s="2816"/>
      <c r="M58" s="2816"/>
      <c r="N58" s="2816"/>
      <c r="O58" s="2816"/>
      <c r="P58" s="2816"/>
      <c r="Q58" s="2816"/>
      <c r="R58" s="2816"/>
      <c r="S58" s="2816"/>
      <c r="T58" s="2816"/>
      <c r="U58" s="2816"/>
      <c r="V58" s="2816"/>
      <c r="W58" s="2816"/>
      <c r="X58" s="2816"/>
      <c r="Y58" s="2816"/>
      <c r="Z58" s="2816"/>
      <c r="AA58" s="2816"/>
      <c r="AB58" s="2816"/>
      <c r="AC58" s="2816"/>
      <c r="AD58" s="2816"/>
      <c r="AE58" s="2816"/>
      <c r="AF58" s="2816"/>
      <c r="AG58" s="2816"/>
      <c r="AH58" s="2816"/>
      <c r="AI58" s="2816"/>
      <c r="AJ58" s="2816"/>
      <c r="AK58" s="2816"/>
      <c r="AL58" s="2816"/>
      <c r="AM58" s="2816"/>
      <c r="AN58" s="2816"/>
      <c r="AO58" s="2816"/>
      <c r="AP58" s="222"/>
      <c r="AQ58" s="222"/>
      <c r="AR58" s="222"/>
      <c r="AS58" s="222"/>
      <c r="AT58" s="222"/>
      <c r="AU58" s="222"/>
      <c r="AV58" s="222"/>
      <c r="AW58" s="222"/>
      <c r="AX58" s="222"/>
    </row>
    <row r="59" spans="1:50" s="223" customFormat="1" ht="8.25" customHeight="1">
      <c r="A59" s="2820"/>
      <c r="B59" s="2820"/>
      <c r="C59" s="2820"/>
      <c r="D59" s="2816"/>
      <c r="E59" s="2816"/>
      <c r="F59" s="2816"/>
      <c r="G59" s="2816"/>
      <c r="H59" s="2816"/>
      <c r="I59" s="2816"/>
      <c r="J59" s="2816"/>
      <c r="K59" s="2816"/>
      <c r="L59" s="2816"/>
      <c r="M59" s="2816"/>
      <c r="N59" s="2816"/>
      <c r="O59" s="2816"/>
      <c r="P59" s="2816"/>
      <c r="Q59" s="2816"/>
      <c r="R59" s="2816"/>
      <c r="S59" s="2816"/>
      <c r="T59" s="2816"/>
      <c r="U59" s="2816"/>
      <c r="V59" s="2816"/>
      <c r="W59" s="2816"/>
      <c r="X59" s="2816"/>
      <c r="Y59" s="2816"/>
      <c r="Z59" s="2816"/>
      <c r="AA59" s="2816"/>
      <c r="AB59" s="2816"/>
      <c r="AC59" s="2816"/>
      <c r="AD59" s="2816"/>
      <c r="AE59" s="2816"/>
      <c r="AF59" s="2816"/>
      <c r="AG59" s="2816"/>
      <c r="AH59" s="2816"/>
      <c r="AI59" s="2816"/>
      <c r="AJ59" s="2816"/>
      <c r="AK59" s="2816"/>
      <c r="AL59" s="2816"/>
      <c r="AM59" s="2816"/>
      <c r="AN59" s="2816"/>
      <c r="AO59" s="2816"/>
      <c r="AP59" s="222"/>
      <c r="AQ59" s="222"/>
      <c r="AR59" s="222"/>
      <c r="AS59" s="222"/>
      <c r="AT59" s="222"/>
      <c r="AU59" s="222"/>
      <c r="AV59" s="222"/>
      <c r="AW59" s="222"/>
      <c r="AX59" s="222"/>
    </row>
    <row r="60" spans="1:50" s="223" customFormat="1" ht="15" customHeight="1">
      <c r="A60" s="2820"/>
      <c r="B60" s="2820"/>
      <c r="C60" s="2820"/>
      <c r="D60" s="2820"/>
      <c r="E60" s="2820"/>
      <c r="F60" s="2820"/>
      <c r="G60" s="2820"/>
      <c r="H60" s="2820"/>
      <c r="I60" s="2820"/>
      <c r="J60" s="2820"/>
      <c r="K60" s="2820"/>
      <c r="L60" s="2820"/>
      <c r="M60" s="282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22"/>
      <c r="AQ60" s="222"/>
      <c r="AR60" s="222"/>
      <c r="AS60" s="222"/>
      <c r="AT60" s="222"/>
      <c r="AU60" s="222"/>
      <c r="AV60" s="222"/>
      <c r="AW60" s="222"/>
      <c r="AX60" s="222"/>
    </row>
    <row r="61" spans="1:50" s="223" customFormat="1" ht="11.25" customHeight="1">
      <c r="A61" s="2820"/>
      <c r="B61" s="2820"/>
      <c r="C61" s="2820"/>
      <c r="D61" s="2820"/>
      <c r="E61" s="2820"/>
      <c r="F61" s="2820"/>
      <c r="G61" s="2820"/>
      <c r="H61" s="2820"/>
      <c r="I61" s="2820"/>
      <c r="J61" s="2820"/>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22"/>
      <c r="AQ61" s="222"/>
      <c r="AR61" s="222"/>
      <c r="AS61" s="222"/>
      <c r="AT61" s="222"/>
      <c r="AU61" s="222"/>
      <c r="AV61" s="222"/>
      <c r="AW61" s="222"/>
      <c r="AX61" s="222"/>
    </row>
    <row r="62" spans="1:50" s="223" customFormat="1" ht="1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2"/>
      <c r="AQ62" s="222"/>
      <c r="AR62" s="222"/>
      <c r="AS62" s="222"/>
      <c r="AT62" s="222"/>
      <c r="AU62" s="222"/>
      <c r="AV62" s="222"/>
      <c r="AW62" s="222"/>
      <c r="AX62" s="222"/>
    </row>
    <row r="63" spans="1:50" ht="15" hidden="1"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8"/>
      <c r="AQ63" s="228"/>
      <c r="AR63" s="228"/>
      <c r="AS63" s="228"/>
      <c r="AT63" s="228"/>
      <c r="AU63" s="228"/>
      <c r="AV63" s="228"/>
      <c r="AW63" s="228"/>
      <c r="AX63" s="228"/>
    </row>
    <row r="64" spans="1:50" s="223" customFormat="1" ht="15" customHeight="1">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30"/>
      <c r="AQ64" s="12"/>
      <c r="AR64" s="12"/>
      <c r="AS64" s="12"/>
      <c r="AT64" s="12"/>
      <c r="AU64" s="12"/>
      <c r="AV64" s="12"/>
      <c r="AW64" s="12"/>
      <c r="AX64" s="12"/>
    </row>
    <row r="65" spans="1:50" s="223" customFormat="1" ht="15" customHeight="1">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30"/>
      <c r="AQ65" s="12"/>
      <c r="AR65" s="12"/>
      <c r="AS65" s="12"/>
      <c r="AT65" s="12"/>
      <c r="AU65" s="12"/>
      <c r="AV65" s="12"/>
      <c r="AW65" s="12"/>
      <c r="AX65" s="12"/>
    </row>
    <row r="66" spans="1:50" s="223" customFormat="1" ht="15" customHeight="1">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30"/>
      <c r="AQ66" s="12"/>
      <c r="AR66" s="12"/>
      <c r="AS66" s="12"/>
      <c r="AT66" s="12"/>
      <c r="AU66" s="12"/>
      <c r="AV66" s="12"/>
      <c r="AW66" s="12"/>
      <c r="AX66" s="12"/>
    </row>
    <row r="67" spans="1:50" s="223" customFormat="1" ht="15" customHeight="1">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30"/>
      <c r="AQ67" s="12"/>
      <c r="AR67" s="12"/>
      <c r="AS67" s="12"/>
      <c r="AT67" s="12"/>
      <c r="AU67" s="12"/>
      <c r="AV67" s="12"/>
      <c r="AW67" s="12"/>
      <c r="AX67" s="12"/>
    </row>
    <row r="68" spans="1:50" s="223" customFormat="1" ht="15" customHeight="1">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30"/>
      <c r="AQ68" s="12"/>
      <c r="AR68" s="12"/>
      <c r="AS68" s="12"/>
      <c r="AT68" s="12"/>
      <c r="AU68" s="12"/>
      <c r="AV68" s="12"/>
      <c r="AW68" s="12"/>
      <c r="AX68" s="12"/>
    </row>
    <row r="69" spans="1:50" s="223" customFormat="1" ht="15" customHeight="1">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30"/>
      <c r="AQ69" s="12"/>
      <c r="AR69" s="12"/>
      <c r="AS69" s="12"/>
      <c r="AT69" s="12"/>
      <c r="AU69" s="12"/>
      <c r="AV69" s="12"/>
      <c r="AW69" s="12"/>
      <c r="AX69" s="12"/>
    </row>
    <row r="70" spans="1:50" s="223" customFormat="1" ht="15" customHeight="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30"/>
      <c r="AQ70" s="12"/>
      <c r="AR70" s="12"/>
      <c r="AS70" s="12"/>
      <c r="AT70" s="12"/>
      <c r="AU70" s="12"/>
      <c r="AV70" s="12"/>
      <c r="AW70" s="12"/>
      <c r="AX70" s="12"/>
    </row>
    <row r="71" spans="1:50" s="223" customFormat="1" ht="15" customHeight="1">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30"/>
      <c r="AQ71" s="12"/>
      <c r="AR71" s="12"/>
      <c r="AS71" s="12"/>
      <c r="AT71" s="12"/>
      <c r="AU71" s="12"/>
      <c r="AV71" s="12"/>
      <c r="AW71" s="12"/>
      <c r="AX71" s="12"/>
    </row>
    <row r="72" spans="1:50" s="223" customFormat="1" ht="15" customHeight="1">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30"/>
      <c r="AQ72" s="12"/>
      <c r="AR72" s="12"/>
      <c r="AS72" s="12"/>
      <c r="AT72" s="12"/>
      <c r="AU72" s="12"/>
      <c r="AV72" s="12"/>
      <c r="AW72" s="12"/>
      <c r="AX72" s="12"/>
    </row>
    <row r="73" spans="1:50" s="223" customFormat="1" ht="15" customHeight="1">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30"/>
      <c r="AQ73" s="12"/>
      <c r="AR73" s="12"/>
      <c r="AS73" s="12"/>
      <c r="AT73" s="12"/>
      <c r="AU73" s="12"/>
      <c r="AV73" s="12"/>
      <c r="AW73" s="12"/>
      <c r="AX73" s="12"/>
    </row>
    <row r="74" spans="1:50" s="223" customFormat="1" ht="15" customHeight="1">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30"/>
      <c r="AQ74" s="12"/>
      <c r="AR74" s="12"/>
      <c r="AS74" s="12"/>
      <c r="AT74" s="12"/>
      <c r="AU74" s="12"/>
      <c r="AV74" s="12"/>
      <c r="AW74" s="12"/>
      <c r="AX74" s="12"/>
    </row>
    <row r="75" spans="1:50" s="223" customFormat="1" ht="15" customHeight="1">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30"/>
      <c r="AQ75" s="12"/>
      <c r="AR75" s="12"/>
      <c r="AS75" s="12"/>
      <c r="AT75" s="12"/>
      <c r="AU75" s="12"/>
      <c r="AV75" s="12"/>
      <c r="AW75" s="12"/>
      <c r="AX75" s="12"/>
    </row>
    <row r="76" spans="1:50" s="223" customFormat="1" ht="15" customHeight="1">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30"/>
      <c r="AQ76" s="12"/>
      <c r="AR76" s="12"/>
      <c r="AS76" s="12"/>
      <c r="AT76" s="12"/>
      <c r="AU76" s="12"/>
      <c r="AV76" s="12"/>
      <c r="AW76" s="12"/>
      <c r="AX76" s="12"/>
    </row>
    <row r="77" spans="1:50" s="223" customFormat="1" ht="15" customHeight="1">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30"/>
      <c r="AQ77" s="12"/>
      <c r="AR77" s="12"/>
      <c r="AS77" s="12"/>
      <c r="AT77" s="12"/>
      <c r="AU77" s="12"/>
      <c r="AV77" s="12"/>
      <c r="AW77" s="12"/>
      <c r="AX77" s="12"/>
    </row>
    <row r="78" spans="1:50" s="223" customFormat="1" ht="15" customHeight="1">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30"/>
      <c r="AQ78" s="12"/>
      <c r="AR78" s="12"/>
      <c r="AS78" s="12"/>
      <c r="AT78" s="12"/>
      <c r="AU78" s="12"/>
      <c r="AV78" s="12"/>
      <c r="AW78" s="12"/>
      <c r="AX78" s="12"/>
    </row>
    <row r="79" spans="1:50" s="223" customFormat="1" ht="15" customHeight="1">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30"/>
      <c r="AQ79" s="12"/>
      <c r="AR79" s="12"/>
      <c r="AS79" s="12"/>
      <c r="AT79" s="12"/>
      <c r="AU79" s="12"/>
      <c r="AV79" s="12"/>
      <c r="AW79" s="12"/>
      <c r="AX79" s="12"/>
    </row>
    <row r="80" spans="1:50" s="223" customFormat="1" ht="15" customHeight="1">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30"/>
      <c r="AQ80" s="12"/>
      <c r="AR80" s="12"/>
      <c r="AS80" s="12"/>
      <c r="AT80" s="12"/>
      <c r="AU80" s="12"/>
      <c r="AV80" s="12"/>
      <c r="AW80" s="12"/>
      <c r="AX80" s="12"/>
    </row>
    <row r="81" spans="1:50" s="223" customFormat="1" ht="15" customHeight="1">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30"/>
      <c r="AQ81" s="12"/>
      <c r="AR81" s="12"/>
      <c r="AS81" s="12"/>
      <c r="AT81" s="12"/>
      <c r="AU81" s="12"/>
      <c r="AV81" s="12"/>
      <c r="AW81" s="12"/>
      <c r="AX81" s="12"/>
    </row>
    <row r="82" spans="1:50" s="223" customFormat="1" ht="15" customHeight="1">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30"/>
      <c r="AQ82" s="12"/>
      <c r="AR82" s="12"/>
      <c r="AS82" s="12"/>
      <c r="AT82" s="12"/>
      <c r="AU82" s="12"/>
      <c r="AV82" s="12"/>
      <c r="AW82" s="12"/>
      <c r="AX82" s="12"/>
    </row>
    <row r="83" spans="1:50" s="223" customFormat="1" ht="15" customHeight="1">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30"/>
      <c r="AQ83" s="12"/>
      <c r="AR83" s="12"/>
      <c r="AS83" s="12"/>
      <c r="AT83" s="12"/>
      <c r="AU83" s="12"/>
      <c r="AV83" s="12"/>
      <c r="AW83" s="12"/>
      <c r="AX83" s="12"/>
    </row>
    <row r="84" spans="1:50" s="223" customFormat="1" ht="15" customHeight="1">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30"/>
      <c r="AQ84" s="12"/>
      <c r="AR84" s="12"/>
      <c r="AS84" s="12"/>
      <c r="AT84" s="12"/>
      <c r="AU84" s="12"/>
      <c r="AV84" s="12"/>
      <c r="AW84" s="12"/>
      <c r="AX84" s="12"/>
    </row>
    <row r="85" spans="1:50" s="223" customFormat="1" ht="15" customHeight="1">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30"/>
      <c r="AQ85" s="12"/>
      <c r="AR85" s="12"/>
      <c r="AS85" s="12"/>
      <c r="AT85" s="12"/>
      <c r="AU85" s="12"/>
      <c r="AV85" s="12"/>
      <c r="AW85" s="12"/>
      <c r="AX85" s="12"/>
    </row>
    <row r="86" spans="1:50" s="223" customFormat="1" ht="15" customHeight="1">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30"/>
      <c r="AQ86" s="12"/>
      <c r="AR86" s="12"/>
      <c r="AS86" s="12"/>
      <c r="AT86" s="12"/>
      <c r="AU86" s="12"/>
      <c r="AV86" s="12"/>
      <c r="AW86" s="12"/>
      <c r="AX86" s="12"/>
    </row>
    <row r="87" spans="1:50" s="223" customFormat="1" ht="15" customHeight="1">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30"/>
      <c r="AQ87" s="12"/>
      <c r="AR87" s="12"/>
      <c r="AS87" s="12"/>
      <c r="AT87" s="12"/>
      <c r="AU87" s="12"/>
      <c r="AV87" s="12"/>
      <c r="AW87" s="12"/>
      <c r="AX87" s="12"/>
    </row>
    <row r="88" spans="1:50" s="223" customFormat="1" ht="15" customHeight="1">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30"/>
      <c r="AQ88" s="12"/>
      <c r="AR88" s="12"/>
      <c r="AS88" s="12"/>
      <c r="AT88" s="12"/>
      <c r="AU88" s="12"/>
      <c r="AV88" s="12"/>
      <c r="AW88" s="12"/>
      <c r="AX88" s="12"/>
    </row>
    <row r="89" spans="1:50" s="223" customFormat="1" ht="15" customHeight="1">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30"/>
      <c r="AQ89" s="12"/>
      <c r="AR89" s="12"/>
      <c r="AS89" s="12"/>
      <c r="AT89" s="12"/>
      <c r="AU89" s="12"/>
      <c r="AV89" s="12"/>
      <c r="AW89" s="12"/>
      <c r="AX89" s="12"/>
    </row>
    <row r="90" spans="1:50" s="223" customFormat="1" ht="15" customHeight="1">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30"/>
      <c r="AQ90" s="12"/>
      <c r="AR90" s="12"/>
      <c r="AS90" s="12"/>
      <c r="AT90" s="12"/>
      <c r="AU90" s="12"/>
      <c r="AV90" s="12"/>
      <c r="AW90" s="12"/>
      <c r="AX90" s="12"/>
    </row>
    <row r="91" spans="1:50" s="223" customFormat="1" ht="15" customHeight="1">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30"/>
      <c r="AQ91" s="12"/>
      <c r="AR91" s="12"/>
      <c r="AS91" s="12"/>
      <c r="AT91" s="12"/>
      <c r="AU91" s="12"/>
      <c r="AV91" s="12"/>
      <c r="AW91" s="12"/>
      <c r="AX91" s="12"/>
    </row>
    <row r="92" spans="1:50" s="223" customFormat="1" ht="15" customHeight="1">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30"/>
      <c r="AQ92" s="12"/>
      <c r="AR92" s="12"/>
      <c r="AS92" s="12"/>
      <c r="AT92" s="12"/>
      <c r="AU92" s="12"/>
      <c r="AV92" s="12"/>
      <c r="AW92" s="12"/>
      <c r="AX92" s="12"/>
    </row>
    <row r="93" spans="1:50" s="223" customFormat="1" ht="15" customHeight="1">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30"/>
      <c r="AQ93" s="12"/>
      <c r="AR93" s="12"/>
      <c r="AS93" s="12"/>
      <c r="AT93" s="12"/>
      <c r="AU93" s="12"/>
      <c r="AV93" s="12"/>
      <c r="AW93" s="12"/>
      <c r="AX93" s="12"/>
    </row>
    <row r="94" spans="1:50" s="223" customFormat="1" ht="15" customHeight="1">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30"/>
      <c r="AQ94" s="12"/>
      <c r="AR94" s="12"/>
      <c r="AS94" s="12"/>
      <c r="AT94" s="12"/>
      <c r="AU94" s="12"/>
      <c r="AV94" s="12"/>
      <c r="AW94" s="12"/>
      <c r="AX94" s="12"/>
    </row>
    <row r="95" spans="1:50" s="223" customFormat="1" ht="15" customHeight="1">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30"/>
      <c r="AQ95" s="12"/>
      <c r="AR95" s="12"/>
      <c r="AS95" s="12"/>
      <c r="AT95" s="12"/>
      <c r="AU95" s="12"/>
      <c r="AV95" s="12"/>
      <c r="AW95" s="12"/>
      <c r="AX95" s="12"/>
    </row>
    <row r="96" spans="1:50" s="223" customFormat="1" ht="15" customHeight="1">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30"/>
      <c r="AQ96" s="12"/>
      <c r="AR96" s="12"/>
      <c r="AS96" s="12"/>
      <c r="AT96" s="12"/>
      <c r="AU96" s="12"/>
      <c r="AV96" s="12"/>
      <c r="AW96" s="12"/>
      <c r="AX96" s="12"/>
    </row>
    <row r="97" spans="1:50" s="223" customFormat="1" ht="15" customHeight="1">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30"/>
      <c r="AQ97" s="12"/>
      <c r="AR97" s="12"/>
      <c r="AS97" s="12"/>
      <c r="AT97" s="12"/>
      <c r="AU97" s="12"/>
      <c r="AV97" s="12"/>
      <c r="AW97" s="12"/>
      <c r="AX97" s="12"/>
    </row>
    <row r="98" spans="1:50" s="223" customFormat="1" ht="15" customHeight="1">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30"/>
      <c r="AQ98" s="12"/>
      <c r="AR98" s="12"/>
      <c r="AS98" s="12"/>
      <c r="AT98" s="12"/>
      <c r="AU98" s="12"/>
      <c r="AV98" s="12"/>
      <c r="AW98" s="12"/>
      <c r="AX98" s="12"/>
    </row>
    <row r="99" spans="1:50" s="223" customFormat="1" ht="15" customHeight="1">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30"/>
      <c r="AQ99" s="12"/>
      <c r="AR99" s="12"/>
      <c r="AS99" s="12"/>
      <c r="AT99" s="12"/>
      <c r="AU99" s="12"/>
      <c r="AV99" s="12"/>
      <c r="AW99" s="12"/>
      <c r="AX99" s="12"/>
    </row>
    <row r="100" spans="1:50" s="223" customFormat="1" ht="15" customHeight="1">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30"/>
      <c r="AQ100" s="12"/>
      <c r="AR100" s="12"/>
      <c r="AS100" s="12"/>
      <c r="AT100" s="12"/>
      <c r="AU100" s="12"/>
      <c r="AV100" s="12"/>
      <c r="AW100" s="12"/>
      <c r="AX100" s="12"/>
    </row>
  </sheetData>
  <sheetProtection algorithmName="SHA-512" hashValue="6Z4EZNEDviJ/DLDPehnAxgRyDny3xEXBZHq65NcPlveYM0W2S73oXpCpKcizy5a6iOdHzLpd5FIHs6KP67aZyQ==" saltValue="/k8d1WWKrjWbf6lx0OvW3w==" spinCount="100000" sheet="1" scenarios="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5"/>
  <dataValidations count="2">
    <dataValidation imeMode="hiragana" allowBlank="1" showInputMessage="1" sqref="A1 A64:AP1048576 AP1 AA6:AA8 AL8 AM1 AQ21:AW24 BF21:XFD24 BC1:BI6 AY1:BB20 BJ1:XFD20 BC13:BI20 AY25:XFD1048576" xr:uid="{00000000-0002-0000-1800-000000000000}"/>
    <dataValidation imeMode="hiragana" allowBlank="1" showInputMessage="1" showErrorMessage="1" sqref="AQ10" xr:uid="{00000000-0002-0000-18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8" tint="0.59999389629810485"/>
    <pageSetUpPr fitToPage="1"/>
  </sheetPr>
  <dimension ref="A1:BD51"/>
  <sheetViews>
    <sheetView showGridLines="0" showRowColHeaders="0" workbookViewId="0">
      <selection activeCell="H40" sqref="H40:S41"/>
    </sheetView>
  </sheetViews>
  <sheetFormatPr defaultColWidth="0" defaultRowHeight="15" customHeight="1" zeroHeight="1"/>
  <cols>
    <col min="1" max="1" width="2.75" style="134" customWidth="1"/>
    <col min="2" max="40" width="2.5" style="134" customWidth="1"/>
    <col min="41" max="41" width="2.75" style="134" customWidth="1"/>
    <col min="42" max="50" width="2.5" style="134" customWidth="1"/>
    <col min="51" max="51" width="9" style="134" hidden="1" customWidth="1"/>
    <col min="52" max="52" width="25.75" style="134" hidden="1" customWidth="1"/>
    <col min="53" max="53" width="33.625" style="134" hidden="1" customWidth="1"/>
    <col min="54" max="16384" width="9" style="134" hidden="1"/>
  </cols>
  <sheetData>
    <row r="1" spans="1:56" ht="15" customHeight="1">
      <c r="A1" s="2821"/>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157"/>
      <c r="AQ1" s="157"/>
      <c r="AR1" s="157"/>
      <c r="AS1" s="157"/>
      <c r="AT1" s="157"/>
      <c r="AU1" s="157"/>
      <c r="AV1" s="157"/>
      <c r="AW1" s="157"/>
      <c r="AX1" s="157"/>
      <c r="AY1" s="182" t="s">
        <v>1637</v>
      </c>
      <c r="AZ1" s="232" t="s">
        <v>566</v>
      </c>
      <c r="BA1" s="232" t="s">
        <v>1206</v>
      </c>
      <c r="BB1" s="233" t="s">
        <v>557</v>
      </c>
      <c r="BC1" s="234" t="s">
        <v>1207</v>
      </c>
      <c r="BD1" s="234" t="s">
        <v>1208</v>
      </c>
    </row>
    <row r="2" spans="1:56" ht="15" customHeight="1">
      <c r="A2" s="2821"/>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157"/>
      <c r="AQ2" s="157"/>
      <c r="AR2" s="157"/>
      <c r="AS2" s="157"/>
      <c r="AT2" s="157"/>
      <c r="AU2" s="157"/>
      <c r="AV2" s="157"/>
      <c r="AW2" s="157"/>
      <c r="AX2" s="157"/>
      <c r="AZ2" s="134" t="s">
        <v>1209</v>
      </c>
      <c r="BA2" s="134" t="s">
        <v>1210</v>
      </c>
      <c r="BB2" s="161" t="s">
        <v>1125</v>
      </c>
      <c r="BC2" s="161" t="s">
        <v>1126</v>
      </c>
      <c r="BD2" s="161" t="s">
        <v>1127</v>
      </c>
    </row>
    <row r="3" spans="1:56" ht="7.5" customHeight="1">
      <c r="A3" s="2821"/>
      <c r="B3" s="2821"/>
      <c r="C3" s="2821"/>
      <c r="D3" s="2821"/>
      <c r="E3" s="2821"/>
      <c r="F3" s="2821"/>
      <c r="G3" s="2821"/>
      <c r="H3" s="2821"/>
      <c r="I3" s="2821"/>
      <c r="J3" s="2821"/>
      <c r="K3" s="2821"/>
      <c r="L3" s="2821"/>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21"/>
      <c r="AO3" s="2821"/>
      <c r="AP3" s="157"/>
      <c r="AQ3" s="157"/>
      <c r="AR3" s="157"/>
      <c r="AS3" s="157"/>
      <c r="AT3" s="157"/>
      <c r="AU3" s="157"/>
      <c r="AV3" s="157"/>
      <c r="AW3" s="157"/>
      <c r="AX3" s="157"/>
      <c r="AY3" s="134" t="s">
        <v>985</v>
      </c>
      <c r="AZ3" s="134" t="s">
        <v>1211</v>
      </c>
      <c r="BA3" s="134" t="s">
        <v>1212</v>
      </c>
      <c r="BB3" s="161" t="s">
        <v>1213</v>
      </c>
      <c r="BC3" s="161" t="s">
        <v>1130</v>
      </c>
      <c r="BD3" s="161" t="s">
        <v>1131</v>
      </c>
    </row>
    <row r="4" spans="1:56" ht="15" customHeight="1">
      <c r="A4" s="2821"/>
      <c r="B4" s="2821"/>
      <c r="C4" s="2821"/>
      <c r="D4" s="2822" t="s">
        <v>1214</v>
      </c>
      <c r="E4" s="2822"/>
      <c r="F4" s="2822"/>
      <c r="G4" s="2822"/>
      <c r="H4" s="2822"/>
      <c r="I4" s="2822"/>
      <c r="J4" s="2822"/>
      <c r="K4" s="2822"/>
      <c r="L4" s="2822"/>
      <c r="M4" s="2822"/>
      <c r="N4" s="2822"/>
      <c r="O4" s="2822"/>
      <c r="P4" s="2822"/>
      <c r="Q4" s="2822"/>
      <c r="R4" s="2822"/>
      <c r="S4" s="2822"/>
      <c r="T4" s="2822"/>
      <c r="U4" s="2822"/>
      <c r="V4" s="2822"/>
      <c r="W4" s="2822"/>
      <c r="X4" s="2822"/>
      <c r="Y4" s="2822"/>
      <c r="Z4" s="2822"/>
      <c r="AA4" s="2822"/>
      <c r="AB4" s="2822"/>
      <c r="AC4" s="2822"/>
      <c r="AD4" s="2822"/>
      <c r="AE4" s="2822"/>
      <c r="AF4" s="2822"/>
      <c r="AG4" s="2822"/>
      <c r="AH4" s="2822"/>
      <c r="AI4" s="2822"/>
      <c r="AJ4" s="2822"/>
      <c r="AK4" s="2822"/>
      <c r="AL4" s="2822"/>
      <c r="AM4" s="2821"/>
      <c r="AN4" s="2821"/>
      <c r="AO4" s="2821"/>
      <c r="AP4" s="157"/>
      <c r="AQ4" s="157"/>
      <c r="AR4" s="157"/>
      <c r="AS4" s="157"/>
      <c r="AT4" s="157"/>
      <c r="AU4" s="157"/>
      <c r="AV4" s="157"/>
      <c r="AW4" s="157"/>
      <c r="AX4" s="157"/>
      <c r="AZ4" s="134" t="s">
        <v>1215</v>
      </c>
      <c r="BA4" s="134" t="s">
        <v>1216</v>
      </c>
      <c r="BB4" s="161" t="s">
        <v>1217</v>
      </c>
      <c r="BC4" s="161" t="s">
        <v>1134</v>
      </c>
      <c r="BD4" s="161" t="s">
        <v>1135</v>
      </c>
    </row>
    <row r="5" spans="1:56" ht="15" customHeight="1">
      <c r="A5" s="2821"/>
      <c r="B5" s="2821"/>
      <c r="C5" s="2821"/>
      <c r="D5" s="2821"/>
      <c r="E5" s="2821"/>
      <c r="F5" s="2821"/>
      <c r="G5" s="2821"/>
      <c r="H5" s="2821"/>
      <c r="I5" s="2821"/>
      <c r="J5" s="2821"/>
      <c r="K5" s="2821"/>
      <c r="L5" s="2821"/>
      <c r="M5" s="2821"/>
      <c r="N5" s="2821"/>
      <c r="O5" s="2821"/>
      <c r="P5" s="2821"/>
      <c r="Q5" s="2821"/>
      <c r="R5" s="2821"/>
      <c r="S5" s="2821"/>
      <c r="T5" s="2821"/>
      <c r="U5" s="2821"/>
      <c r="V5" s="2821"/>
      <c r="W5" s="2821"/>
      <c r="X5" s="2821"/>
      <c r="Y5" s="2821"/>
      <c r="Z5" s="2821"/>
      <c r="AA5" s="2821"/>
      <c r="AB5" s="2821"/>
      <c r="AC5" s="2821"/>
      <c r="AD5" s="2821"/>
      <c r="AE5" s="2821"/>
      <c r="AF5" s="2821"/>
      <c r="AG5" s="2821"/>
      <c r="AH5" s="2821"/>
      <c r="AI5" s="2821"/>
      <c r="AJ5" s="2821"/>
      <c r="AK5" s="2821"/>
      <c r="AL5" s="2821"/>
      <c r="AM5" s="2821"/>
      <c r="AN5" s="2821"/>
      <c r="AO5" s="2821"/>
      <c r="AP5" s="157"/>
      <c r="AQ5" s="157"/>
      <c r="AR5" s="157"/>
      <c r="AS5" s="157"/>
      <c r="AT5" s="157"/>
      <c r="AU5" s="157"/>
      <c r="AV5" s="157"/>
      <c r="AW5" s="157"/>
      <c r="AX5" s="157"/>
      <c r="AZ5" s="134" t="s">
        <v>1218</v>
      </c>
      <c r="BA5" s="134" t="s">
        <v>1219</v>
      </c>
      <c r="BB5" s="161" t="s">
        <v>1220</v>
      </c>
      <c r="BC5" s="161" t="s">
        <v>1137</v>
      </c>
      <c r="BD5" s="161" t="s">
        <v>1138</v>
      </c>
    </row>
    <row r="6" spans="1:56" ht="15" customHeight="1">
      <c r="A6" s="2821"/>
      <c r="B6" s="2821"/>
      <c r="C6" s="2821"/>
      <c r="D6" s="2821"/>
      <c r="E6" s="2821"/>
      <c r="F6" s="2821"/>
      <c r="G6" s="2821"/>
      <c r="H6" s="2821"/>
      <c r="I6" s="2821"/>
      <c r="J6" s="2821"/>
      <c r="K6" s="2821"/>
      <c r="L6" s="2821"/>
      <c r="M6" s="2821"/>
      <c r="N6" s="2821"/>
      <c r="O6" s="2821"/>
      <c r="P6" s="2823" t="s">
        <v>1221</v>
      </c>
      <c r="Q6" s="2823"/>
      <c r="R6" s="2823"/>
      <c r="S6" s="2823"/>
      <c r="T6" s="2823"/>
      <c r="U6" s="2823"/>
      <c r="V6" s="2823"/>
      <c r="W6" s="2823"/>
      <c r="X6" s="2823"/>
      <c r="Y6" s="2823"/>
      <c r="Z6" s="2823"/>
      <c r="AA6" s="2821"/>
      <c r="AB6" s="2821"/>
      <c r="AC6" s="2821"/>
      <c r="AD6" s="2821"/>
      <c r="AE6" s="2821"/>
      <c r="AF6" s="2821"/>
      <c r="AG6" s="2821"/>
      <c r="AH6" s="2821"/>
      <c r="AI6" s="2821"/>
      <c r="AJ6" s="2821"/>
      <c r="AK6" s="2821"/>
      <c r="AL6" s="2821"/>
      <c r="AM6" s="2821"/>
      <c r="AN6" s="2821"/>
      <c r="AO6" s="2821"/>
      <c r="AP6" s="157"/>
      <c r="AQ6" s="157"/>
      <c r="AR6" s="157"/>
      <c r="AS6" s="157"/>
      <c r="AT6" s="157"/>
      <c r="AU6" s="157"/>
      <c r="AV6" s="157"/>
      <c r="AW6" s="157"/>
      <c r="AX6" s="157"/>
      <c r="AZ6" s="134" t="s">
        <v>1222</v>
      </c>
      <c r="BA6" s="134" t="s">
        <v>1223</v>
      </c>
      <c r="BB6" s="161" t="s">
        <v>1224</v>
      </c>
      <c r="BC6" s="161" t="s">
        <v>1140</v>
      </c>
      <c r="BD6" s="161" t="s">
        <v>1141</v>
      </c>
    </row>
    <row r="7" spans="1:56" ht="15" customHeight="1">
      <c r="A7" s="2821"/>
      <c r="B7" s="2821"/>
      <c r="C7" s="2821"/>
      <c r="D7" s="2821"/>
      <c r="E7" s="2821"/>
      <c r="F7" s="2821"/>
      <c r="G7" s="2821"/>
      <c r="H7" s="2821"/>
      <c r="I7" s="2821"/>
      <c r="J7" s="2821"/>
      <c r="K7" s="2821"/>
      <c r="L7" s="2821"/>
      <c r="M7" s="2821"/>
      <c r="N7" s="2821"/>
      <c r="O7" s="2821"/>
      <c r="P7" s="2823"/>
      <c r="Q7" s="2823"/>
      <c r="R7" s="2823"/>
      <c r="S7" s="2823"/>
      <c r="T7" s="2823"/>
      <c r="U7" s="2823"/>
      <c r="V7" s="2823"/>
      <c r="W7" s="2823"/>
      <c r="X7" s="2823"/>
      <c r="Y7" s="2823"/>
      <c r="Z7" s="2823"/>
      <c r="AA7" s="2821"/>
      <c r="AB7" s="2821"/>
      <c r="AC7" s="2821"/>
      <c r="AD7" s="2821"/>
      <c r="AE7" s="2821"/>
      <c r="AF7" s="2821"/>
      <c r="AG7" s="2821"/>
      <c r="AH7" s="2821"/>
      <c r="AI7" s="2821"/>
      <c r="AJ7" s="2821"/>
      <c r="AK7" s="2821"/>
      <c r="AL7" s="2821"/>
      <c r="AM7" s="2821"/>
      <c r="AN7" s="2821"/>
      <c r="AO7" s="2821"/>
      <c r="AP7" s="157"/>
      <c r="AQ7" s="157"/>
      <c r="AR7" s="157"/>
      <c r="AS7" s="157"/>
      <c r="AT7" s="157"/>
      <c r="AU7" s="157"/>
      <c r="AV7" s="157"/>
      <c r="AW7" s="157"/>
      <c r="AX7" s="157"/>
      <c r="AZ7" s="134" t="s">
        <v>1225</v>
      </c>
      <c r="BA7" s="134" t="s">
        <v>1226</v>
      </c>
      <c r="BB7" s="161" t="s">
        <v>1227</v>
      </c>
      <c r="BC7" s="161" t="s">
        <v>1145</v>
      </c>
      <c r="BD7" s="161" t="s">
        <v>1146</v>
      </c>
    </row>
    <row r="8" spans="1:56" ht="18.75" customHeight="1">
      <c r="A8" s="2821"/>
      <c r="B8" s="2821"/>
      <c r="C8" s="2821"/>
      <c r="D8" s="2821"/>
      <c r="E8" s="2821"/>
      <c r="F8" s="2821"/>
      <c r="G8" s="2821"/>
      <c r="H8" s="2821"/>
      <c r="I8" s="2821"/>
      <c r="J8" s="2821"/>
      <c r="K8" s="2821"/>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157"/>
      <c r="AQ8" s="157"/>
      <c r="AR8" s="157"/>
      <c r="AS8" s="157"/>
      <c r="AT8" s="157"/>
      <c r="AU8" s="157"/>
      <c r="AV8" s="157"/>
      <c r="AW8" s="157"/>
      <c r="AX8" s="157"/>
      <c r="AZ8" s="134" t="s">
        <v>1228</v>
      </c>
      <c r="BA8" s="134" t="s">
        <v>1229</v>
      </c>
      <c r="BB8" s="161" t="s">
        <v>1230</v>
      </c>
      <c r="BC8" s="161" t="s">
        <v>1148</v>
      </c>
      <c r="BD8" s="161" t="s">
        <v>1149</v>
      </c>
    </row>
    <row r="9" spans="1:56" ht="18.75" customHeight="1">
      <c r="A9" s="2821"/>
      <c r="B9" s="2821"/>
      <c r="C9" s="2821"/>
      <c r="D9" s="2824" t="s">
        <v>1231</v>
      </c>
      <c r="E9" s="2824"/>
      <c r="F9" s="2824"/>
      <c r="G9" s="2824"/>
      <c r="H9" s="2824"/>
      <c r="I9" s="2824"/>
      <c r="J9" s="2824"/>
      <c r="K9" s="2824"/>
      <c r="L9" s="2824"/>
      <c r="M9" s="2824"/>
      <c r="N9" s="2824"/>
      <c r="O9" s="2824"/>
      <c r="P9" s="2824"/>
      <c r="Q9" s="2824"/>
      <c r="R9" s="2824"/>
      <c r="S9" s="2824"/>
      <c r="T9" s="2824"/>
      <c r="U9" s="2824"/>
      <c r="V9" s="2824"/>
      <c r="W9" s="2824"/>
      <c r="X9" s="2824"/>
      <c r="Y9" s="2824"/>
      <c r="Z9" s="2824"/>
      <c r="AA9" s="2824"/>
      <c r="AB9" s="2824"/>
      <c r="AC9" s="2824"/>
      <c r="AD9" s="2824"/>
      <c r="AE9" s="2824"/>
      <c r="AF9" s="2824"/>
      <c r="AG9" s="2824"/>
      <c r="AH9" s="2824"/>
      <c r="AI9" s="2824"/>
      <c r="AJ9" s="2824"/>
      <c r="AK9" s="2824"/>
      <c r="AL9" s="2824"/>
      <c r="AM9" s="2821"/>
      <c r="AN9" s="2821"/>
      <c r="AO9" s="2821"/>
      <c r="AP9" s="157"/>
      <c r="AQ9" s="157"/>
      <c r="AR9" s="157"/>
      <c r="AS9" s="157"/>
      <c r="AT9" s="157"/>
      <c r="AU9" s="157"/>
      <c r="AV9" s="157"/>
      <c r="AW9" s="157"/>
      <c r="AX9" s="157"/>
      <c r="BB9" s="161" t="s">
        <v>1232</v>
      </c>
      <c r="BC9" s="161" t="s">
        <v>1151</v>
      </c>
      <c r="BD9" s="161" t="s">
        <v>1152</v>
      </c>
    </row>
    <row r="10" spans="1:56" ht="7.5" customHeight="1" thickBot="1">
      <c r="A10" s="2821"/>
      <c r="B10" s="2821"/>
      <c r="C10" s="2821"/>
      <c r="D10" s="2821"/>
      <c r="E10" s="2821"/>
      <c r="F10" s="2821"/>
      <c r="G10" s="2821"/>
      <c r="H10" s="2821"/>
      <c r="I10" s="2821"/>
      <c r="J10" s="2821"/>
      <c r="K10" s="2821"/>
      <c r="L10" s="2821"/>
      <c r="M10" s="2821"/>
      <c r="N10" s="2821"/>
      <c r="O10" s="2821"/>
      <c r="P10" s="2821"/>
      <c r="Q10" s="2821"/>
      <c r="R10" s="2821"/>
      <c r="S10" s="2821"/>
      <c r="T10" s="2821"/>
      <c r="U10" s="2821"/>
      <c r="V10" s="2821"/>
      <c r="W10" s="2821"/>
      <c r="X10" s="2821"/>
      <c r="Y10" s="2821"/>
      <c r="Z10" s="2821"/>
      <c r="AA10" s="2821"/>
      <c r="AB10" s="2821"/>
      <c r="AC10" s="2821"/>
      <c r="AD10" s="2821"/>
      <c r="AE10" s="2821"/>
      <c r="AF10" s="2821"/>
      <c r="AG10" s="2821"/>
      <c r="AH10" s="2821"/>
      <c r="AI10" s="2821"/>
      <c r="AJ10" s="2821"/>
      <c r="AK10" s="2821"/>
      <c r="AL10" s="2821"/>
      <c r="AM10" s="2821"/>
      <c r="AN10" s="2821"/>
      <c r="AO10" s="2821"/>
      <c r="AP10" s="157"/>
      <c r="AQ10" s="157"/>
      <c r="AR10" s="157"/>
      <c r="AS10" s="157"/>
      <c r="AT10" s="157"/>
      <c r="AU10" s="157"/>
      <c r="AV10" s="157"/>
      <c r="AW10" s="157"/>
      <c r="AX10" s="157"/>
      <c r="BB10" s="161" t="s">
        <v>1233</v>
      </c>
      <c r="BC10" s="161" t="s">
        <v>1156</v>
      </c>
      <c r="BD10" s="161" t="s">
        <v>1157</v>
      </c>
    </row>
    <row r="11" spans="1:56" ht="15" customHeight="1" thickTop="1">
      <c r="A11" s="2821"/>
      <c r="B11" s="2821"/>
      <c r="C11" s="2821"/>
      <c r="D11" s="2821"/>
      <c r="E11" s="2825" t="s">
        <v>1234</v>
      </c>
      <c r="F11" s="2826"/>
      <c r="G11" s="2831" t="s">
        <v>1863</v>
      </c>
      <c r="H11" s="2832"/>
      <c r="I11" s="2832"/>
      <c r="J11" s="2832"/>
      <c r="K11" s="2832"/>
      <c r="L11" s="2832"/>
      <c r="M11" s="2832"/>
      <c r="N11" s="2832"/>
      <c r="O11" s="2832"/>
      <c r="P11" s="2832"/>
      <c r="Q11" s="2832"/>
      <c r="R11" s="2832"/>
      <c r="S11" s="2832"/>
      <c r="T11" s="2832"/>
      <c r="U11" s="2832"/>
      <c r="V11" s="2832"/>
      <c r="W11" s="2832"/>
      <c r="X11" s="2832"/>
      <c r="Y11" s="2832"/>
      <c r="Z11" s="2832"/>
      <c r="AA11" s="2832"/>
      <c r="AB11" s="2832"/>
      <c r="AC11" s="2832"/>
      <c r="AD11" s="2832"/>
      <c r="AE11" s="2832"/>
      <c r="AF11" s="2832"/>
      <c r="AG11" s="2832"/>
      <c r="AH11" s="2832"/>
      <c r="AI11" s="2832"/>
      <c r="AJ11" s="2832"/>
      <c r="AK11" s="2833"/>
      <c r="AL11" s="2840"/>
      <c r="AM11" s="2821"/>
      <c r="AN11" s="2821"/>
      <c r="AO11" s="2821"/>
      <c r="AP11" s="157"/>
      <c r="AQ11" s="157"/>
      <c r="AR11" s="157"/>
      <c r="AS11" s="157"/>
      <c r="AT11" s="157"/>
      <c r="AU11" s="157"/>
      <c r="AV11" s="157"/>
      <c r="AW11" s="157"/>
      <c r="AX11" s="157"/>
      <c r="BB11" s="161" t="s">
        <v>1235</v>
      </c>
      <c r="BC11" s="161" t="s">
        <v>1160</v>
      </c>
      <c r="BD11" s="161" t="s">
        <v>1161</v>
      </c>
    </row>
    <row r="12" spans="1:56" ht="15" customHeight="1">
      <c r="A12" s="2821"/>
      <c r="B12" s="2821"/>
      <c r="C12" s="2821"/>
      <c r="D12" s="2821"/>
      <c r="E12" s="2827"/>
      <c r="F12" s="2828"/>
      <c r="G12" s="2834"/>
      <c r="H12" s="2835"/>
      <c r="I12" s="2835"/>
      <c r="J12" s="2835"/>
      <c r="K12" s="2835"/>
      <c r="L12" s="2835"/>
      <c r="M12" s="2835"/>
      <c r="N12" s="2835"/>
      <c r="O12" s="2835"/>
      <c r="P12" s="2835"/>
      <c r="Q12" s="2835"/>
      <c r="R12" s="2835"/>
      <c r="S12" s="2835"/>
      <c r="T12" s="2835"/>
      <c r="U12" s="2835"/>
      <c r="V12" s="2835"/>
      <c r="W12" s="2835"/>
      <c r="X12" s="2835"/>
      <c r="Y12" s="2835"/>
      <c r="Z12" s="2835"/>
      <c r="AA12" s="2835"/>
      <c r="AB12" s="2835"/>
      <c r="AC12" s="2835"/>
      <c r="AD12" s="2835"/>
      <c r="AE12" s="2835"/>
      <c r="AF12" s="2835"/>
      <c r="AG12" s="2835"/>
      <c r="AH12" s="2835"/>
      <c r="AI12" s="2835"/>
      <c r="AJ12" s="2835"/>
      <c r="AK12" s="2836"/>
      <c r="AL12" s="2840"/>
      <c r="AM12" s="2821"/>
      <c r="AN12" s="2821"/>
      <c r="AO12" s="2821"/>
      <c r="AP12" s="157"/>
      <c r="AQ12" s="157"/>
      <c r="AR12" s="157"/>
      <c r="AS12" s="157"/>
      <c r="AT12" s="157"/>
      <c r="AU12" s="157"/>
      <c r="AV12" s="157"/>
      <c r="AW12" s="157"/>
      <c r="AX12" s="157"/>
      <c r="BB12" s="161"/>
      <c r="BC12" s="161" t="s">
        <v>1164</v>
      </c>
      <c r="BD12" s="161" t="s">
        <v>1165</v>
      </c>
    </row>
    <row r="13" spans="1:56" ht="15" customHeight="1">
      <c r="A13" s="2821"/>
      <c r="B13" s="2821"/>
      <c r="C13" s="2821"/>
      <c r="D13" s="2821"/>
      <c r="E13" s="2827"/>
      <c r="F13" s="2828"/>
      <c r="G13" s="2834"/>
      <c r="H13" s="2835"/>
      <c r="I13" s="2835"/>
      <c r="J13" s="2835"/>
      <c r="K13" s="2835"/>
      <c r="L13" s="2835"/>
      <c r="M13" s="2835"/>
      <c r="N13" s="2835"/>
      <c r="O13" s="2835"/>
      <c r="P13" s="2835"/>
      <c r="Q13" s="2835"/>
      <c r="R13" s="2835"/>
      <c r="S13" s="2835"/>
      <c r="T13" s="2835"/>
      <c r="U13" s="2835"/>
      <c r="V13" s="2835"/>
      <c r="W13" s="2835"/>
      <c r="X13" s="2835"/>
      <c r="Y13" s="2835"/>
      <c r="Z13" s="2835"/>
      <c r="AA13" s="2835"/>
      <c r="AB13" s="2835"/>
      <c r="AC13" s="2835"/>
      <c r="AD13" s="2835"/>
      <c r="AE13" s="2835"/>
      <c r="AF13" s="2835"/>
      <c r="AG13" s="2835"/>
      <c r="AH13" s="2835"/>
      <c r="AI13" s="2835"/>
      <c r="AJ13" s="2835"/>
      <c r="AK13" s="2836"/>
      <c r="AL13" s="2840"/>
      <c r="AM13" s="2821"/>
      <c r="AN13" s="2821"/>
      <c r="AO13" s="2821"/>
      <c r="AP13" s="157"/>
      <c r="AQ13" s="157"/>
      <c r="AR13" s="157"/>
      <c r="AS13" s="157"/>
      <c r="AT13" s="157"/>
      <c r="AU13" s="157"/>
      <c r="AV13" s="157"/>
      <c r="AW13" s="157"/>
      <c r="AX13" s="157"/>
      <c r="BB13" s="161"/>
      <c r="BC13" s="161" t="s">
        <v>1167</v>
      </c>
      <c r="BD13" s="161" t="s">
        <v>1168</v>
      </c>
    </row>
    <row r="14" spans="1:56" ht="15" customHeight="1">
      <c r="A14" s="2821"/>
      <c r="B14" s="2821"/>
      <c r="C14" s="2821"/>
      <c r="D14" s="2821"/>
      <c r="E14" s="2827"/>
      <c r="F14" s="2828"/>
      <c r="G14" s="2834"/>
      <c r="H14" s="2835"/>
      <c r="I14" s="2835"/>
      <c r="J14" s="2835"/>
      <c r="K14" s="2835"/>
      <c r="L14" s="2835"/>
      <c r="M14" s="2835"/>
      <c r="N14" s="2835"/>
      <c r="O14" s="2835"/>
      <c r="P14" s="2835"/>
      <c r="Q14" s="2835"/>
      <c r="R14" s="2835"/>
      <c r="S14" s="2835"/>
      <c r="T14" s="2835"/>
      <c r="U14" s="2835"/>
      <c r="V14" s="2835"/>
      <c r="W14" s="2835"/>
      <c r="X14" s="2835"/>
      <c r="Y14" s="2835"/>
      <c r="Z14" s="2835"/>
      <c r="AA14" s="2835"/>
      <c r="AB14" s="2835"/>
      <c r="AC14" s="2835"/>
      <c r="AD14" s="2835"/>
      <c r="AE14" s="2835"/>
      <c r="AF14" s="2835"/>
      <c r="AG14" s="2835"/>
      <c r="AH14" s="2835"/>
      <c r="AI14" s="2835"/>
      <c r="AJ14" s="2835"/>
      <c r="AK14" s="2836"/>
      <c r="AL14" s="2840"/>
      <c r="AM14" s="2821"/>
      <c r="AN14" s="2821"/>
      <c r="AO14" s="2821"/>
      <c r="AP14" s="157"/>
      <c r="AQ14" s="157"/>
      <c r="AR14" s="157"/>
      <c r="AS14" s="157"/>
      <c r="AT14" s="157"/>
      <c r="AU14" s="157"/>
      <c r="AV14" s="157"/>
      <c r="AW14" s="157"/>
      <c r="AX14" s="157"/>
      <c r="BB14" s="161"/>
      <c r="BC14" s="161" t="s">
        <v>1169</v>
      </c>
      <c r="BD14" s="161" t="s">
        <v>1170</v>
      </c>
    </row>
    <row r="15" spans="1:56" ht="15" customHeight="1">
      <c r="A15" s="2821"/>
      <c r="B15" s="2821"/>
      <c r="C15" s="2821"/>
      <c r="D15" s="2821"/>
      <c r="E15" s="2827"/>
      <c r="F15" s="2828"/>
      <c r="G15" s="2834"/>
      <c r="H15" s="2835"/>
      <c r="I15" s="2835"/>
      <c r="J15" s="2835"/>
      <c r="K15" s="2835"/>
      <c r="L15" s="2835"/>
      <c r="M15" s="2835"/>
      <c r="N15" s="2835"/>
      <c r="O15" s="2835"/>
      <c r="P15" s="2835"/>
      <c r="Q15" s="2835"/>
      <c r="R15" s="2835"/>
      <c r="S15" s="2835"/>
      <c r="T15" s="2835"/>
      <c r="U15" s="2835"/>
      <c r="V15" s="2835"/>
      <c r="W15" s="2835"/>
      <c r="X15" s="2835"/>
      <c r="Y15" s="2835"/>
      <c r="Z15" s="2835"/>
      <c r="AA15" s="2835"/>
      <c r="AB15" s="2835"/>
      <c r="AC15" s="2835"/>
      <c r="AD15" s="2835"/>
      <c r="AE15" s="2835"/>
      <c r="AF15" s="2835"/>
      <c r="AG15" s="2835"/>
      <c r="AH15" s="2835"/>
      <c r="AI15" s="2835"/>
      <c r="AJ15" s="2835"/>
      <c r="AK15" s="2836"/>
      <c r="AL15" s="2840"/>
      <c r="AM15" s="2821"/>
      <c r="AN15" s="2821"/>
      <c r="AO15" s="2821"/>
      <c r="AP15" s="157"/>
      <c r="AQ15" s="157"/>
      <c r="AR15" s="157"/>
      <c r="AS15" s="157"/>
      <c r="AT15" s="157"/>
      <c r="AU15" s="157"/>
      <c r="AV15" s="157"/>
      <c r="AW15" s="157"/>
      <c r="AX15" s="157"/>
      <c r="BB15" s="161"/>
      <c r="BC15" s="161"/>
      <c r="BD15" s="161" t="s">
        <v>1171</v>
      </c>
    </row>
    <row r="16" spans="1:56" ht="15" customHeight="1">
      <c r="A16" s="2821"/>
      <c r="B16" s="2821"/>
      <c r="C16" s="2821"/>
      <c r="D16" s="2821"/>
      <c r="E16" s="2827"/>
      <c r="F16" s="2828"/>
      <c r="G16" s="2834"/>
      <c r="H16" s="2835"/>
      <c r="I16" s="2835"/>
      <c r="J16" s="2835"/>
      <c r="K16" s="2835"/>
      <c r="L16" s="2835"/>
      <c r="M16" s="2835"/>
      <c r="N16" s="2835"/>
      <c r="O16" s="2835"/>
      <c r="P16" s="2835"/>
      <c r="Q16" s="2835"/>
      <c r="R16" s="2835"/>
      <c r="S16" s="2835"/>
      <c r="T16" s="2835"/>
      <c r="U16" s="2835"/>
      <c r="V16" s="2835"/>
      <c r="W16" s="2835"/>
      <c r="X16" s="2835"/>
      <c r="Y16" s="2835"/>
      <c r="Z16" s="2835"/>
      <c r="AA16" s="2835"/>
      <c r="AB16" s="2835"/>
      <c r="AC16" s="2835"/>
      <c r="AD16" s="2835"/>
      <c r="AE16" s="2835"/>
      <c r="AF16" s="2835"/>
      <c r="AG16" s="2835"/>
      <c r="AH16" s="2835"/>
      <c r="AI16" s="2835"/>
      <c r="AJ16" s="2835"/>
      <c r="AK16" s="2836"/>
      <c r="AL16" s="2840"/>
      <c r="AM16" s="2821"/>
      <c r="AN16" s="2821"/>
      <c r="AO16" s="2821"/>
      <c r="AP16" s="157"/>
      <c r="AQ16" s="157"/>
      <c r="AR16" s="157"/>
      <c r="AS16" s="157"/>
      <c r="AT16" s="157"/>
      <c r="AU16" s="157"/>
      <c r="AV16" s="157"/>
      <c r="AW16" s="157"/>
      <c r="AX16" s="157"/>
      <c r="BB16" s="161"/>
      <c r="BC16" s="161"/>
      <c r="BD16" s="161" t="s">
        <v>1175</v>
      </c>
    </row>
    <row r="17" spans="1:56" ht="15" customHeight="1">
      <c r="A17" s="2821"/>
      <c r="B17" s="2821"/>
      <c r="C17" s="2821"/>
      <c r="D17" s="2821"/>
      <c r="E17" s="2827"/>
      <c r="F17" s="2828"/>
      <c r="G17" s="2834"/>
      <c r="H17" s="2835"/>
      <c r="I17" s="2835"/>
      <c r="J17" s="2835"/>
      <c r="K17" s="2835"/>
      <c r="L17" s="2835"/>
      <c r="M17" s="2835"/>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5"/>
      <c r="AK17" s="2836"/>
      <c r="AL17" s="2840"/>
      <c r="AM17" s="2821"/>
      <c r="AN17" s="2821"/>
      <c r="AO17" s="2821"/>
      <c r="AP17" s="157"/>
      <c r="AQ17" s="157"/>
      <c r="AR17" s="157"/>
      <c r="AS17" s="157"/>
      <c r="AT17" s="157"/>
      <c r="AU17" s="157"/>
      <c r="AV17" s="157"/>
      <c r="AW17" s="157"/>
      <c r="AX17" s="157"/>
      <c r="BB17" s="161"/>
      <c r="BC17" s="161"/>
      <c r="BD17" s="161" t="s">
        <v>1176</v>
      </c>
    </row>
    <row r="18" spans="1:56" ht="15" customHeight="1">
      <c r="A18" s="2821"/>
      <c r="B18" s="2821"/>
      <c r="C18" s="2821"/>
      <c r="D18" s="2821"/>
      <c r="E18" s="2827"/>
      <c r="F18" s="2828"/>
      <c r="G18" s="2834"/>
      <c r="H18" s="2835"/>
      <c r="I18" s="2835"/>
      <c r="J18" s="2835"/>
      <c r="K18" s="2835"/>
      <c r="L18" s="2835"/>
      <c r="M18" s="2835"/>
      <c r="N18" s="2835"/>
      <c r="O18" s="2835"/>
      <c r="P18" s="2835"/>
      <c r="Q18" s="2835"/>
      <c r="R18" s="2835"/>
      <c r="S18" s="2835"/>
      <c r="T18" s="2835"/>
      <c r="U18" s="2835"/>
      <c r="V18" s="2835"/>
      <c r="W18" s="2835"/>
      <c r="X18" s="2835"/>
      <c r="Y18" s="2835"/>
      <c r="Z18" s="2835"/>
      <c r="AA18" s="2835"/>
      <c r="AB18" s="2835"/>
      <c r="AC18" s="2835"/>
      <c r="AD18" s="2835"/>
      <c r="AE18" s="2835"/>
      <c r="AF18" s="2835"/>
      <c r="AG18" s="2835"/>
      <c r="AH18" s="2835"/>
      <c r="AI18" s="2835"/>
      <c r="AJ18" s="2835"/>
      <c r="AK18" s="2836"/>
      <c r="AL18" s="2840"/>
      <c r="AM18" s="2821"/>
      <c r="AN18" s="2821"/>
      <c r="AO18" s="2821"/>
      <c r="AP18" s="157"/>
      <c r="AQ18" s="157"/>
      <c r="AR18" s="157"/>
      <c r="AS18" s="157"/>
      <c r="AT18" s="157"/>
      <c r="AU18" s="157"/>
      <c r="AV18" s="157"/>
      <c r="AW18" s="157"/>
      <c r="AX18" s="157"/>
      <c r="BB18" s="161"/>
      <c r="BC18" s="161"/>
      <c r="BD18" s="161" t="s">
        <v>1177</v>
      </c>
    </row>
    <row r="19" spans="1:56" ht="15" customHeight="1" thickBot="1">
      <c r="A19" s="2821"/>
      <c r="B19" s="2821"/>
      <c r="C19" s="2821"/>
      <c r="D19" s="2821"/>
      <c r="E19" s="2829"/>
      <c r="F19" s="2830"/>
      <c r="G19" s="2837"/>
      <c r="H19" s="2838"/>
      <c r="I19" s="2838"/>
      <c r="J19" s="2838"/>
      <c r="K19" s="2838"/>
      <c r="L19" s="2838"/>
      <c r="M19" s="2838"/>
      <c r="N19" s="2838"/>
      <c r="O19" s="2838"/>
      <c r="P19" s="2838"/>
      <c r="Q19" s="2838"/>
      <c r="R19" s="2838"/>
      <c r="S19" s="2838"/>
      <c r="T19" s="2838"/>
      <c r="U19" s="2838"/>
      <c r="V19" s="2838"/>
      <c r="W19" s="2838"/>
      <c r="X19" s="2838"/>
      <c r="Y19" s="2838"/>
      <c r="Z19" s="2838"/>
      <c r="AA19" s="2838"/>
      <c r="AB19" s="2838"/>
      <c r="AC19" s="2838"/>
      <c r="AD19" s="2838"/>
      <c r="AE19" s="2838"/>
      <c r="AF19" s="2838"/>
      <c r="AG19" s="2838"/>
      <c r="AH19" s="2838"/>
      <c r="AI19" s="2838"/>
      <c r="AJ19" s="2838"/>
      <c r="AK19" s="2839"/>
      <c r="AL19" s="2840"/>
      <c r="AM19" s="2821"/>
      <c r="AN19" s="2821"/>
      <c r="AO19" s="2821"/>
      <c r="AP19" s="157"/>
      <c r="AQ19" s="157"/>
      <c r="AR19" s="157"/>
      <c r="AS19" s="157"/>
      <c r="AT19" s="157"/>
      <c r="AU19" s="157"/>
      <c r="AV19" s="157"/>
      <c r="AW19" s="157"/>
      <c r="AX19" s="157"/>
      <c r="BB19" s="161"/>
      <c r="BC19" s="161"/>
      <c r="BD19" s="161" t="s">
        <v>1178</v>
      </c>
    </row>
    <row r="20" spans="1:56" ht="18.75" customHeight="1" thickTop="1">
      <c r="A20" s="2821"/>
      <c r="B20" s="2821"/>
      <c r="C20" s="2821"/>
      <c r="D20" s="2821"/>
      <c r="E20" s="2821"/>
      <c r="F20" s="2821"/>
      <c r="G20" s="2821"/>
      <c r="H20" s="2821"/>
      <c r="I20" s="2821"/>
      <c r="J20" s="2821"/>
      <c r="K20" s="2821"/>
      <c r="L20" s="2821"/>
      <c r="M20" s="2821"/>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c r="AL20" s="2821"/>
      <c r="AM20" s="2821"/>
      <c r="AN20" s="2821"/>
      <c r="AO20" s="2821"/>
      <c r="AP20" s="157"/>
      <c r="AQ20" s="157"/>
      <c r="AR20" s="157"/>
      <c r="AS20" s="157"/>
      <c r="AT20" s="157"/>
      <c r="AU20" s="157"/>
      <c r="AV20" s="157"/>
      <c r="AW20" s="157"/>
      <c r="AX20" s="157"/>
      <c r="BB20" s="161"/>
      <c r="BC20" s="161"/>
      <c r="BD20" s="161" t="s">
        <v>1179</v>
      </c>
    </row>
    <row r="21" spans="1:56" ht="18.75" customHeight="1">
      <c r="A21" s="2821"/>
      <c r="B21" s="2821"/>
      <c r="C21" s="2821"/>
      <c r="D21" s="2841" t="s">
        <v>1864</v>
      </c>
      <c r="E21" s="2841"/>
      <c r="F21" s="2841"/>
      <c r="G21" s="2841"/>
      <c r="H21" s="2841"/>
      <c r="I21" s="2841"/>
      <c r="J21" s="2841"/>
      <c r="K21" s="2841"/>
      <c r="L21" s="2841"/>
      <c r="M21" s="2841"/>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c r="AL21" s="2841"/>
      <c r="AM21" s="2821"/>
      <c r="AN21" s="2821"/>
      <c r="AO21" s="2821"/>
      <c r="AP21" s="157"/>
      <c r="AQ21" s="157"/>
      <c r="AR21" s="157"/>
      <c r="AS21" s="157"/>
      <c r="AT21" s="157"/>
      <c r="AU21" s="157"/>
      <c r="AV21" s="157"/>
      <c r="AW21" s="157"/>
      <c r="AX21" s="157"/>
      <c r="BB21" s="161"/>
      <c r="BC21" s="161"/>
      <c r="BD21" s="161" t="s">
        <v>1184</v>
      </c>
    </row>
    <row r="22" spans="1:56" ht="18.75" customHeight="1">
      <c r="A22" s="2821"/>
      <c r="B22" s="2821"/>
      <c r="C22" s="2821"/>
      <c r="D22" s="2841"/>
      <c r="E22" s="2841"/>
      <c r="F22" s="2841"/>
      <c r="G22" s="2841"/>
      <c r="H22" s="2841"/>
      <c r="I22" s="2841"/>
      <c r="J22" s="2841"/>
      <c r="K22" s="2841"/>
      <c r="L22" s="2841"/>
      <c r="M22" s="2841"/>
      <c r="N22" s="2841"/>
      <c r="O22" s="2841"/>
      <c r="P22" s="2841"/>
      <c r="Q22" s="2841"/>
      <c r="R22" s="2841"/>
      <c r="S22" s="2841"/>
      <c r="T22" s="2841"/>
      <c r="U22" s="2841"/>
      <c r="V22" s="2841"/>
      <c r="W22" s="2841"/>
      <c r="X22" s="2841"/>
      <c r="Y22" s="2841"/>
      <c r="Z22" s="2841"/>
      <c r="AA22" s="2841"/>
      <c r="AB22" s="2841"/>
      <c r="AC22" s="2841"/>
      <c r="AD22" s="2841"/>
      <c r="AE22" s="2841"/>
      <c r="AF22" s="2841"/>
      <c r="AG22" s="2841"/>
      <c r="AH22" s="2841"/>
      <c r="AI22" s="2841"/>
      <c r="AJ22" s="2841"/>
      <c r="AK22" s="2841"/>
      <c r="AL22" s="2841"/>
      <c r="AM22" s="2821"/>
      <c r="AN22" s="2821"/>
      <c r="AO22" s="2821"/>
      <c r="AP22" s="157"/>
      <c r="AQ22" s="157"/>
      <c r="AR22" s="157"/>
      <c r="AS22" s="157"/>
      <c r="AT22" s="157"/>
      <c r="AU22" s="157"/>
      <c r="AV22" s="157"/>
      <c r="AW22" s="157"/>
      <c r="AX22" s="157"/>
      <c r="BB22" s="161"/>
      <c r="BC22" s="161"/>
      <c r="BD22" s="161" t="s">
        <v>1185</v>
      </c>
    </row>
    <row r="23" spans="1:56" ht="18.75" customHeight="1" thickBot="1">
      <c r="A23" s="2821"/>
      <c r="B23" s="2821"/>
      <c r="C23" s="2821"/>
      <c r="D23" s="2821"/>
      <c r="E23" s="2821"/>
      <c r="F23" s="2821"/>
      <c r="G23" s="2821"/>
      <c r="H23" s="2821"/>
      <c r="I23" s="2821"/>
      <c r="J23" s="2821"/>
      <c r="K23" s="2821"/>
      <c r="L23" s="2821"/>
      <c r="M23" s="2821"/>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157"/>
      <c r="AQ23" s="157"/>
      <c r="AR23" s="157"/>
      <c r="AS23" s="157"/>
      <c r="AT23" s="157"/>
      <c r="AU23" s="157"/>
      <c r="AV23" s="157"/>
      <c r="AW23" s="157"/>
      <c r="AX23" s="157"/>
      <c r="BB23" s="161"/>
      <c r="BC23" s="161"/>
      <c r="BD23" s="161" t="s">
        <v>1187</v>
      </c>
    </row>
    <row r="24" spans="1:56" ht="27.75" customHeight="1">
      <c r="A24" s="2821"/>
      <c r="B24" s="2821"/>
      <c r="C24" s="2821"/>
      <c r="D24" s="2842" t="s">
        <v>1866</v>
      </c>
      <c r="E24" s="2843"/>
      <c r="F24" s="2843"/>
      <c r="G24" s="2843"/>
      <c r="H24" s="2843"/>
      <c r="I24" s="2843"/>
      <c r="J24" s="2844" t="s">
        <v>1485</v>
      </c>
      <c r="K24" s="2845"/>
      <c r="L24" s="2845"/>
      <c r="M24" s="2845"/>
      <c r="N24" s="2845"/>
      <c r="O24" s="2845"/>
      <c r="P24" s="2845"/>
      <c r="Q24" s="2845"/>
      <c r="R24" s="2845"/>
      <c r="S24" s="2845"/>
      <c r="T24" s="2845"/>
      <c r="U24" s="2845"/>
      <c r="V24" s="2845"/>
      <c r="W24" s="2845"/>
      <c r="X24" s="2846"/>
      <c r="Y24" s="2847" t="s">
        <v>1236</v>
      </c>
      <c r="Z24" s="2848"/>
      <c r="AA24" s="2848"/>
      <c r="AB24" s="2848"/>
      <c r="AC24" s="2848"/>
      <c r="AD24" s="2849"/>
      <c r="AE24" s="2850" t="str">
        <f>IF(★入力画面!$U$210="","　　　年　　月　　日",★入力画面!$BL$210)</f>
        <v>　　　年　　月　　日</v>
      </c>
      <c r="AF24" s="2851"/>
      <c r="AG24" s="2851"/>
      <c r="AH24" s="2851"/>
      <c r="AI24" s="2851"/>
      <c r="AJ24" s="2851"/>
      <c r="AK24" s="2851"/>
      <c r="AL24" s="2852"/>
      <c r="AM24" s="2821"/>
      <c r="AN24" s="2821"/>
      <c r="AO24" s="2821"/>
      <c r="AP24" s="157"/>
      <c r="AQ24" s="157"/>
      <c r="AR24" s="157"/>
      <c r="AS24" s="157"/>
      <c r="AT24" s="157"/>
      <c r="AU24" s="157"/>
      <c r="AV24" s="157"/>
      <c r="AW24" s="157"/>
      <c r="AX24" s="157"/>
      <c r="BB24" s="161"/>
      <c r="BC24" s="161"/>
      <c r="BD24" s="161" t="s">
        <v>1188</v>
      </c>
    </row>
    <row r="25" spans="1:56" ht="27.75" customHeight="1">
      <c r="A25" s="2821"/>
      <c r="B25" s="2821"/>
      <c r="C25" s="2821"/>
      <c r="D25" s="2853" t="s">
        <v>94</v>
      </c>
      <c r="E25" s="2854"/>
      <c r="F25" s="2854"/>
      <c r="G25" s="2854"/>
      <c r="H25" s="2854"/>
      <c r="I25" s="2854"/>
      <c r="J25" s="2855" t="str">
        <f>IF(★入力画面!W238="","□大臣 □都知事（　　）第　　　　号",★入力画面!BL238)</f>
        <v>□大臣 □都知事（　　）第　　　　号</v>
      </c>
      <c r="K25" s="2856"/>
      <c r="L25" s="2856"/>
      <c r="M25" s="2856"/>
      <c r="N25" s="2856"/>
      <c r="O25" s="2856"/>
      <c r="P25" s="2856"/>
      <c r="Q25" s="2856"/>
      <c r="R25" s="2856"/>
      <c r="S25" s="2856"/>
      <c r="T25" s="2856"/>
      <c r="U25" s="2856"/>
      <c r="V25" s="2856"/>
      <c r="W25" s="2856"/>
      <c r="X25" s="2857"/>
      <c r="Y25" s="2858" t="s">
        <v>71</v>
      </c>
      <c r="Z25" s="2859"/>
      <c r="AA25" s="2859"/>
      <c r="AB25" s="2859"/>
      <c r="AC25" s="2859"/>
      <c r="AD25" s="2860"/>
      <c r="AE25" s="2861" t="str">
        <f>IF(★入力画面!$U$239="","　　　年　　月　　日",★入力画面!$BL$239)</f>
        <v>　　　年　　月　　日</v>
      </c>
      <c r="AF25" s="2862"/>
      <c r="AG25" s="2862"/>
      <c r="AH25" s="2862"/>
      <c r="AI25" s="2862"/>
      <c r="AJ25" s="2862"/>
      <c r="AK25" s="2862"/>
      <c r="AL25" s="2863"/>
      <c r="AM25" s="2821"/>
      <c r="AN25" s="2821"/>
      <c r="AO25" s="2821"/>
      <c r="AP25" s="157"/>
      <c r="AQ25" s="157"/>
      <c r="AR25" s="157"/>
      <c r="AS25" s="157"/>
      <c r="AT25" s="157"/>
      <c r="AU25" s="157"/>
      <c r="AV25" s="157"/>
      <c r="AW25" s="157"/>
      <c r="AX25" s="157"/>
      <c r="BB25" s="161"/>
      <c r="BC25" s="161"/>
      <c r="BD25" s="161" t="s">
        <v>1189</v>
      </c>
    </row>
    <row r="26" spans="1:56" ht="15" customHeight="1">
      <c r="A26" s="2821"/>
      <c r="B26" s="2821"/>
      <c r="C26" s="2821"/>
      <c r="D26" s="2864" t="s">
        <v>1237</v>
      </c>
      <c r="E26" s="2865"/>
      <c r="F26" s="2865"/>
      <c r="G26" s="2865"/>
      <c r="H26" s="2865"/>
      <c r="I26" s="2865"/>
      <c r="J26" s="2866">
        <f>★入力画面!$M$15</f>
        <v>0</v>
      </c>
      <c r="K26" s="2867"/>
      <c r="L26" s="2867"/>
      <c r="M26" s="2867"/>
      <c r="N26" s="2867"/>
      <c r="O26" s="2867"/>
      <c r="P26" s="2867"/>
      <c r="Q26" s="2867"/>
      <c r="R26" s="2867"/>
      <c r="S26" s="2867"/>
      <c r="T26" s="2867"/>
      <c r="U26" s="2867"/>
      <c r="V26" s="2867"/>
      <c r="W26" s="2867"/>
      <c r="X26" s="2867"/>
      <c r="Y26" s="2868"/>
      <c r="Z26" s="2868"/>
      <c r="AA26" s="2868"/>
      <c r="AB26" s="2868"/>
      <c r="AC26" s="2868"/>
      <c r="AD26" s="2868"/>
      <c r="AE26" s="2867"/>
      <c r="AF26" s="2867"/>
      <c r="AG26" s="2867"/>
      <c r="AH26" s="2867"/>
      <c r="AI26" s="2867"/>
      <c r="AJ26" s="2867"/>
      <c r="AK26" s="2867"/>
      <c r="AL26" s="2869"/>
      <c r="AM26" s="2821"/>
      <c r="AN26" s="2821"/>
      <c r="AO26" s="2821"/>
      <c r="AP26" s="157"/>
      <c r="AQ26" s="157"/>
      <c r="AR26" s="157"/>
      <c r="AS26" s="157"/>
      <c r="AT26" s="157"/>
      <c r="AU26" s="157"/>
      <c r="AV26" s="157"/>
      <c r="AW26" s="157"/>
      <c r="AX26" s="157"/>
      <c r="BB26" s="161"/>
      <c r="BC26" s="161"/>
      <c r="BD26" s="161" t="s">
        <v>1190</v>
      </c>
    </row>
    <row r="27" spans="1:56" ht="30" customHeight="1">
      <c r="A27" s="2821"/>
      <c r="B27" s="2821"/>
      <c r="C27" s="2821"/>
      <c r="D27" s="2870" t="s">
        <v>78</v>
      </c>
      <c r="E27" s="2871"/>
      <c r="F27" s="2871"/>
      <c r="G27" s="2871"/>
      <c r="H27" s="2871"/>
      <c r="I27" s="2871"/>
      <c r="J27" s="2872">
        <f>★入力画面!$M$18</f>
        <v>0</v>
      </c>
      <c r="K27" s="2873"/>
      <c r="L27" s="2873"/>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4"/>
      <c r="AK27" s="2874"/>
      <c r="AL27" s="2875"/>
      <c r="AM27" s="2821"/>
      <c r="AN27" s="2821"/>
      <c r="AO27" s="2821"/>
      <c r="AP27" s="157"/>
      <c r="AQ27" s="157"/>
      <c r="AR27" s="157"/>
      <c r="AS27" s="157"/>
      <c r="AT27" s="157"/>
      <c r="AU27" s="157"/>
      <c r="AV27" s="157"/>
      <c r="AW27" s="157"/>
      <c r="AX27" s="157"/>
      <c r="BB27" s="161"/>
      <c r="BC27" s="161"/>
      <c r="BD27" s="161" t="s">
        <v>1191</v>
      </c>
    </row>
    <row r="28" spans="1:56" ht="15" customHeight="1">
      <c r="A28" s="2821"/>
      <c r="B28" s="2821"/>
      <c r="C28" s="2821"/>
      <c r="D28" s="2876" t="s">
        <v>1238</v>
      </c>
      <c r="E28" s="2877"/>
      <c r="F28" s="2877"/>
      <c r="G28" s="2877"/>
      <c r="H28" s="2877"/>
      <c r="I28" s="2877"/>
      <c r="J28" s="386" t="s">
        <v>1239</v>
      </c>
      <c r="K28" s="2878" t="str">
        <f>★入力画面!$BL$24</f>
        <v/>
      </c>
      <c r="L28" s="2878"/>
      <c r="M28" s="2878"/>
      <c r="N28" s="2878"/>
      <c r="O28" s="2878"/>
      <c r="P28" s="2878"/>
      <c r="Q28" s="2878"/>
      <c r="R28" s="2879"/>
      <c r="S28" s="2879"/>
      <c r="T28" s="2879"/>
      <c r="U28" s="2879"/>
      <c r="V28" s="2879"/>
      <c r="W28" s="2879"/>
      <c r="X28" s="2879"/>
      <c r="Y28" s="2879"/>
      <c r="Z28" s="2879"/>
      <c r="AA28" s="2879"/>
      <c r="AB28" s="2879"/>
      <c r="AC28" s="2879"/>
      <c r="AD28" s="2879"/>
      <c r="AE28" s="2879"/>
      <c r="AF28" s="2879"/>
      <c r="AG28" s="2879"/>
      <c r="AH28" s="2879"/>
      <c r="AI28" s="2879"/>
      <c r="AJ28" s="2879"/>
      <c r="AK28" s="2879"/>
      <c r="AL28" s="2880"/>
      <c r="AM28" s="2821"/>
      <c r="AN28" s="2821"/>
      <c r="AO28" s="2821"/>
      <c r="AP28" s="157"/>
      <c r="AQ28" s="157"/>
      <c r="AR28" s="157"/>
      <c r="AS28" s="157"/>
      <c r="AT28" s="157"/>
      <c r="AU28" s="157"/>
      <c r="AV28" s="157"/>
      <c r="AW28" s="157"/>
      <c r="AX28" s="157"/>
      <c r="BB28" s="161"/>
      <c r="BC28" s="161"/>
      <c r="BD28" s="161" t="s">
        <v>1192</v>
      </c>
    </row>
    <row r="29" spans="1:56" ht="30.75" customHeight="1">
      <c r="A29" s="2821"/>
      <c r="B29" s="2821"/>
      <c r="C29" s="2821"/>
      <c r="D29" s="2870"/>
      <c r="E29" s="2871"/>
      <c r="F29" s="2871"/>
      <c r="G29" s="2871"/>
      <c r="H29" s="2871"/>
      <c r="I29" s="2871"/>
      <c r="J29" s="2881" t="str">
        <f>★入力画面!BL29</f>
        <v/>
      </c>
      <c r="K29" s="2882"/>
      <c r="L29" s="2882"/>
      <c r="M29" s="2882"/>
      <c r="N29" s="2882"/>
      <c r="O29" s="2882"/>
      <c r="P29" s="2882"/>
      <c r="Q29" s="2882"/>
      <c r="R29" s="2882"/>
      <c r="S29" s="2882"/>
      <c r="T29" s="2882"/>
      <c r="U29" s="2882"/>
      <c r="V29" s="2882"/>
      <c r="W29" s="2882"/>
      <c r="X29" s="2882"/>
      <c r="Y29" s="2882"/>
      <c r="Z29" s="2882"/>
      <c r="AA29" s="2882"/>
      <c r="AB29" s="2882"/>
      <c r="AC29" s="2882"/>
      <c r="AD29" s="2882"/>
      <c r="AE29" s="2882"/>
      <c r="AF29" s="2882"/>
      <c r="AG29" s="2882"/>
      <c r="AH29" s="2882"/>
      <c r="AI29" s="2882"/>
      <c r="AJ29" s="2882"/>
      <c r="AK29" s="2882"/>
      <c r="AL29" s="2883"/>
      <c r="AM29" s="2821"/>
      <c r="AN29" s="2821"/>
      <c r="AO29" s="2821"/>
      <c r="AP29" s="157"/>
      <c r="AQ29" s="157"/>
      <c r="AR29" s="157"/>
      <c r="AS29" s="157"/>
      <c r="AT29" s="157"/>
      <c r="AU29" s="157"/>
      <c r="AV29" s="157"/>
      <c r="AW29" s="157"/>
      <c r="AX29" s="157"/>
      <c r="BB29" s="161"/>
      <c r="BC29" s="161"/>
      <c r="BD29" s="161" t="s">
        <v>1186</v>
      </c>
    </row>
    <row r="30" spans="1:56" ht="27.75" customHeight="1">
      <c r="A30" s="2821"/>
      <c r="B30" s="2821"/>
      <c r="C30" s="2821"/>
      <c r="D30" s="2853" t="s">
        <v>85</v>
      </c>
      <c r="E30" s="2854"/>
      <c r="F30" s="2854"/>
      <c r="G30" s="2854"/>
      <c r="H30" s="2854"/>
      <c r="I30" s="2892"/>
      <c r="J30" s="2893" t="str">
        <f>IF(★入力画面!$M$21="1．　主たる事務所",★入力画面!$BL$34,"")</f>
        <v/>
      </c>
      <c r="K30" s="2893"/>
      <c r="L30" s="2893"/>
      <c r="M30" s="2893"/>
      <c r="N30" s="2893"/>
      <c r="O30" s="2893"/>
      <c r="P30" s="2893"/>
      <c r="Q30" s="2893"/>
      <c r="R30" s="2893"/>
      <c r="S30" s="2893"/>
      <c r="T30" s="2893"/>
      <c r="U30" s="2893"/>
      <c r="V30" s="2894" t="s">
        <v>1240</v>
      </c>
      <c r="W30" s="2895"/>
      <c r="X30" s="2895"/>
      <c r="Y30" s="2895"/>
      <c r="Z30" s="2895"/>
      <c r="AA30" s="2895"/>
      <c r="AB30" s="2896" t="str">
        <f>IF(★入力画面!$M$21="1．　主たる事務所",★入力画面!$BL$36,"")</f>
        <v/>
      </c>
      <c r="AC30" s="2897"/>
      <c r="AD30" s="2897"/>
      <c r="AE30" s="2897"/>
      <c r="AF30" s="2897"/>
      <c r="AG30" s="2897"/>
      <c r="AH30" s="2897"/>
      <c r="AI30" s="2897"/>
      <c r="AJ30" s="2897"/>
      <c r="AK30" s="2897"/>
      <c r="AL30" s="2898"/>
      <c r="AM30" s="2821"/>
      <c r="AN30" s="2821"/>
      <c r="AO30" s="2821"/>
      <c r="AP30" s="157"/>
      <c r="AQ30" s="157"/>
      <c r="AR30" s="157"/>
      <c r="AS30" s="157"/>
      <c r="AT30" s="157"/>
      <c r="AU30" s="157"/>
      <c r="AV30" s="157"/>
      <c r="AW30" s="157"/>
      <c r="AX30" s="157"/>
      <c r="BB30" s="161"/>
      <c r="BC30" s="161"/>
      <c r="BD30" s="161" t="s">
        <v>1193</v>
      </c>
    </row>
    <row r="31" spans="1:56" ht="27.75" customHeight="1">
      <c r="A31" s="2821"/>
      <c r="B31" s="2821"/>
      <c r="C31" s="2821"/>
      <c r="D31" s="2884" t="s">
        <v>1241</v>
      </c>
      <c r="E31" s="2885"/>
      <c r="F31" s="2885"/>
      <c r="G31" s="2885"/>
      <c r="H31" s="2885"/>
      <c r="I31" s="2885"/>
      <c r="J31" s="2886">
        <f>★入力画面!BL216</f>
        <v>0</v>
      </c>
      <c r="K31" s="2887"/>
      <c r="L31" s="2887"/>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8"/>
      <c r="AM31" s="2821"/>
      <c r="AN31" s="2821"/>
      <c r="AO31" s="2821"/>
      <c r="AP31" s="157"/>
      <c r="AQ31" s="157"/>
      <c r="AR31" s="157"/>
      <c r="AS31" s="157"/>
      <c r="AT31" s="157"/>
      <c r="AU31" s="157"/>
      <c r="AV31" s="157"/>
      <c r="AW31" s="157"/>
      <c r="AX31" s="157"/>
      <c r="BB31" s="161"/>
      <c r="BC31" s="161"/>
      <c r="BD31" s="161" t="s">
        <v>1194</v>
      </c>
    </row>
    <row r="32" spans="1:56" ht="27.75" customHeight="1">
      <c r="A32" s="2821"/>
      <c r="B32" s="2821"/>
      <c r="C32" s="2821"/>
      <c r="D32" s="2884" t="s">
        <v>1242</v>
      </c>
      <c r="E32" s="2885"/>
      <c r="F32" s="2885"/>
      <c r="G32" s="2885"/>
      <c r="H32" s="2885"/>
      <c r="I32" s="2885"/>
      <c r="J32" s="2886" t="str">
        <f>★入力画面!BL218</f>
        <v/>
      </c>
      <c r="K32" s="2887"/>
      <c r="L32" s="2887"/>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8"/>
      <c r="AM32" s="2821"/>
      <c r="AN32" s="2821"/>
      <c r="AO32" s="2821"/>
      <c r="AP32" s="157"/>
      <c r="AQ32" s="157"/>
      <c r="AR32" s="157"/>
      <c r="AS32" s="157"/>
      <c r="AT32" s="157"/>
      <c r="AU32" s="157"/>
      <c r="AV32" s="157"/>
      <c r="AW32" s="157"/>
      <c r="AX32" s="157"/>
      <c r="BB32" s="161"/>
      <c r="BC32" s="161"/>
      <c r="BD32" s="161" t="s">
        <v>1195</v>
      </c>
    </row>
    <row r="33" spans="1:56" ht="27.75" customHeight="1">
      <c r="A33" s="2821"/>
      <c r="B33" s="2821"/>
      <c r="C33" s="2821"/>
      <c r="D33" s="2853" t="s">
        <v>1243</v>
      </c>
      <c r="E33" s="2854"/>
      <c r="F33" s="2854"/>
      <c r="G33" s="2854"/>
      <c r="H33" s="2854"/>
      <c r="I33" s="2854"/>
      <c r="J33" s="2889" t="s">
        <v>561</v>
      </c>
      <c r="K33" s="2890"/>
      <c r="L33" s="2890"/>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1"/>
      <c r="AM33" s="2821"/>
      <c r="AN33" s="2821"/>
      <c r="AO33" s="2821"/>
      <c r="AP33" s="157"/>
      <c r="AQ33" s="157"/>
      <c r="AR33" s="157"/>
      <c r="AS33" s="157"/>
      <c r="AT33" s="157"/>
      <c r="AU33" s="157"/>
      <c r="AV33" s="157"/>
      <c r="AW33" s="157"/>
      <c r="AX33" s="157"/>
      <c r="BC33" s="161"/>
      <c r="BD33" s="161" t="s">
        <v>1180</v>
      </c>
    </row>
    <row r="34" spans="1:56" ht="15" customHeight="1">
      <c r="A34" s="2821"/>
      <c r="B34" s="2821"/>
      <c r="C34" s="2821"/>
      <c r="D34" s="2864" t="s">
        <v>112</v>
      </c>
      <c r="E34" s="2865"/>
      <c r="F34" s="2865"/>
      <c r="G34" s="2865"/>
      <c r="H34" s="2865"/>
      <c r="I34" s="2865"/>
      <c r="J34" s="2866">
        <f>★入力画面!M52</f>
        <v>0</v>
      </c>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9"/>
      <c r="AM34" s="2821"/>
      <c r="AN34" s="2821"/>
      <c r="AO34" s="2821"/>
      <c r="AP34" s="157"/>
      <c r="AQ34" s="157"/>
      <c r="AR34" s="157"/>
      <c r="AS34" s="157"/>
      <c r="AT34" s="157"/>
      <c r="AU34" s="157"/>
      <c r="AV34" s="157"/>
      <c r="AW34" s="157"/>
      <c r="AX34" s="157"/>
    </row>
    <row r="35" spans="1:56" ht="30" customHeight="1">
      <c r="A35" s="2821"/>
      <c r="B35" s="2821"/>
      <c r="C35" s="2821"/>
      <c r="D35" s="2903" t="s">
        <v>83</v>
      </c>
      <c r="E35" s="2904"/>
      <c r="F35" s="2904"/>
      <c r="G35" s="2904"/>
      <c r="H35" s="2904"/>
      <c r="I35" s="2904"/>
      <c r="J35" s="2905">
        <f>★入力画面!M54</f>
        <v>0</v>
      </c>
      <c r="K35" s="2906"/>
      <c r="L35" s="290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7"/>
      <c r="AM35" s="2821"/>
      <c r="AN35" s="2821"/>
      <c r="AO35" s="2821"/>
      <c r="AP35" s="157"/>
      <c r="AQ35" s="157"/>
      <c r="AR35" s="157"/>
      <c r="AS35" s="157"/>
      <c r="AT35" s="157"/>
      <c r="AU35" s="157"/>
      <c r="AV35" s="157"/>
      <c r="AW35" s="157"/>
      <c r="AX35" s="157"/>
    </row>
    <row r="36" spans="1:56" ht="22.5" customHeight="1" thickBot="1">
      <c r="A36" s="2821"/>
      <c r="B36" s="2821"/>
      <c r="C36" s="2821"/>
      <c r="D36" s="2908" t="s">
        <v>113</v>
      </c>
      <c r="E36" s="2909"/>
      <c r="F36" s="2909"/>
      <c r="G36" s="2909"/>
      <c r="H36" s="2909"/>
      <c r="I36" s="2909"/>
      <c r="J36" s="2918" t="str">
        <f>★入力画面!BL56</f>
        <v/>
      </c>
      <c r="K36" s="2919"/>
      <c r="L36" s="2919"/>
      <c r="M36" s="2919"/>
      <c r="N36" s="2919"/>
      <c r="O36" s="2919"/>
      <c r="P36" s="2919"/>
      <c r="Q36" s="2919"/>
      <c r="R36" s="2919"/>
      <c r="S36" s="2919"/>
      <c r="T36" s="2919"/>
      <c r="U36" s="2919"/>
      <c r="V36" s="2919"/>
      <c r="W36" s="2919"/>
      <c r="X36" s="2919"/>
      <c r="Y36" s="2919"/>
      <c r="Z36" s="2919"/>
      <c r="AA36" s="2919"/>
      <c r="AB36" s="2919"/>
      <c r="AC36" s="2919"/>
      <c r="AD36" s="2919"/>
      <c r="AE36" s="2919"/>
      <c r="AF36" s="2919"/>
      <c r="AG36" s="2919"/>
      <c r="AH36" s="2919"/>
      <c r="AI36" s="2919"/>
      <c r="AJ36" s="2919"/>
      <c r="AK36" s="2919"/>
      <c r="AL36" s="2920"/>
      <c r="AM36" s="2821"/>
      <c r="AN36" s="2821"/>
      <c r="AO36" s="2821"/>
      <c r="AP36" s="157"/>
      <c r="AQ36" s="157"/>
      <c r="AR36" s="157"/>
      <c r="AS36" s="157"/>
      <c r="AT36" s="157"/>
      <c r="AU36" s="157"/>
      <c r="AV36" s="157"/>
      <c r="AW36" s="157"/>
      <c r="AX36" s="157"/>
    </row>
    <row r="37" spans="1:56" ht="15" customHeight="1">
      <c r="A37" s="2821"/>
      <c r="B37" s="2821"/>
      <c r="C37" s="2821"/>
      <c r="D37" s="2821"/>
      <c r="E37" s="2821"/>
      <c r="F37" s="2821"/>
      <c r="G37" s="2821"/>
      <c r="H37" s="2821"/>
      <c r="I37" s="2821"/>
      <c r="J37" s="2821"/>
      <c r="K37" s="2821"/>
      <c r="L37" s="2821"/>
      <c r="M37" s="2821"/>
      <c r="N37" s="2821"/>
      <c r="O37" s="2821"/>
      <c r="P37" s="2821"/>
      <c r="Q37" s="2821"/>
      <c r="R37" s="2821"/>
      <c r="S37" s="2821"/>
      <c r="T37" s="2821"/>
      <c r="U37" s="2821"/>
      <c r="V37" s="2821"/>
      <c r="W37" s="2821"/>
      <c r="X37" s="2821"/>
      <c r="Y37" s="2821"/>
      <c r="Z37" s="2821"/>
      <c r="AA37" s="2821"/>
      <c r="AB37" s="2821"/>
      <c r="AC37" s="2821"/>
      <c r="AD37" s="2821"/>
      <c r="AE37" s="2821"/>
      <c r="AF37" s="2821"/>
      <c r="AG37" s="2821"/>
      <c r="AH37" s="2821"/>
      <c r="AI37" s="2821"/>
      <c r="AJ37" s="2821"/>
      <c r="AK37" s="2821"/>
      <c r="AL37" s="2821"/>
      <c r="AM37" s="2821"/>
      <c r="AN37" s="2821"/>
      <c r="AO37" s="2821"/>
      <c r="AP37" s="157"/>
      <c r="AQ37" s="157"/>
      <c r="AR37" s="157"/>
      <c r="AS37" s="157"/>
      <c r="AT37" s="157"/>
      <c r="AU37" s="157"/>
      <c r="AV37" s="157"/>
      <c r="AW37" s="157"/>
      <c r="AX37" s="157"/>
    </row>
    <row r="38" spans="1:56" ht="15" customHeight="1" thickBot="1">
      <c r="A38" s="2821"/>
      <c r="B38" s="2821"/>
      <c r="C38" s="2821"/>
      <c r="D38" s="2821"/>
      <c r="E38" s="2821"/>
      <c r="F38" s="2821"/>
      <c r="G38" s="2821"/>
      <c r="H38" s="2821"/>
      <c r="I38" s="2821"/>
      <c r="J38" s="2821"/>
      <c r="K38" s="2821"/>
      <c r="L38" s="2821"/>
      <c r="M38" s="2821"/>
      <c r="N38" s="2821"/>
      <c r="O38" s="2821"/>
      <c r="P38" s="2821"/>
      <c r="Q38" s="2821"/>
      <c r="R38" s="2821"/>
      <c r="S38" s="2821"/>
      <c r="T38" s="2821"/>
      <c r="U38" s="2821"/>
      <c r="V38" s="2821"/>
      <c r="W38" s="2821"/>
      <c r="X38" s="2821"/>
      <c r="Y38" s="2821"/>
      <c r="Z38" s="2821"/>
      <c r="AA38" s="2821"/>
      <c r="AB38" s="2821"/>
      <c r="AC38" s="2821"/>
      <c r="AD38" s="2821"/>
      <c r="AE38" s="2821"/>
      <c r="AF38" s="2821"/>
      <c r="AG38" s="2821"/>
      <c r="AH38" s="2821"/>
      <c r="AI38" s="2821"/>
      <c r="AJ38" s="2821"/>
      <c r="AK38" s="2821"/>
      <c r="AL38" s="2821"/>
      <c r="AM38" s="2821"/>
      <c r="AN38" s="2821"/>
      <c r="AO38" s="2821"/>
      <c r="AP38" s="157"/>
      <c r="AQ38" s="157"/>
      <c r="AR38" s="157"/>
      <c r="AS38" s="157"/>
      <c r="AT38" s="157"/>
      <c r="AU38" s="157"/>
      <c r="AV38" s="157"/>
      <c r="AW38" s="157"/>
      <c r="AX38" s="157"/>
    </row>
    <row r="39" spans="1:56" ht="22.5" customHeight="1">
      <c r="A39" s="2821"/>
      <c r="B39" s="2821"/>
      <c r="C39" s="2821"/>
      <c r="D39" s="2921" t="s">
        <v>1244</v>
      </c>
      <c r="E39" s="2922"/>
      <c r="F39" s="2922"/>
      <c r="G39" s="2922"/>
      <c r="H39" s="2922"/>
      <c r="I39" s="2922"/>
      <c r="J39" s="2922"/>
      <c r="K39" s="2922"/>
      <c r="L39" s="2922"/>
      <c r="M39" s="2922"/>
      <c r="N39" s="2922"/>
      <c r="O39" s="2922"/>
      <c r="P39" s="2922"/>
      <c r="Q39" s="2922"/>
      <c r="R39" s="2922"/>
      <c r="S39" s="2923"/>
      <c r="T39" s="508"/>
      <c r="U39" s="2821"/>
      <c r="V39" s="2821"/>
      <c r="W39" s="2821"/>
      <c r="X39" s="2821"/>
      <c r="Y39" s="2821"/>
      <c r="Z39" s="2821"/>
      <c r="AA39" s="2821"/>
      <c r="AB39" s="2821"/>
      <c r="AC39" s="2821"/>
      <c r="AD39" s="2821"/>
      <c r="AE39" s="2821"/>
      <c r="AF39" s="2821"/>
      <c r="AG39" s="2821"/>
      <c r="AH39" s="2821"/>
      <c r="AI39" s="2821"/>
      <c r="AJ39" s="2821"/>
      <c r="AK39" s="2821"/>
      <c r="AL39" s="2821"/>
      <c r="AM39" s="2821"/>
      <c r="AN39" s="2821"/>
      <c r="AO39" s="2821"/>
      <c r="AP39" s="157"/>
      <c r="AQ39" s="157"/>
      <c r="AR39" s="157"/>
      <c r="AS39" s="157"/>
      <c r="AT39" s="157"/>
      <c r="AU39" s="157"/>
      <c r="AV39" s="157"/>
      <c r="AW39" s="157"/>
      <c r="AX39" s="157"/>
    </row>
    <row r="40" spans="1:56" ht="15" customHeight="1">
      <c r="A40" s="2821"/>
      <c r="B40" s="2821"/>
      <c r="C40" s="2821"/>
      <c r="D40" s="2901" t="s">
        <v>1245</v>
      </c>
      <c r="E40" s="2902"/>
      <c r="F40" s="2902"/>
      <c r="G40" s="2902"/>
      <c r="H40" s="2912"/>
      <c r="I40" s="2912"/>
      <c r="J40" s="2912"/>
      <c r="K40" s="2912"/>
      <c r="L40" s="2912"/>
      <c r="M40" s="2912"/>
      <c r="N40" s="2912"/>
      <c r="O40" s="2912"/>
      <c r="P40" s="2912"/>
      <c r="Q40" s="2912"/>
      <c r="R40" s="2912"/>
      <c r="S40" s="2915"/>
      <c r="T40" s="2910" t="s">
        <v>2357</v>
      </c>
      <c r="U40" s="2911"/>
      <c r="V40" s="2911"/>
      <c r="W40" s="2911"/>
      <c r="X40" s="2911"/>
      <c r="Y40" s="2911" t="s">
        <v>1125</v>
      </c>
      <c r="Z40" s="2911"/>
      <c r="AA40" s="2911"/>
      <c r="AB40" s="2911"/>
      <c r="AC40" s="2911"/>
      <c r="AD40" s="2911" t="s">
        <v>1126</v>
      </c>
      <c r="AE40" s="2911"/>
      <c r="AF40" s="2911"/>
      <c r="AG40" s="2911"/>
      <c r="AH40" s="2911" t="s">
        <v>1127</v>
      </c>
      <c r="AI40" s="2911"/>
      <c r="AJ40" s="2911"/>
      <c r="AK40" s="2911"/>
      <c r="AM40" s="2821"/>
      <c r="AN40" s="2821"/>
      <c r="AO40" s="2821"/>
      <c r="AP40" s="157"/>
      <c r="AQ40" s="157"/>
      <c r="AR40" s="157"/>
      <c r="AS40" s="157"/>
      <c r="AT40" s="157"/>
      <c r="AU40" s="157"/>
      <c r="AV40" s="157"/>
      <c r="AW40" s="157"/>
      <c r="AX40" s="157"/>
    </row>
    <row r="41" spans="1:56" ht="15" customHeight="1">
      <c r="A41" s="2821"/>
      <c r="B41" s="2821"/>
      <c r="C41" s="2821"/>
      <c r="D41" s="2901"/>
      <c r="E41" s="2902"/>
      <c r="F41" s="2902"/>
      <c r="G41" s="2902"/>
      <c r="H41" s="2912"/>
      <c r="I41" s="2912"/>
      <c r="J41" s="2912"/>
      <c r="K41" s="2912"/>
      <c r="L41" s="2912"/>
      <c r="M41" s="2912"/>
      <c r="N41" s="2912"/>
      <c r="O41" s="2912"/>
      <c r="P41" s="2912"/>
      <c r="Q41" s="2912"/>
      <c r="R41" s="2912"/>
      <c r="S41" s="2915"/>
      <c r="T41" s="2910"/>
      <c r="U41" s="2911"/>
      <c r="V41" s="2911"/>
      <c r="W41" s="2911"/>
      <c r="X41" s="2911"/>
      <c r="Y41" s="2911"/>
      <c r="Z41" s="2911"/>
      <c r="AA41" s="2911"/>
      <c r="AB41" s="2911"/>
      <c r="AC41" s="2911"/>
      <c r="AD41" s="2911"/>
      <c r="AE41" s="2911"/>
      <c r="AF41" s="2911"/>
      <c r="AG41" s="2911"/>
      <c r="AH41" s="2911"/>
      <c r="AI41" s="2911"/>
      <c r="AJ41" s="2911"/>
      <c r="AK41" s="2911"/>
      <c r="AM41" s="2821"/>
      <c r="AN41" s="2821"/>
      <c r="AO41" s="2821"/>
      <c r="AP41" s="157"/>
      <c r="AQ41" s="157"/>
      <c r="AR41" s="157"/>
      <c r="AS41" s="157"/>
      <c r="AT41" s="157"/>
      <c r="AU41" s="157"/>
      <c r="AV41" s="157"/>
      <c r="AW41" s="157"/>
      <c r="AX41" s="157"/>
    </row>
    <row r="42" spans="1:56" ht="15" customHeight="1">
      <c r="A42" s="2821"/>
      <c r="B42" s="2821"/>
      <c r="C42" s="2821"/>
      <c r="D42" s="2901" t="s">
        <v>1143</v>
      </c>
      <c r="E42" s="2902"/>
      <c r="F42" s="2902"/>
      <c r="G42" s="2902"/>
      <c r="H42" s="2912"/>
      <c r="I42" s="2912"/>
      <c r="J42" s="2912"/>
      <c r="K42" s="2912"/>
      <c r="L42" s="2912"/>
      <c r="M42" s="2912"/>
      <c r="N42" s="2912"/>
      <c r="O42" s="2912"/>
      <c r="P42" s="2912"/>
      <c r="Q42" s="2912"/>
      <c r="R42" s="2912"/>
      <c r="S42" s="2915"/>
      <c r="T42" s="2910" t="s">
        <v>2358</v>
      </c>
      <c r="U42" s="2911"/>
      <c r="V42" s="2911"/>
      <c r="W42" s="2911"/>
      <c r="X42" s="2911"/>
      <c r="Y42" s="2924"/>
      <c r="Z42" s="2924"/>
      <c r="AA42" s="2924"/>
      <c r="AB42" s="2924"/>
      <c r="AC42" s="2924"/>
      <c r="AD42" s="2924"/>
      <c r="AE42" s="2924"/>
      <c r="AF42" s="2924"/>
      <c r="AG42" s="2924"/>
      <c r="AH42" s="2924"/>
      <c r="AI42" s="2924"/>
      <c r="AJ42" s="2924"/>
      <c r="AK42" s="2924"/>
      <c r="AL42" s="2924"/>
      <c r="AM42" s="2821"/>
      <c r="AN42" s="2821"/>
      <c r="AO42" s="2821"/>
      <c r="AP42" s="157"/>
      <c r="AQ42" s="157"/>
      <c r="AR42" s="157"/>
      <c r="AS42" s="157"/>
      <c r="AT42" s="157"/>
      <c r="AU42" s="157"/>
      <c r="AV42" s="157"/>
      <c r="AW42" s="157"/>
      <c r="AX42" s="157"/>
    </row>
    <row r="43" spans="1:56" ht="15" customHeight="1">
      <c r="A43" s="2821"/>
      <c r="B43" s="2821"/>
      <c r="C43" s="2821"/>
      <c r="D43" s="2901"/>
      <c r="E43" s="2902"/>
      <c r="F43" s="2902"/>
      <c r="G43" s="2902"/>
      <c r="H43" s="2912"/>
      <c r="I43" s="2912"/>
      <c r="J43" s="2912"/>
      <c r="K43" s="2912"/>
      <c r="L43" s="2912"/>
      <c r="M43" s="2912"/>
      <c r="N43" s="2912"/>
      <c r="O43" s="2912"/>
      <c r="P43" s="2912"/>
      <c r="Q43" s="2912"/>
      <c r="R43" s="2912"/>
      <c r="S43" s="2915"/>
      <c r="T43" s="2910"/>
      <c r="U43" s="2911"/>
      <c r="V43" s="2911"/>
      <c r="W43" s="2911"/>
      <c r="X43" s="2911"/>
      <c r="Y43" s="2924"/>
      <c r="Z43" s="2924"/>
      <c r="AA43" s="2924"/>
      <c r="AB43" s="2924"/>
      <c r="AC43" s="2924"/>
      <c r="AD43" s="2924"/>
      <c r="AE43" s="2924"/>
      <c r="AF43" s="2924"/>
      <c r="AG43" s="2924"/>
      <c r="AH43" s="2924"/>
      <c r="AI43" s="2924"/>
      <c r="AJ43" s="2924"/>
      <c r="AK43" s="2924"/>
      <c r="AL43" s="2924"/>
      <c r="AM43" s="2821"/>
      <c r="AN43" s="2821"/>
      <c r="AO43" s="2821"/>
      <c r="AP43" s="157"/>
      <c r="AQ43" s="157"/>
      <c r="AR43" s="157"/>
      <c r="AS43" s="157"/>
      <c r="AT43" s="157"/>
      <c r="AU43" s="157"/>
      <c r="AV43" s="157"/>
      <c r="AW43" s="157"/>
      <c r="AX43" s="157"/>
    </row>
    <row r="44" spans="1:56" ht="15" customHeight="1">
      <c r="A44" s="2821"/>
      <c r="B44" s="2821"/>
      <c r="C44" s="2821"/>
      <c r="D44" s="2901" t="s">
        <v>3</v>
      </c>
      <c r="E44" s="2902"/>
      <c r="F44" s="2902"/>
      <c r="G44" s="2902"/>
      <c r="H44" s="428" t="s">
        <v>1016</v>
      </c>
      <c r="I44" s="2912"/>
      <c r="J44" s="2912"/>
      <c r="K44" s="2912"/>
      <c r="L44" s="2912"/>
      <c r="M44" s="2913"/>
      <c r="N44" s="2913"/>
      <c r="O44" s="2913"/>
      <c r="P44" s="2913"/>
      <c r="Q44" s="2913"/>
      <c r="R44" s="2913"/>
      <c r="S44" s="2914"/>
      <c r="T44" s="2910"/>
      <c r="U44" s="2911"/>
      <c r="V44" s="2911"/>
      <c r="W44" s="2911"/>
      <c r="X44" s="2911"/>
      <c r="Y44" s="2924"/>
      <c r="Z44" s="2924"/>
      <c r="AA44" s="2924"/>
      <c r="AB44" s="2924"/>
      <c r="AC44" s="2924"/>
      <c r="AD44" s="2924"/>
      <c r="AE44" s="2924"/>
      <c r="AF44" s="2924"/>
      <c r="AG44" s="2924"/>
      <c r="AH44" s="2924"/>
      <c r="AI44" s="2924"/>
      <c r="AJ44" s="2924"/>
      <c r="AK44" s="2924"/>
      <c r="AL44" s="2924"/>
      <c r="AM44" s="2821"/>
      <c r="AN44" s="2821"/>
      <c r="AO44" s="2821"/>
      <c r="AP44" s="157"/>
      <c r="AQ44" s="157"/>
      <c r="AR44" s="157"/>
      <c r="AS44" s="157"/>
      <c r="AT44" s="157"/>
      <c r="AU44" s="157"/>
      <c r="AV44" s="157"/>
      <c r="AW44" s="157"/>
      <c r="AX44" s="157"/>
    </row>
    <row r="45" spans="1:56" ht="15" customHeight="1">
      <c r="A45" s="2821"/>
      <c r="B45" s="2821"/>
      <c r="C45" s="2821"/>
      <c r="D45" s="2901"/>
      <c r="E45" s="2902"/>
      <c r="F45" s="2902"/>
      <c r="G45" s="2902"/>
      <c r="H45" s="2912"/>
      <c r="I45" s="2912"/>
      <c r="J45" s="2912"/>
      <c r="K45" s="2912"/>
      <c r="L45" s="2912"/>
      <c r="M45" s="2912"/>
      <c r="N45" s="2912"/>
      <c r="O45" s="2912"/>
      <c r="P45" s="2912"/>
      <c r="Q45" s="2912"/>
      <c r="R45" s="2912"/>
      <c r="S45" s="2915"/>
      <c r="T45" s="2910" t="s">
        <v>2359</v>
      </c>
      <c r="U45" s="2911"/>
      <c r="V45" s="2911"/>
      <c r="W45" s="2911"/>
      <c r="X45" s="2911"/>
      <c r="Y45" s="2899"/>
      <c r="Z45" s="2899"/>
      <c r="AA45" s="2899"/>
      <c r="AB45" s="2899"/>
      <c r="AC45" s="2899"/>
      <c r="AD45" s="2899"/>
      <c r="AE45" s="2899"/>
      <c r="AF45" s="2899"/>
      <c r="AG45" s="2899"/>
      <c r="AH45" s="2899"/>
      <c r="AI45" s="2899"/>
      <c r="AJ45" s="2900"/>
      <c r="AK45" s="2900"/>
      <c r="AL45" s="2821"/>
      <c r="AM45" s="2821"/>
      <c r="AN45" s="2821"/>
      <c r="AO45" s="2821"/>
      <c r="AP45" s="157"/>
      <c r="AQ45" s="157"/>
      <c r="AR45" s="157"/>
      <c r="AS45" s="157"/>
      <c r="AT45" s="157"/>
      <c r="AU45" s="157"/>
      <c r="AV45" s="157"/>
      <c r="AW45" s="157"/>
      <c r="AX45" s="157"/>
    </row>
    <row r="46" spans="1:56" ht="15" customHeight="1">
      <c r="A46" s="2821"/>
      <c r="B46" s="2821"/>
      <c r="C46" s="2821"/>
      <c r="D46" s="2901" t="s">
        <v>565</v>
      </c>
      <c r="E46" s="2902"/>
      <c r="F46" s="2902"/>
      <c r="G46" s="2902"/>
      <c r="H46" s="2912"/>
      <c r="I46" s="2912"/>
      <c r="J46" s="2912"/>
      <c r="K46" s="2912"/>
      <c r="L46" s="2912"/>
      <c r="M46" s="2912"/>
      <c r="N46" s="2912"/>
      <c r="O46" s="2912"/>
      <c r="P46" s="2912"/>
      <c r="Q46" s="2912"/>
      <c r="R46" s="2912"/>
      <c r="S46" s="2915"/>
      <c r="T46" s="2910"/>
      <c r="U46" s="2911"/>
      <c r="V46" s="2911"/>
      <c r="W46" s="2911"/>
      <c r="X46" s="2911"/>
      <c r="Y46" s="2899"/>
      <c r="Z46" s="2899"/>
      <c r="AA46" s="2899"/>
      <c r="AB46" s="2899"/>
      <c r="AC46" s="2899"/>
      <c r="AD46" s="2899"/>
      <c r="AE46" s="2899"/>
      <c r="AF46" s="2899"/>
      <c r="AG46" s="2899"/>
      <c r="AH46" s="2899"/>
      <c r="AI46" s="2899"/>
      <c r="AJ46" s="2900"/>
      <c r="AK46" s="2900"/>
      <c r="AL46" s="2821"/>
      <c r="AM46" s="2821"/>
      <c r="AN46" s="2821"/>
      <c r="AO46" s="2821"/>
      <c r="AP46" s="157"/>
      <c r="AQ46" s="157"/>
      <c r="AR46" s="157"/>
      <c r="AS46" s="157"/>
      <c r="AT46" s="157"/>
      <c r="AU46" s="157"/>
      <c r="AV46" s="157"/>
      <c r="AW46" s="157"/>
      <c r="AX46" s="157"/>
    </row>
    <row r="47" spans="1:56" ht="15" customHeight="1" thickBot="1">
      <c r="A47" s="2821"/>
      <c r="B47" s="2821"/>
      <c r="C47" s="2821"/>
      <c r="D47" s="2925"/>
      <c r="E47" s="2926"/>
      <c r="F47" s="2926"/>
      <c r="G47" s="2926"/>
      <c r="H47" s="2916"/>
      <c r="I47" s="2916"/>
      <c r="J47" s="2916"/>
      <c r="K47" s="2916"/>
      <c r="L47" s="2916"/>
      <c r="M47" s="2916"/>
      <c r="N47" s="2916"/>
      <c r="O47" s="2916"/>
      <c r="P47" s="2916"/>
      <c r="Q47" s="2916"/>
      <c r="R47" s="2916"/>
      <c r="S47" s="2917"/>
      <c r="T47" s="508"/>
      <c r="U47" s="2821"/>
      <c r="V47" s="2821"/>
      <c r="W47" s="2821"/>
      <c r="X47" s="2821"/>
      <c r="Y47" s="2821"/>
      <c r="Z47" s="2821"/>
      <c r="AA47" s="2821"/>
      <c r="AB47" s="2821"/>
      <c r="AC47" s="2821"/>
      <c r="AD47" s="2821"/>
      <c r="AE47" s="2821"/>
      <c r="AF47" s="2821"/>
      <c r="AG47" s="2821"/>
      <c r="AH47" s="2821"/>
      <c r="AI47" s="2821"/>
      <c r="AJ47" s="2821"/>
      <c r="AK47" s="2821"/>
      <c r="AL47" s="2821"/>
      <c r="AM47" s="2821"/>
      <c r="AN47" s="2821"/>
      <c r="AO47" s="2821"/>
      <c r="AP47" s="157"/>
      <c r="AQ47" s="157"/>
      <c r="AR47" s="157"/>
      <c r="AS47" s="157"/>
      <c r="AT47" s="157"/>
      <c r="AU47" s="157"/>
      <c r="AV47" s="157"/>
      <c r="AW47" s="157"/>
      <c r="AX47" s="157"/>
    </row>
    <row r="48" spans="1:56" ht="15" customHeight="1">
      <c r="A48" s="2821"/>
      <c r="B48" s="2821"/>
      <c r="C48" s="2821"/>
      <c r="D48" s="2821"/>
      <c r="E48" s="2821"/>
      <c r="F48" s="2821"/>
      <c r="G48" s="2821"/>
      <c r="H48" s="2821"/>
      <c r="I48" s="2821"/>
      <c r="J48" s="2821"/>
      <c r="K48" s="2821"/>
      <c r="L48" s="2821"/>
      <c r="M48" s="2821"/>
      <c r="N48" s="2821"/>
      <c r="O48" s="2821"/>
      <c r="P48" s="2821"/>
      <c r="Q48" s="2821"/>
      <c r="R48" s="2821"/>
      <c r="S48" s="2821"/>
      <c r="T48" s="2821"/>
      <c r="U48" s="2821"/>
      <c r="V48" s="2821"/>
      <c r="W48" s="2821"/>
      <c r="X48" s="2821"/>
      <c r="Y48" s="2821"/>
      <c r="Z48" s="2821"/>
      <c r="AA48" s="2821"/>
      <c r="AB48" s="2821"/>
      <c r="AC48" s="2821"/>
      <c r="AD48" s="2821"/>
      <c r="AE48" s="2821"/>
      <c r="AF48" s="2821"/>
      <c r="AG48" s="2821"/>
      <c r="AH48" s="2821"/>
      <c r="AI48" s="2821"/>
      <c r="AJ48" s="2821"/>
      <c r="AK48" s="2821"/>
      <c r="AL48" s="2821"/>
      <c r="AM48" s="2821"/>
      <c r="AN48" s="2821"/>
      <c r="AO48" s="2821"/>
      <c r="AP48" s="157"/>
      <c r="AQ48" s="157"/>
      <c r="AR48" s="157"/>
      <c r="AS48" s="157"/>
      <c r="AT48" s="157"/>
      <c r="AU48" s="157"/>
      <c r="AV48" s="157"/>
      <c r="AW48" s="157"/>
      <c r="AX48" s="157"/>
    </row>
    <row r="49" spans="1:54" ht="15" customHeight="1">
      <c r="A49" s="2821"/>
      <c r="B49" s="2821"/>
      <c r="C49" s="2821"/>
      <c r="D49" s="2821"/>
      <c r="E49" s="2821"/>
      <c r="F49" s="2821"/>
      <c r="G49" s="2821"/>
      <c r="H49" s="2821"/>
      <c r="I49" s="2821"/>
      <c r="J49" s="2821"/>
      <c r="K49" s="2821"/>
      <c r="L49" s="2821"/>
      <c r="M49" s="2821"/>
      <c r="N49" s="2821"/>
      <c r="O49" s="2821"/>
      <c r="P49" s="2821"/>
      <c r="Q49" s="2821"/>
      <c r="R49" s="2821"/>
      <c r="S49" s="2821"/>
      <c r="T49" s="2821"/>
      <c r="U49" s="2821"/>
      <c r="V49" s="2821"/>
      <c r="W49" s="2821"/>
      <c r="X49" s="2821"/>
      <c r="Y49" s="2821"/>
      <c r="Z49" s="2821"/>
      <c r="AA49" s="2821"/>
      <c r="AB49" s="2821"/>
      <c r="AC49" s="2821"/>
      <c r="AD49" s="2821"/>
      <c r="AE49" s="2821"/>
      <c r="AF49" s="2821"/>
      <c r="AG49" s="2821"/>
      <c r="AH49" s="2821"/>
      <c r="AI49" s="2821"/>
      <c r="AJ49" s="2821"/>
      <c r="AK49" s="2821"/>
      <c r="AL49" s="2821"/>
      <c r="AM49" s="2821"/>
      <c r="AN49" s="2821"/>
      <c r="AO49" s="2821"/>
      <c r="AP49" s="157"/>
      <c r="AQ49" s="157"/>
      <c r="AR49" s="157"/>
      <c r="AS49" s="157"/>
      <c r="AT49" s="157"/>
      <c r="AU49" s="157"/>
      <c r="AV49" s="157"/>
      <c r="AW49" s="157"/>
      <c r="AX49" s="157"/>
      <c r="AZ49" s="133"/>
    </row>
    <row r="50" spans="1:54" ht="20.25" customHeight="1">
      <c r="A50" s="2821"/>
      <c r="B50" s="2821"/>
      <c r="C50" s="2821"/>
      <c r="D50" s="2821"/>
      <c r="E50" s="2821"/>
      <c r="F50" s="2821"/>
      <c r="G50" s="2821"/>
      <c r="H50" s="2821"/>
      <c r="I50" s="2821"/>
      <c r="J50" s="2821"/>
      <c r="K50" s="2821"/>
      <c r="L50" s="2821"/>
      <c r="M50" s="2821"/>
      <c r="N50" s="2821"/>
      <c r="O50" s="2821"/>
      <c r="P50" s="2821"/>
      <c r="Q50" s="2821"/>
      <c r="R50" s="2821"/>
      <c r="S50" s="2821"/>
      <c r="T50" s="2821"/>
      <c r="U50" s="2821"/>
      <c r="V50" s="2821"/>
      <c r="W50" s="2821"/>
      <c r="X50" s="2821"/>
      <c r="Y50" s="2821"/>
      <c r="Z50" s="2821"/>
      <c r="AA50" s="2821"/>
      <c r="AB50" s="2821"/>
      <c r="AC50" s="2821"/>
      <c r="AD50" s="2821"/>
      <c r="AE50" s="2821"/>
      <c r="AF50" s="2821"/>
      <c r="AG50" s="2821"/>
      <c r="AH50" s="2821"/>
      <c r="AI50" s="2821"/>
      <c r="AJ50" s="2821"/>
      <c r="AK50" s="2821"/>
      <c r="AL50" s="2821"/>
      <c r="AM50" s="2821"/>
      <c r="AN50" s="2821"/>
      <c r="AO50" s="2821"/>
      <c r="AP50" s="157"/>
      <c r="AQ50" s="157"/>
      <c r="AR50" s="157"/>
      <c r="AS50" s="157"/>
      <c r="AT50" s="157"/>
      <c r="AU50" s="157"/>
      <c r="AV50" s="157"/>
      <c r="AW50" s="157"/>
      <c r="AX50" s="157"/>
      <c r="BB50" s="133"/>
    </row>
    <row r="51" spans="1:54" s="133" customFormat="1" ht="15" customHeight="1">
      <c r="AZ51" s="134"/>
      <c r="BB51" s="134"/>
    </row>
  </sheetData>
  <sheetProtection algorithmName="SHA-512" hashValue="PMFus2JgJHfNTJGOdAF3lUeMB2Fn8Qzqviw4DZED6Vlaymr9QpezDsnO8E43acAPAoBMqSfwB03OBVlsf/C5tQ==" saltValue="zyCZehEOUbHY6w1WlIxz6w==" spinCount="100000" sheet="1" objects="1" scenarios="1" selectLockedCells="1"/>
  <mergeCells count="76">
    <mergeCell ref="D48:AL50"/>
    <mergeCell ref="J36:AL36"/>
    <mergeCell ref="D37:AL38"/>
    <mergeCell ref="D39:S39"/>
    <mergeCell ref="D40:G41"/>
    <mergeCell ref="H40:S41"/>
    <mergeCell ref="H45:S45"/>
    <mergeCell ref="U47:AL47"/>
    <mergeCell ref="Y40:AC41"/>
    <mergeCell ref="AD40:AG41"/>
    <mergeCell ref="AH40:AK41"/>
    <mergeCell ref="D42:G43"/>
    <mergeCell ref="H42:S43"/>
    <mergeCell ref="Y42:AL44"/>
    <mergeCell ref="D46:G47"/>
    <mergeCell ref="T40:X41"/>
    <mergeCell ref="Y45:AI46"/>
    <mergeCell ref="AJ45:AK46"/>
    <mergeCell ref="AL45:AL46"/>
    <mergeCell ref="D44:G45"/>
    <mergeCell ref="D35:I35"/>
    <mergeCell ref="J35:AL35"/>
    <mergeCell ref="D36:I36"/>
    <mergeCell ref="U39:AL39"/>
    <mergeCell ref="T42:X44"/>
    <mergeCell ref="I44:L44"/>
    <mergeCell ref="M44:S44"/>
    <mergeCell ref="T45:X46"/>
    <mergeCell ref="H46:S47"/>
    <mergeCell ref="D30:I30"/>
    <mergeCell ref="J30:U30"/>
    <mergeCell ref="V30:AA30"/>
    <mergeCell ref="AB30:AL30"/>
    <mergeCell ref="D31:I31"/>
    <mergeCell ref="J31:AL31"/>
    <mergeCell ref="D32:I32"/>
    <mergeCell ref="J32:AL32"/>
    <mergeCell ref="D33:I33"/>
    <mergeCell ref="J33:AL33"/>
    <mergeCell ref="D34:I34"/>
    <mergeCell ref="J34:AL34"/>
    <mergeCell ref="D27:I27"/>
    <mergeCell ref="J27:AI27"/>
    <mergeCell ref="AJ27:AL27"/>
    <mergeCell ref="D28:I29"/>
    <mergeCell ref="K28:Q28"/>
    <mergeCell ref="R28:AL28"/>
    <mergeCell ref="J29:AL29"/>
    <mergeCell ref="D25:I25"/>
    <mergeCell ref="J25:X25"/>
    <mergeCell ref="Y25:AD25"/>
    <mergeCell ref="AE25:AL25"/>
    <mergeCell ref="D26:I26"/>
    <mergeCell ref="J26:AL26"/>
    <mergeCell ref="D21:AL22"/>
    <mergeCell ref="D23:AL23"/>
    <mergeCell ref="D24:I24"/>
    <mergeCell ref="J24:X24"/>
    <mergeCell ref="Y24:AD24"/>
    <mergeCell ref="AE24:AL24"/>
    <mergeCell ref="D20:AL20"/>
    <mergeCell ref="A1:C50"/>
    <mergeCell ref="D1:AL3"/>
    <mergeCell ref="AM1:AO50"/>
    <mergeCell ref="D4:AL4"/>
    <mergeCell ref="D5:AL5"/>
    <mergeCell ref="D6:O7"/>
    <mergeCell ref="P6:Z7"/>
    <mergeCell ref="AA6:AL7"/>
    <mergeCell ref="D8:AL8"/>
    <mergeCell ref="D9:AL9"/>
    <mergeCell ref="D10:AL10"/>
    <mergeCell ref="D11:D19"/>
    <mergeCell ref="E11:F19"/>
    <mergeCell ref="G11:AK19"/>
    <mergeCell ref="AL11:AL19"/>
  </mergeCells>
  <phoneticPr fontId="15"/>
  <dataValidations count="3">
    <dataValidation imeMode="hiragana" allowBlank="1" showInputMessage="1" sqref="BB1 BC1:BD33 BB3:BB32" xr:uid="{00000000-0002-0000-1900-000003000000}"/>
    <dataValidation imeMode="off" allowBlank="1" showInputMessage="1" showErrorMessage="1" sqref="J34:AL36 I44:L44 H46:S47" xr:uid="{00000000-0002-0000-1900-000004000000}"/>
    <dataValidation imeMode="hiragana" allowBlank="1" showInputMessage="1" showErrorMessage="1" sqref="A51:AO1048576 A1 AM1 D1 D30:D37 AA6 D6 P6 D8:D11 E11 G11 AL11 Y24:Y25 D23:D28 V30 AJ27 AB30 J25:J32 AE24:AE25 AY1:BA32 BE1:BH36 BI1:XFD1048576 AZ35:BA36 D20:D21 AZ39:BA1048576 BB33:BB35 BC34:BD36 BB38:BB1048576 AY35:AY1048576 AP1:AX1048576 D48 BC39:BH1048576 D46 D39:D40 D42 D44 U47 T42 H45:T45 H40:S43 T40 T39:U39" xr:uid="{00000000-0002-0000-1900-000005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8" tint="0.59999389629810485"/>
    <pageSetUpPr fitToPage="1"/>
  </sheetPr>
  <dimension ref="A1:AX60"/>
  <sheetViews>
    <sheetView showGridLines="0" showRowColHeaders="0" workbookViewId="0">
      <selection activeCell="E12" sqref="E12:AK12"/>
    </sheetView>
  </sheetViews>
  <sheetFormatPr defaultColWidth="0" defaultRowHeight="15" customHeight="1" zeroHeight="1"/>
  <cols>
    <col min="1" max="1" width="2.75" style="134" customWidth="1"/>
    <col min="2" max="40" width="2.5" style="134" customWidth="1"/>
    <col min="41" max="41" width="2.75" style="134" customWidth="1"/>
    <col min="42" max="50" width="2.5" style="134" customWidth="1"/>
    <col min="51" max="16384" width="9" style="134" hidden="1"/>
  </cols>
  <sheetData>
    <row r="1" spans="1:50" ht="15" customHeight="1">
      <c r="A1" s="2821"/>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157"/>
      <c r="AQ1" s="157"/>
      <c r="AR1" s="157"/>
      <c r="AS1" s="157"/>
      <c r="AT1" s="157"/>
      <c r="AU1" s="157"/>
      <c r="AV1" s="157"/>
      <c r="AW1" s="157"/>
      <c r="AX1" s="157"/>
    </row>
    <row r="2" spans="1:50" ht="15" customHeight="1">
      <c r="A2" s="2821"/>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157"/>
      <c r="AQ2" s="157"/>
      <c r="AR2" s="157"/>
      <c r="AS2" s="157"/>
      <c r="AT2" s="157"/>
      <c r="AU2" s="157"/>
      <c r="AV2" s="157"/>
      <c r="AW2" s="157"/>
      <c r="AX2" s="157"/>
    </row>
    <row r="3" spans="1:50" ht="15" customHeight="1">
      <c r="A3" s="2821"/>
      <c r="B3" s="2821"/>
      <c r="C3" s="2821"/>
      <c r="D3" s="2821"/>
      <c r="E3" s="2821"/>
      <c r="F3" s="2821"/>
      <c r="G3" s="2821"/>
      <c r="H3" s="2821"/>
      <c r="I3" s="2821"/>
      <c r="J3" s="2821"/>
      <c r="K3" s="2821"/>
      <c r="L3" s="2821"/>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21"/>
      <c r="AO3" s="2821"/>
      <c r="AP3" s="157"/>
      <c r="AQ3" s="157"/>
      <c r="AR3" s="157"/>
      <c r="AS3" s="157"/>
      <c r="AT3" s="157"/>
      <c r="AU3" s="157"/>
      <c r="AV3" s="157"/>
      <c r="AW3" s="157"/>
      <c r="AX3" s="157"/>
    </row>
    <row r="4" spans="1:50" ht="15" customHeight="1">
      <c r="A4" s="2821"/>
      <c r="B4" s="2821"/>
      <c r="C4" s="2821"/>
      <c r="D4" s="2821"/>
      <c r="E4" s="2821"/>
      <c r="F4" s="2821"/>
      <c r="G4" s="2821"/>
      <c r="H4" s="2821"/>
      <c r="I4" s="2821"/>
      <c r="J4" s="2821"/>
      <c r="K4" s="2821"/>
      <c r="L4" s="2821"/>
      <c r="M4" s="2821"/>
      <c r="N4" s="2821"/>
      <c r="O4" s="2821"/>
      <c r="P4" s="2821"/>
      <c r="Q4" s="2821"/>
      <c r="R4" s="2821"/>
      <c r="S4" s="2821"/>
      <c r="T4" s="2821"/>
      <c r="U4" s="2821"/>
      <c r="V4" s="2821"/>
      <c r="W4" s="2821"/>
      <c r="X4" s="2821"/>
      <c r="Y4" s="2821"/>
      <c r="Z4" s="2821"/>
      <c r="AA4" s="2821"/>
      <c r="AB4" s="2821"/>
      <c r="AC4" s="2821"/>
      <c r="AD4" s="2821"/>
      <c r="AE4" s="2821"/>
      <c r="AF4" s="2821"/>
      <c r="AG4" s="2821"/>
      <c r="AH4" s="2821"/>
      <c r="AI4" s="2821"/>
      <c r="AJ4" s="2821"/>
      <c r="AK4" s="2821"/>
      <c r="AL4" s="2821"/>
      <c r="AM4" s="2821"/>
      <c r="AN4" s="2821"/>
      <c r="AO4" s="2821"/>
      <c r="AP4" s="157"/>
      <c r="AQ4" s="157"/>
      <c r="AR4" s="157"/>
      <c r="AS4" s="157"/>
      <c r="AT4" s="157"/>
      <c r="AU4" s="157"/>
      <c r="AV4" s="157"/>
      <c r="AW4" s="157"/>
      <c r="AX4" s="157"/>
    </row>
    <row r="5" spans="1:50" ht="15" customHeight="1">
      <c r="A5" s="2821"/>
      <c r="B5" s="2821"/>
      <c r="C5" s="2821"/>
      <c r="D5" s="2821"/>
      <c r="E5" s="2821"/>
      <c r="F5" s="2821"/>
      <c r="G5" s="2821"/>
      <c r="H5" s="2821"/>
      <c r="I5" s="2821"/>
      <c r="J5" s="2821"/>
      <c r="K5" s="2821"/>
      <c r="L5" s="2821"/>
      <c r="M5" s="2821"/>
      <c r="N5" s="2821"/>
      <c r="O5" s="2821"/>
      <c r="P5" s="2821"/>
      <c r="Q5" s="2821"/>
      <c r="R5" s="2821"/>
      <c r="S5" s="2821"/>
      <c r="T5" s="2821"/>
      <c r="U5" s="2821"/>
      <c r="V5" s="2821"/>
      <c r="W5" s="2821"/>
      <c r="X5" s="2821"/>
      <c r="Y5" s="2821"/>
      <c r="Z5" s="2821"/>
      <c r="AA5" s="2821"/>
      <c r="AB5" s="2821"/>
      <c r="AC5" s="2821"/>
      <c r="AD5" s="2821"/>
      <c r="AE5" s="2821"/>
      <c r="AF5" s="2821"/>
      <c r="AG5" s="2821"/>
      <c r="AH5" s="2821"/>
      <c r="AI5" s="2821"/>
      <c r="AJ5" s="2821"/>
      <c r="AK5" s="2821"/>
      <c r="AL5" s="2821"/>
      <c r="AM5" s="2821"/>
      <c r="AN5" s="2821"/>
      <c r="AO5" s="2821"/>
      <c r="AP5" s="157"/>
      <c r="AQ5" s="157"/>
      <c r="AR5" s="157"/>
      <c r="AS5" s="157"/>
      <c r="AT5" s="157"/>
      <c r="AU5" s="157"/>
      <c r="AV5" s="157"/>
      <c r="AW5" s="157"/>
      <c r="AX5" s="157"/>
    </row>
    <row r="6" spans="1:50" ht="15" customHeight="1">
      <c r="A6" s="2821"/>
      <c r="B6" s="2821"/>
      <c r="C6" s="2821"/>
      <c r="D6" s="2821"/>
      <c r="E6" s="2927" t="s">
        <v>1246</v>
      </c>
      <c r="F6" s="2927"/>
      <c r="G6" s="2927"/>
      <c r="H6" s="2927"/>
      <c r="I6" s="2927"/>
      <c r="J6" s="2927"/>
      <c r="K6" s="2927"/>
      <c r="L6" s="2927"/>
      <c r="M6" s="2927"/>
      <c r="N6" s="2927"/>
      <c r="O6" s="2927"/>
      <c r="P6" s="2927"/>
      <c r="Q6" s="2927"/>
      <c r="R6" s="2927"/>
      <c r="S6" s="2927"/>
      <c r="T6" s="2927"/>
      <c r="U6" s="2927"/>
      <c r="V6" s="2927"/>
      <c r="W6" s="2927"/>
      <c r="X6" s="2927"/>
      <c r="Y6" s="2927"/>
      <c r="Z6" s="2927"/>
      <c r="AA6" s="2927"/>
      <c r="AB6" s="2927"/>
      <c r="AC6" s="2927"/>
      <c r="AD6" s="2927"/>
      <c r="AE6" s="2927"/>
      <c r="AF6" s="2927"/>
      <c r="AG6" s="2927"/>
      <c r="AH6" s="2927"/>
      <c r="AI6" s="2927"/>
      <c r="AJ6" s="2927"/>
      <c r="AK6" s="2927"/>
      <c r="AL6" s="2821"/>
      <c r="AM6" s="2821"/>
      <c r="AN6" s="2821"/>
      <c r="AO6" s="2821"/>
      <c r="AP6" s="157"/>
      <c r="AQ6" s="157"/>
      <c r="AR6" s="157"/>
      <c r="AS6" s="157"/>
      <c r="AT6" s="157"/>
      <c r="AU6" s="157"/>
      <c r="AV6" s="157"/>
      <c r="AW6" s="157"/>
      <c r="AX6" s="157"/>
    </row>
    <row r="7" spans="1:50" ht="15" customHeight="1">
      <c r="A7" s="2821"/>
      <c r="B7" s="2821"/>
      <c r="C7" s="2821"/>
      <c r="D7" s="2821"/>
      <c r="E7" s="2927"/>
      <c r="F7" s="2927"/>
      <c r="G7" s="2927"/>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821"/>
      <c r="AM7" s="2821"/>
      <c r="AN7" s="2821"/>
      <c r="AO7" s="2821"/>
      <c r="AP7" s="157"/>
      <c r="AQ7" s="157"/>
      <c r="AR7" s="157"/>
      <c r="AS7" s="157"/>
      <c r="AT7" s="157"/>
      <c r="AU7" s="157"/>
      <c r="AV7" s="157"/>
      <c r="AW7" s="157"/>
      <c r="AX7" s="157"/>
    </row>
    <row r="8" spans="1:50" ht="15" customHeight="1">
      <c r="A8" s="2821"/>
      <c r="B8" s="2821"/>
      <c r="C8" s="2821"/>
      <c r="D8" s="2821"/>
      <c r="E8" s="2821"/>
      <c r="F8" s="2821"/>
      <c r="G8" s="2821"/>
      <c r="H8" s="2821"/>
      <c r="I8" s="2821"/>
      <c r="J8" s="2821"/>
      <c r="K8" s="2821"/>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157"/>
      <c r="AQ8" s="157"/>
      <c r="AR8" s="157"/>
      <c r="AS8" s="157"/>
      <c r="AT8" s="157"/>
      <c r="AU8" s="157"/>
      <c r="AV8" s="157"/>
      <c r="AW8" s="157"/>
      <c r="AX8" s="157"/>
    </row>
    <row r="9" spans="1:50" ht="15" customHeight="1">
      <c r="A9" s="2821"/>
      <c r="B9" s="2821"/>
      <c r="C9" s="2821"/>
      <c r="D9" s="2821"/>
      <c r="E9" s="2821"/>
      <c r="F9" s="2821"/>
      <c r="G9" s="2821"/>
      <c r="H9" s="2821"/>
      <c r="I9" s="2821"/>
      <c r="J9" s="2821"/>
      <c r="K9" s="2821"/>
      <c r="L9" s="2821"/>
      <c r="M9" s="2821"/>
      <c r="N9" s="2821"/>
      <c r="O9" s="2821"/>
      <c r="P9" s="2821"/>
      <c r="Q9" s="2821"/>
      <c r="R9" s="2821"/>
      <c r="S9" s="2821"/>
      <c r="T9" s="2821"/>
      <c r="U9" s="2821"/>
      <c r="V9" s="2821"/>
      <c r="W9" s="2821"/>
      <c r="X9" s="2821"/>
      <c r="Y9" s="2821"/>
      <c r="Z9" s="2821"/>
      <c r="AA9" s="2821"/>
      <c r="AB9" s="2821"/>
      <c r="AC9" s="2821"/>
      <c r="AD9" s="2821"/>
      <c r="AE9" s="2821"/>
      <c r="AF9" s="2821"/>
      <c r="AG9" s="2821"/>
      <c r="AH9" s="2821"/>
      <c r="AI9" s="2821"/>
      <c r="AJ9" s="2821"/>
      <c r="AK9" s="2821"/>
      <c r="AL9" s="2821"/>
      <c r="AM9" s="2821"/>
      <c r="AN9" s="2821"/>
      <c r="AO9" s="2821"/>
      <c r="AP9" s="157"/>
      <c r="AQ9" s="157"/>
      <c r="AR9" s="157"/>
      <c r="AS9" s="157"/>
      <c r="AT9" s="157"/>
      <c r="AU9" s="157"/>
      <c r="AV9" s="157"/>
      <c r="AW9" s="157"/>
      <c r="AX9" s="157"/>
    </row>
    <row r="10" spans="1:50" ht="15" customHeight="1">
      <c r="A10" s="2821"/>
      <c r="B10" s="2821"/>
      <c r="C10" s="2821"/>
      <c r="D10" s="2821"/>
      <c r="E10" s="2821"/>
      <c r="F10" s="2821"/>
      <c r="G10" s="2821"/>
      <c r="H10" s="2821"/>
      <c r="I10" s="2821"/>
      <c r="J10" s="2821"/>
      <c r="K10" s="2821"/>
      <c r="L10" s="2821"/>
      <c r="M10" s="2821"/>
      <c r="N10" s="2821"/>
      <c r="O10" s="2821"/>
      <c r="P10" s="2821"/>
      <c r="Q10" s="2821"/>
      <c r="R10" s="2821"/>
      <c r="S10" s="2821"/>
      <c r="T10" s="2821"/>
      <c r="U10" s="2821"/>
      <c r="V10" s="2821"/>
      <c r="W10" s="2821"/>
      <c r="X10" s="2821"/>
      <c r="Y10" s="2821"/>
      <c r="Z10" s="2821"/>
      <c r="AA10" s="2821"/>
      <c r="AB10" s="2821"/>
      <c r="AC10" s="2821"/>
      <c r="AD10" s="2821"/>
      <c r="AE10" s="2821"/>
      <c r="AF10" s="2821"/>
      <c r="AG10" s="2821"/>
      <c r="AH10" s="2821"/>
      <c r="AI10" s="2821"/>
      <c r="AJ10" s="2821"/>
      <c r="AK10" s="2821"/>
      <c r="AL10" s="2821"/>
      <c r="AM10" s="2821"/>
      <c r="AN10" s="2821"/>
      <c r="AO10" s="2821"/>
      <c r="AP10" s="157"/>
      <c r="AQ10" s="157"/>
      <c r="AR10" s="157"/>
      <c r="AS10" s="157"/>
      <c r="AT10" s="157"/>
      <c r="AU10" s="157"/>
      <c r="AV10" s="157"/>
      <c r="AW10" s="157"/>
      <c r="AX10" s="157"/>
    </row>
    <row r="11" spans="1:50" ht="15" customHeight="1">
      <c r="A11" s="2821"/>
      <c r="B11" s="2821"/>
      <c r="C11" s="2821"/>
      <c r="D11" s="2821"/>
      <c r="E11" s="2821"/>
      <c r="F11" s="2821"/>
      <c r="G11" s="2821"/>
      <c r="H11" s="2821"/>
      <c r="I11" s="2821"/>
      <c r="J11" s="2821"/>
      <c r="K11" s="2821"/>
      <c r="L11" s="2821"/>
      <c r="M11" s="2821"/>
      <c r="N11" s="2821"/>
      <c r="O11" s="2821"/>
      <c r="P11" s="2821"/>
      <c r="Q11" s="2821"/>
      <c r="R11" s="2821"/>
      <c r="S11" s="2821"/>
      <c r="T11" s="2821"/>
      <c r="U11" s="2821"/>
      <c r="V11" s="2821"/>
      <c r="W11" s="2821"/>
      <c r="X11" s="2821"/>
      <c r="Y11" s="2821"/>
      <c r="Z11" s="2821"/>
      <c r="AA11" s="2821"/>
      <c r="AB11" s="2821"/>
      <c r="AC11" s="2821"/>
      <c r="AD11" s="2821"/>
      <c r="AE11" s="2821"/>
      <c r="AF11" s="2821"/>
      <c r="AG11" s="2821"/>
      <c r="AH11" s="2821"/>
      <c r="AI11" s="2821"/>
      <c r="AJ11" s="2821"/>
      <c r="AK11" s="2821"/>
      <c r="AL11" s="2821"/>
      <c r="AM11" s="2821"/>
      <c r="AN11" s="2821"/>
      <c r="AO11" s="2821"/>
      <c r="AP11" s="157"/>
      <c r="AQ11" s="157"/>
      <c r="AR11" s="157"/>
      <c r="AS11" s="157"/>
      <c r="AT11" s="157"/>
      <c r="AU11" s="157"/>
      <c r="AV11" s="157"/>
      <c r="AW11" s="157"/>
      <c r="AX11" s="157"/>
    </row>
    <row r="12" spans="1:50" ht="15" customHeight="1">
      <c r="A12" s="2821"/>
      <c r="B12" s="2821"/>
      <c r="C12" s="2821"/>
      <c r="D12" s="2821"/>
      <c r="E12" s="2835" t="s">
        <v>1873</v>
      </c>
      <c r="F12" s="2835"/>
      <c r="G12" s="2835"/>
      <c r="H12" s="2835"/>
      <c r="I12" s="2835"/>
      <c r="J12" s="2835"/>
      <c r="K12" s="2835"/>
      <c r="L12" s="2835"/>
      <c r="M12" s="2835"/>
      <c r="N12" s="2835"/>
      <c r="O12" s="2835"/>
      <c r="P12" s="2835"/>
      <c r="Q12" s="2835"/>
      <c r="R12" s="2835"/>
      <c r="S12" s="2835"/>
      <c r="T12" s="2835"/>
      <c r="U12" s="2835"/>
      <c r="V12" s="2835"/>
      <c r="W12" s="2835"/>
      <c r="X12" s="2835"/>
      <c r="Y12" s="2835"/>
      <c r="Z12" s="2835"/>
      <c r="AA12" s="2835"/>
      <c r="AB12" s="2835"/>
      <c r="AC12" s="2835"/>
      <c r="AD12" s="2835"/>
      <c r="AE12" s="2835"/>
      <c r="AF12" s="2835"/>
      <c r="AG12" s="2835"/>
      <c r="AH12" s="2835"/>
      <c r="AI12" s="2835"/>
      <c r="AJ12" s="2835"/>
      <c r="AK12" s="2835"/>
      <c r="AL12" s="2821"/>
      <c r="AM12" s="2821"/>
      <c r="AN12" s="2821"/>
      <c r="AO12" s="2821"/>
      <c r="AP12" s="157"/>
      <c r="AQ12" s="157"/>
      <c r="AR12" s="157"/>
      <c r="AS12" s="157"/>
      <c r="AT12" s="157"/>
      <c r="AU12" s="157"/>
      <c r="AV12" s="157"/>
      <c r="AW12" s="157"/>
      <c r="AX12" s="157"/>
    </row>
    <row r="13" spans="1:50" ht="15" customHeight="1">
      <c r="A13" s="2821"/>
      <c r="B13" s="2821"/>
      <c r="C13" s="2821"/>
      <c r="D13" s="2821"/>
      <c r="E13" s="2900"/>
      <c r="F13" s="2900"/>
      <c r="G13" s="2900"/>
      <c r="H13" s="2900"/>
      <c r="I13" s="2900"/>
      <c r="J13" s="2900"/>
      <c r="K13" s="2900"/>
      <c r="L13" s="2900"/>
      <c r="M13" s="2900"/>
      <c r="N13" s="2900"/>
      <c r="O13" s="2900"/>
      <c r="P13" s="2900"/>
      <c r="Q13" s="2911"/>
      <c r="R13" s="2911"/>
      <c r="S13" s="2900"/>
      <c r="T13" s="2900"/>
      <c r="U13" s="2900"/>
      <c r="V13" s="2900"/>
      <c r="W13" s="2900"/>
      <c r="X13" s="2900"/>
      <c r="Y13" s="2900"/>
      <c r="Z13" s="2900"/>
      <c r="AA13" s="2900"/>
      <c r="AB13" s="2900"/>
      <c r="AC13" s="2900"/>
      <c r="AD13" s="2900"/>
      <c r="AE13" s="2900"/>
      <c r="AF13" s="2900"/>
      <c r="AG13" s="2900"/>
      <c r="AH13" s="2900"/>
      <c r="AI13" s="2900"/>
      <c r="AJ13" s="2900"/>
      <c r="AK13" s="2900"/>
      <c r="AL13" s="2821"/>
      <c r="AM13" s="2821"/>
      <c r="AN13" s="2821"/>
      <c r="AO13" s="2821"/>
      <c r="AP13" s="157"/>
      <c r="AQ13" s="157"/>
      <c r="AR13" s="157"/>
      <c r="AS13" s="157"/>
      <c r="AT13" s="157"/>
      <c r="AU13" s="157"/>
      <c r="AV13" s="157"/>
      <c r="AW13" s="157"/>
      <c r="AX13" s="157"/>
    </row>
    <row r="14" spans="1:50" ht="37.5" customHeight="1">
      <c r="A14" s="2821"/>
      <c r="B14" s="2821"/>
      <c r="C14" s="2821"/>
      <c r="D14" s="2821"/>
      <c r="E14" s="2821"/>
      <c r="F14" s="2821"/>
      <c r="G14" s="2821"/>
      <c r="H14" s="2821"/>
      <c r="I14" s="2821"/>
      <c r="J14" s="2821"/>
      <c r="K14" s="2821"/>
      <c r="L14" s="2821"/>
      <c r="M14" s="2821"/>
      <c r="N14" s="2821"/>
      <c r="O14" s="2821"/>
      <c r="P14" s="2821"/>
      <c r="Q14" s="2821"/>
      <c r="R14" s="2821"/>
      <c r="S14" s="2821"/>
      <c r="T14" s="2821"/>
      <c r="U14" s="2821"/>
      <c r="V14" s="2821"/>
      <c r="W14" s="2821"/>
      <c r="X14" s="2821"/>
      <c r="Y14" s="2821"/>
      <c r="Z14" s="2821"/>
      <c r="AA14" s="2821"/>
      <c r="AB14" s="2821"/>
      <c r="AC14" s="2821"/>
      <c r="AD14" s="2821"/>
      <c r="AE14" s="2821"/>
      <c r="AF14" s="2821"/>
      <c r="AG14" s="2821"/>
      <c r="AH14" s="2821"/>
      <c r="AI14" s="2821"/>
      <c r="AJ14" s="2821"/>
      <c r="AK14" s="2821"/>
      <c r="AL14" s="2821"/>
      <c r="AM14" s="2821"/>
      <c r="AN14" s="2821"/>
      <c r="AO14" s="2821"/>
      <c r="AP14" s="157"/>
      <c r="AQ14" s="157"/>
      <c r="AR14" s="157"/>
      <c r="AS14" s="157"/>
      <c r="AT14" s="157"/>
      <c r="AU14" s="157"/>
      <c r="AV14" s="157"/>
      <c r="AW14" s="157"/>
      <c r="AX14" s="157"/>
    </row>
    <row r="15" spans="1:50" ht="15" customHeight="1">
      <c r="A15" s="2821"/>
      <c r="B15" s="2821"/>
      <c r="C15" s="2821"/>
      <c r="D15" s="2821"/>
      <c r="E15" s="2841" t="s">
        <v>1843</v>
      </c>
      <c r="F15" s="2821"/>
      <c r="G15" s="2821"/>
      <c r="H15" s="2821"/>
      <c r="I15" s="2821"/>
      <c r="J15" s="2821"/>
      <c r="K15" s="2821"/>
      <c r="L15" s="2821"/>
      <c r="M15" s="2821"/>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c r="AL15" s="2821"/>
      <c r="AM15" s="2821"/>
      <c r="AN15" s="2821"/>
      <c r="AO15" s="2821"/>
      <c r="AP15" s="157"/>
      <c r="AQ15" s="157"/>
      <c r="AR15" s="157"/>
      <c r="AS15" s="157"/>
      <c r="AT15" s="157"/>
      <c r="AU15" s="157"/>
      <c r="AV15" s="157"/>
      <c r="AW15" s="157"/>
      <c r="AX15" s="157"/>
    </row>
    <row r="16" spans="1:50" ht="15" customHeight="1">
      <c r="A16" s="2821"/>
      <c r="B16" s="2821"/>
      <c r="C16" s="2821"/>
      <c r="D16" s="2821"/>
      <c r="E16" s="2821"/>
      <c r="F16" s="2821"/>
      <c r="G16" s="2821"/>
      <c r="H16" s="2821"/>
      <c r="I16" s="2821"/>
      <c r="J16" s="2821"/>
      <c r="K16" s="2821"/>
      <c r="L16" s="2821"/>
      <c r="M16" s="2821"/>
      <c r="N16" s="2821"/>
      <c r="O16" s="2821"/>
      <c r="P16" s="2821"/>
      <c r="Q16" s="2821"/>
      <c r="R16" s="2821"/>
      <c r="S16" s="2821"/>
      <c r="T16" s="2821"/>
      <c r="U16" s="2821"/>
      <c r="V16" s="2821"/>
      <c r="W16" s="2821"/>
      <c r="X16" s="2821"/>
      <c r="Y16" s="2821"/>
      <c r="Z16" s="2821"/>
      <c r="AA16" s="2821"/>
      <c r="AB16" s="2821"/>
      <c r="AC16" s="2821"/>
      <c r="AD16" s="2821"/>
      <c r="AE16" s="2821"/>
      <c r="AF16" s="2821"/>
      <c r="AG16" s="2821"/>
      <c r="AH16" s="2821"/>
      <c r="AI16" s="2821"/>
      <c r="AJ16" s="2821"/>
      <c r="AK16" s="2821"/>
      <c r="AL16" s="2821"/>
      <c r="AM16" s="2821"/>
      <c r="AN16" s="2821"/>
      <c r="AO16" s="2821"/>
      <c r="AP16" s="157"/>
      <c r="AQ16" s="157"/>
      <c r="AR16" s="157"/>
      <c r="AS16" s="157"/>
      <c r="AT16" s="157"/>
      <c r="AU16" s="157"/>
      <c r="AV16" s="157"/>
      <c r="AW16" s="157"/>
      <c r="AX16" s="157"/>
    </row>
    <row r="17" spans="1:50" ht="22.5" customHeight="1">
      <c r="A17" s="2821"/>
      <c r="B17" s="2821"/>
      <c r="C17" s="2821"/>
      <c r="D17" s="2821"/>
      <c r="E17" s="2821"/>
      <c r="F17" s="2821"/>
      <c r="G17" s="2821"/>
      <c r="H17" s="2821"/>
      <c r="I17" s="2821"/>
      <c r="J17" s="2821"/>
      <c r="K17" s="2821"/>
      <c r="L17" s="2821"/>
      <c r="M17" s="2821"/>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c r="AL17" s="2821"/>
      <c r="AM17" s="2821"/>
      <c r="AN17" s="2821"/>
      <c r="AO17" s="2821"/>
      <c r="AP17" s="157"/>
      <c r="AQ17" s="157"/>
      <c r="AR17" s="157"/>
      <c r="AS17" s="157"/>
      <c r="AT17" s="157"/>
      <c r="AU17" s="157"/>
      <c r="AV17" s="157"/>
      <c r="AW17" s="157"/>
      <c r="AX17" s="157"/>
    </row>
    <row r="18" spans="1:50" ht="15" customHeight="1">
      <c r="A18" s="2821"/>
      <c r="B18" s="2821"/>
      <c r="C18" s="2821"/>
      <c r="D18" s="2821"/>
      <c r="E18" s="2900" t="s">
        <v>564</v>
      </c>
      <c r="F18" s="2900"/>
      <c r="G18" s="2900"/>
      <c r="H18" s="2900"/>
      <c r="I18" s="2900"/>
      <c r="J18" s="2900"/>
      <c r="K18" s="2900"/>
      <c r="L18" s="2900"/>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821"/>
      <c r="AM18" s="2821"/>
      <c r="AN18" s="2821"/>
      <c r="AO18" s="2821"/>
      <c r="AP18" s="157"/>
      <c r="AQ18" s="157"/>
      <c r="AR18" s="157"/>
      <c r="AS18" s="157"/>
      <c r="AT18" s="157"/>
      <c r="AU18" s="157"/>
      <c r="AV18" s="157"/>
      <c r="AW18" s="157"/>
      <c r="AX18" s="157"/>
    </row>
    <row r="19" spans="1:50" ht="15" customHeight="1">
      <c r="A19" s="2821"/>
      <c r="B19" s="2821"/>
      <c r="C19" s="2821"/>
      <c r="D19" s="2821"/>
      <c r="E19" s="2821" t="s">
        <v>1247</v>
      </c>
      <c r="F19" s="2821"/>
      <c r="G19" s="2821" t="s">
        <v>1844</v>
      </c>
      <c r="H19" s="2821"/>
      <c r="I19" s="2821"/>
      <c r="J19" s="2821"/>
      <c r="K19" s="2821"/>
      <c r="L19" s="2821"/>
      <c r="M19" s="2821"/>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c r="AL19" s="2821"/>
      <c r="AM19" s="2821"/>
      <c r="AN19" s="2821"/>
      <c r="AO19" s="2821"/>
      <c r="AP19" s="157"/>
      <c r="AQ19" s="157"/>
      <c r="AR19" s="157"/>
      <c r="AS19" s="157"/>
      <c r="AT19" s="157"/>
      <c r="AU19" s="157"/>
      <c r="AV19" s="157"/>
      <c r="AW19" s="157"/>
      <c r="AX19" s="157"/>
    </row>
    <row r="20" spans="1:50" ht="15" customHeight="1">
      <c r="A20" s="2821"/>
      <c r="B20" s="2821"/>
      <c r="C20" s="2821"/>
      <c r="D20" s="2821"/>
      <c r="E20" s="2821"/>
      <c r="F20" s="2821"/>
      <c r="G20" s="2821" t="s">
        <v>1845</v>
      </c>
      <c r="H20" s="2821"/>
      <c r="I20" s="2821"/>
      <c r="J20" s="2821"/>
      <c r="K20" s="2821"/>
      <c r="L20" s="2821"/>
      <c r="M20" s="2821"/>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c r="AL20" s="2821"/>
      <c r="AM20" s="2821"/>
      <c r="AN20" s="2821"/>
      <c r="AO20" s="2821"/>
      <c r="AP20" s="157"/>
      <c r="AQ20" s="157"/>
      <c r="AR20" s="157"/>
      <c r="AS20" s="157"/>
      <c r="AT20" s="157"/>
      <c r="AU20" s="157"/>
      <c r="AV20" s="157"/>
      <c r="AW20" s="157"/>
      <c r="AX20" s="157"/>
    </row>
    <row r="21" spans="1:50" ht="15" customHeight="1">
      <c r="A21" s="2821"/>
      <c r="B21" s="2821"/>
      <c r="C21" s="2821"/>
      <c r="D21" s="2821"/>
      <c r="E21" s="2821"/>
      <c r="F21" s="2821"/>
      <c r="G21" s="2821" t="s">
        <v>1846</v>
      </c>
      <c r="H21" s="2821"/>
      <c r="I21" s="2821"/>
      <c r="J21" s="2821"/>
      <c r="K21" s="2821"/>
      <c r="L21" s="2821"/>
      <c r="M21" s="2821"/>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c r="AL21" s="2821"/>
      <c r="AM21" s="2821"/>
      <c r="AN21" s="2821"/>
      <c r="AO21" s="2821"/>
      <c r="AP21" s="157"/>
      <c r="AQ21" s="157"/>
      <c r="AR21" s="157"/>
      <c r="AS21" s="157"/>
      <c r="AT21" s="157"/>
      <c r="AU21" s="157"/>
      <c r="AV21" s="157"/>
      <c r="AW21" s="157"/>
      <c r="AX21" s="157"/>
    </row>
    <row r="22" spans="1:50" ht="15" customHeight="1">
      <c r="A22" s="2821"/>
      <c r="B22" s="2821"/>
      <c r="C22" s="2821"/>
      <c r="D22" s="2821"/>
      <c r="E22" s="2821"/>
      <c r="F22" s="2821"/>
      <c r="G22" s="2821" t="s">
        <v>1847</v>
      </c>
      <c r="H22" s="2821"/>
      <c r="I22" s="2821"/>
      <c r="J22" s="2821"/>
      <c r="K22" s="2821"/>
      <c r="L22" s="2821"/>
      <c r="M22" s="2821"/>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c r="AL22" s="2821"/>
      <c r="AM22" s="2821"/>
      <c r="AN22" s="2821"/>
      <c r="AO22" s="2821"/>
      <c r="AP22" s="157"/>
      <c r="AQ22" s="157"/>
      <c r="AR22" s="157"/>
      <c r="AS22" s="157"/>
      <c r="AT22" s="157"/>
      <c r="AU22" s="157"/>
      <c r="AV22" s="157"/>
      <c r="AW22" s="157"/>
      <c r="AX22" s="157"/>
    </row>
    <row r="23" spans="1:50" ht="15" customHeight="1">
      <c r="A23" s="2821"/>
      <c r="B23" s="2821"/>
      <c r="C23" s="2821"/>
      <c r="D23" s="2821"/>
      <c r="E23" s="2821"/>
      <c r="F23" s="2821"/>
      <c r="G23" s="2821" t="s">
        <v>1848</v>
      </c>
      <c r="H23" s="2821"/>
      <c r="I23" s="2821"/>
      <c r="J23" s="2821"/>
      <c r="K23" s="2821"/>
      <c r="L23" s="2821"/>
      <c r="M23" s="2821"/>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157"/>
      <c r="AQ23" s="157"/>
      <c r="AR23" s="157"/>
      <c r="AS23" s="157"/>
      <c r="AT23" s="157"/>
      <c r="AU23" s="157"/>
      <c r="AV23" s="157"/>
      <c r="AW23" s="157"/>
      <c r="AX23" s="157"/>
    </row>
    <row r="24" spans="1:50" ht="15" customHeight="1">
      <c r="A24" s="2821"/>
      <c r="B24" s="2821"/>
      <c r="C24" s="2821"/>
      <c r="D24" s="2821"/>
      <c r="E24" s="2821"/>
      <c r="F24" s="2821"/>
      <c r="G24" s="2821"/>
      <c r="H24" s="2821"/>
      <c r="I24" s="2821"/>
      <c r="J24" s="2821"/>
      <c r="K24" s="2821"/>
      <c r="L24" s="2821"/>
      <c r="M24" s="2821"/>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157"/>
      <c r="AQ24" s="157"/>
      <c r="AR24" s="157"/>
      <c r="AS24" s="157"/>
      <c r="AT24" s="157"/>
      <c r="AU24" s="157"/>
      <c r="AV24" s="157"/>
      <c r="AW24" s="157"/>
      <c r="AX24" s="157"/>
    </row>
    <row r="25" spans="1:50" ht="15" customHeight="1">
      <c r="A25" s="2821"/>
      <c r="B25" s="2821"/>
      <c r="C25" s="2821"/>
      <c r="D25" s="2821"/>
      <c r="E25" s="2821" t="s">
        <v>1248</v>
      </c>
      <c r="F25" s="2821"/>
      <c r="G25" s="2821" t="s">
        <v>1849</v>
      </c>
      <c r="H25" s="2821"/>
      <c r="I25" s="2821"/>
      <c r="J25" s="2821"/>
      <c r="K25" s="2821"/>
      <c r="L25" s="2821"/>
      <c r="M25" s="2821"/>
      <c r="N25" s="2821"/>
      <c r="O25" s="2821"/>
      <c r="P25" s="2821"/>
      <c r="Q25" s="2821"/>
      <c r="R25" s="2821"/>
      <c r="S25" s="2821"/>
      <c r="T25" s="2821"/>
      <c r="U25" s="2821"/>
      <c r="V25" s="2821"/>
      <c r="W25" s="2821"/>
      <c r="X25" s="2821"/>
      <c r="Y25" s="2821"/>
      <c r="Z25" s="2821"/>
      <c r="AA25" s="2821"/>
      <c r="AB25" s="2821"/>
      <c r="AC25" s="2821"/>
      <c r="AD25" s="2821"/>
      <c r="AE25" s="2821"/>
      <c r="AF25" s="2821"/>
      <c r="AG25" s="2821"/>
      <c r="AH25" s="2821"/>
      <c r="AI25" s="2821"/>
      <c r="AJ25" s="2821"/>
      <c r="AK25" s="2821"/>
      <c r="AL25" s="2821"/>
      <c r="AM25" s="2821"/>
      <c r="AN25" s="2821"/>
      <c r="AO25" s="2821"/>
      <c r="AP25" s="157"/>
      <c r="AQ25" s="157"/>
      <c r="AR25" s="157"/>
      <c r="AS25" s="157"/>
      <c r="AT25" s="157"/>
      <c r="AU25" s="157"/>
      <c r="AV25" s="157"/>
      <c r="AW25" s="157"/>
      <c r="AX25" s="157"/>
    </row>
    <row r="26" spans="1:50" ht="15" customHeight="1">
      <c r="A26" s="2821"/>
      <c r="B26" s="2821"/>
      <c r="C26" s="2821"/>
      <c r="D26" s="2821"/>
      <c r="E26" s="2821"/>
      <c r="F26" s="2821"/>
      <c r="G26" s="2821" t="s">
        <v>1850</v>
      </c>
      <c r="H26" s="2821"/>
      <c r="I26" s="2821"/>
      <c r="J26" s="2821"/>
      <c r="K26" s="2821"/>
      <c r="L26" s="2821"/>
      <c r="M26" s="2821"/>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c r="AL26" s="2821"/>
      <c r="AM26" s="2821"/>
      <c r="AN26" s="2821"/>
      <c r="AO26" s="2821"/>
      <c r="AP26" s="157"/>
      <c r="AQ26" s="157"/>
      <c r="AR26" s="157"/>
      <c r="AS26" s="157"/>
      <c r="AT26" s="157"/>
      <c r="AU26" s="157"/>
      <c r="AV26" s="157"/>
      <c r="AW26" s="157"/>
      <c r="AX26" s="157"/>
    </row>
    <row r="27" spans="1:50" ht="15" customHeight="1">
      <c r="A27" s="2821"/>
      <c r="B27" s="2821"/>
      <c r="C27" s="2821"/>
      <c r="D27" s="2821"/>
      <c r="E27" s="2821"/>
      <c r="F27" s="2821"/>
      <c r="G27" s="2821" t="s">
        <v>1851</v>
      </c>
      <c r="H27" s="2821"/>
      <c r="I27" s="2821"/>
      <c r="J27" s="2821"/>
      <c r="K27" s="2821"/>
      <c r="L27" s="2821"/>
      <c r="M27" s="2821"/>
      <c r="N27" s="2821"/>
      <c r="O27" s="2821"/>
      <c r="P27" s="2821"/>
      <c r="Q27" s="2821"/>
      <c r="R27" s="2821"/>
      <c r="S27" s="2821"/>
      <c r="T27" s="2821"/>
      <c r="U27" s="2821"/>
      <c r="V27" s="2821"/>
      <c r="W27" s="2821"/>
      <c r="X27" s="2821"/>
      <c r="Y27" s="2821"/>
      <c r="Z27" s="2821"/>
      <c r="AA27" s="2821"/>
      <c r="AB27" s="2821"/>
      <c r="AC27" s="2821"/>
      <c r="AD27" s="2821"/>
      <c r="AE27" s="2821"/>
      <c r="AF27" s="2821"/>
      <c r="AG27" s="2821"/>
      <c r="AH27" s="2821"/>
      <c r="AI27" s="2821"/>
      <c r="AJ27" s="2821"/>
      <c r="AK27" s="2821"/>
      <c r="AL27" s="2821"/>
      <c r="AM27" s="2821"/>
      <c r="AN27" s="2821"/>
      <c r="AO27" s="2821"/>
      <c r="AP27" s="157"/>
      <c r="AQ27" s="157"/>
      <c r="AR27" s="157"/>
      <c r="AS27" s="157"/>
      <c r="AT27" s="157"/>
      <c r="AU27" s="157"/>
      <c r="AV27" s="157"/>
      <c r="AW27" s="157"/>
      <c r="AX27" s="157"/>
    </row>
    <row r="28" spans="1:50" ht="15" customHeight="1">
      <c r="A28" s="2821"/>
      <c r="B28" s="2821"/>
      <c r="C28" s="2821"/>
      <c r="D28" s="2821"/>
      <c r="E28" s="2821"/>
      <c r="F28" s="2821"/>
      <c r="G28" s="2821" t="s">
        <v>1249</v>
      </c>
      <c r="H28" s="2821"/>
      <c r="I28" s="2821"/>
      <c r="J28" s="2821"/>
      <c r="K28" s="2821"/>
      <c r="L28" s="2821"/>
      <c r="M28" s="2821"/>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c r="AL28" s="2821"/>
      <c r="AM28" s="2821"/>
      <c r="AN28" s="2821"/>
      <c r="AO28" s="2821"/>
      <c r="AP28" s="157"/>
      <c r="AQ28" s="157"/>
      <c r="AR28" s="157"/>
      <c r="AS28" s="157"/>
      <c r="AT28" s="157"/>
      <c r="AU28" s="157"/>
      <c r="AV28" s="157"/>
      <c r="AW28" s="157"/>
      <c r="AX28" s="157"/>
    </row>
    <row r="29" spans="1:50" ht="15" customHeight="1">
      <c r="A29" s="2821"/>
      <c r="B29" s="2821"/>
      <c r="C29" s="2821"/>
      <c r="D29" s="2821"/>
      <c r="E29" s="2821"/>
      <c r="F29" s="2821"/>
      <c r="G29" s="2821" t="s">
        <v>1250</v>
      </c>
      <c r="H29" s="2821"/>
      <c r="I29" s="2821"/>
      <c r="J29" s="2821"/>
      <c r="K29" s="2821"/>
      <c r="L29" s="2821"/>
      <c r="M29" s="2821"/>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c r="AL29" s="2821"/>
      <c r="AM29" s="2821"/>
      <c r="AN29" s="2821"/>
      <c r="AO29" s="2821"/>
      <c r="AP29" s="157"/>
      <c r="AQ29" s="157"/>
      <c r="AR29" s="157"/>
      <c r="AS29" s="157"/>
      <c r="AT29" s="157"/>
      <c r="AU29" s="157"/>
      <c r="AV29" s="157"/>
      <c r="AW29" s="157"/>
      <c r="AX29" s="157"/>
    </row>
    <row r="30" spans="1:50" ht="15" customHeight="1">
      <c r="A30" s="2821"/>
      <c r="B30" s="2821"/>
      <c r="C30" s="2821"/>
      <c r="D30" s="2821"/>
      <c r="E30" s="2821"/>
      <c r="F30" s="2821"/>
      <c r="G30" s="2821" t="s">
        <v>1251</v>
      </c>
      <c r="H30" s="2821"/>
      <c r="I30" s="2821"/>
      <c r="J30" s="2821"/>
      <c r="K30" s="2821"/>
      <c r="L30" s="2821"/>
      <c r="M30" s="2821"/>
      <c r="N30" s="2821"/>
      <c r="O30" s="2821"/>
      <c r="P30" s="2821"/>
      <c r="Q30" s="2821"/>
      <c r="R30" s="2821"/>
      <c r="S30" s="2821"/>
      <c r="T30" s="2821"/>
      <c r="U30" s="2821"/>
      <c r="V30" s="2821"/>
      <c r="W30" s="2821"/>
      <c r="X30" s="2821"/>
      <c r="Y30" s="2821"/>
      <c r="Z30" s="2821"/>
      <c r="AA30" s="2821"/>
      <c r="AB30" s="2821"/>
      <c r="AC30" s="2821"/>
      <c r="AD30" s="2821"/>
      <c r="AE30" s="2821"/>
      <c r="AF30" s="2821"/>
      <c r="AG30" s="2821"/>
      <c r="AH30" s="2821"/>
      <c r="AI30" s="2821"/>
      <c r="AJ30" s="2821"/>
      <c r="AK30" s="2821"/>
      <c r="AL30" s="2821"/>
      <c r="AM30" s="2821"/>
      <c r="AN30" s="2821"/>
      <c r="AO30" s="2821"/>
      <c r="AP30" s="157"/>
      <c r="AQ30" s="157"/>
      <c r="AR30" s="157"/>
      <c r="AS30" s="157"/>
      <c r="AT30" s="157"/>
      <c r="AU30" s="157"/>
      <c r="AV30" s="157"/>
      <c r="AW30" s="157"/>
      <c r="AX30" s="157"/>
    </row>
    <row r="31" spans="1:50" ht="15" customHeight="1">
      <c r="A31" s="2821"/>
      <c r="B31" s="2821"/>
      <c r="C31" s="2821"/>
      <c r="D31" s="2821"/>
      <c r="E31" s="2821"/>
      <c r="F31" s="2821"/>
      <c r="G31" s="2821" t="s">
        <v>1252</v>
      </c>
      <c r="H31" s="2821"/>
      <c r="I31" s="2821"/>
      <c r="J31" s="2821"/>
      <c r="K31" s="2821"/>
      <c r="L31" s="2821"/>
      <c r="M31" s="2821"/>
      <c r="N31" s="2821"/>
      <c r="O31" s="2821"/>
      <c r="P31" s="2821"/>
      <c r="Q31" s="2821"/>
      <c r="R31" s="2821"/>
      <c r="S31" s="2821"/>
      <c r="T31" s="2821"/>
      <c r="U31" s="2821"/>
      <c r="V31" s="2821"/>
      <c r="W31" s="2821"/>
      <c r="X31" s="2821"/>
      <c r="Y31" s="2821"/>
      <c r="Z31" s="2821"/>
      <c r="AA31" s="2821"/>
      <c r="AB31" s="2821"/>
      <c r="AC31" s="2821"/>
      <c r="AD31" s="2821"/>
      <c r="AE31" s="2821"/>
      <c r="AF31" s="2821"/>
      <c r="AG31" s="2821"/>
      <c r="AH31" s="2821"/>
      <c r="AI31" s="2821"/>
      <c r="AJ31" s="2821"/>
      <c r="AK31" s="2821"/>
      <c r="AL31" s="2821"/>
      <c r="AM31" s="2821"/>
      <c r="AN31" s="2821"/>
      <c r="AO31" s="2821"/>
      <c r="AP31" s="157"/>
      <c r="AQ31" s="157"/>
      <c r="AR31" s="157"/>
      <c r="AS31" s="157"/>
      <c r="AT31" s="157"/>
      <c r="AU31" s="157"/>
      <c r="AV31" s="157"/>
      <c r="AW31" s="157"/>
      <c r="AX31" s="157"/>
    </row>
    <row r="32" spans="1:50" ht="15" customHeight="1">
      <c r="A32" s="2821"/>
      <c r="B32" s="2821"/>
      <c r="C32" s="2821"/>
      <c r="D32" s="2821"/>
      <c r="E32" s="2821"/>
      <c r="F32" s="2821"/>
      <c r="G32" s="2821" t="s">
        <v>1253</v>
      </c>
      <c r="H32" s="2821"/>
      <c r="I32" s="2821"/>
      <c r="J32" s="2821"/>
      <c r="K32" s="2821"/>
      <c r="L32" s="2821"/>
      <c r="M32" s="2821"/>
      <c r="N32" s="2821"/>
      <c r="O32" s="2821"/>
      <c r="P32" s="2821"/>
      <c r="Q32" s="2821"/>
      <c r="R32" s="2821"/>
      <c r="S32" s="2821"/>
      <c r="T32" s="2821"/>
      <c r="U32" s="2821"/>
      <c r="V32" s="2821"/>
      <c r="W32" s="2821"/>
      <c r="X32" s="2821"/>
      <c r="Y32" s="2821"/>
      <c r="Z32" s="2821"/>
      <c r="AA32" s="2821"/>
      <c r="AB32" s="2821"/>
      <c r="AC32" s="2821"/>
      <c r="AD32" s="2821"/>
      <c r="AE32" s="2821"/>
      <c r="AF32" s="2821"/>
      <c r="AG32" s="2821"/>
      <c r="AH32" s="2821"/>
      <c r="AI32" s="2821"/>
      <c r="AJ32" s="2821"/>
      <c r="AK32" s="2821"/>
      <c r="AL32" s="2821"/>
      <c r="AM32" s="2821"/>
      <c r="AN32" s="2821"/>
      <c r="AO32" s="2821"/>
      <c r="AP32" s="157"/>
      <c r="AQ32" s="157"/>
      <c r="AR32" s="157"/>
      <c r="AS32" s="157"/>
      <c r="AT32" s="157"/>
      <c r="AU32" s="157"/>
      <c r="AV32" s="157"/>
      <c r="AW32" s="157"/>
      <c r="AX32" s="157"/>
    </row>
    <row r="33" spans="1:50" ht="15" customHeight="1">
      <c r="A33" s="2821"/>
      <c r="B33" s="2821"/>
      <c r="C33" s="2821"/>
      <c r="D33" s="2821"/>
      <c r="E33" s="2821"/>
      <c r="F33" s="2821"/>
      <c r="G33" s="2821"/>
      <c r="H33" s="2821"/>
      <c r="I33" s="2821"/>
      <c r="J33" s="2821"/>
      <c r="K33" s="2821"/>
      <c r="L33" s="2821"/>
      <c r="M33" s="2821"/>
      <c r="N33" s="2821"/>
      <c r="O33" s="2821"/>
      <c r="P33" s="2821"/>
      <c r="Q33" s="2821"/>
      <c r="R33" s="2821"/>
      <c r="S33" s="2821"/>
      <c r="T33" s="2821"/>
      <c r="U33" s="2821"/>
      <c r="V33" s="2821"/>
      <c r="W33" s="2821"/>
      <c r="X33" s="2821"/>
      <c r="Y33" s="2821"/>
      <c r="Z33" s="2821"/>
      <c r="AA33" s="2821"/>
      <c r="AB33" s="2821"/>
      <c r="AC33" s="2821"/>
      <c r="AD33" s="2821"/>
      <c r="AE33" s="2821"/>
      <c r="AF33" s="2821"/>
      <c r="AG33" s="2821"/>
      <c r="AH33" s="2821"/>
      <c r="AI33" s="2821"/>
      <c r="AJ33" s="2821"/>
      <c r="AK33" s="2821"/>
      <c r="AL33" s="2821"/>
      <c r="AM33" s="2821"/>
      <c r="AN33" s="2821"/>
      <c r="AO33" s="2821"/>
      <c r="AP33" s="157"/>
      <c r="AQ33" s="157"/>
      <c r="AR33" s="157"/>
      <c r="AS33" s="157"/>
      <c r="AT33" s="157"/>
      <c r="AU33" s="157"/>
      <c r="AV33" s="157"/>
      <c r="AW33" s="157"/>
      <c r="AX33" s="157"/>
    </row>
    <row r="34" spans="1:50" ht="15" customHeight="1">
      <c r="A34" s="2821"/>
      <c r="B34" s="2821"/>
      <c r="C34" s="2821"/>
      <c r="D34" s="2821"/>
      <c r="E34" s="2821" t="s">
        <v>1254</v>
      </c>
      <c r="F34" s="2821"/>
      <c r="G34" s="2821" t="s">
        <v>1255</v>
      </c>
      <c r="H34" s="2821"/>
      <c r="I34" s="2821"/>
      <c r="J34" s="2821"/>
      <c r="K34" s="2821"/>
      <c r="L34" s="2821"/>
      <c r="M34" s="2821"/>
      <c r="N34" s="2821"/>
      <c r="O34" s="2821"/>
      <c r="P34" s="2821"/>
      <c r="Q34" s="2821"/>
      <c r="R34" s="2821"/>
      <c r="S34" s="2821"/>
      <c r="T34" s="2821"/>
      <c r="U34" s="2821"/>
      <c r="V34" s="2821"/>
      <c r="W34" s="2821"/>
      <c r="X34" s="2821"/>
      <c r="Y34" s="2821"/>
      <c r="Z34" s="2821"/>
      <c r="AA34" s="2821"/>
      <c r="AB34" s="2821"/>
      <c r="AC34" s="2821"/>
      <c r="AD34" s="2821"/>
      <c r="AE34" s="2821"/>
      <c r="AF34" s="2821"/>
      <c r="AG34" s="2821"/>
      <c r="AH34" s="2821"/>
      <c r="AI34" s="2821"/>
      <c r="AJ34" s="2821"/>
      <c r="AK34" s="2821"/>
      <c r="AL34" s="2821"/>
      <c r="AM34" s="2821"/>
      <c r="AN34" s="2821"/>
      <c r="AO34" s="2821"/>
      <c r="AP34" s="157"/>
      <c r="AQ34" s="157"/>
      <c r="AR34" s="157"/>
      <c r="AS34" s="157"/>
      <c r="AT34" s="157"/>
      <c r="AU34" s="157"/>
      <c r="AV34" s="157"/>
      <c r="AW34" s="157"/>
      <c r="AX34" s="157"/>
    </row>
    <row r="35" spans="1:50" ht="15" customHeight="1">
      <c r="A35" s="2821"/>
      <c r="B35" s="2821"/>
      <c r="C35" s="2821"/>
      <c r="D35" s="2821"/>
      <c r="E35" s="2821"/>
      <c r="F35" s="2821"/>
      <c r="G35" s="2821" t="s">
        <v>1256</v>
      </c>
      <c r="H35" s="2821"/>
      <c r="I35" s="2821"/>
      <c r="J35" s="2821"/>
      <c r="K35" s="2821"/>
      <c r="L35" s="2821"/>
      <c r="M35" s="2821"/>
      <c r="N35" s="2821"/>
      <c r="O35" s="2821"/>
      <c r="P35" s="2821"/>
      <c r="Q35" s="2821"/>
      <c r="R35" s="2821"/>
      <c r="S35" s="2821"/>
      <c r="T35" s="2821"/>
      <c r="U35" s="2821"/>
      <c r="V35" s="2821"/>
      <c r="W35" s="2821"/>
      <c r="X35" s="2821"/>
      <c r="Y35" s="2821"/>
      <c r="Z35" s="2821"/>
      <c r="AA35" s="2821"/>
      <c r="AB35" s="2821"/>
      <c r="AC35" s="2821"/>
      <c r="AD35" s="2821"/>
      <c r="AE35" s="2821"/>
      <c r="AF35" s="2821"/>
      <c r="AG35" s="2821"/>
      <c r="AH35" s="2821"/>
      <c r="AI35" s="2821"/>
      <c r="AJ35" s="2821"/>
      <c r="AK35" s="2821"/>
      <c r="AL35" s="2821"/>
      <c r="AM35" s="2821"/>
      <c r="AN35" s="2821"/>
      <c r="AO35" s="2821"/>
      <c r="AP35" s="157"/>
      <c r="AQ35" s="157"/>
      <c r="AR35" s="157"/>
      <c r="AS35" s="157"/>
      <c r="AT35" s="157"/>
      <c r="AU35" s="157"/>
      <c r="AV35" s="157"/>
      <c r="AW35" s="157"/>
      <c r="AX35" s="157"/>
    </row>
    <row r="36" spans="1:50" ht="15" customHeight="1">
      <c r="A36" s="2821"/>
      <c r="B36" s="2821"/>
      <c r="C36" s="2821"/>
      <c r="D36" s="2821"/>
      <c r="E36" s="2821"/>
      <c r="F36" s="2821"/>
      <c r="G36" s="2821" t="s">
        <v>1257</v>
      </c>
      <c r="H36" s="2821"/>
      <c r="I36" s="2821"/>
      <c r="J36" s="2821"/>
      <c r="K36" s="2821"/>
      <c r="L36" s="2821"/>
      <c r="M36" s="2821"/>
      <c r="N36" s="2821"/>
      <c r="O36" s="2821"/>
      <c r="P36" s="2821"/>
      <c r="Q36" s="2821"/>
      <c r="R36" s="2821"/>
      <c r="S36" s="2821"/>
      <c r="T36" s="2821"/>
      <c r="U36" s="2821"/>
      <c r="V36" s="2821"/>
      <c r="W36" s="2821"/>
      <c r="X36" s="2821"/>
      <c r="Y36" s="2821"/>
      <c r="Z36" s="2821"/>
      <c r="AA36" s="2821"/>
      <c r="AB36" s="2821"/>
      <c r="AC36" s="2821"/>
      <c r="AD36" s="2821"/>
      <c r="AE36" s="2821"/>
      <c r="AF36" s="2821"/>
      <c r="AG36" s="2821"/>
      <c r="AH36" s="2821"/>
      <c r="AI36" s="2821"/>
      <c r="AJ36" s="2821"/>
      <c r="AK36" s="2821"/>
      <c r="AL36" s="2821"/>
      <c r="AM36" s="2821"/>
      <c r="AN36" s="2821"/>
      <c r="AO36" s="2821"/>
      <c r="AP36" s="157"/>
      <c r="AQ36" s="157"/>
      <c r="AR36" s="157"/>
      <c r="AS36" s="157"/>
      <c r="AT36" s="157"/>
      <c r="AU36" s="157"/>
      <c r="AV36" s="157"/>
      <c r="AW36" s="157"/>
      <c r="AX36" s="157"/>
    </row>
    <row r="37" spans="1:50" ht="15" customHeight="1">
      <c r="A37" s="2821"/>
      <c r="B37" s="2821"/>
      <c r="C37" s="2821"/>
      <c r="D37" s="2821"/>
      <c r="E37" s="2821"/>
      <c r="F37" s="2821"/>
      <c r="G37" s="2821"/>
      <c r="H37" s="2821"/>
      <c r="I37" s="2821"/>
      <c r="J37" s="2821"/>
      <c r="K37" s="2821"/>
      <c r="L37" s="2821"/>
      <c r="M37" s="2821"/>
      <c r="N37" s="2821"/>
      <c r="O37" s="2821"/>
      <c r="P37" s="2821"/>
      <c r="Q37" s="2821"/>
      <c r="R37" s="2821"/>
      <c r="S37" s="2821"/>
      <c r="T37" s="2821"/>
      <c r="U37" s="2821"/>
      <c r="V37" s="2821"/>
      <c r="W37" s="2821"/>
      <c r="X37" s="2821"/>
      <c r="Y37" s="2821"/>
      <c r="Z37" s="2821"/>
      <c r="AA37" s="2821"/>
      <c r="AB37" s="2821"/>
      <c r="AC37" s="2821"/>
      <c r="AD37" s="2821"/>
      <c r="AE37" s="2821"/>
      <c r="AF37" s="2821"/>
      <c r="AG37" s="2821"/>
      <c r="AH37" s="2821"/>
      <c r="AI37" s="2821"/>
      <c r="AJ37" s="2821"/>
      <c r="AK37" s="2821"/>
      <c r="AL37" s="2821"/>
      <c r="AM37" s="2821"/>
      <c r="AN37" s="2821"/>
      <c r="AO37" s="2821"/>
      <c r="AP37" s="157"/>
      <c r="AQ37" s="157"/>
      <c r="AR37" s="157"/>
      <c r="AS37" s="157"/>
      <c r="AT37" s="157"/>
      <c r="AU37" s="157"/>
      <c r="AV37" s="157"/>
      <c r="AW37" s="157"/>
      <c r="AX37" s="157"/>
    </row>
    <row r="38" spans="1:50" ht="15" customHeight="1">
      <c r="A38" s="2821"/>
      <c r="B38" s="2821"/>
      <c r="C38" s="2821"/>
      <c r="D38" s="2821"/>
      <c r="E38" s="2821" t="s">
        <v>1258</v>
      </c>
      <c r="F38" s="2821"/>
      <c r="G38" s="2821" t="s">
        <v>1852</v>
      </c>
      <c r="H38" s="2821"/>
      <c r="I38" s="2821"/>
      <c r="J38" s="2821"/>
      <c r="K38" s="2821"/>
      <c r="L38" s="2821"/>
      <c r="M38" s="2821"/>
      <c r="N38" s="2821"/>
      <c r="O38" s="2821"/>
      <c r="P38" s="2821"/>
      <c r="Q38" s="2821"/>
      <c r="R38" s="2821"/>
      <c r="S38" s="2821"/>
      <c r="T38" s="2821"/>
      <c r="U38" s="2821"/>
      <c r="V38" s="2821"/>
      <c r="W38" s="2821"/>
      <c r="X38" s="2821"/>
      <c r="Y38" s="2821"/>
      <c r="Z38" s="2821"/>
      <c r="AA38" s="2821"/>
      <c r="AB38" s="2821"/>
      <c r="AC38" s="2821"/>
      <c r="AD38" s="2821"/>
      <c r="AE38" s="2821"/>
      <c r="AF38" s="2821"/>
      <c r="AG38" s="2821"/>
      <c r="AH38" s="2821"/>
      <c r="AI38" s="2821"/>
      <c r="AJ38" s="2821"/>
      <c r="AK38" s="2821"/>
      <c r="AL38" s="2821"/>
      <c r="AM38" s="2821"/>
      <c r="AN38" s="2821"/>
      <c r="AO38" s="2821"/>
      <c r="AP38" s="157"/>
      <c r="AQ38" s="157"/>
      <c r="AR38" s="157"/>
      <c r="AS38" s="157"/>
      <c r="AT38" s="157"/>
      <c r="AU38" s="157"/>
      <c r="AV38" s="157"/>
      <c r="AW38" s="157"/>
      <c r="AX38" s="157"/>
    </row>
    <row r="39" spans="1:50" ht="15" customHeight="1">
      <c r="A39" s="2821"/>
      <c r="B39" s="2821"/>
      <c r="C39" s="2821"/>
      <c r="D39" s="2821"/>
      <c r="E39" s="2821"/>
      <c r="F39" s="2821"/>
      <c r="G39" s="2821" t="s">
        <v>1853</v>
      </c>
      <c r="H39" s="2821"/>
      <c r="I39" s="2821"/>
      <c r="J39" s="2821"/>
      <c r="K39" s="2821"/>
      <c r="L39" s="2821"/>
      <c r="M39" s="2821"/>
      <c r="N39" s="2821"/>
      <c r="O39" s="2821"/>
      <c r="P39" s="2821"/>
      <c r="Q39" s="2821"/>
      <c r="R39" s="2821"/>
      <c r="S39" s="2821"/>
      <c r="T39" s="2821"/>
      <c r="U39" s="2821"/>
      <c r="V39" s="2821"/>
      <c r="W39" s="2821"/>
      <c r="X39" s="2821"/>
      <c r="Y39" s="2821"/>
      <c r="Z39" s="2821"/>
      <c r="AA39" s="2821"/>
      <c r="AB39" s="2821"/>
      <c r="AC39" s="2821"/>
      <c r="AD39" s="2821"/>
      <c r="AE39" s="2821"/>
      <c r="AF39" s="2821"/>
      <c r="AG39" s="2821"/>
      <c r="AH39" s="2821"/>
      <c r="AI39" s="2821"/>
      <c r="AJ39" s="2821"/>
      <c r="AK39" s="2821"/>
      <c r="AL39" s="2821"/>
      <c r="AM39" s="2821"/>
      <c r="AN39" s="2821"/>
      <c r="AO39" s="2821"/>
      <c r="AP39" s="157"/>
      <c r="AQ39" s="157"/>
      <c r="AR39" s="157"/>
      <c r="AS39" s="157"/>
      <c r="AT39" s="157"/>
      <c r="AU39" s="157"/>
      <c r="AV39" s="157"/>
      <c r="AW39" s="157"/>
      <c r="AX39" s="157"/>
    </row>
    <row r="40" spans="1:50" ht="15" customHeight="1">
      <c r="A40" s="2821"/>
      <c r="B40" s="2821"/>
      <c r="C40" s="2821"/>
      <c r="D40" s="2821"/>
      <c r="E40" s="2821"/>
      <c r="F40" s="2821"/>
      <c r="G40" s="2821" t="s">
        <v>1854</v>
      </c>
      <c r="H40" s="2821"/>
      <c r="I40" s="2821"/>
      <c r="J40" s="2821"/>
      <c r="K40" s="2821"/>
      <c r="L40" s="2821"/>
      <c r="M40" s="2821"/>
      <c r="N40" s="2821"/>
      <c r="O40" s="2821"/>
      <c r="P40" s="2821"/>
      <c r="Q40" s="2821"/>
      <c r="R40" s="2821"/>
      <c r="S40" s="2821"/>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157"/>
      <c r="AQ40" s="157"/>
      <c r="AR40" s="157"/>
      <c r="AS40" s="157"/>
      <c r="AT40" s="157"/>
      <c r="AU40" s="157"/>
      <c r="AV40" s="157"/>
      <c r="AW40" s="157"/>
      <c r="AX40" s="157"/>
    </row>
    <row r="41" spans="1:50" ht="15" customHeight="1">
      <c r="A41" s="2821"/>
      <c r="B41" s="2821"/>
      <c r="C41" s="2821"/>
      <c r="D41" s="2821"/>
      <c r="E41" s="2821"/>
      <c r="F41" s="2821"/>
      <c r="G41" s="2821"/>
      <c r="H41" s="2821"/>
      <c r="I41" s="2821"/>
      <c r="J41" s="2821"/>
      <c r="K41" s="2821"/>
      <c r="L41" s="2821"/>
      <c r="M41" s="2821"/>
      <c r="N41" s="2821"/>
      <c r="O41" s="2821"/>
      <c r="P41" s="2821"/>
      <c r="Q41" s="2821"/>
      <c r="R41" s="2821"/>
      <c r="S41" s="2821"/>
      <c r="T41" s="2821"/>
      <c r="U41" s="2821"/>
      <c r="V41" s="2821"/>
      <c r="W41" s="2821"/>
      <c r="X41" s="2821"/>
      <c r="Y41" s="2821"/>
      <c r="Z41" s="2821"/>
      <c r="AA41" s="2821"/>
      <c r="AB41" s="2821"/>
      <c r="AC41" s="2821"/>
      <c r="AD41" s="2821"/>
      <c r="AE41" s="2821"/>
      <c r="AF41" s="2821"/>
      <c r="AG41" s="2821"/>
      <c r="AH41" s="2821"/>
      <c r="AI41" s="2821"/>
      <c r="AJ41" s="2821"/>
      <c r="AK41" s="2821"/>
      <c r="AL41" s="2821"/>
      <c r="AM41" s="2821"/>
      <c r="AN41" s="2821"/>
      <c r="AO41" s="2821"/>
      <c r="AP41" s="157"/>
      <c r="AQ41" s="157"/>
      <c r="AR41" s="157"/>
      <c r="AS41" s="157"/>
      <c r="AT41" s="157"/>
      <c r="AU41" s="157"/>
      <c r="AV41" s="157"/>
      <c r="AW41" s="157"/>
      <c r="AX41" s="157"/>
    </row>
    <row r="42" spans="1:50" ht="15" customHeight="1">
      <c r="A42" s="2821"/>
      <c r="B42" s="2821"/>
      <c r="C42" s="2821"/>
      <c r="D42" s="2821"/>
      <c r="E42" s="2821" t="s">
        <v>1259</v>
      </c>
      <c r="F42" s="2821"/>
      <c r="G42" s="2821" t="s">
        <v>1855</v>
      </c>
      <c r="H42" s="2821"/>
      <c r="I42" s="2821"/>
      <c r="J42" s="2821"/>
      <c r="K42" s="2821"/>
      <c r="L42" s="2821"/>
      <c r="M42" s="2821"/>
      <c r="N42" s="2821"/>
      <c r="O42" s="2821"/>
      <c r="P42" s="2821"/>
      <c r="Q42" s="2821"/>
      <c r="R42" s="2821"/>
      <c r="S42" s="2821"/>
      <c r="T42" s="2821"/>
      <c r="U42" s="2821"/>
      <c r="V42" s="2821"/>
      <c r="W42" s="2821"/>
      <c r="X42" s="2821"/>
      <c r="Y42" s="2821"/>
      <c r="Z42" s="2821"/>
      <c r="AA42" s="2821"/>
      <c r="AB42" s="2821"/>
      <c r="AC42" s="2821"/>
      <c r="AD42" s="2821"/>
      <c r="AE42" s="2821"/>
      <c r="AF42" s="2821"/>
      <c r="AG42" s="2821"/>
      <c r="AH42" s="2821"/>
      <c r="AI42" s="2821"/>
      <c r="AJ42" s="2821"/>
      <c r="AK42" s="2821"/>
      <c r="AL42" s="2821"/>
      <c r="AM42" s="2821"/>
      <c r="AN42" s="2821"/>
      <c r="AO42" s="2821"/>
      <c r="AP42" s="157"/>
      <c r="AQ42" s="157"/>
      <c r="AR42" s="157"/>
      <c r="AS42" s="157"/>
      <c r="AT42" s="157"/>
      <c r="AU42" s="157"/>
      <c r="AV42" s="157"/>
      <c r="AW42" s="157"/>
      <c r="AX42" s="157"/>
    </row>
    <row r="43" spans="1:50" ht="15" customHeight="1">
      <c r="A43" s="2821"/>
      <c r="B43" s="2821"/>
      <c r="C43" s="2821"/>
      <c r="D43" s="2821"/>
      <c r="E43" s="2821"/>
      <c r="F43" s="2821"/>
      <c r="G43" s="2821" t="s">
        <v>1856</v>
      </c>
      <c r="H43" s="2821"/>
      <c r="I43" s="2821"/>
      <c r="J43" s="2821"/>
      <c r="K43" s="2821"/>
      <c r="L43" s="2821"/>
      <c r="M43" s="2821"/>
      <c r="N43" s="2821"/>
      <c r="O43" s="2821"/>
      <c r="P43" s="2821"/>
      <c r="Q43" s="2821"/>
      <c r="R43" s="2821"/>
      <c r="S43" s="2821"/>
      <c r="T43" s="2821"/>
      <c r="U43" s="2821"/>
      <c r="V43" s="2821"/>
      <c r="W43" s="2821"/>
      <c r="X43" s="2821"/>
      <c r="Y43" s="2821"/>
      <c r="Z43" s="2821"/>
      <c r="AA43" s="2821"/>
      <c r="AB43" s="2821"/>
      <c r="AC43" s="2821"/>
      <c r="AD43" s="2821"/>
      <c r="AE43" s="2821"/>
      <c r="AF43" s="2821"/>
      <c r="AG43" s="2821"/>
      <c r="AH43" s="2821"/>
      <c r="AI43" s="2821"/>
      <c r="AJ43" s="2821"/>
      <c r="AK43" s="2821"/>
      <c r="AL43" s="2821"/>
      <c r="AM43" s="2821"/>
      <c r="AN43" s="2821"/>
      <c r="AO43" s="2821"/>
      <c r="AP43" s="157"/>
      <c r="AQ43" s="157"/>
      <c r="AR43" s="157"/>
      <c r="AS43" s="157"/>
      <c r="AT43" s="157"/>
      <c r="AU43" s="157"/>
      <c r="AV43" s="157"/>
      <c r="AW43" s="157"/>
      <c r="AX43" s="157"/>
    </row>
    <row r="44" spans="1:50" ht="15" customHeight="1">
      <c r="A44" s="2821"/>
      <c r="B44" s="2821"/>
      <c r="C44" s="2821"/>
      <c r="D44" s="2821"/>
      <c r="E44" s="2821"/>
      <c r="F44" s="2821"/>
      <c r="G44" s="2821" t="s">
        <v>1857</v>
      </c>
      <c r="H44" s="2821"/>
      <c r="I44" s="2821"/>
      <c r="J44" s="2821"/>
      <c r="K44" s="2821"/>
      <c r="L44" s="2821"/>
      <c r="M44" s="2821"/>
      <c r="N44" s="2821"/>
      <c r="O44" s="2821"/>
      <c r="P44" s="2821"/>
      <c r="Q44" s="2821"/>
      <c r="R44" s="2821"/>
      <c r="S44" s="2821"/>
      <c r="T44" s="2821"/>
      <c r="U44" s="2821"/>
      <c r="V44" s="2821"/>
      <c r="W44" s="2821"/>
      <c r="X44" s="2821"/>
      <c r="Y44" s="2821"/>
      <c r="Z44" s="2821"/>
      <c r="AA44" s="2821"/>
      <c r="AB44" s="2821"/>
      <c r="AC44" s="2821"/>
      <c r="AD44" s="2821"/>
      <c r="AE44" s="2821"/>
      <c r="AF44" s="2821"/>
      <c r="AG44" s="2821"/>
      <c r="AH44" s="2821"/>
      <c r="AI44" s="2821"/>
      <c r="AJ44" s="2821"/>
      <c r="AK44" s="2821"/>
      <c r="AL44" s="2821"/>
      <c r="AM44" s="2821"/>
      <c r="AN44" s="2821"/>
      <c r="AO44" s="2821"/>
      <c r="AP44" s="157"/>
      <c r="AQ44" s="157"/>
      <c r="AR44" s="157"/>
      <c r="AS44" s="157"/>
      <c r="AT44" s="157"/>
      <c r="AU44" s="157"/>
      <c r="AV44" s="157"/>
      <c r="AW44" s="157"/>
      <c r="AX44" s="157"/>
    </row>
    <row r="45" spans="1:50" ht="12" customHeight="1">
      <c r="A45" s="2821"/>
      <c r="B45" s="2821"/>
      <c r="C45" s="2821"/>
      <c r="D45" s="2821"/>
      <c r="E45" s="2928"/>
      <c r="F45" s="2928"/>
      <c r="G45" s="2928"/>
      <c r="H45" s="2928"/>
      <c r="I45" s="2928"/>
      <c r="J45" s="2928"/>
      <c r="K45" s="2928"/>
      <c r="L45" s="2928"/>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821"/>
      <c r="AM45" s="2821"/>
      <c r="AN45" s="2821"/>
      <c r="AO45" s="2821"/>
      <c r="AP45" s="157"/>
      <c r="AQ45" s="157"/>
      <c r="AR45" s="157"/>
      <c r="AS45" s="157"/>
      <c r="AT45" s="157"/>
      <c r="AU45" s="157"/>
      <c r="AV45" s="157"/>
      <c r="AW45" s="157"/>
      <c r="AX45" s="157"/>
    </row>
    <row r="46" spans="1:50" ht="15" customHeight="1">
      <c r="A46" s="2821"/>
      <c r="B46" s="2821"/>
      <c r="C46" s="2821"/>
      <c r="D46" s="2821"/>
      <c r="E46" s="2933" t="s">
        <v>1260</v>
      </c>
      <c r="F46" s="2933"/>
      <c r="G46" s="2933"/>
      <c r="H46" s="2933"/>
      <c r="I46" s="2933"/>
      <c r="J46" s="2933"/>
      <c r="K46" s="2933"/>
      <c r="L46" s="2933"/>
      <c r="M46" s="2933"/>
      <c r="N46" s="2933"/>
      <c r="O46" s="2933"/>
      <c r="P46" s="2933"/>
      <c r="Q46" s="2933"/>
      <c r="R46" s="2933"/>
      <c r="S46" s="2933"/>
      <c r="T46" s="2933"/>
      <c r="U46" s="2933"/>
      <c r="V46" s="2933"/>
      <c r="W46" s="2933"/>
      <c r="X46" s="2933"/>
      <c r="Y46" s="2933"/>
      <c r="Z46" s="2933"/>
      <c r="AA46" s="2933"/>
      <c r="AB46" s="2933"/>
      <c r="AC46" s="2933"/>
      <c r="AD46" s="2933"/>
      <c r="AE46" s="2933"/>
      <c r="AF46" s="2933"/>
      <c r="AG46" s="2933"/>
      <c r="AH46" s="2933"/>
      <c r="AI46" s="2933"/>
      <c r="AJ46" s="2933"/>
      <c r="AK46" s="2933"/>
      <c r="AL46" s="2821"/>
      <c r="AM46" s="2821"/>
      <c r="AN46" s="2821"/>
      <c r="AO46" s="2821"/>
      <c r="AP46" s="157"/>
      <c r="AQ46" s="157"/>
      <c r="AR46" s="157"/>
      <c r="AS46" s="157"/>
      <c r="AT46" s="157"/>
      <c r="AU46" s="157"/>
      <c r="AV46" s="157"/>
      <c r="AW46" s="157"/>
      <c r="AX46" s="157"/>
    </row>
    <row r="47" spans="1:50" ht="15" customHeight="1">
      <c r="A47" s="2821"/>
      <c r="B47" s="2821"/>
      <c r="C47" s="2821"/>
      <c r="D47" s="2821"/>
      <c r="E47" s="2928"/>
      <c r="F47" s="2928"/>
      <c r="G47" s="2928"/>
      <c r="H47" s="2928"/>
      <c r="I47" s="2928"/>
      <c r="J47" s="2928"/>
      <c r="K47" s="2928"/>
      <c r="L47" s="2928"/>
      <c r="M47" s="2928"/>
      <c r="N47" s="2928"/>
      <c r="O47" s="2928"/>
      <c r="P47" s="2928"/>
      <c r="Q47" s="2928"/>
      <c r="R47" s="2928"/>
      <c r="S47" s="2928"/>
      <c r="T47" s="2928"/>
      <c r="U47" s="2928"/>
      <c r="V47" s="2929" t="str">
        <f>IF(★入力画面!$U$210="","　　　年　　月　　日",★入力画面!BL210)</f>
        <v>　　　年　　月　　日</v>
      </c>
      <c r="W47" s="2929"/>
      <c r="X47" s="2929"/>
      <c r="Y47" s="2929"/>
      <c r="Z47" s="2929"/>
      <c r="AA47" s="2929"/>
      <c r="AB47" s="2929"/>
      <c r="AC47" s="2929"/>
      <c r="AD47" s="2929"/>
      <c r="AE47" s="2929"/>
      <c r="AF47" s="2929"/>
      <c r="AG47" s="2929"/>
      <c r="AH47" s="2929"/>
      <c r="AI47" s="2929"/>
      <c r="AJ47" s="2929"/>
      <c r="AK47" s="2929"/>
      <c r="AL47" s="2821"/>
      <c r="AM47" s="2821"/>
      <c r="AN47" s="2821"/>
      <c r="AO47" s="2821"/>
      <c r="AP47" s="157"/>
      <c r="AQ47" s="157"/>
      <c r="AR47" s="157"/>
      <c r="AS47" s="157"/>
      <c r="AT47" s="157"/>
      <c r="AU47" s="157"/>
      <c r="AV47" s="157"/>
      <c r="AW47" s="157"/>
      <c r="AX47" s="157"/>
    </row>
    <row r="48" spans="1:50" ht="15" customHeight="1">
      <c r="A48" s="2821"/>
      <c r="B48" s="2821"/>
      <c r="C48" s="2821"/>
      <c r="D48" s="2821"/>
      <c r="E48" s="2928"/>
      <c r="F48" s="2928"/>
      <c r="G48" s="2928"/>
      <c r="H48" s="2928"/>
      <c r="I48" s="2928"/>
      <c r="J48" s="2928"/>
      <c r="K48" s="2928"/>
      <c r="L48" s="2928"/>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821"/>
      <c r="AM48" s="2821"/>
      <c r="AN48" s="2821"/>
      <c r="AO48" s="2821"/>
      <c r="AP48" s="157"/>
      <c r="AQ48" s="157"/>
      <c r="AR48" s="157"/>
      <c r="AS48" s="157"/>
      <c r="AT48" s="157"/>
      <c r="AU48" s="157"/>
      <c r="AV48" s="157"/>
      <c r="AW48" s="157"/>
      <c r="AX48" s="157"/>
    </row>
    <row r="49" spans="1:50" ht="15" customHeight="1">
      <c r="A49" s="2821"/>
      <c r="B49" s="2821"/>
      <c r="C49" s="2821"/>
      <c r="D49" s="2821"/>
      <c r="E49" s="2928"/>
      <c r="F49" s="2928"/>
      <c r="G49" s="2928"/>
      <c r="H49" s="2928"/>
      <c r="I49" s="2928"/>
      <c r="J49" s="2928"/>
      <c r="K49" s="2928"/>
      <c r="L49" s="2928"/>
      <c r="M49" s="2928"/>
      <c r="N49" s="2928"/>
      <c r="O49" s="2928"/>
      <c r="P49" s="2928"/>
      <c r="Q49" s="2928"/>
      <c r="R49" s="2928"/>
      <c r="S49" s="2930" t="s">
        <v>979</v>
      </c>
      <c r="T49" s="2930"/>
      <c r="U49" s="2930"/>
      <c r="V49" s="2930"/>
      <c r="W49" s="2930"/>
      <c r="X49" s="2930"/>
      <c r="Y49" s="2931">
        <f>★入力画面!$M$18</f>
        <v>0</v>
      </c>
      <c r="Z49" s="2931"/>
      <c r="AA49" s="2931"/>
      <c r="AB49" s="2931"/>
      <c r="AC49" s="2931"/>
      <c r="AD49" s="2931"/>
      <c r="AE49" s="2931"/>
      <c r="AF49" s="2931"/>
      <c r="AG49" s="2931"/>
      <c r="AH49" s="2931"/>
      <c r="AI49" s="2931"/>
      <c r="AJ49" s="2931"/>
      <c r="AK49" s="2931"/>
      <c r="AL49" s="2821"/>
      <c r="AM49" s="2821"/>
      <c r="AN49" s="2821"/>
      <c r="AO49" s="2821"/>
      <c r="AP49" s="157"/>
      <c r="AQ49" s="157"/>
      <c r="AR49" s="157"/>
      <c r="AS49" s="157"/>
      <c r="AT49" s="157"/>
      <c r="AU49" s="157"/>
      <c r="AV49" s="157"/>
      <c r="AW49" s="157"/>
      <c r="AX49" s="157"/>
    </row>
    <row r="50" spans="1:50" ht="15" customHeight="1">
      <c r="A50" s="2821"/>
      <c r="B50" s="2821"/>
      <c r="C50" s="2821"/>
      <c r="D50" s="2821"/>
      <c r="E50" s="2928"/>
      <c r="F50" s="2928"/>
      <c r="G50" s="2928"/>
      <c r="H50" s="2928"/>
      <c r="I50" s="2928"/>
      <c r="J50" s="2928"/>
      <c r="K50" s="2928"/>
      <c r="L50" s="2928"/>
      <c r="M50" s="2928"/>
      <c r="N50" s="2928"/>
      <c r="O50" s="2928"/>
      <c r="P50" s="2928"/>
      <c r="Q50" s="2928"/>
      <c r="R50" s="2928"/>
      <c r="S50" s="2930"/>
      <c r="T50" s="2930"/>
      <c r="U50" s="2930"/>
      <c r="V50" s="2930"/>
      <c r="W50" s="2930"/>
      <c r="X50" s="2930"/>
      <c r="Y50" s="2931"/>
      <c r="Z50" s="2931"/>
      <c r="AA50" s="2931"/>
      <c r="AB50" s="2931"/>
      <c r="AC50" s="2931"/>
      <c r="AD50" s="2931"/>
      <c r="AE50" s="2931"/>
      <c r="AF50" s="2931"/>
      <c r="AG50" s="2931"/>
      <c r="AH50" s="2931"/>
      <c r="AI50" s="2931"/>
      <c r="AJ50" s="2931"/>
      <c r="AK50" s="2931"/>
      <c r="AL50" s="2821"/>
      <c r="AM50" s="2821"/>
      <c r="AN50" s="2821"/>
      <c r="AO50" s="2821"/>
      <c r="AP50" s="157"/>
      <c r="AQ50" s="157"/>
      <c r="AR50" s="157"/>
      <c r="AS50" s="157"/>
      <c r="AT50" s="157"/>
      <c r="AU50" s="157"/>
      <c r="AV50" s="157"/>
      <c r="AW50" s="157"/>
      <c r="AX50" s="157"/>
    </row>
    <row r="51" spans="1:50" ht="7.5" customHeight="1">
      <c r="A51" s="2821"/>
      <c r="B51" s="2821"/>
      <c r="C51" s="2821"/>
      <c r="D51" s="2821"/>
      <c r="E51" s="2928"/>
      <c r="F51" s="2928"/>
      <c r="G51" s="2928"/>
      <c r="H51" s="2928"/>
      <c r="I51" s="2928"/>
      <c r="J51" s="2928"/>
      <c r="K51" s="2928"/>
      <c r="L51" s="2928"/>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821"/>
      <c r="AM51" s="2821"/>
      <c r="AN51" s="2821"/>
      <c r="AO51" s="2821"/>
      <c r="AP51" s="157"/>
      <c r="AQ51" s="157"/>
      <c r="AR51" s="157"/>
      <c r="AS51" s="157"/>
      <c r="AT51" s="157"/>
      <c r="AU51" s="157"/>
      <c r="AV51" s="157"/>
      <c r="AW51" s="157"/>
      <c r="AX51" s="157"/>
    </row>
    <row r="52" spans="1:50" ht="15" customHeight="1">
      <c r="A52" s="2821"/>
      <c r="B52" s="2821"/>
      <c r="C52" s="2821"/>
      <c r="D52" s="2821"/>
      <c r="E52" s="2928"/>
      <c r="F52" s="2928"/>
      <c r="G52" s="2928"/>
      <c r="H52" s="2928"/>
      <c r="I52" s="2928"/>
      <c r="J52" s="2928"/>
      <c r="K52" s="2928"/>
      <c r="L52" s="2928"/>
      <c r="M52" s="2928"/>
      <c r="N52" s="2928"/>
      <c r="O52" s="2928"/>
      <c r="P52" s="2928"/>
      <c r="Q52" s="2928"/>
      <c r="R52" s="2928"/>
      <c r="S52" s="2932" t="s">
        <v>1261</v>
      </c>
      <c r="T52" s="2932"/>
      <c r="U52" s="2932"/>
      <c r="V52" s="2932"/>
      <c r="W52" s="2932"/>
      <c r="X52" s="2932"/>
      <c r="Y52" s="2931" t="str">
        <f>IF(★入力画面!$M$21="1．　主たる事務所",★入力画面!BL28,"")</f>
        <v>東京都</v>
      </c>
      <c r="Z52" s="2931"/>
      <c r="AA52" s="2931"/>
      <c r="AB52" s="2931"/>
      <c r="AC52" s="2931"/>
      <c r="AD52" s="2931"/>
      <c r="AE52" s="2931"/>
      <c r="AF52" s="2931"/>
      <c r="AG52" s="2931"/>
      <c r="AH52" s="2931"/>
      <c r="AI52" s="2931"/>
      <c r="AJ52" s="2931"/>
      <c r="AK52" s="2931"/>
      <c r="AL52" s="2821"/>
      <c r="AM52" s="2821"/>
      <c r="AN52" s="2821"/>
      <c r="AO52" s="2821"/>
      <c r="AP52" s="157"/>
      <c r="AQ52" s="157"/>
      <c r="AR52" s="157"/>
      <c r="AS52" s="157"/>
      <c r="AT52" s="157"/>
      <c r="AU52" s="157"/>
      <c r="AV52" s="157"/>
      <c r="AW52" s="157"/>
      <c r="AX52" s="157"/>
    </row>
    <row r="53" spans="1:50" ht="15" customHeight="1">
      <c r="A53" s="2821"/>
      <c r="B53" s="2821"/>
      <c r="C53" s="2821"/>
      <c r="D53" s="2821"/>
      <c r="E53" s="2928"/>
      <c r="F53" s="2928"/>
      <c r="G53" s="2928"/>
      <c r="H53" s="2928"/>
      <c r="I53" s="2928"/>
      <c r="J53" s="2928"/>
      <c r="K53" s="2928"/>
      <c r="L53" s="2928"/>
      <c r="M53" s="2928"/>
      <c r="N53" s="2928"/>
      <c r="O53" s="2928"/>
      <c r="P53" s="2928"/>
      <c r="Q53" s="2928"/>
      <c r="R53" s="2928"/>
      <c r="S53" s="2932"/>
      <c r="T53" s="2932"/>
      <c r="U53" s="2932"/>
      <c r="V53" s="2932"/>
      <c r="W53" s="2932"/>
      <c r="X53" s="2932"/>
      <c r="Y53" s="2931">
        <f>★入力画面!M33</f>
        <v>0</v>
      </c>
      <c r="Z53" s="2931"/>
      <c r="AA53" s="2931"/>
      <c r="AB53" s="2931"/>
      <c r="AC53" s="2931"/>
      <c r="AD53" s="2931"/>
      <c r="AE53" s="2931"/>
      <c r="AF53" s="2931"/>
      <c r="AG53" s="2931"/>
      <c r="AH53" s="2931"/>
      <c r="AI53" s="2931"/>
      <c r="AJ53" s="2931"/>
      <c r="AK53" s="2931"/>
      <c r="AL53" s="2821"/>
      <c r="AM53" s="2821"/>
      <c r="AN53" s="2821"/>
      <c r="AO53" s="2821"/>
      <c r="AP53" s="157"/>
      <c r="AQ53" s="157"/>
      <c r="AR53" s="157"/>
      <c r="AS53" s="157"/>
      <c r="AT53" s="157"/>
      <c r="AU53" s="157"/>
      <c r="AV53" s="157"/>
      <c r="AW53" s="157"/>
      <c r="AX53" s="157"/>
    </row>
    <row r="54" spans="1:50" ht="7.5" customHeight="1">
      <c r="A54" s="2821"/>
      <c r="B54" s="2821"/>
      <c r="C54" s="2821"/>
      <c r="D54" s="2821"/>
      <c r="E54" s="2928"/>
      <c r="F54" s="2928"/>
      <c r="G54" s="2928"/>
      <c r="H54" s="2928"/>
      <c r="I54" s="2928"/>
      <c r="J54" s="2928"/>
      <c r="K54" s="2928"/>
      <c r="L54" s="2928"/>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821"/>
      <c r="AM54" s="2821"/>
      <c r="AN54" s="2821"/>
      <c r="AO54" s="2821"/>
      <c r="AP54" s="157"/>
      <c r="AQ54" s="157"/>
      <c r="AR54" s="157"/>
      <c r="AS54" s="157"/>
      <c r="AT54" s="157"/>
      <c r="AU54" s="157"/>
      <c r="AV54" s="157"/>
      <c r="AW54" s="157"/>
      <c r="AX54" s="157"/>
    </row>
    <row r="55" spans="1:50" ht="15" customHeight="1">
      <c r="A55" s="2821"/>
      <c r="B55" s="2821"/>
      <c r="C55" s="2821"/>
      <c r="D55" s="2821"/>
      <c r="E55" s="2928"/>
      <c r="F55" s="2928"/>
      <c r="G55" s="2928"/>
      <c r="H55" s="2928"/>
      <c r="I55" s="2928"/>
      <c r="J55" s="2928"/>
      <c r="K55" s="2928"/>
      <c r="L55" s="2928"/>
      <c r="M55" s="2928"/>
      <c r="N55" s="2928"/>
      <c r="O55" s="2928"/>
      <c r="P55" s="2928"/>
      <c r="Q55" s="2928"/>
      <c r="R55" s="2928"/>
      <c r="S55" s="2930" t="s">
        <v>2</v>
      </c>
      <c r="T55" s="2930"/>
      <c r="U55" s="2930"/>
      <c r="V55" s="2930"/>
      <c r="W55" s="2930"/>
      <c r="X55" s="2930"/>
      <c r="Y55" s="2931">
        <f>★入力画面!$M$54</f>
        <v>0</v>
      </c>
      <c r="Z55" s="2931"/>
      <c r="AA55" s="2931"/>
      <c r="AB55" s="2931"/>
      <c r="AC55" s="2931"/>
      <c r="AD55" s="2931"/>
      <c r="AE55" s="2931"/>
      <c r="AF55" s="2931"/>
      <c r="AG55" s="2931"/>
      <c r="AH55" s="2931"/>
      <c r="AI55" s="2900"/>
      <c r="AJ55" s="2900"/>
      <c r="AK55" s="2821"/>
      <c r="AL55" s="2821"/>
      <c r="AM55" s="2821"/>
      <c r="AN55" s="2821"/>
      <c r="AO55" s="2821"/>
      <c r="AP55" s="157"/>
      <c r="AQ55" s="157"/>
      <c r="AR55" s="157"/>
      <c r="AS55" s="157"/>
      <c r="AT55" s="157"/>
      <c r="AU55" s="157"/>
      <c r="AV55" s="157"/>
      <c r="AW55" s="157"/>
      <c r="AX55" s="157"/>
    </row>
    <row r="56" spans="1:50" ht="15" customHeight="1">
      <c r="A56" s="2821"/>
      <c r="B56" s="2821"/>
      <c r="C56" s="2821"/>
      <c r="D56" s="2821"/>
      <c r="E56" s="2928"/>
      <c r="F56" s="2928"/>
      <c r="G56" s="2928"/>
      <c r="H56" s="2928"/>
      <c r="I56" s="2928"/>
      <c r="J56" s="2928"/>
      <c r="K56" s="2928"/>
      <c r="L56" s="2928"/>
      <c r="M56" s="2928"/>
      <c r="N56" s="2928"/>
      <c r="O56" s="2928"/>
      <c r="P56" s="2928"/>
      <c r="Q56" s="2928"/>
      <c r="R56" s="2928"/>
      <c r="S56" s="2930"/>
      <c r="T56" s="2930"/>
      <c r="U56" s="2930"/>
      <c r="V56" s="2930"/>
      <c r="W56" s="2930"/>
      <c r="X56" s="2930"/>
      <c r="Y56" s="2931"/>
      <c r="Z56" s="2931"/>
      <c r="AA56" s="2931"/>
      <c r="AB56" s="2931"/>
      <c r="AC56" s="2931"/>
      <c r="AD56" s="2931"/>
      <c r="AE56" s="2931"/>
      <c r="AF56" s="2931"/>
      <c r="AG56" s="2931"/>
      <c r="AH56" s="2931"/>
      <c r="AI56" s="2900"/>
      <c r="AJ56" s="2900"/>
      <c r="AK56" s="2821"/>
      <c r="AL56" s="2821"/>
      <c r="AM56" s="2821"/>
      <c r="AN56" s="2821"/>
      <c r="AO56" s="2821"/>
      <c r="AP56" s="157"/>
      <c r="AQ56" s="157"/>
      <c r="AR56" s="157"/>
      <c r="AS56" s="157"/>
      <c r="AT56" s="157"/>
      <c r="AU56" s="157"/>
      <c r="AV56" s="157"/>
      <c r="AW56" s="157"/>
      <c r="AX56" s="157"/>
    </row>
    <row r="57" spans="1:50" ht="15" customHeight="1">
      <c r="A57" s="2821"/>
      <c r="B57" s="2821"/>
      <c r="C57" s="2821"/>
      <c r="D57" s="2821"/>
      <c r="E57" s="2821"/>
      <c r="F57" s="2821"/>
      <c r="G57" s="2821"/>
      <c r="H57" s="2821"/>
      <c r="I57" s="2821"/>
      <c r="J57" s="2821"/>
      <c r="K57" s="2821"/>
      <c r="L57" s="2821"/>
      <c r="M57" s="282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157"/>
      <c r="AQ57" s="157"/>
      <c r="AR57" s="157"/>
      <c r="AS57" s="157"/>
      <c r="AT57" s="157"/>
      <c r="AU57" s="157"/>
      <c r="AV57" s="157"/>
      <c r="AW57" s="157"/>
      <c r="AX57" s="157"/>
    </row>
    <row r="58" spans="1:50" ht="15" customHeight="1">
      <c r="A58" s="2821"/>
      <c r="B58" s="2821"/>
      <c r="C58" s="2821"/>
      <c r="D58" s="2821"/>
      <c r="E58" s="2821"/>
      <c r="F58" s="2821"/>
      <c r="G58" s="2821"/>
      <c r="H58" s="2821"/>
      <c r="I58" s="2821"/>
      <c r="J58" s="2821"/>
      <c r="K58" s="2821"/>
      <c r="L58" s="2821"/>
      <c r="M58" s="282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157"/>
      <c r="AQ58" s="157"/>
      <c r="AR58" s="157"/>
      <c r="AS58" s="157"/>
      <c r="AT58" s="157"/>
      <c r="AU58" s="157"/>
      <c r="AV58" s="157"/>
      <c r="AW58" s="157"/>
      <c r="AX58" s="157"/>
    </row>
    <row r="59" spans="1:50" ht="15" customHeight="1">
      <c r="A59" s="2821"/>
      <c r="B59" s="2821"/>
      <c r="C59" s="2821"/>
      <c r="D59" s="2821"/>
      <c r="E59" s="2821"/>
      <c r="F59" s="2821"/>
      <c r="G59" s="2821"/>
      <c r="H59" s="2821"/>
      <c r="I59" s="2821"/>
      <c r="J59" s="2821"/>
      <c r="K59" s="2821"/>
      <c r="L59" s="2821"/>
      <c r="M59" s="282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157"/>
      <c r="AQ59" s="157"/>
      <c r="AR59" s="157"/>
      <c r="AS59" s="157"/>
      <c r="AT59" s="157"/>
      <c r="AU59" s="157"/>
      <c r="AV59" s="157"/>
      <c r="AW59" s="157"/>
      <c r="AX59" s="157"/>
    </row>
    <row r="60" spans="1:50" s="133" customFormat="1" ht="15" customHeight="1"/>
  </sheetData>
  <sheetProtection algorithmName="SHA-512" hashValue="jJpvprzdjy/7kKlJeoSa43zNoCAFL1hya5k+71GJRwbyZLCiVs8MQuli9P3sufebViDT0DX6iQSJH2PRGbqAcg==" saltValue="oE7kI8QKHXvUjtfBp4j7XQ==" spinCount="100000" sheet="1" objects="1" scenarios="1" selectLockedCells="1" selectUnlockedCells="1"/>
  <mergeCells count="87">
    <mergeCell ref="E24:F24"/>
    <mergeCell ref="G24:AK24"/>
    <mergeCell ref="E57:AK59"/>
    <mergeCell ref="E48:AK48"/>
    <mergeCell ref="E49:R56"/>
    <mergeCell ref="S49:X50"/>
    <mergeCell ref="Y49:AK50"/>
    <mergeCell ref="S51:AK51"/>
    <mergeCell ref="S54:AK54"/>
    <mergeCell ref="S55:X56"/>
    <mergeCell ref="Y55:AH56"/>
    <mergeCell ref="S52:X52"/>
    <mergeCell ref="S53:X53"/>
    <mergeCell ref="Y52:AK52"/>
    <mergeCell ref="Y53:AK53"/>
    <mergeCell ref="E46:AK46"/>
    <mergeCell ref="E47:U47"/>
    <mergeCell ref="V47:AK47"/>
    <mergeCell ref="AI55:AJ56"/>
    <mergeCell ref="AK55:AK56"/>
    <mergeCell ref="E43:F43"/>
    <mergeCell ref="G43:AK43"/>
    <mergeCell ref="E44:F44"/>
    <mergeCell ref="G44:AK44"/>
    <mergeCell ref="E45:AK45"/>
    <mergeCell ref="E40:F40"/>
    <mergeCell ref="G40:AK40"/>
    <mergeCell ref="E41:F41"/>
    <mergeCell ref="G41:AK41"/>
    <mergeCell ref="E42:F42"/>
    <mergeCell ref="G42:AK42"/>
    <mergeCell ref="E37:F37"/>
    <mergeCell ref="G37:AK37"/>
    <mergeCell ref="E38:F38"/>
    <mergeCell ref="G38:AK38"/>
    <mergeCell ref="E39:F39"/>
    <mergeCell ref="G39:AK39"/>
    <mergeCell ref="E34:F34"/>
    <mergeCell ref="G34:AK34"/>
    <mergeCell ref="E35:F35"/>
    <mergeCell ref="G35:AK35"/>
    <mergeCell ref="E36:F36"/>
    <mergeCell ref="G36:AK36"/>
    <mergeCell ref="E31:F31"/>
    <mergeCell ref="G31:AK31"/>
    <mergeCell ref="E32:F32"/>
    <mergeCell ref="G32:AK32"/>
    <mergeCell ref="E33:F33"/>
    <mergeCell ref="G33:AK33"/>
    <mergeCell ref="E28:F28"/>
    <mergeCell ref="G28:AK28"/>
    <mergeCell ref="E29:F29"/>
    <mergeCell ref="G29:AK29"/>
    <mergeCell ref="E30:F30"/>
    <mergeCell ref="G30:AK30"/>
    <mergeCell ref="AM1:AO59"/>
    <mergeCell ref="E6:AK7"/>
    <mergeCell ref="E8:AK11"/>
    <mergeCell ref="E13:I13"/>
    <mergeCell ref="E21:F21"/>
    <mergeCell ref="G21:AK21"/>
    <mergeCell ref="J13:P13"/>
    <mergeCell ref="Q13:R13"/>
    <mergeCell ref="S13:AK13"/>
    <mergeCell ref="E14:AK14"/>
    <mergeCell ref="E15:AK16"/>
    <mergeCell ref="E17:AK17"/>
    <mergeCell ref="E18:AK18"/>
    <mergeCell ref="E19:F19"/>
    <mergeCell ref="G19:AK19"/>
    <mergeCell ref="E20:F20"/>
    <mergeCell ref="E12:AK12"/>
    <mergeCell ref="A1:C59"/>
    <mergeCell ref="D1:D59"/>
    <mergeCell ref="E1:AK5"/>
    <mergeCell ref="AL1:AL59"/>
    <mergeCell ref="G20:AK20"/>
    <mergeCell ref="E22:F22"/>
    <mergeCell ref="G22:AK22"/>
    <mergeCell ref="E23:F23"/>
    <mergeCell ref="G23:AK23"/>
    <mergeCell ref="E25:F25"/>
    <mergeCell ref="G25:AK25"/>
    <mergeCell ref="E26:F26"/>
    <mergeCell ref="G26:AK26"/>
    <mergeCell ref="E27:F27"/>
    <mergeCell ref="G27:AK27"/>
  </mergeCells>
  <phoneticPr fontId="15"/>
  <dataValidations count="1">
    <dataValidation imeMode="hiragana" allowBlank="1" showInputMessage="1" showErrorMessage="1" sqref="A60:AO1048576 A1 AL1:AM1 D1:E1 E6 E8 Q13 J13 E57 AP1:XFD1048576 AI55 AK55 E12:E15 E17:E46 G19:G44" xr:uid="{00000000-0002-0000-1A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A96A-2130-4E43-B67D-6F8370200564}">
  <sheetPr codeName="Sheet27">
    <tabColor theme="8" tint="0.59999389629810485"/>
    <pageSetUpPr autoPageBreaks="0" fitToPage="1"/>
  </sheetPr>
  <dimension ref="A1:AX53"/>
  <sheetViews>
    <sheetView showGridLines="0" showRowColHeaders="0" workbookViewId="0">
      <selection activeCell="M31" sqref="M31:AL31"/>
    </sheetView>
  </sheetViews>
  <sheetFormatPr defaultColWidth="0" defaultRowHeight="15" customHeight="1" zeroHeight="1"/>
  <cols>
    <col min="1" max="1" width="2.75" style="433" customWidth="1"/>
    <col min="2" max="40" width="2.5" style="433" customWidth="1"/>
    <col min="41" max="41" width="2.75" style="433" customWidth="1"/>
    <col min="42" max="50" width="2.5" style="433" customWidth="1"/>
    <col min="51" max="16384" width="9" style="433" hidden="1"/>
  </cols>
  <sheetData>
    <row r="1" spans="1:50" ht="15" customHeight="1">
      <c r="A1" s="2934"/>
      <c r="B1" s="2934"/>
      <c r="C1" s="2934"/>
      <c r="D1" s="2934"/>
      <c r="E1" s="2934"/>
      <c r="F1" s="2934"/>
      <c r="G1" s="2934"/>
      <c r="H1" s="2934"/>
      <c r="I1" s="2934"/>
      <c r="J1" s="2934"/>
      <c r="K1" s="2934"/>
      <c r="L1" s="2934"/>
      <c r="M1" s="2934"/>
      <c r="N1" s="2934"/>
      <c r="O1" s="2934"/>
      <c r="P1" s="2934"/>
      <c r="Q1" s="2934"/>
      <c r="R1" s="2934"/>
      <c r="S1" s="2934"/>
      <c r="T1" s="2934"/>
      <c r="U1" s="2934"/>
      <c r="V1" s="2934"/>
      <c r="W1" s="2934"/>
      <c r="X1" s="2934"/>
      <c r="Y1" s="2934"/>
      <c r="Z1" s="2934"/>
      <c r="AA1" s="2934"/>
      <c r="AB1" s="2934"/>
      <c r="AC1" s="2934"/>
      <c r="AD1" s="2934"/>
      <c r="AE1" s="2934"/>
      <c r="AF1" s="2934"/>
      <c r="AG1" s="2934"/>
      <c r="AH1" s="2934"/>
      <c r="AI1" s="2934"/>
      <c r="AJ1" s="2934"/>
      <c r="AK1" s="2934"/>
      <c r="AL1" s="2934"/>
      <c r="AM1" s="2934"/>
      <c r="AN1" s="2934"/>
      <c r="AO1" s="2934"/>
      <c r="AP1" s="432"/>
      <c r="AQ1" s="432"/>
      <c r="AR1" s="432"/>
      <c r="AS1" s="432"/>
      <c r="AT1" s="432"/>
      <c r="AU1" s="432"/>
      <c r="AV1" s="432"/>
      <c r="AW1" s="432"/>
      <c r="AX1" s="432"/>
    </row>
    <row r="2" spans="1:50" ht="15" customHeight="1">
      <c r="A2" s="2934"/>
      <c r="B2" s="2934"/>
      <c r="C2" s="2934"/>
      <c r="D2" s="2934"/>
      <c r="E2" s="2934"/>
      <c r="F2" s="2934"/>
      <c r="G2" s="2934"/>
      <c r="H2" s="2934"/>
      <c r="I2" s="2934"/>
      <c r="J2" s="2934"/>
      <c r="K2" s="2934"/>
      <c r="L2" s="2934"/>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432"/>
      <c r="AQ2" s="432"/>
      <c r="AR2" s="432"/>
      <c r="AS2" s="432"/>
      <c r="AT2" s="432"/>
      <c r="AU2" s="432"/>
      <c r="AV2" s="432"/>
      <c r="AW2" s="432"/>
      <c r="AX2" s="432"/>
    </row>
    <row r="3" spans="1:50" ht="15" customHeight="1">
      <c r="A3" s="2934"/>
      <c r="B3" s="2934"/>
      <c r="C3" s="2934"/>
      <c r="D3" s="3041" t="s">
        <v>1874</v>
      </c>
      <c r="E3" s="3041"/>
      <c r="F3" s="3041"/>
      <c r="G3" s="3041"/>
      <c r="H3" s="3041"/>
      <c r="I3" s="3041"/>
      <c r="J3" s="3041"/>
      <c r="K3" s="3041"/>
      <c r="L3" s="3041"/>
      <c r="M3" s="3042" t="s">
        <v>1875</v>
      </c>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3" t="s">
        <v>1876</v>
      </c>
      <c r="AK3" s="3043"/>
      <c r="AL3" s="3043"/>
      <c r="AM3" s="2934"/>
      <c r="AN3" s="2934"/>
      <c r="AO3" s="2934"/>
      <c r="AP3" s="432"/>
      <c r="AQ3" s="432"/>
      <c r="AR3" s="432"/>
      <c r="AS3" s="432"/>
      <c r="AT3" s="432"/>
      <c r="AU3" s="432"/>
      <c r="AV3" s="432"/>
      <c r="AW3" s="432"/>
      <c r="AX3" s="432"/>
    </row>
    <row r="4" spans="1:50" ht="15" customHeight="1">
      <c r="A4" s="2934"/>
      <c r="B4" s="2934"/>
      <c r="C4" s="2934"/>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2934"/>
      <c r="AN4" s="2934"/>
      <c r="AO4" s="2934"/>
      <c r="AP4" s="432"/>
      <c r="AQ4" s="432"/>
      <c r="AR4" s="432"/>
      <c r="AS4" s="432"/>
      <c r="AT4" s="432"/>
      <c r="AU4" s="432"/>
      <c r="AV4" s="432"/>
      <c r="AW4" s="432"/>
      <c r="AX4" s="432"/>
    </row>
    <row r="5" spans="1:50" ht="19.5" customHeight="1">
      <c r="A5" s="2934"/>
      <c r="B5" s="2934"/>
      <c r="C5" s="2934"/>
      <c r="D5" s="3045" t="s">
        <v>1877</v>
      </c>
      <c r="E5" s="3045"/>
      <c r="F5" s="3045"/>
      <c r="G5" s="3045"/>
      <c r="H5" s="3045"/>
      <c r="I5" s="3045"/>
      <c r="J5" s="3045"/>
      <c r="K5" s="3045"/>
      <c r="L5" s="3045"/>
      <c r="M5" s="3045"/>
      <c r="N5" s="3045"/>
      <c r="O5" s="3045"/>
      <c r="P5" s="3045"/>
      <c r="Q5" s="3045"/>
      <c r="R5" s="3045"/>
      <c r="S5" s="3045"/>
      <c r="T5" s="3045"/>
      <c r="U5" s="3045"/>
      <c r="V5" s="3045"/>
      <c r="W5" s="3045"/>
      <c r="X5" s="3045"/>
      <c r="Y5" s="3045"/>
      <c r="Z5" s="3045"/>
      <c r="AA5" s="3045"/>
      <c r="AB5" s="3045"/>
      <c r="AC5" s="3045"/>
      <c r="AD5" s="3045"/>
      <c r="AE5" s="3045"/>
      <c r="AF5" s="3045"/>
      <c r="AG5" s="3045"/>
      <c r="AH5" s="3045"/>
      <c r="AI5" s="3045"/>
      <c r="AJ5" s="3045"/>
      <c r="AK5" s="3045"/>
      <c r="AL5" s="3045"/>
      <c r="AM5" s="2934"/>
      <c r="AN5" s="2934"/>
      <c r="AO5" s="2934"/>
      <c r="AP5" s="432"/>
      <c r="AQ5" s="432"/>
      <c r="AR5" s="432"/>
      <c r="AS5" s="432"/>
      <c r="AT5" s="432"/>
      <c r="AU5" s="432"/>
      <c r="AV5" s="432"/>
      <c r="AW5" s="432"/>
      <c r="AX5" s="432"/>
    </row>
    <row r="6" spans="1:50" ht="18.75" customHeight="1">
      <c r="A6" s="2934"/>
      <c r="B6" s="2934"/>
      <c r="C6" s="2934"/>
      <c r="D6" s="3045"/>
      <c r="E6" s="3045"/>
      <c r="F6" s="3045"/>
      <c r="G6" s="3045"/>
      <c r="H6" s="3045"/>
      <c r="I6" s="3045"/>
      <c r="J6" s="3045"/>
      <c r="K6" s="3045"/>
      <c r="L6" s="3045"/>
      <c r="M6" s="3045"/>
      <c r="N6" s="3045"/>
      <c r="O6" s="3045"/>
      <c r="P6" s="3045"/>
      <c r="Q6" s="3045"/>
      <c r="R6" s="3045"/>
      <c r="S6" s="3045"/>
      <c r="T6" s="3045"/>
      <c r="U6" s="3045"/>
      <c r="V6" s="3045"/>
      <c r="W6" s="3045"/>
      <c r="X6" s="3045"/>
      <c r="Y6" s="3045"/>
      <c r="Z6" s="3045"/>
      <c r="AA6" s="3045"/>
      <c r="AB6" s="3045"/>
      <c r="AC6" s="3045"/>
      <c r="AD6" s="3045"/>
      <c r="AE6" s="3045"/>
      <c r="AF6" s="3045"/>
      <c r="AG6" s="3045"/>
      <c r="AH6" s="3045"/>
      <c r="AI6" s="3045"/>
      <c r="AJ6" s="3045"/>
      <c r="AK6" s="3045"/>
      <c r="AL6" s="3045"/>
      <c r="AM6" s="2934"/>
      <c r="AN6" s="2934"/>
      <c r="AO6" s="2934"/>
      <c r="AP6" s="432"/>
      <c r="AQ6" s="432"/>
      <c r="AR6" s="432"/>
      <c r="AS6" s="432"/>
      <c r="AT6" s="432"/>
      <c r="AU6" s="432"/>
      <c r="AV6" s="432"/>
      <c r="AW6" s="432"/>
      <c r="AX6" s="432"/>
    </row>
    <row r="7" spans="1:50" ht="15" customHeight="1">
      <c r="A7" s="2934"/>
      <c r="B7" s="2934"/>
      <c r="C7" s="2934"/>
      <c r="D7" s="3046" t="s">
        <v>1878</v>
      </c>
      <c r="E7" s="3046"/>
      <c r="F7" s="3046"/>
      <c r="G7" s="3046"/>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2934"/>
      <c r="AG7" s="2934"/>
      <c r="AH7" s="2934"/>
      <c r="AI7" s="2934"/>
      <c r="AJ7" s="2934"/>
      <c r="AK7" s="2934"/>
      <c r="AL7" s="2934"/>
      <c r="AM7" s="2934"/>
      <c r="AN7" s="2934"/>
      <c r="AO7" s="2934"/>
      <c r="AP7" s="432"/>
      <c r="AQ7" s="432"/>
      <c r="AR7" s="432"/>
      <c r="AS7" s="432"/>
      <c r="AT7" s="432"/>
      <c r="AU7" s="432"/>
      <c r="AV7" s="432"/>
      <c r="AW7" s="432"/>
      <c r="AX7" s="432"/>
    </row>
    <row r="8" spans="1:50" ht="2.25" customHeight="1">
      <c r="A8" s="2934"/>
      <c r="B8" s="2934"/>
      <c r="C8" s="2934"/>
      <c r="D8" s="3046"/>
      <c r="E8" s="3046"/>
      <c r="F8" s="3046"/>
      <c r="G8" s="3046"/>
      <c r="H8" s="3046"/>
      <c r="I8" s="3046"/>
      <c r="J8" s="3046"/>
      <c r="K8" s="3046"/>
      <c r="L8" s="3046"/>
      <c r="M8" s="3046"/>
      <c r="N8" s="3046"/>
      <c r="O8" s="3046"/>
      <c r="P8" s="3046"/>
      <c r="Q8" s="3046"/>
      <c r="R8" s="3046"/>
      <c r="S8" s="3046"/>
      <c r="T8" s="3046"/>
      <c r="U8" s="3046"/>
      <c r="V8" s="3046"/>
      <c r="W8" s="3046"/>
      <c r="X8" s="3046"/>
      <c r="Y8" s="3046"/>
      <c r="Z8" s="3046"/>
      <c r="AA8" s="3046"/>
      <c r="AB8" s="3046"/>
      <c r="AC8" s="3046"/>
      <c r="AD8" s="3046"/>
      <c r="AE8" s="3046"/>
      <c r="AF8" s="3047"/>
      <c r="AG8" s="3047"/>
      <c r="AH8" s="3047"/>
      <c r="AI8" s="3047"/>
      <c r="AJ8" s="3047"/>
      <c r="AK8" s="3047"/>
      <c r="AL8" s="3047"/>
      <c r="AM8" s="2934"/>
      <c r="AN8" s="2934"/>
      <c r="AO8" s="2934"/>
      <c r="AP8" s="432"/>
      <c r="AQ8" s="432"/>
      <c r="AR8" s="432"/>
      <c r="AS8" s="432"/>
      <c r="AT8" s="432"/>
      <c r="AU8" s="432"/>
      <c r="AV8" s="432"/>
      <c r="AW8" s="432"/>
      <c r="AX8" s="432"/>
    </row>
    <row r="9" spans="1:50" ht="10.5" customHeight="1">
      <c r="A9" s="2934"/>
      <c r="B9" s="2934"/>
      <c r="C9" s="2934"/>
      <c r="D9" s="3046"/>
      <c r="E9" s="3046"/>
      <c r="F9" s="3046"/>
      <c r="G9" s="3046"/>
      <c r="H9" s="3046"/>
      <c r="I9" s="3046"/>
      <c r="J9" s="3046"/>
      <c r="K9" s="3046"/>
      <c r="L9" s="3046"/>
      <c r="M9" s="3046"/>
      <c r="N9" s="3046"/>
      <c r="O9" s="3046"/>
      <c r="P9" s="3046"/>
      <c r="Q9" s="3046"/>
      <c r="R9" s="3046"/>
      <c r="S9" s="3046"/>
      <c r="T9" s="3046"/>
      <c r="U9" s="3046"/>
      <c r="V9" s="3046"/>
      <c r="W9" s="3046"/>
      <c r="X9" s="3046"/>
      <c r="Y9" s="3046"/>
      <c r="Z9" s="3046"/>
      <c r="AA9" s="3046"/>
      <c r="AB9" s="3046"/>
      <c r="AC9" s="3046"/>
      <c r="AD9" s="3046"/>
      <c r="AE9" s="3046"/>
      <c r="AF9" s="3048" t="s">
        <v>1879</v>
      </c>
      <c r="AG9" s="3049"/>
      <c r="AH9" s="3049"/>
      <c r="AI9" s="3049"/>
      <c r="AJ9" s="3049"/>
      <c r="AK9" s="3049"/>
      <c r="AL9" s="3050"/>
      <c r="AM9" s="2934"/>
      <c r="AN9" s="2934"/>
      <c r="AO9" s="2934"/>
      <c r="AP9" s="432"/>
      <c r="AQ9" s="432"/>
      <c r="AR9" s="432"/>
      <c r="AS9" s="432"/>
      <c r="AT9" s="432"/>
      <c r="AU9" s="432"/>
      <c r="AV9" s="432"/>
      <c r="AW9" s="432"/>
      <c r="AX9" s="432"/>
    </row>
    <row r="10" spans="1:50" ht="5.25" customHeight="1" thickBot="1">
      <c r="A10" s="2934"/>
      <c r="B10" s="2934"/>
      <c r="C10" s="2934"/>
      <c r="D10" s="3046"/>
      <c r="E10" s="3046"/>
      <c r="F10" s="3046"/>
      <c r="G10" s="3046"/>
      <c r="H10" s="3046"/>
      <c r="I10" s="3046"/>
      <c r="J10" s="3046"/>
      <c r="K10" s="3046"/>
      <c r="L10" s="3046"/>
      <c r="M10" s="3046"/>
      <c r="N10" s="3046"/>
      <c r="O10" s="3046"/>
      <c r="P10" s="3046"/>
      <c r="Q10" s="3046"/>
      <c r="R10" s="3046"/>
      <c r="S10" s="3046"/>
      <c r="T10" s="3046"/>
      <c r="U10" s="3046"/>
      <c r="V10" s="3046"/>
      <c r="W10" s="3046"/>
      <c r="X10" s="3046"/>
      <c r="Y10" s="3046"/>
      <c r="Z10" s="3046"/>
      <c r="AA10" s="3046"/>
      <c r="AB10" s="3046"/>
      <c r="AC10" s="3046"/>
      <c r="AD10" s="3046"/>
      <c r="AE10" s="3046"/>
      <c r="AF10" s="2993"/>
      <c r="AG10" s="2993"/>
      <c r="AH10" s="2993"/>
      <c r="AI10" s="2993"/>
      <c r="AJ10" s="2993"/>
      <c r="AK10" s="2993"/>
      <c r="AL10" s="2993"/>
      <c r="AM10" s="2934"/>
      <c r="AN10" s="2934"/>
      <c r="AO10" s="2934"/>
      <c r="AP10" s="432"/>
      <c r="AQ10" s="432"/>
      <c r="AR10" s="432"/>
      <c r="AS10" s="432"/>
      <c r="AT10" s="432"/>
      <c r="AU10" s="432"/>
      <c r="AV10" s="432"/>
      <c r="AW10" s="432"/>
      <c r="AX10" s="432"/>
    </row>
    <row r="11" spans="1:50" ht="15" customHeight="1">
      <c r="A11" s="2934"/>
      <c r="B11" s="2934"/>
      <c r="C11" s="2934"/>
      <c r="D11" s="2934" t="s">
        <v>1880</v>
      </c>
      <c r="E11" s="2934"/>
      <c r="F11" s="2934"/>
      <c r="G11" s="2934"/>
      <c r="H11" s="2934"/>
      <c r="I11" s="2934"/>
      <c r="J11" s="2934"/>
      <c r="K11" s="2934"/>
      <c r="L11" s="2934"/>
      <c r="M11" s="2934"/>
      <c r="N11" s="2934"/>
      <c r="O11" s="2934"/>
      <c r="P11" s="2934"/>
      <c r="Q11" s="2934"/>
      <c r="R11" s="2934"/>
      <c r="S11" s="2934"/>
      <c r="T11" s="2934"/>
      <c r="U11" s="2934"/>
      <c r="V11" s="2934"/>
      <c r="W11" s="2934"/>
      <c r="X11" s="2934"/>
      <c r="Y11" s="2934"/>
      <c r="Z11" s="2934"/>
      <c r="AA11" s="434"/>
      <c r="AB11" s="3051" t="s">
        <v>1881</v>
      </c>
      <c r="AC11" s="3052"/>
      <c r="AD11" s="3052"/>
      <c r="AE11" s="3053"/>
      <c r="AF11" s="3057"/>
      <c r="AG11" s="3058"/>
      <c r="AH11" s="3058"/>
      <c r="AI11" s="3058"/>
      <c r="AJ11" s="3058"/>
      <c r="AK11" s="3058"/>
      <c r="AL11" s="3059"/>
      <c r="AM11" s="2934"/>
      <c r="AN11" s="2934"/>
      <c r="AO11" s="2934"/>
      <c r="AP11" s="432"/>
      <c r="AQ11" s="432"/>
      <c r="AR11" s="432"/>
      <c r="AS11" s="432"/>
      <c r="AT11" s="432"/>
      <c r="AU11" s="432"/>
      <c r="AV11" s="432"/>
      <c r="AW11" s="432"/>
      <c r="AX11" s="432"/>
    </row>
    <row r="12" spans="1:50" ht="15" customHeight="1" thickBot="1">
      <c r="A12" s="2934"/>
      <c r="B12" s="2934"/>
      <c r="C12" s="2934"/>
      <c r="D12" s="2934" t="s">
        <v>1882</v>
      </c>
      <c r="E12" s="2934"/>
      <c r="F12" s="2934"/>
      <c r="G12" s="2934"/>
      <c r="H12" s="2934"/>
      <c r="I12" s="2934"/>
      <c r="J12" s="2934"/>
      <c r="K12" s="2934"/>
      <c r="L12" s="2934"/>
      <c r="M12" s="2934"/>
      <c r="N12" s="2934"/>
      <c r="O12" s="2934"/>
      <c r="P12" s="2934"/>
      <c r="Q12" s="2934"/>
      <c r="R12" s="2934"/>
      <c r="S12" s="2934"/>
      <c r="T12" s="2934"/>
      <c r="U12" s="2934"/>
      <c r="V12" s="2934"/>
      <c r="W12" s="2934"/>
      <c r="X12" s="2934"/>
      <c r="Y12" s="2934"/>
      <c r="Z12" s="2934"/>
      <c r="AA12" s="434"/>
      <c r="AB12" s="3054"/>
      <c r="AC12" s="3055"/>
      <c r="AD12" s="3055"/>
      <c r="AE12" s="3056"/>
      <c r="AF12" s="3060"/>
      <c r="AG12" s="3061"/>
      <c r="AH12" s="3061"/>
      <c r="AI12" s="3061"/>
      <c r="AJ12" s="3061"/>
      <c r="AK12" s="3061"/>
      <c r="AL12" s="3062"/>
      <c r="AM12" s="2934"/>
      <c r="AN12" s="2934"/>
      <c r="AO12" s="2934"/>
      <c r="AP12" s="432"/>
      <c r="AQ12" s="432"/>
      <c r="AR12" s="432"/>
      <c r="AS12" s="432"/>
      <c r="AT12" s="432"/>
      <c r="AU12" s="432"/>
      <c r="AV12" s="432"/>
      <c r="AW12" s="432"/>
      <c r="AX12" s="432"/>
    </row>
    <row r="13" spans="1:50" ht="7.5" customHeight="1">
      <c r="A13" s="2934"/>
      <c r="B13" s="2934"/>
      <c r="C13" s="2934"/>
      <c r="D13" s="2934"/>
      <c r="E13" s="2934"/>
      <c r="F13" s="2934"/>
      <c r="G13" s="2934"/>
      <c r="H13" s="2934"/>
      <c r="I13" s="2934"/>
      <c r="J13" s="2934"/>
      <c r="K13" s="2934"/>
      <c r="L13" s="2934"/>
      <c r="M13" s="2934"/>
      <c r="N13" s="2934"/>
      <c r="O13" s="2934"/>
      <c r="P13" s="2934"/>
      <c r="Q13" s="2934"/>
      <c r="R13" s="2934"/>
      <c r="S13" s="2934"/>
      <c r="T13" s="2934"/>
      <c r="U13" s="2934"/>
      <c r="V13" s="2934"/>
      <c r="W13" s="2934"/>
      <c r="X13" s="2934"/>
      <c r="Y13" s="2934"/>
      <c r="Z13" s="2934"/>
      <c r="AA13" s="2934"/>
      <c r="AB13" s="2934"/>
      <c r="AC13" s="2934"/>
      <c r="AD13" s="2934"/>
      <c r="AE13" s="2934"/>
      <c r="AF13" s="2934"/>
      <c r="AG13" s="2934"/>
      <c r="AH13" s="2934"/>
      <c r="AI13" s="2934"/>
      <c r="AJ13" s="2934"/>
      <c r="AK13" s="2934"/>
      <c r="AL13" s="2934"/>
      <c r="AM13" s="2934"/>
      <c r="AN13" s="2934"/>
      <c r="AO13" s="2934"/>
      <c r="AP13" s="432"/>
      <c r="AQ13" s="432"/>
      <c r="AR13" s="432"/>
      <c r="AS13" s="432"/>
      <c r="AT13" s="432"/>
      <c r="AU13" s="432"/>
      <c r="AV13" s="432"/>
      <c r="AW13" s="432"/>
      <c r="AX13" s="432"/>
    </row>
    <row r="14" spans="1:50" ht="15" customHeight="1">
      <c r="A14" s="2934"/>
      <c r="B14" s="2934"/>
      <c r="C14" s="2934"/>
      <c r="D14" s="3033" t="s">
        <v>1883</v>
      </c>
      <c r="E14" s="3033"/>
      <c r="F14" s="3033"/>
      <c r="G14" s="3033"/>
      <c r="H14" s="3033"/>
      <c r="I14" s="3033"/>
      <c r="J14" s="3033"/>
      <c r="K14" s="3033"/>
      <c r="L14" s="3033"/>
      <c r="M14" s="3033"/>
      <c r="N14" s="3033"/>
      <c r="O14" s="3033"/>
      <c r="P14" s="3033"/>
      <c r="Q14" s="3033"/>
      <c r="R14" s="3033"/>
      <c r="S14" s="3033"/>
      <c r="T14" s="3033"/>
      <c r="U14" s="3033"/>
      <c r="V14" s="3033"/>
      <c r="W14" s="3033"/>
      <c r="X14" s="3033"/>
      <c r="Y14" s="3033"/>
      <c r="Z14" s="3033"/>
      <c r="AA14" s="3033"/>
      <c r="AB14" s="3033"/>
      <c r="AC14" s="3034" t="str">
        <f>IF(★入力画面!$U$210="","　　　　年　　　月　　　日",★入力画面!$BL$210)</f>
        <v>　　　　年　　　月　　　日</v>
      </c>
      <c r="AD14" s="3034"/>
      <c r="AE14" s="3034"/>
      <c r="AF14" s="3034"/>
      <c r="AG14" s="3034"/>
      <c r="AH14" s="3034"/>
      <c r="AI14" s="3034"/>
      <c r="AJ14" s="3034"/>
      <c r="AK14" s="3034"/>
      <c r="AL14" s="3034"/>
      <c r="AM14" s="2934"/>
      <c r="AN14" s="2934"/>
      <c r="AO14" s="2934"/>
      <c r="AP14" s="432"/>
      <c r="AQ14" s="432"/>
      <c r="AR14" s="432"/>
      <c r="AS14" s="432"/>
      <c r="AT14" s="432"/>
      <c r="AU14" s="432"/>
      <c r="AV14" s="432"/>
      <c r="AW14" s="432"/>
      <c r="AX14" s="432"/>
    </row>
    <row r="15" spans="1:50" ht="15" customHeight="1">
      <c r="A15" s="2934"/>
      <c r="B15" s="2934"/>
      <c r="C15" s="2934"/>
      <c r="D15" s="2979" t="s">
        <v>567</v>
      </c>
      <c r="E15" s="2980"/>
      <c r="F15" s="2980"/>
      <c r="G15" s="2980"/>
      <c r="H15" s="2981"/>
      <c r="I15" s="3016" t="s">
        <v>1884</v>
      </c>
      <c r="J15" s="3017"/>
      <c r="K15" s="3017"/>
      <c r="L15" s="3018">
        <f>★入力画面!M226</f>
        <v>0</v>
      </c>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35"/>
      <c r="AI15" s="3035"/>
      <c r="AJ15" s="3035"/>
      <c r="AK15" s="3035"/>
      <c r="AL15" s="3036"/>
      <c r="AM15" s="2934"/>
      <c r="AN15" s="2934"/>
      <c r="AO15" s="2934"/>
      <c r="AP15" s="432"/>
      <c r="AQ15" s="432"/>
      <c r="AR15" s="432"/>
      <c r="AS15" s="432"/>
      <c r="AT15" s="432"/>
      <c r="AU15" s="432"/>
      <c r="AV15" s="432"/>
      <c r="AW15" s="432"/>
      <c r="AX15" s="432"/>
    </row>
    <row r="16" spans="1:50" ht="33.75" customHeight="1">
      <c r="A16" s="2934"/>
      <c r="B16" s="2934"/>
      <c r="C16" s="2934"/>
      <c r="D16" s="2982"/>
      <c r="E16" s="2983"/>
      <c r="F16" s="2983"/>
      <c r="G16" s="2983"/>
      <c r="H16" s="2984"/>
      <c r="I16" s="3037">
        <f>★入力画面!M227</f>
        <v>0</v>
      </c>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9"/>
      <c r="AI16" s="3039"/>
      <c r="AJ16" s="3039"/>
      <c r="AK16" s="3039"/>
      <c r="AL16" s="3040"/>
      <c r="AM16" s="2934"/>
      <c r="AN16" s="2934"/>
      <c r="AO16" s="2934"/>
      <c r="AP16" s="432"/>
      <c r="AQ16" s="432"/>
      <c r="AR16" s="432"/>
      <c r="AS16" s="432"/>
      <c r="AT16" s="432"/>
      <c r="AU16" s="432"/>
      <c r="AV16" s="432"/>
      <c r="AW16" s="432"/>
      <c r="AX16" s="432"/>
    </row>
    <row r="17" spans="1:50" ht="20.100000000000001" customHeight="1">
      <c r="A17" s="2934"/>
      <c r="B17" s="2934"/>
      <c r="C17" s="2934"/>
      <c r="D17" s="2999" t="s">
        <v>1885</v>
      </c>
      <c r="E17" s="3000"/>
      <c r="F17" s="3000"/>
      <c r="G17" s="3000"/>
      <c r="H17" s="3001"/>
      <c r="I17" s="3002" t="str">
        <f>IF(★入力画面!M228="選択　▼","男　　・　　女",★入力画面!BL227)</f>
        <v>男　　・　　女</v>
      </c>
      <c r="J17" s="3003"/>
      <c r="K17" s="3003"/>
      <c r="L17" s="3003"/>
      <c r="M17" s="3003"/>
      <c r="N17" s="3003"/>
      <c r="O17" s="3003"/>
      <c r="P17" s="3003"/>
      <c r="Q17" s="3003"/>
      <c r="R17" s="3003"/>
      <c r="S17" s="3003"/>
      <c r="T17" s="3003"/>
      <c r="U17" s="3004"/>
      <c r="V17" s="2999" t="s">
        <v>65</v>
      </c>
      <c r="W17" s="3000"/>
      <c r="X17" s="3000"/>
      <c r="Y17" s="3000"/>
      <c r="Z17" s="3001"/>
      <c r="AA17" s="2999" t="s">
        <v>1886</v>
      </c>
      <c r="AB17" s="3000"/>
      <c r="AC17" s="3000"/>
      <c r="AD17" s="3003" t="str">
        <f>★入力画面!BL228</f>
        <v/>
      </c>
      <c r="AE17" s="3003"/>
      <c r="AF17" s="3003"/>
      <c r="AG17" s="3003"/>
      <c r="AH17" s="3003"/>
      <c r="AI17" s="3003"/>
      <c r="AJ17" s="3003"/>
      <c r="AK17" s="3003"/>
      <c r="AL17" s="3004"/>
      <c r="AM17" s="2934"/>
      <c r="AN17" s="2934"/>
      <c r="AO17" s="2934"/>
      <c r="AP17" s="432"/>
      <c r="AQ17" s="432"/>
      <c r="AR17" s="432"/>
      <c r="AS17" s="432"/>
      <c r="AT17" s="432"/>
      <c r="AU17" s="432"/>
      <c r="AV17" s="432"/>
      <c r="AW17" s="432"/>
      <c r="AX17" s="432"/>
    </row>
    <row r="18" spans="1:50" ht="15" customHeight="1">
      <c r="A18" s="2934"/>
      <c r="B18" s="2934"/>
      <c r="C18" s="2934"/>
      <c r="D18" s="2979" t="s">
        <v>1887</v>
      </c>
      <c r="E18" s="2980"/>
      <c r="F18" s="2980"/>
      <c r="G18" s="2980"/>
      <c r="H18" s="2981"/>
      <c r="I18" s="3016" t="s">
        <v>1884</v>
      </c>
      <c r="J18" s="3017"/>
      <c r="K18" s="3017"/>
      <c r="L18" s="3018">
        <f>★入力画面!W229</f>
        <v>0</v>
      </c>
      <c r="M18" s="3018"/>
      <c r="N18" s="3018"/>
      <c r="O18" s="3018"/>
      <c r="P18" s="3018"/>
      <c r="Q18" s="3018"/>
      <c r="R18" s="3018"/>
      <c r="S18" s="3018"/>
      <c r="T18" s="3018"/>
      <c r="U18" s="3018"/>
      <c r="V18" s="3018"/>
      <c r="W18" s="3018"/>
      <c r="X18" s="3018"/>
      <c r="Y18" s="3018"/>
      <c r="Z18" s="3018"/>
      <c r="AA18" s="3018"/>
      <c r="AB18" s="3018"/>
      <c r="AC18" s="3018"/>
      <c r="AD18" s="3018"/>
      <c r="AE18" s="3018"/>
      <c r="AF18" s="3018"/>
      <c r="AG18" s="3018"/>
      <c r="AH18" s="3018"/>
      <c r="AI18" s="3018"/>
      <c r="AJ18" s="3018"/>
      <c r="AK18" s="3018"/>
      <c r="AL18" s="3019"/>
      <c r="AM18" s="2934"/>
      <c r="AN18" s="2934"/>
      <c r="AO18" s="2934"/>
      <c r="AP18" s="432"/>
      <c r="AQ18" s="432"/>
      <c r="AR18" s="432"/>
      <c r="AS18" s="432"/>
      <c r="AT18" s="432"/>
      <c r="AU18" s="432"/>
      <c r="AV18" s="432"/>
      <c r="AW18" s="432"/>
      <c r="AX18" s="432"/>
    </row>
    <row r="19" spans="1:50" ht="15" customHeight="1">
      <c r="A19" s="2934"/>
      <c r="B19" s="2934"/>
      <c r="C19" s="2934"/>
      <c r="D19" s="3020"/>
      <c r="E19" s="3021"/>
      <c r="F19" s="3021"/>
      <c r="G19" s="3021"/>
      <c r="H19" s="3022"/>
      <c r="I19" s="3025" t="s">
        <v>5</v>
      </c>
      <c r="J19" s="3026"/>
      <c r="K19" s="3027" t="str">
        <f>★入力画面!BL229</f>
        <v/>
      </c>
      <c r="L19" s="3027"/>
      <c r="M19" s="3027"/>
      <c r="N19" s="3027"/>
      <c r="O19" s="3027"/>
      <c r="P19" s="3028" t="s">
        <v>1888</v>
      </c>
      <c r="Q19" s="3028"/>
      <c r="R19" s="3028"/>
      <c r="S19" s="3028"/>
      <c r="T19" s="3028"/>
      <c r="U19" s="3028"/>
      <c r="V19" s="3028"/>
      <c r="W19" s="3028"/>
      <c r="X19" s="3028"/>
      <c r="Y19" s="3028"/>
      <c r="Z19" s="3028"/>
      <c r="AA19" s="3028"/>
      <c r="AB19" s="3028"/>
      <c r="AC19" s="3028"/>
      <c r="AD19" s="3028"/>
      <c r="AE19" s="3028"/>
      <c r="AF19" s="3028"/>
      <c r="AG19" s="3028"/>
      <c r="AH19" s="3028"/>
      <c r="AI19" s="3028"/>
      <c r="AJ19" s="3028"/>
      <c r="AK19" s="3028"/>
      <c r="AL19" s="3029"/>
      <c r="AM19" s="2934"/>
      <c r="AN19" s="2934"/>
      <c r="AO19" s="2934"/>
      <c r="AP19" s="432"/>
      <c r="AQ19" s="432"/>
      <c r="AR19" s="432"/>
      <c r="AS19" s="432"/>
      <c r="AT19" s="432"/>
      <c r="AU19" s="432"/>
      <c r="AV19" s="432"/>
      <c r="AW19" s="432"/>
      <c r="AX19" s="432"/>
    </row>
    <row r="20" spans="1:50" ht="33.75" customHeight="1">
      <c r="A20" s="2934"/>
      <c r="B20" s="2934"/>
      <c r="C20" s="2934"/>
      <c r="D20" s="2982"/>
      <c r="E20" s="2983"/>
      <c r="F20" s="2983"/>
      <c r="G20" s="2983"/>
      <c r="H20" s="2984"/>
      <c r="I20" s="2996">
        <f>★入力画面!M230</f>
        <v>0</v>
      </c>
      <c r="J20" s="2997"/>
      <c r="K20" s="2997"/>
      <c r="L20" s="2997"/>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8"/>
      <c r="AM20" s="2934"/>
      <c r="AN20" s="2934"/>
      <c r="AO20" s="2934"/>
      <c r="AP20" s="432"/>
      <c r="AQ20" s="432"/>
      <c r="AR20" s="432"/>
      <c r="AS20" s="432"/>
      <c r="AT20" s="432"/>
      <c r="AU20" s="432"/>
      <c r="AV20" s="432"/>
      <c r="AW20" s="432"/>
      <c r="AX20" s="432"/>
    </row>
    <row r="21" spans="1:50" ht="30" customHeight="1">
      <c r="A21" s="2934"/>
      <c r="B21" s="2934"/>
      <c r="C21" s="2934"/>
      <c r="D21" s="3030" t="s">
        <v>1981</v>
      </c>
      <c r="E21" s="3031"/>
      <c r="F21" s="3031"/>
      <c r="G21" s="3031"/>
      <c r="H21" s="3031"/>
      <c r="I21" s="3031"/>
      <c r="J21" s="3031"/>
      <c r="K21" s="3031"/>
      <c r="L21" s="3031"/>
      <c r="M21" s="3031"/>
      <c r="N21" s="3031"/>
      <c r="O21" s="3031"/>
      <c r="P21" s="3031"/>
      <c r="Q21" s="3031"/>
      <c r="R21" s="3031"/>
      <c r="S21" s="3031"/>
      <c r="T21" s="3031"/>
      <c r="U21" s="3032"/>
      <c r="V21" s="2999" t="s">
        <v>565</v>
      </c>
      <c r="W21" s="3000"/>
      <c r="X21" s="3000"/>
      <c r="Y21" s="3000"/>
      <c r="Z21" s="3001"/>
      <c r="AA21" s="3002" t="str">
        <f>★入力画面!BL231</f>
        <v/>
      </c>
      <c r="AB21" s="3003"/>
      <c r="AC21" s="3003"/>
      <c r="AD21" s="3003"/>
      <c r="AE21" s="3003"/>
      <c r="AF21" s="3003"/>
      <c r="AG21" s="3003"/>
      <c r="AH21" s="3003"/>
      <c r="AI21" s="3003"/>
      <c r="AJ21" s="3003"/>
      <c r="AK21" s="3003"/>
      <c r="AL21" s="3004"/>
      <c r="AM21" s="2934"/>
      <c r="AN21" s="2934"/>
      <c r="AO21" s="2934"/>
      <c r="AP21" s="432"/>
      <c r="AQ21" s="432"/>
      <c r="AR21" s="432"/>
      <c r="AS21" s="432"/>
      <c r="AT21" s="432"/>
      <c r="AU21" s="432"/>
      <c r="AV21" s="432"/>
      <c r="AW21" s="432"/>
      <c r="AX21" s="432"/>
    </row>
    <row r="22" spans="1:50" ht="11.25" customHeight="1">
      <c r="A22" s="2934"/>
      <c r="B22" s="2934"/>
      <c r="C22" s="2934"/>
      <c r="D22" s="2995"/>
      <c r="E22" s="2995"/>
      <c r="F22" s="2995"/>
      <c r="G22" s="2995"/>
      <c r="H22" s="2995"/>
      <c r="I22" s="2995"/>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34"/>
      <c r="AN22" s="2934"/>
      <c r="AO22" s="2934"/>
      <c r="AP22" s="432"/>
      <c r="AQ22" s="432"/>
      <c r="AR22" s="432"/>
      <c r="AS22" s="432"/>
      <c r="AT22" s="432"/>
      <c r="AU22" s="432"/>
      <c r="AV22" s="432"/>
      <c r="AW22" s="432"/>
      <c r="AX22" s="432"/>
    </row>
    <row r="23" spans="1:50" ht="15" customHeight="1">
      <c r="A23" s="2934"/>
      <c r="B23" s="2934"/>
      <c r="C23" s="2934"/>
      <c r="D23" s="2973" t="s">
        <v>1889</v>
      </c>
      <c r="E23" s="2974"/>
      <c r="F23" s="2974"/>
      <c r="G23" s="2974"/>
      <c r="H23" s="2975"/>
      <c r="I23" s="3016" t="s">
        <v>1884</v>
      </c>
      <c r="J23" s="3017"/>
      <c r="K23" s="3017"/>
      <c r="L23" s="3018">
        <f>★入力画面!$M$15</f>
        <v>0</v>
      </c>
      <c r="M23" s="3018"/>
      <c r="N23" s="3018"/>
      <c r="O23" s="3018"/>
      <c r="P23" s="3018"/>
      <c r="Q23" s="3018"/>
      <c r="R23" s="3018"/>
      <c r="S23" s="3018"/>
      <c r="T23" s="3018"/>
      <c r="U23" s="3018"/>
      <c r="V23" s="3018"/>
      <c r="W23" s="3018"/>
      <c r="X23" s="3018"/>
      <c r="Y23" s="3018"/>
      <c r="Z23" s="3018"/>
      <c r="AA23" s="3018"/>
      <c r="AB23" s="3018"/>
      <c r="AC23" s="3018"/>
      <c r="AD23" s="3018"/>
      <c r="AE23" s="3018"/>
      <c r="AF23" s="3018"/>
      <c r="AG23" s="3018"/>
      <c r="AH23" s="3018"/>
      <c r="AI23" s="3018"/>
      <c r="AJ23" s="3018"/>
      <c r="AK23" s="3018"/>
      <c r="AL23" s="3019"/>
      <c r="AM23" s="2934"/>
      <c r="AN23" s="2934"/>
      <c r="AO23" s="2934"/>
      <c r="AP23" s="432"/>
      <c r="AQ23" s="432"/>
      <c r="AR23" s="432"/>
      <c r="AS23" s="432"/>
      <c r="AT23" s="432"/>
      <c r="AU23" s="432"/>
      <c r="AV23" s="432"/>
      <c r="AW23" s="432"/>
      <c r="AX23" s="432"/>
    </row>
    <row r="24" spans="1:50" ht="33.75" customHeight="1">
      <c r="A24" s="2934"/>
      <c r="B24" s="2934"/>
      <c r="C24" s="2934"/>
      <c r="D24" s="3013"/>
      <c r="E24" s="3014"/>
      <c r="F24" s="3014"/>
      <c r="G24" s="3014"/>
      <c r="H24" s="3015"/>
      <c r="I24" s="2996">
        <f>★入力画面!$M$18</f>
        <v>0</v>
      </c>
      <c r="J24" s="2997"/>
      <c r="K24" s="2997"/>
      <c r="L24" s="2997"/>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8"/>
      <c r="AM24" s="2934"/>
      <c r="AN24" s="2934"/>
      <c r="AO24" s="2934"/>
      <c r="AP24" s="432"/>
      <c r="AQ24" s="432"/>
      <c r="AR24" s="432"/>
      <c r="AS24" s="432"/>
      <c r="AT24" s="432"/>
      <c r="AU24" s="432"/>
      <c r="AV24" s="432"/>
      <c r="AW24" s="432"/>
      <c r="AX24" s="432"/>
    </row>
    <row r="25" spans="1:50" ht="15" customHeight="1">
      <c r="A25" s="2934"/>
      <c r="B25" s="2934"/>
      <c r="C25" s="2934"/>
      <c r="D25" s="2979" t="s">
        <v>1890</v>
      </c>
      <c r="E25" s="2980"/>
      <c r="F25" s="2980"/>
      <c r="G25" s="2980"/>
      <c r="H25" s="2981"/>
      <c r="I25" s="3016" t="s">
        <v>1884</v>
      </c>
      <c r="J25" s="3017"/>
      <c r="K25" s="3017"/>
      <c r="L25" s="3023">
        <f>★入力画面!M213</f>
        <v>0</v>
      </c>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4"/>
      <c r="AM25" s="2934"/>
      <c r="AN25" s="2934"/>
      <c r="AO25" s="2934"/>
      <c r="AP25" s="432"/>
      <c r="AQ25" s="432"/>
      <c r="AR25" s="432"/>
      <c r="AS25" s="432"/>
      <c r="AT25" s="432"/>
      <c r="AU25" s="432"/>
      <c r="AV25" s="432"/>
      <c r="AW25" s="432"/>
      <c r="AX25" s="432"/>
    </row>
    <row r="26" spans="1:50" ht="15" customHeight="1">
      <c r="A26" s="2934"/>
      <c r="B26" s="2934"/>
      <c r="C26" s="2934"/>
      <c r="D26" s="3020"/>
      <c r="E26" s="3021"/>
      <c r="F26" s="3021"/>
      <c r="G26" s="3021"/>
      <c r="H26" s="3022"/>
      <c r="I26" s="3025" t="s">
        <v>5</v>
      </c>
      <c r="J26" s="3026"/>
      <c r="K26" s="3027" t="str">
        <f>★入力画面!$BL$24</f>
        <v/>
      </c>
      <c r="L26" s="3027"/>
      <c r="M26" s="3027"/>
      <c r="N26" s="3027"/>
      <c r="O26" s="3027"/>
      <c r="P26" s="3028" t="s">
        <v>1888</v>
      </c>
      <c r="Q26" s="3028"/>
      <c r="R26" s="3028"/>
      <c r="S26" s="3028"/>
      <c r="T26" s="3028"/>
      <c r="U26" s="3028"/>
      <c r="V26" s="3028"/>
      <c r="W26" s="3028"/>
      <c r="X26" s="3028"/>
      <c r="Y26" s="3028"/>
      <c r="Z26" s="3028"/>
      <c r="AA26" s="3028"/>
      <c r="AB26" s="3028"/>
      <c r="AC26" s="3028"/>
      <c r="AD26" s="3028"/>
      <c r="AE26" s="3028"/>
      <c r="AF26" s="3028"/>
      <c r="AG26" s="3028"/>
      <c r="AH26" s="3028"/>
      <c r="AI26" s="3028"/>
      <c r="AJ26" s="3028"/>
      <c r="AK26" s="3028"/>
      <c r="AL26" s="3029"/>
      <c r="AM26" s="2934"/>
      <c r="AN26" s="2934"/>
      <c r="AO26" s="2934"/>
      <c r="AP26" s="432"/>
      <c r="AQ26" s="432"/>
      <c r="AR26" s="432"/>
      <c r="AS26" s="432"/>
      <c r="AT26" s="432"/>
      <c r="AU26" s="432"/>
      <c r="AV26" s="432"/>
      <c r="AW26" s="432"/>
      <c r="AX26" s="432"/>
    </row>
    <row r="27" spans="1:50" ht="33.75" customHeight="1">
      <c r="A27" s="2934"/>
      <c r="B27" s="2934"/>
      <c r="C27" s="2934"/>
      <c r="D27" s="2982"/>
      <c r="E27" s="2983"/>
      <c r="F27" s="2983"/>
      <c r="G27" s="2983"/>
      <c r="H27" s="2984"/>
      <c r="I27" s="2996" t="str">
        <f>★入力画面!$BL$29</f>
        <v/>
      </c>
      <c r="J27" s="2997"/>
      <c r="K27" s="2997"/>
      <c r="L27" s="2997"/>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8"/>
      <c r="AM27" s="2934"/>
      <c r="AN27" s="2934"/>
      <c r="AO27" s="2934"/>
      <c r="AP27" s="432"/>
      <c r="AQ27" s="432"/>
      <c r="AR27" s="432"/>
      <c r="AS27" s="432"/>
      <c r="AT27" s="432"/>
      <c r="AU27" s="432"/>
      <c r="AV27" s="432"/>
      <c r="AW27" s="432"/>
      <c r="AX27" s="432"/>
    </row>
    <row r="28" spans="1:50" ht="30" customHeight="1">
      <c r="A28" s="2934"/>
      <c r="B28" s="2934"/>
      <c r="C28" s="2934"/>
      <c r="D28" s="2999" t="s">
        <v>565</v>
      </c>
      <c r="E28" s="3000"/>
      <c r="F28" s="3000"/>
      <c r="G28" s="3000"/>
      <c r="H28" s="3001"/>
      <c r="I28" s="3002" t="str">
        <f>★入力画面!$BL$34</f>
        <v/>
      </c>
      <c r="J28" s="3003"/>
      <c r="K28" s="3003"/>
      <c r="L28" s="3003"/>
      <c r="M28" s="3003"/>
      <c r="N28" s="3003"/>
      <c r="O28" s="3003"/>
      <c r="P28" s="3003"/>
      <c r="Q28" s="3003"/>
      <c r="R28" s="3003"/>
      <c r="S28" s="3003"/>
      <c r="T28" s="3003"/>
      <c r="U28" s="3004"/>
      <c r="V28" s="2999" t="s">
        <v>981</v>
      </c>
      <c r="W28" s="3000"/>
      <c r="X28" s="3000"/>
      <c r="Y28" s="3000"/>
      <c r="Z28" s="3001"/>
      <c r="AA28" s="3002" t="str">
        <f>★入力画面!$BL$36</f>
        <v/>
      </c>
      <c r="AB28" s="3003"/>
      <c r="AC28" s="3003"/>
      <c r="AD28" s="3003"/>
      <c r="AE28" s="3003"/>
      <c r="AF28" s="3003"/>
      <c r="AG28" s="3003"/>
      <c r="AH28" s="3003"/>
      <c r="AI28" s="3003"/>
      <c r="AJ28" s="3003"/>
      <c r="AK28" s="3003"/>
      <c r="AL28" s="3004"/>
      <c r="AM28" s="2934"/>
      <c r="AN28" s="2934"/>
      <c r="AO28" s="2934"/>
      <c r="AP28" s="432"/>
      <c r="AQ28" s="432"/>
      <c r="AR28" s="432"/>
      <c r="AS28" s="432"/>
      <c r="AT28" s="432"/>
      <c r="AU28" s="432"/>
      <c r="AV28" s="432"/>
      <c r="AW28" s="432"/>
      <c r="AX28" s="432"/>
    </row>
    <row r="29" spans="1:50" ht="11.25" customHeight="1">
      <c r="A29" s="2934"/>
      <c r="B29" s="2934"/>
      <c r="C29" s="2934"/>
      <c r="D29" s="2995"/>
      <c r="E29" s="2995"/>
      <c r="F29" s="2995"/>
      <c r="G29" s="2995"/>
      <c r="H29" s="2995"/>
      <c r="I29" s="2995"/>
      <c r="J29" s="2995"/>
      <c r="K29" s="2995"/>
      <c r="L29" s="2995"/>
      <c r="M29" s="2995"/>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c r="AL29" s="2995"/>
      <c r="AM29" s="2934"/>
      <c r="AN29" s="2934"/>
      <c r="AO29" s="2934"/>
      <c r="AP29" s="432"/>
      <c r="AQ29" s="432"/>
      <c r="AR29" s="432"/>
      <c r="AS29" s="432"/>
      <c r="AT29" s="432"/>
      <c r="AU29" s="432"/>
      <c r="AV29" s="432"/>
      <c r="AW29" s="432"/>
      <c r="AX29" s="432"/>
    </row>
    <row r="30" spans="1:50" ht="30" customHeight="1">
      <c r="A30" s="2934"/>
      <c r="B30" s="2934"/>
      <c r="C30" s="2934"/>
      <c r="D30" s="2999" t="s">
        <v>1891</v>
      </c>
      <c r="E30" s="3000"/>
      <c r="F30" s="3000"/>
      <c r="G30" s="3000"/>
      <c r="H30" s="3000"/>
      <c r="I30" s="3000"/>
      <c r="J30" s="3000"/>
      <c r="K30" s="3000"/>
      <c r="L30" s="3001"/>
      <c r="M30" s="3005" t="s">
        <v>1892</v>
      </c>
      <c r="N30" s="3006"/>
      <c r="O30" s="3006"/>
      <c r="P30" s="3006"/>
      <c r="Q30" s="3006"/>
      <c r="R30" s="3006"/>
      <c r="S30" s="3006"/>
      <c r="T30" s="3006"/>
      <c r="U30" s="3006"/>
      <c r="V30" s="3006"/>
      <c r="W30" s="3006"/>
      <c r="X30" s="3006"/>
      <c r="Y30" s="3006"/>
      <c r="Z30" s="3007"/>
      <c r="AA30" s="3008" t="str">
        <f>★入力画面!M232</f>
        <v>□現住所　　□勤務先</v>
      </c>
      <c r="AB30" s="3008"/>
      <c r="AC30" s="3008"/>
      <c r="AD30" s="3008"/>
      <c r="AE30" s="3008"/>
      <c r="AF30" s="3008"/>
      <c r="AG30" s="3008"/>
      <c r="AH30" s="3008"/>
      <c r="AI30" s="3008"/>
      <c r="AJ30" s="3008"/>
      <c r="AK30" s="3008"/>
      <c r="AL30" s="3009"/>
      <c r="AM30" s="2934"/>
      <c r="AN30" s="2934"/>
      <c r="AO30" s="2934"/>
      <c r="AP30" s="432"/>
      <c r="AQ30" s="432"/>
      <c r="AR30" s="432"/>
      <c r="AS30" s="432"/>
      <c r="AT30" s="432"/>
      <c r="AU30" s="432"/>
      <c r="AV30" s="432"/>
      <c r="AW30" s="432"/>
      <c r="AX30" s="432"/>
    </row>
    <row r="31" spans="1:50" ht="30" customHeight="1">
      <c r="A31" s="2934"/>
      <c r="B31" s="2934"/>
      <c r="C31" s="2934"/>
      <c r="D31" s="2982" t="s">
        <v>1893</v>
      </c>
      <c r="E31" s="2983"/>
      <c r="F31" s="2983"/>
      <c r="G31" s="2983"/>
      <c r="H31" s="2983"/>
      <c r="I31" s="2983"/>
      <c r="J31" s="2983"/>
      <c r="K31" s="2983"/>
      <c r="L31" s="2983"/>
      <c r="M31" s="3010"/>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1"/>
      <c r="AK31" s="3011"/>
      <c r="AL31" s="3012"/>
      <c r="AM31" s="2934"/>
      <c r="AN31" s="2934"/>
      <c r="AO31" s="2934"/>
      <c r="AP31" s="432"/>
      <c r="AQ31" s="432"/>
      <c r="AR31" s="432"/>
      <c r="AS31" s="432"/>
      <c r="AT31" s="432"/>
      <c r="AU31" s="432"/>
      <c r="AV31" s="432"/>
      <c r="AW31" s="432"/>
      <c r="AX31" s="432"/>
    </row>
    <row r="32" spans="1:50" ht="11.25" customHeight="1">
      <c r="A32" s="2934"/>
      <c r="B32" s="2934"/>
      <c r="C32" s="2934"/>
      <c r="D32" s="2995"/>
      <c r="E32" s="2995"/>
      <c r="F32" s="2995"/>
      <c r="G32" s="2995"/>
      <c r="H32" s="2995"/>
      <c r="I32" s="2995"/>
      <c r="J32" s="2995"/>
      <c r="K32" s="2995"/>
      <c r="L32" s="2995"/>
      <c r="M32" s="2995"/>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c r="AL32" s="2995"/>
      <c r="AM32" s="2934"/>
      <c r="AN32" s="2934"/>
      <c r="AO32" s="2934"/>
      <c r="AP32" s="432"/>
      <c r="AQ32" s="432"/>
      <c r="AR32" s="432"/>
      <c r="AS32" s="432"/>
      <c r="AT32" s="432"/>
      <c r="AU32" s="432"/>
      <c r="AV32" s="432"/>
      <c r="AW32" s="432"/>
      <c r="AX32" s="432"/>
    </row>
    <row r="33" spans="1:50" ht="30" customHeight="1">
      <c r="A33" s="2934"/>
      <c r="B33" s="2934"/>
      <c r="C33" s="2934"/>
      <c r="D33" s="2967" t="s">
        <v>1894</v>
      </c>
      <c r="E33" s="2968"/>
      <c r="F33" s="2968"/>
      <c r="G33" s="2968"/>
      <c r="H33" s="2969"/>
      <c r="I33" s="2970" t="str">
        <f>IF(★入力画面!W238="","知事 ・ 大臣　 免許　（　 　）第　  　    　　 　号",★入力画面!BL238)</f>
        <v>知事 ・ 大臣　 免許　（　 　）第　  　    　　 　号</v>
      </c>
      <c r="J33" s="2971"/>
      <c r="K33" s="2971"/>
      <c r="L33" s="2971"/>
      <c r="M33" s="2971"/>
      <c r="N33" s="2971"/>
      <c r="O33" s="2971"/>
      <c r="P33" s="2971"/>
      <c r="Q33" s="2971"/>
      <c r="R33" s="2971"/>
      <c r="S33" s="2971"/>
      <c r="T33" s="2971"/>
      <c r="U33" s="2971"/>
      <c r="V33" s="2971"/>
      <c r="W33" s="2971"/>
      <c r="X33" s="2971"/>
      <c r="Y33" s="2971"/>
      <c r="Z33" s="2972"/>
      <c r="AA33" s="2973" t="s">
        <v>1982</v>
      </c>
      <c r="AB33" s="2974"/>
      <c r="AC33" s="2974"/>
      <c r="AD33" s="2974"/>
      <c r="AE33" s="2974"/>
      <c r="AF33" s="2975"/>
      <c r="AG33" s="2976" t="s">
        <v>1895</v>
      </c>
      <c r="AH33" s="2977"/>
      <c r="AI33" s="2977"/>
      <c r="AJ33" s="2977"/>
      <c r="AK33" s="2977"/>
      <c r="AL33" s="2978"/>
      <c r="AM33" s="2934"/>
      <c r="AN33" s="2934"/>
      <c r="AO33" s="2934"/>
      <c r="AP33" s="432"/>
      <c r="AQ33" s="432"/>
      <c r="AR33" s="432"/>
      <c r="AS33" s="432"/>
      <c r="AT33" s="432"/>
      <c r="AU33" s="432"/>
      <c r="AV33" s="432"/>
      <c r="AW33" s="432"/>
      <c r="AX33" s="432"/>
    </row>
    <row r="34" spans="1:50" ht="15" customHeight="1">
      <c r="A34" s="2934"/>
      <c r="B34" s="2934"/>
      <c r="C34" s="2934"/>
      <c r="D34" s="2979" t="s">
        <v>1896</v>
      </c>
      <c r="E34" s="2980"/>
      <c r="F34" s="2980"/>
      <c r="G34" s="2980"/>
      <c r="H34" s="2981"/>
      <c r="I34" s="2985" t="s">
        <v>1897</v>
      </c>
      <c r="J34" s="2986"/>
      <c r="K34" s="2986"/>
      <c r="L34" s="2986"/>
      <c r="M34" s="2986"/>
      <c r="N34" s="2986"/>
      <c r="O34" s="2986"/>
      <c r="P34" s="2986"/>
      <c r="Q34" s="2986"/>
      <c r="R34" s="2986"/>
      <c r="S34" s="2986"/>
      <c r="T34" s="2986"/>
      <c r="U34" s="2986"/>
      <c r="V34" s="2986"/>
      <c r="W34" s="2986"/>
      <c r="X34" s="2986"/>
      <c r="Y34" s="2986"/>
      <c r="Z34" s="2986"/>
      <c r="AA34" s="2986"/>
      <c r="AB34" s="2986"/>
      <c r="AC34" s="2986"/>
      <c r="AD34" s="2986"/>
      <c r="AE34" s="2986"/>
      <c r="AF34" s="2986"/>
      <c r="AG34" s="2986"/>
      <c r="AH34" s="2986"/>
      <c r="AI34" s="2986"/>
      <c r="AJ34" s="2986"/>
      <c r="AK34" s="2986"/>
      <c r="AL34" s="2987"/>
      <c r="AM34" s="2934"/>
      <c r="AN34" s="2934"/>
      <c r="AO34" s="2934"/>
      <c r="AP34" s="432"/>
      <c r="AQ34" s="432"/>
      <c r="AR34" s="432"/>
      <c r="AS34" s="432"/>
      <c r="AT34" s="432"/>
      <c r="AU34" s="432"/>
      <c r="AV34" s="432"/>
      <c r="AW34" s="432"/>
      <c r="AX34" s="432"/>
    </row>
    <row r="35" spans="1:50" ht="15" customHeight="1">
      <c r="A35" s="2934"/>
      <c r="B35" s="2934"/>
      <c r="C35" s="2934"/>
      <c r="D35" s="2982"/>
      <c r="E35" s="2983"/>
      <c r="F35" s="2983"/>
      <c r="G35" s="2983"/>
      <c r="H35" s="2984"/>
      <c r="I35" s="2988" t="s">
        <v>1898</v>
      </c>
      <c r="J35" s="2989"/>
      <c r="K35" s="2989"/>
      <c r="L35" s="2989"/>
      <c r="M35" s="2990"/>
      <c r="N35" s="2990"/>
      <c r="O35" s="2990"/>
      <c r="P35" s="2990"/>
      <c r="Q35" s="2990"/>
      <c r="R35" s="2990"/>
      <c r="S35" s="2990"/>
      <c r="T35" s="2990"/>
      <c r="U35" s="2990"/>
      <c r="V35" s="2990"/>
      <c r="W35" s="2990"/>
      <c r="X35" s="2990"/>
      <c r="Y35" s="2990"/>
      <c r="Z35" s="435" t="s">
        <v>560</v>
      </c>
      <c r="AA35" s="2991" t="s">
        <v>1899</v>
      </c>
      <c r="AB35" s="2991"/>
      <c r="AC35" s="2991"/>
      <c r="AD35" s="2991"/>
      <c r="AE35" s="2991"/>
      <c r="AF35" s="2991"/>
      <c r="AG35" s="2991"/>
      <c r="AH35" s="2991"/>
      <c r="AI35" s="2991"/>
      <c r="AJ35" s="2991"/>
      <c r="AK35" s="2991"/>
      <c r="AL35" s="2992"/>
      <c r="AM35" s="2934"/>
      <c r="AN35" s="2934"/>
      <c r="AO35" s="2934"/>
      <c r="AP35" s="432"/>
      <c r="AQ35" s="432"/>
      <c r="AR35" s="432"/>
      <c r="AS35" s="432"/>
      <c r="AT35" s="432"/>
      <c r="AU35" s="432"/>
      <c r="AV35" s="432"/>
      <c r="AW35" s="432"/>
      <c r="AX35" s="432"/>
    </row>
    <row r="36" spans="1:50" ht="7.5" customHeight="1">
      <c r="A36" s="2934"/>
      <c r="B36" s="2934"/>
      <c r="C36" s="2934"/>
      <c r="D36" s="2993"/>
      <c r="E36" s="2993"/>
      <c r="F36" s="2993"/>
      <c r="G36" s="2993"/>
      <c r="H36" s="2993"/>
      <c r="I36" s="2993"/>
      <c r="J36" s="2993"/>
      <c r="K36" s="2993"/>
      <c r="L36" s="2993"/>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34"/>
      <c r="AN36" s="2934"/>
      <c r="AO36" s="2934"/>
      <c r="AP36" s="432"/>
      <c r="AQ36" s="432"/>
      <c r="AR36" s="432"/>
      <c r="AS36" s="432"/>
      <c r="AT36" s="432"/>
      <c r="AU36" s="432"/>
      <c r="AV36" s="432"/>
      <c r="AW36" s="432"/>
      <c r="AX36" s="432"/>
    </row>
    <row r="37" spans="1:50" ht="12" customHeight="1">
      <c r="A37" s="2934"/>
      <c r="B37" s="2934"/>
      <c r="C37" s="2934"/>
      <c r="D37" s="2994" t="s">
        <v>1900</v>
      </c>
      <c r="E37" s="2994"/>
      <c r="F37" s="2994"/>
      <c r="G37" s="2994"/>
      <c r="H37" s="2994"/>
      <c r="I37" s="2994"/>
      <c r="J37" s="2994"/>
      <c r="K37" s="2994"/>
      <c r="L37" s="2994"/>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34"/>
      <c r="AN37" s="2934"/>
      <c r="AO37" s="2934"/>
      <c r="AP37" s="432"/>
      <c r="AQ37" s="432"/>
      <c r="AR37" s="432"/>
      <c r="AS37" s="432"/>
      <c r="AT37" s="432"/>
      <c r="AU37" s="432"/>
      <c r="AV37" s="432"/>
      <c r="AW37" s="432"/>
      <c r="AX37" s="432"/>
    </row>
    <row r="38" spans="1:50" ht="12" customHeight="1">
      <c r="A38" s="2934"/>
      <c r="B38" s="2934"/>
      <c r="C38" s="2934"/>
      <c r="D38" s="2950" t="s">
        <v>1901</v>
      </c>
      <c r="E38" s="2950"/>
      <c r="F38" s="2950"/>
      <c r="G38" s="2950"/>
      <c r="H38" s="2950"/>
      <c r="I38" s="2950"/>
      <c r="J38" s="2950"/>
      <c r="K38" s="2950"/>
      <c r="L38" s="2950"/>
      <c r="M38" s="2950"/>
      <c r="N38" s="2950"/>
      <c r="O38" s="2950"/>
      <c r="P38" s="2950"/>
      <c r="Q38" s="2950"/>
      <c r="R38" s="2950"/>
      <c r="S38" s="2950"/>
      <c r="T38" s="2950"/>
      <c r="U38" s="2950"/>
      <c r="V38" s="2950"/>
      <c r="W38" s="2950"/>
      <c r="X38" s="2950"/>
      <c r="Y38" s="2950"/>
      <c r="Z38" s="2950"/>
      <c r="AA38" s="2950"/>
      <c r="AB38" s="2950"/>
      <c r="AC38" s="2950"/>
      <c r="AD38" s="2950"/>
      <c r="AE38" s="2950"/>
      <c r="AF38" s="2950"/>
      <c r="AG38" s="2950"/>
      <c r="AH38" s="2950"/>
      <c r="AI38" s="2950"/>
      <c r="AJ38" s="2950"/>
      <c r="AK38" s="2950"/>
      <c r="AL38" s="2950"/>
      <c r="AM38" s="2934"/>
      <c r="AN38" s="2934"/>
      <c r="AO38" s="2934"/>
      <c r="AP38" s="432"/>
      <c r="AQ38" s="432"/>
      <c r="AR38" s="432"/>
      <c r="AS38" s="432"/>
      <c r="AT38" s="432"/>
      <c r="AU38" s="432"/>
      <c r="AV38" s="432"/>
      <c r="AW38" s="432"/>
      <c r="AX38" s="432"/>
    </row>
    <row r="39" spans="1:50" ht="12" customHeight="1">
      <c r="A39" s="2934"/>
      <c r="B39" s="2934"/>
      <c r="C39" s="2934"/>
      <c r="D39" s="2950" t="s">
        <v>1984</v>
      </c>
      <c r="E39" s="2950"/>
      <c r="F39" s="2950"/>
      <c r="G39" s="2950"/>
      <c r="H39" s="2950"/>
      <c r="I39" s="2950"/>
      <c r="J39" s="2950"/>
      <c r="K39" s="2950"/>
      <c r="L39" s="2950"/>
      <c r="M39" s="2950"/>
      <c r="N39" s="2950"/>
      <c r="O39" s="2950"/>
      <c r="P39" s="2950"/>
      <c r="Q39" s="2950"/>
      <c r="R39" s="2950"/>
      <c r="S39" s="2950"/>
      <c r="T39" s="2950"/>
      <c r="U39" s="2950"/>
      <c r="V39" s="2950"/>
      <c r="W39" s="2950"/>
      <c r="X39" s="2950"/>
      <c r="Y39" s="2950"/>
      <c r="Z39" s="2950"/>
      <c r="AA39" s="2950"/>
      <c r="AB39" s="2950"/>
      <c r="AC39" s="2950"/>
      <c r="AD39" s="2950"/>
      <c r="AE39" s="2950"/>
      <c r="AF39" s="2950"/>
      <c r="AG39" s="2950"/>
      <c r="AH39" s="2950"/>
      <c r="AI39" s="2950"/>
      <c r="AJ39" s="2950"/>
      <c r="AK39" s="2950"/>
      <c r="AL39" s="2950"/>
      <c r="AM39" s="2934"/>
      <c r="AN39" s="2934"/>
      <c r="AO39" s="2934"/>
      <c r="AP39" s="432"/>
      <c r="AQ39" s="432"/>
      <c r="AR39" s="432"/>
      <c r="AS39" s="432"/>
      <c r="AT39" s="432"/>
      <c r="AU39" s="432"/>
      <c r="AV39" s="432"/>
      <c r="AW39" s="432"/>
      <c r="AX39" s="432"/>
    </row>
    <row r="40" spans="1:50" ht="12" customHeight="1">
      <c r="A40" s="2934"/>
      <c r="B40" s="2934"/>
      <c r="C40" s="2934"/>
      <c r="D40" s="2950" t="s">
        <v>1985</v>
      </c>
      <c r="E40" s="2950"/>
      <c r="F40" s="2950"/>
      <c r="G40" s="2950"/>
      <c r="H40" s="2950"/>
      <c r="I40" s="2950"/>
      <c r="J40" s="2950"/>
      <c r="K40" s="2950"/>
      <c r="L40" s="2950"/>
      <c r="M40" s="2950"/>
      <c r="N40" s="2950"/>
      <c r="O40" s="2950"/>
      <c r="P40" s="2950"/>
      <c r="Q40" s="2950"/>
      <c r="R40" s="2950"/>
      <c r="S40" s="2950"/>
      <c r="T40" s="2950"/>
      <c r="U40" s="2950"/>
      <c r="V40" s="2950"/>
      <c r="W40" s="2950"/>
      <c r="X40" s="2950"/>
      <c r="Y40" s="2950"/>
      <c r="Z40" s="2950"/>
      <c r="AA40" s="2950"/>
      <c r="AB40" s="2950"/>
      <c r="AC40" s="2950"/>
      <c r="AD40" s="2950"/>
      <c r="AE40" s="2950"/>
      <c r="AF40" s="2950"/>
      <c r="AG40" s="2950"/>
      <c r="AH40" s="2950"/>
      <c r="AI40" s="2950"/>
      <c r="AJ40" s="2950"/>
      <c r="AK40" s="2950"/>
      <c r="AL40" s="2950"/>
      <c r="AM40" s="2934"/>
      <c r="AN40" s="2934"/>
      <c r="AO40" s="2934"/>
      <c r="AP40" s="432"/>
      <c r="AQ40" s="432"/>
      <c r="AR40" s="432"/>
      <c r="AS40" s="432"/>
      <c r="AT40" s="432"/>
      <c r="AU40" s="432"/>
      <c r="AV40" s="432"/>
      <c r="AW40" s="432"/>
      <c r="AX40" s="432"/>
    </row>
    <row r="41" spans="1:50" ht="12" customHeight="1">
      <c r="A41" s="2934"/>
      <c r="B41" s="2934"/>
      <c r="C41" s="2934"/>
      <c r="D41" s="2950" t="s">
        <v>1986</v>
      </c>
      <c r="E41" s="2950"/>
      <c r="F41" s="2950"/>
      <c r="G41" s="2950"/>
      <c r="H41" s="2950"/>
      <c r="I41" s="2950"/>
      <c r="J41" s="2950"/>
      <c r="K41" s="2950"/>
      <c r="L41" s="2950"/>
      <c r="M41" s="2950"/>
      <c r="N41" s="2950"/>
      <c r="O41" s="2950"/>
      <c r="P41" s="2950"/>
      <c r="Q41" s="2950"/>
      <c r="R41" s="2950"/>
      <c r="S41" s="2950"/>
      <c r="T41" s="2950"/>
      <c r="U41" s="2950"/>
      <c r="V41" s="2950"/>
      <c r="W41" s="2950"/>
      <c r="X41" s="2950"/>
      <c r="Y41" s="2950"/>
      <c r="Z41" s="2950"/>
      <c r="AA41" s="2950"/>
      <c r="AB41" s="2950"/>
      <c r="AC41" s="2950"/>
      <c r="AD41" s="2950"/>
      <c r="AE41" s="2950"/>
      <c r="AF41" s="2950"/>
      <c r="AG41" s="2950"/>
      <c r="AH41" s="2950"/>
      <c r="AI41" s="2950"/>
      <c r="AJ41" s="2950"/>
      <c r="AK41" s="2950"/>
      <c r="AL41" s="2950"/>
      <c r="AM41" s="2934"/>
      <c r="AN41" s="2934"/>
      <c r="AO41" s="2934"/>
      <c r="AP41" s="432"/>
      <c r="AQ41" s="432"/>
      <c r="AR41" s="432"/>
      <c r="AS41" s="432"/>
      <c r="AT41" s="432"/>
      <c r="AU41" s="432"/>
      <c r="AV41" s="432"/>
      <c r="AW41" s="432"/>
      <c r="AX41" s="432"/>
    </row>
    <row r="42" spans="1:50" ht="12" customHeight="1">
      <c r="A42" s="2934"/>
      <c r="B42" s="2934"/>
      <c r="C42" s="2934"/>
      <c r="D42" s="2950" t="s">
        <v>1902</v>
      </c>
      <c r="E42" s="2950"/>
      <c r="F42" s="2950"/>
      <c r="G42" s="2950"/>
      <c r="H42" s="2950"/>
      <c r="I42" s="2950"/>
      <c r="J42" s="2950"/>
      <c r="K42" s="2950"/>
      <c r="L42" s="2950"/>
      <c r="M42" s="2950"/>
      <c r="N42" s="2950"/>
      <c r="O42" s="2950"/>
      <c r="P42" s="2950"/>
      <c r="Q42" s="2950"/>
      <c r="R42" s="2950"/>
      <c r="S42" s="2950"/>
      <c r="T42" s="2950"/>
      <c r="U42" s="2950"/>
      <c r="V42" s="2950"/>
      <c r="W42" s="2950"/>
      <c r="X42" s="2950"/>
      <c r="Y42" s="2950"/>
      <c r="Z42" s="2950"/>
      <c r="AA42" s="2950"/>
      <c r="AB42" s="2950"/>
      <c r="AC42" s="2950"/>
      <c r="AD42" s="2950"/>
      <c r="AE42" s="2950"/>
      <c r="AF42" s="2950"/>
      <c r="AG42" s="2950"/>
      <c r="AH42" s="2950"/>
      <c r="AI42" s="2950"/>
      <c r="AJ42" s="2950"/>
      <c r="AK42" s="2950"/>
      <c r="AL42" s="2950"/>
      <c r="AM42" s="2934"/>
      <c r="AN42" s="2934"/>
      <c r="AO42" s="2934"/>
      <c r="AP42" s="432"/>
      <c r="AQ42" s="432"/>
      <c r="AR42" s="432"/>
      <c r="AS42" s="432"/>
      <c r="AT42" s="432"/>
      <c r="AU42" s="432"/>
      <c r="AV42" s="432"/>
      <c r="AW42" s="432"/>
      <c r="AX42" s="432"/>
    </row>
    <row r="43" spans="1:50" ht="12" customHeight="1">
      <c r="A43" s="2934"/>
      <c r="B43" s="2934"/>
      <c r="C43" s="2934"/>
      <c r="D43" s="2950" t="s">
        <v>1903</v>
      </c>
      <c r="E43" s="2950"/>
      <c r="F43" s="2950"/>
      <c r="G43" s="2950"/>
      <c r="H43" s="2950"/>
      <c r="I43" s="2950"/>
      <c r="J43" s="2950"/>
      <c r="K43" s="2950"/>
      <c r="L43" s="2950"/>
      <c r="M43" s="2950"/>
      <c r="N43" s="2950"/>
      <c r="O43" s="2950"/>
      <c r="P43" s="2950"/>
      <c r="Q43" s="2950"/>
      <c r="R43" s="2950"/>
      <c r="S43" s="2950"/>
      <c r="T43" s="2950"/>
      <c r="U43" s="2950"/>
      <c r="V43" s="2950"/>
      <c r="W43" s="2950"/>
      <c r="X43" s="2950"/>
      <c r="Y43" s="2950"/>
      <c r="Z43" s="2950"/>
      <c r="AA43" s="2950"/>
      <c r="AB43" s="2950"/>
      <c r="AC43" s="2950"/>
      <c r="AD43" s="2950"/>
      <c r="AE43" s="2950"/>
      <c r="AF43" s="2950"/>
      <c r="AG43" s="2950"/>
      <c r="AH43" s="2950"/>
      <c r="AI43" s="2950"/>
      <c r="AJ43" s="2950"/>
      <c r="AK43" s="2950"/>
      <c r="AL43" s="2950"/>
      <c r="AM43" s="2934"/>
      <c r="AN43" s="2934"/>
      <c r="AO43" s="2934"/>
      <c r="AP43" s="432"/>
      <c r="AQ43" s="432"/>
      <c r="AR43" s="432"/>
      <c r="AS43" s="432"/>
      <c r="AT43" s="432"/>
      <c r="AU43" s="432"/>
      <c r="AV43" s="432"/>
      <c r="AW43" s="432"/>
      <c r="AX43" s="432"/>
    </row>
    <row r="44" spans="1:50" ht="12" customHeight="1">
      <c r="A44" s="2934"/>
      <c r="B44" s="2934"/>
      <c r="C44" s="2934"/>
      <c r="D44" s="2950" t="s">
        <v>1904</v>
      </c>
      <c r="E44" s="2950"/>
      <c r="F44" s="2950"/>
      <c r="G44" s="2950"/>
      <c r="H44" s="2950"/>
      <c r="I44" s="2950"/>
      <c r="J44" s="2950"/>
      <c r="K44" s="2950"/>
      <c r="L44" s="2950"/>
      <c r="M44" s="2950"/>
      <c r="N44" s="2950"/>
      <c r="O44" s="2950"/>
      <c r="P44" s="2950"/>
      <c r="Q44" s="2950"/>
      <c r="R44" s="2950"/>
      <c r="S44" s="2950"/>
      <c r="T44" s="2950"/>
      <c r="U44" s="2950"/>
      <c r="V44" s="2950"/>
      <c r="W44" s="2950"/>
      <c r="X44" s="2950"/>
      <c r="Y44" s="2950"/>
      <c r="Z44" s="2950"/>
      <c r="AA44" s="2950"/>
      <c r="AB44" s="2950"/>
      <c r="AC44" s="2950"/>
      <c r="AD44" s="2950"/>
      <c r="AE44" s="2950"/>
      <c r="AF44" s="2950"/>
      <c r="AG44" s="2950"/>
      <c r="AH44" s="2950"/>
      <c r="AI44" s="2950"/>
      <c r="AJ44" s="2950"/>
      <c r="AK44" s="2950"/>
      <c r="AL44" s="2950"/>
      <c r="AM44" s="2934"/>
      <c r="AN44" s="2934"/>
      <c r="AO44" s="2934"/>
      <c r="AP44" s="432"/>
      <c r="AQ44" s="432"/>
      <c r="AR44" s="432"/>
      <c r="AS44" s="432"/>
      <c r="AT44" s="432"/>
      <c r="AU44" s="432"/>
      <c r="AV44" s="432"/>
      <c r="AW44" s="432"/>
      <c r="AX44" s="432"/>
    </row>
    <row r="45" spans="1:50" ht="15" customHeight="1">
      <c r="A45" s="2934"/>
      <c r="B45" s="2934"/>
      <c r="C45" s="2934"/>
      <c r="D45" s="2951" t="s">
        <v>1905</v>
      </c>
      <c r="E45" s="2952"/>
      <c r="F45" s="2952"/>
      <c r="G45" s="2952"/>
      <c r="H45" s="2952"/>
      <c r="I45" s="2952"/>
      <c r="J45" s="2952"/>
      <c r="K45" s="2952"/>
      <c r="L45" s="2952"/>
      <c r="M45" s="2952"/>
      <c r="N45" s="2952"/>
      <c r="O45" s="2952"/>
      <c r="P45" s="2952"/>
      <c r="Q45" s="2952"/>
      <c r="R45" s="2952"/>
      <c r="S45" s="2952"/>
      <c r="T45" s="2952"/>
      <c r="U45" s="2952"/>
      <c r="V45" s="2952"/>
      <c r="W45" s="2952"/>
      <c r="X45" s="2952"/>
      <c r="Y45" s="2952"/>
      <c r="Z45" s="2952"/>
      <c r="AA45" s="2952"/>
      <c r="AB45" s="2952"/>
      <c r="AC45" s="2952"/>
      <c r="AD45" s="2952"/>
      <c r="AE45" s="2952"/>
      <c r="AF45" s="2952"/>
      <c r="AG45" s="2952"/>
      <c r="AH45" s="2952"/>
      <c r="AI45" s="2952"/>
      <c r="AJ45" s="2952"/>
      <c r="AK45" s="2952"/>
      <c r="AL45" s="2952"/>
      <c r="AM45" s="2934"/>
      <c r="AN45" s="2934"/>
      <c r="AO45" s="2934"/>
      <c r="AP45" s="432"/>
      <c r="AQ45" s="432"/>
      <c r="AR45" s="432"/>
      <c r="AS45" s="432"/>
      <c r="AT45" s="432"/>
      <c r="AU45" s="432"/>
      <c r="AV45" s="432"/>
      <c r="AW45" s="432"/>
      <c r="AX45" s="432"/>
    </row>
    <row r="46" spans="1:50" ht="8.25" customHeight="1">
      <c r="A46" s="2934"/>
      <c r="B46" s="2934"/>
      <c r="C46" s="2934"/>
      <c r="D46" s="2953"/>
      <c r="E46" s="2953"/>
      <c r="F46" s="2953"/>
      <c r="G46" s="2953"/>
      <c r="H46" s="2953"/>
      <c r="I46" s="2953"/>
      <c r="J46" s="2953"/>
      <c r="K46" s="2953"/>
      <c r="L46" s="2953"/>
      <c r="M46" s="2953"/>
      <c r="N46" s="2953"/>
      <c r="O46" s="2953"/>
      <c r="P46" s="2953"/>
      <c r="Q46" s="2953"/>
      <c r="R46" s="2953"/>
      <c r="S46" s="2953"/>
      <c r="T46" s="2953"/>
      <c r="U46" s="2953"/>
      <c r="V46" s="2953"/>
      <c r="W46" s="2953"/>
      <c r="X46" s="2953"/>
      <c r="Y46" s="2953"/>
      <c r="Z46" s="2953"/>
      <c r="AA46" s="2953"/>
      <c r="AB46" s="2953"/>
      <c r="AC46" s="2953"/>
      <c r="AD46" s="2953"/>
      <c r="AE46" s="2953"/>
      <c r="AF46" s="2953"/>
      <c r="AG46" s="2953"/>
      <c r="AH46" s="2953"/>
      <c r="AI46" s="2953"/>
      <c r="AJ46" s="2953"/>
      <c r="AK46" s="2953"/>
      <c r="AL46" s="2953"/>
      <c r="AM46" s="2934"/>
      <c r="AN46" s="2934"/>
      <c r="AO46" s="2934"/>
      <c r="AP46" s="432"/>
      <c r="AQ46" s="432"/>
      <c r="AR46" s="432"/>
      <c r="AS46" s="432"/>
      <c r="AT46" s="432"/>
      <c r="AU46" s="432"/>
      <c r="AV46" s="432"/>
      <c r="AW46" s="432"/>
      <c r="AX46" s="432"/>
    </row>
    <row r="47" spans="1:50" ht="20.100000000000001" customHeight="1">
      <c r="A47" s="2934"/>
      <c r="B47" s="2934"/>
      <c r="C47" s="2934"/>
      <c r="D47" s="2954" t="s">
        <v>566</v>
      </c>
      <c r="E47" s="2955"/>
      <c r="F47" s="2955"/>
      <c r="G47" s="2955"/>
      <c r="H47" s="2956"/>
      <c r="I47" s="2957" t="s">
        <v>1906</v>
      </c>
      <c r="J47" s="2958"/>
      <c r="K47" s="2958"/>
      <c r="L47" s="2958"/>
      <c r="M47" s="2958"/>
      <c r="N47" s="2958"/>
      <c r="O47" s="2958"/>
      <c r="P47" s="2958"/>
      <c r="Q47" s="2958"/>
      <c r="R47" s="2958"/>
      <c r="S47" s="2958"/>
      <c r="T47" s="2959" t="s">
        <v>1907</v>
      </c>
      <c r="U47" s="2959"/>
      <c r="V47" s="2959"/>
      <c r="W47" s="2959"/>
      <c r="X47" s="2959"/>
      <c r="Y47" s="2960"/>
      <c r="Z47" s="2961" t="s">
        <v>1908</v>
      </c>
      <c r="AA47" s="2962"/>
      <c r="AB47" s="2962"/>
      <c r="AC47" s="2962"/>
      <c r="AD47" s="2962"/>
      <c r="AE47" s="2962"/>
      <c r="AF47" s="2962"/>
      <c r="AG47" s="2962"/>
      <c r="AH47" s="2962"/>
      <c r="AI47" s="2963"/>
      <c r="AJ47" s="2964" t="s">
        <v>1508</v>
      </c>
      <c r="AK47" s="2965"/>
      <c r="AL47" s="2966"/>
      <c r="AM47" s="2934"/>
      <c r="AN47" s="2934"/>
      <c r="AO47" s="2934"/>
      <c r="AP47" s="432"/>
      <c r="AQ47" s="432"/>
      <c r="AR47" s="432"/>
      <c r="AS47" s="432"/>
      <c r="AT47" s="432"/>
      <c r="AU47" s="432"/>
      <c r="AV47" s="432"/>
      <c r="AW47" s="432"/>
      <c r="AX47" s="432"/>
    </row>
    <row r="48" spans="1:50" ht="20.100000000000001" customHeight="1">
      <c r="A48" s="2934"/>
      <c r="B48" s="2934"/>
      <c r="C48" s="2934"/>
      <c r="D48" s="2935" t="s">
        <v>1909</v>
      </c>
      <c r="E48" s="2936"/>
      <c r="F48" s="2936"/>
      <c r="G48" s="2936"/>
      <c r="H48" s="2937"/>
      <c r="I48" s="2938" t="s">
        <v>1983</v>
      </c>
      <c r="J48" s="2939"/>
      <c r="K48" s="2939"/>
      <c r="L48" s="2939"/>
      <c r="M48" s="2939"/>
      <c r="N48" s="2939"/>
      <c r="O48" s="2939"/>
      <c r="P48" s="2939"/>
      <c r="Q48" s="2939"/>
      <c r="R48" s="2939"/>
      <c r="S48" s="2939"/>
      <c r="T48" s="2939"/>
      <c r="U48" s="2939"/>
      <c r="V48" s="2939"/>
      <c r="W48" s="2939"/>
      <c r="X48" s="2939"/>
      <c r="Y48" s="2939"/>
      <c r="Z48" s="2939"/>
      <c r="AA48" s="2939"/>
      <c r="AB48" s="2939"/>
      <c r="AC48" s="2939"/>
      <c r="AD48" s="2939"/>
      <c r="AE48" s="2939"/>
      <c r="AF48" s="2939"/>
      <c r="AG48" s="2939"/>
      <c r="AH48" s="2939"/>
      <c r="AI48" s="2939"/>
      <c r="AJ48" s="2939"/>
      <c r="AK48" s="2939"/>
      <c r="AL48" s="2940"/>
      <c r="AM48" s="2934"/>
      <c r="AN48" s="2934"/>
      <c r="AO48" s="2934"/>
      <c r="AP48" s="432"/>
      <c r="AQ48" s="432"/>
      <c r="AR48" s="432"/>
      <c r="AS48" s="432"/>
      <c r="AT48" s="432"/>
      <c r="AU48" s="432"/>
      <c r="AV48" s="432"/>
      <c r="AW48" s="432"/>
      <c r="AX48" s="432"/>
    </row>
    <row r="49" spans="1:50" ht="19.5" customHeight="1">
      <c r="A49" s="2934"/>
      <c r="B49" s="2934"/>
      <c r="C49" s="2934"/>
      <c r="D49" s="2941" t="s">
        <v>1910</v>
      </c>
      <c r="E49" s="2942"/>
      <c r="F49" s="2942"/>
      <c r="G49" s="2942"/>
      <c r="H49" s="2943"/>
      <c r="I49" s="2944" t="s">
        <v>2360</v>
      </c>
      <c r="J49" s="2945"/>
      <c r="K49" s="2945"/>
      <c r="L49" s="2945"/>
      <c r="M49" s="2945"/>
      <c r="N49" s="2945"/>
      <c r="O49" s="2945"/>
      <c r="P49" s="2945"/>
      <c r="Q49" s="2945"/>
      <c r="R49" s="2945" t="s">
        <v>2361</v>
      </c>
      <c r="S49" s="2945"/>
      <c r="T49" s="2945"/>
      <c r="U49" s="2945"/>
      <c r="V49" s="2945"/>
      <c r="W49" s="2945"/>
      <c r="X49" s="2945"/>
      <c r="Y49" s="2945"/>
      <c r="Z49" s="2945"/>
      <c r="AA49" s="2945"/>
      <c r="AB49" s="2945"/>
      <c r="AC49" s="2945"/>
      <c r="AD49" s="2945"/>
      <c r="AE49" s="2945"/>
      <c r="AF49" s="2945"/>
      <c r="AG49" s="2945"/>
      <c r="AH49" s="2945"/>
      <c r="AI49" s="2945"/>
      <c r="AJ49" s="2945"/>
      <c r="AK49" s="2945"/>
      <c r="AL49" s="2946"/>
      <c r="AM49" s="2934"/>
      <c r="AN49" s="2934"/>
      <c r="AO49" s="2934"/>
      <c r="AP49" s="432"/>
      <c r="AQ49" s="432"/>
      <c r="AR49" s="432"/>
      <c r="AS49" s="432"/>
      <c r="AT49" s="432"/>
      <c r="AU49" s="432"/>
      <c r="AV49" s="432"/>
      <c r="AW49" s="432"/>
      <c r="AX49" s="432"/>
    </row>
    <row r="50" spans="1:50" ht="1.5" customHeight="1">
      <c r="A50" s="2934"/>
      <c r="B50" s="2934"/>
      <c r="C50" s="2934"/>
      <c r="D50" s="436"/>
      <c r="E50" s="436"/>
      <c r="F50" s="436"/>
      <c r="G50" s="436"/>
      <c r="H50" s="436"/>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2947" t="s">
        <v>1911</v>
      </c>
      <c r="AL50" s="2947"/>
      <c r="AM50" s="2934"/>
      <c r="AN50" s="2934"/>
      <c r="AO50" s="2934"/>
      <c r="AP50" s="432"/>
      <c r="AQ50" s="432"/>
      <c r="AR50" s="432"/>
      <c r="AS50" s="432"/>
      <c r="AT50" s="432"/>
      <c r="AU50" s="432"/>
      <c r="AV50" s="432"/>
      <c r="AW50" s="432"/>
      <c r="AX50" s="432"/>
    </row>
    <row r="51" spans="1:50" ht="12.75" customHeight="1">
      <c r="A51" s="2934"/>
      <c r="B51" s="2934"/>
      <c r="C51" s="2934"/>
      <c r="D51" s="2934"/>
      <c r="E51" s="2934"/>
      <c r="F51" s="2934"/>
      <c r="G51" s="2934"/>
      <c r="H51" s="2934"/>
      <c r="I51" s="2934"/>
      <c r="J51" s="2934"/>
      <c r="K51" s="2934"/>
      <c r="L51" s="2934"/>
      <c r="M51" s="2934"/>
      <c r="N51" s="2934"/>
      <c r="O51" s="2934"/>
      <c r="P51" s="2934"/>
      <c r="Q51" s="2934"/>
      <c r="R51" s="2934"/>
      <c r="S51" s="2934"/>
      <c r="T51" s="2934"/>
      <c r="U51" s="2934"/>
      <c r="V51" s="2934"/>
      <c r="W51" s="2934"/>
      <c r="X51" s="2934"/>
      <c r="Y51" s="2934"/>
      <c r="Z51" s="2934"/>
      <c r="AA51" s="2934"/>
      <c r="AB51" s="2934"/>
      <c r="AC51" s="2934"/>
      <c r="AD51" s="2949"/>
      <c r="AE51" s="2935" t="s">
        <v>1912</v>
      </c>
      <c r="AF51" s="2936"/>
      <c r="AG51" s="2936"/>
      <c r="AH51" s="2936"/>
      <c r="AI51" s="2936"/>
      <c r="AJ51" s="2937"/>
      <c r="AK51" s="2948"/>
      <c r="AL51" s="2948"/>
      <c r="AM51" s="2934"/>
      <c r="AN51" s="2934"/>
      <c r="AO51" s="2934"/>
      <c r="AP51" s="432"/>
      <c r="AQ51" s="432"/>
      <c r="AR51" s="432"/>
      <c r="AS51" s="432"/>
      <c r="AT51" s="432"/>
      <c r="AU51" s="432"/>
      <c r="AV51" s="432"/>
      <c r="AW51" s="432"/>
      <c r="AX51" s="432"/>
    </row>
    <row r="52" spans="1:50" ht="57" customHeight="1">
      <c r="A52" s="2934"/>
      <c r="B52" s="2934"/>
      <c r="C52" s="2934"/>
      <c r="D52" s="2934"/>
      <c r="E52" s="2934"/>
      <c r="F52" s="2934"/>
      <c r="G52" s="2934"/>
      <c r="H52" s="2934"/>
      <c r="I52" s="2934"/>
      <c r="J52" s="2934"/>
      <c r="K52" s="2934"/>
      <c r="L52" s="2934"/>
      <c r="M52" s="2934"/>
      <c r="N52" s="2934"/>
      <c r="O52" s="2934"/>
      <c r="P52" s="2934"/>
      <c r="Q52" s="2934"/>
      <c r="R52" s="2934"/>
      <c r="S52" s="2934"/>
      <c r="T52" s="2934"/>
      <c r="U52" s="2934"/>
      <c r="V52" s="2934"/>
      <c r="W52" s="2934"/>
      <c r="X52" s="2934"/>
      <c r="Y52" s="2934"/>
      <c r="Z52" s="2934"/>
      <c r="AA52" s="2934"/>
      <c r="AB52" s="2934"/>
      <c r="AC52" s="2934"/>
      <c r="AD52" s="2934"/>
      <c r="AE52" s="2934"/>
      <c r="AF52" s="2934"/>
      <c r="AG52" s="2934"/>
      <c r="AH52" s="2934"/>
      <c r="AI52" s="2934"/>
      <c r="AJ52" s="2934"/>
      <c r="AK52" s="2934"/>
      <c r="AL52" s="2934"/>
      <c r="AM52" s="2934"/>
      <c r="AN52" s="2934"/>
      <c r="AO52" s="2934"/>
      <c r="AP52" s="432"/>
      <c r="AQ52" s="432"/>
      <c r="AR52" s="432"/>
      <c r="AS52" s="432"/>
      <c r="AT52" s="432"/>
      <c r="AU52" s="432"/>
      <c r="AV52" s="432"/>
      <c r="AW52" s="432"/>
      <c r="AX52" s="432"/>
    </row>
    <row r="53" spans="1:50" s="437" customFormat="1" ht="15" customHeight="1"/>
  </sheetData>
  <sheetProtection algorithmName="SHA-512" hashValue="L1D1SjW6t58DrurdK3lr/sS35HjWe+TGQRaaoAQYz025gsoiaF+R6DUDMLSk4oFMhMOm4zvF9z6SpwrSibxI8A==" saltValue="ErFb4uPQ9GYSEFcot9TNtg==" spinCount="100000" sheet="1" objects="1" scenarios="1" selectLockedCells="1" selectUnlockedCells="1"/>
  <mergeCells count="97">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 ref="D12:Z12"/>
    <mergeCell ref="D13:AL13"/>
    <mergeCell ref="D14:AB14"/>
    <mergeCell ref="AC14:AL14"/>
    <mergeCell ref="D15:H16"/>
    <mergeCell ref="I15:K15"/>
    <mergeCell ref="L15:AG15"/>
    <mergeCell ref="AH15:AL15"/>
    <mergeCell ref="I16:AG16"/>
    <mergeCell ref="AH16:AL1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23:H24"/>
    <mergeCell ref="I23:K23"/>
    <mergeCell ref="L23:AL23"/>
    <mergeCell ref="I24:AL24"/>
    <mergeCell ref="D25:H27"/>
    <mergeCell ref="I25:K25"/>
    <mergeCell ref="L25:AL25"/>
    <mergeCell ref="I26:J26"/>
    <mergeCell ref="K26:O26"/>
    <mergeCell ref="P26:AL26"/>
    <mergeCell ref="D32:AL32"/>
    <mergeCell ref="I27:AL27"/>
    <mergeCell ref="D28:H28"/>
    <mergeCell ref="I28:U28"/>
    <mergeCell ref="V28:Z28"/>
    <mergeCell ref="AA28:AL28"/>
    <mergeCell ref="D29:AL29"/>
    <mergeCell ref="D30:L30"/>
    <mergeCell ref="M30:Z30"/>
    <mergeCell ref="AA30:AL30"/>
    <mergeCell ref="D31:L31"/>
    <mergeCell ref="M31:AL31"/>
    <mergeCell ref="D41:AL41"/>
    <mergeCell ref="D33:H33"/>
    <mergeCell ref="I33:Z33"/>
    <mergeCell ref="AA33:AF33"/>
    <mergeCell ref="AG33:AL33"/>
    <mergeCell ref="D34:H35"/>
    <mergeCell ref="I34:AL34"/>
    <mergeCell ref="I35:L35"/>
    <mergeCell ref="M35:Y35"/>
    <mergeCell ref="AA35:AL35"/>
    <mergeCell ref="D36:AL36"/>
    <mergeCell ref="D37:AL37"/>
    <mergeCell ref="D38:AL38"/>
    <mergeCell ref="D39:AL39"/>
    <mergeCell ref="D40:AL40"/>
    <mergeCell ref="D42:AL42"/>
    <mergeCell ref="D43:AL43"/>
    <mergeCell ref="D44:AL44"/>
    <mergeCell ref="D45:AL46"/>
    <mergeCell ref="D47:H47"/>
    <mergeCell ref="I47:S47"/>
    <mergeCell ref="T47:Y47"/>
    <mergeCell ref="Z47:AI47"/>
    <mergeCell ref="AJ47:AL47"/>
    <mergeCell ref="D52:AL52"/>
    <mergeCell ref="D48:H48"/>
    <mergeCell ref="I48:AL48"/>
    <mergeCell ref="D49:H49"/>
    <mergeCell ref="I49:Q49"/>
    <mergeCell ref="R49:AL49"/>
    <mergeCell ref="AK50:AL51"/>
    <mergeCell ref="D51:AD51"/>
    <mergeCell ref="AE51:AJ51"/>
  </mergeCells>
  <phoneticPr fontId="15"/>
  <dataValidations count="2">
    <dataValidation imeMode="hiragana" allowBlank="1" showInputMessage="1" showErrorMessage="1" sqref="A1 AM1 D1 AB11 AF8:AF11 AA11:AA12 D7 D36:D45 D11:D14 T47 Z47 AJ47 AC14 A53:A1048576 AM53:AO1048576 B54:AL1048576 B53:C53 E53:AL53 AP1:XFD1048576 D47:D53 AJ3 I47:I50" xr:uid="{412310E2-3236-4F14-85F3-3D0BF7C27D1A}"/>
    <dataValidation imeMode="off" allowBlank="1" showInputMessage="1" showErrorMessage="1" sqref="J34:Z35 AG18:AL35 D15:I35 AG15:AL16 J15:Z32 AA15:AF35" xr:uid="{00960A52-496F-408B-9059-C199E4A7B1E8}"/>
  </dataValidations>
  <printOptions horizontalCentered="1" verticalCentered="1"/>
  <pageMargins left="0" right="0" top="0" bottom="0" header="0.31496062992125984" footer="0.31496062992125984"/>
  <pageSetup paperSize="9" scale="96" orientation="portrait" blackAndWhite="1" horizontalDpi="4294967294"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6262-EE0A-422A-A191-A15B212A0054}">
  <sheetPr codeName="Sheet28">
    <tabColor theme="8" tint="0.59999389629810485"/>
    <pageSetUpPr fitToPage="1"/>
  </sheetPr>
  <dimension ref="A1:AZ54"/>
  <sheetViews>
    <sheetView showGridLines="0" showRowColHeaders="0" workbookViewId="0">
      <selection activeCell="AX1" sqref="AX1"/>
    </sheetView>
  </sheetViews>
  <sheetFormatPr defaultColWidth="0" defaultRowHeight="15" customHeight="1" zeroHeight="1"/>
  <cols>
    <col min="1" max="1" width="2.75" style="134" customWidth="1"/>
    <col min="2" max="2" width="2.5" style="134" customWidth="1"/>
    <col min="3" max="39" width="2.5" style="132" customWidth="1"/>
    <col min="40" max="40" width="2.5" style="134" customWidth="1"/>
    <col min="41" max="41" width="2.75" style="134" customWidth="1"/>
    <col min="42" max="50" width="2.5" style="134" customWidth="1"/>
    <col min="51" max="52" width="0" style="134" hidden="1" customWidth="1"/>
    <col min="53" max="16384" width="9" style="134" hidden="1"/>
  </cols>
  <sheetData>
    <row r="1" spans="1:50" ht="15" customHeight="1">
      <c r="A1" s="2821"/>
      <c r="B1" s="2821"/>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2821"/>
      <c r="AO1" s="2821"/>
      <c r="AP1" s="157"/>
      <c r="AQ1" s="157"/>
      <c r="AR1" s="157"/>
      <c r="AS1" s="157"/>
      <c r="AT1" s="157"/>
      <c r="AU1" s="157"/>
      <c r="AV1" s="157"/>
      <c r="AW1" s="157"/>
      <c r="AX1" s="157"/>
    </row>
    <row r="2" spans="1:50" ht="15" customHeight="1">
      <c r="A2" s="2821"/>
      <c r="B2" s="2821"/>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2821"/>
      <c r="AO2" s="2821"/>
      <c r="AP2" s="157"/>
      <c r="AQ2" s="157"/>
      <c r="AR2" s="157"/>
      <c r="AS2" s="157"/>
      <c r="AT2" s="157"/>
      <c r="AU2" s="157"/>
      <c r="AV2" s="157"/>
      <c r="AW2" s="157"/>
      <c r="AX2" s="157"/>
    </row>
    <row r="3" spans="1:50" ht="15" customHeight="1">
      <c r="A3" s="2821"/>
      <c r="B3" s="2821"/>
      <c r="C3" s="3043"/>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t="s">
        <v>1913</v>
      </c>
      <c r="AL3" s="3043"/>
      <c r="AM3" s="3043"/>
      <c r="AN3" s="2821"/>
      <c r="AO3" s="2821"/>
      <c r="AP3" s="157"/>
      <c r="AQ3" s="157"/>
      <c r="AR3" s="157"/>
      <c r="AS3" s="157"/>
      <c r="AT3" s="157"/>
      <c r="AU3" s="157"/>
      <c r="AV3" s="157"/>
      <c r="AW3" s="157"/>
      <c r="AX3" s="157"/>
    </row>
    <row r="4" spans="1:50" ht="15" customHeight="1">
      <c r="A4" s="2821"/>
      <c r="B4" s="2821"/>
      <c r="C4" s="3043"/>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2821"/>
      <c r="AO4" s="2821"/>
      <c r="AP4" s="157"/>
      <c r="AQ4" s="157"/>
      <c r="AR4" s="157"/>
      <c r="AS4" s="157"/>
      <c r="AT4" s="157"/>
      <c r="AU4" s="157"/>
      <c r="AV4" s="157"/>
      <c r="AW4" s="157"/>
      <c r="AX4" s="157"/>
    </row>
    <row r="5" spans="1:50" ht="11.25" customHeight="1">
      <c r="A5" s="2821"/>
      <c r="B5" s="2821"/>
      <c r="C5" s="3043"/>
      <c r="D5" s="3043"/>
      <c r="E5" s="3043"/>
      <c r="F5" s="3043"/>
      <c r="G5" s="3043"/>
      <c r="H5" s="3043"/>
      <c r="I5" s="3043"/>
      <c r="J5" s="3043"/>
      <c r="K5" s="3043"/>
      <c r="L5" s="3043"/>
      <c r="M5" s="3043"/>
      <c r="N5" s="3043"/>
      <c r="O5" s="3043"/>
      <c r="P5" s="3043"/>
      <c r="Q5" s="3043"/>
      <c r="R5" s="3043"/>
      <c r="S5" s="3043"/>
      <c r="T5" s="3043"/>
      <c r="U5" s="3043"/>
      <c r="V5" s="3043"/>
      <c r="W5" s="3043"/>
      <c r="X5" s="3043"/>
      <c r="Y5" s="3043"/>
      <c r="Z5" s="3043"/>
      <c r="AA5" s="3043"/>
      <c r="AB5" s="3043"/>
      <c r="AC5" s="3043"/>
      <c r="AD5" s="3043"/>
      <c r="AE5" s="3043"/>
      <c r="AF5" s="3043"/>
      <c r="AG5" s="3043"/>
      <c r="AH5" s="3043"/>
      <c r="AI5" s="3043"/>
      <c r="AJ5" s="3043"/>
      <c r="AK5" s="3043"/>
      <c r="AL5" s="3043"/>
      <c r="AM5" s="3043"/>
      <c r="AN5" s="2821"/>
      <c r="AO5" s="2821"/>
      <c r="AP5" s="157"/>
      <c r="AQ5" s="157"/>
      <c r="AR5" s="157"/>
      <c r="AS5" s="157"/>
      <c r="AT5" s="157"/>
      <c r="AU5" s="157"/>
      <c r="AV5" s="157"/>
      <c r="AW5" s="157"/>
      <c r="AX5" s="157"/>
    </row>
    <row r="6" spans="1:50" ht="18.75" customHeight="1">
      <c r="A6" s="2821"/>
      <c r="B6" s="2821"/>
      <c r="C6" s="3069" t="s">
        <v>1914</v>
      </c>
      <c r="D6" s="3069"/>
      <c r="E6" s="3069"/>
      <c r="F6" s="3069"/>
      <c r="G6" s="3069"/>
      <c r="H6" s="3069"/>
      <c r="I6" s="3069"/>
      <c r="J6" s="3069"/>
      <c r="K6" s="3069"/>
      <c r="L6" s="3069"/>
      <c r="M6" s="3069"/>
      <c r="N6" s="3069"/>
      <c r="O6" s="3069"/>
      <c r="P6" s="3069"/>
      <c r="Q6" s="3069"/>
      <c r="R6" s="3069"/>
      <c r="S6" s="3069"/>
      <c r="T6" s="3069"/>
      <c r="U6" s="3069"/>
      <c r="V6" s="3069"/>
      <c r="W6" s="3069"/>
      <c r="X6" s="3069"/>
      <c r="Y6" s="3069"/>
      <c r="Z6" s="3069"/>
      <c r="AA6" s="3069"/>
      <c r="AB6" s="3069"/>
      <c r="AC6" s="3069"/>
      <c r="AD6" s="3069"/>
      <c r="AE6" s="3069"/>
      <c r="AF6" s="3069"/>
      <c r="AG6" s="3069"/>
      <c r="AH6" s="3069"/>
      <c r="AI6" s="3069"/>
      <c r="AJ6" s="3069"/>
      <c r="AK6" s="3069"/>
      <c r="AL6" s="3069"/>
      <c r="AM6" s="3069"/>
      <c r="AN6" s="2821"/>
      <c r="AO6" s="2821"/>
      <c r="AP6" s="157"/>
      <c r="AQ6" s="157"/>
      <c r="AR6" s="157"/>
      <c r="AS6" s="157"/>
      <c r="AT6" s="157"/>
      <c r="AU6" s="157"/>
      <c r="AV6" s="157"/>
      <c r="AW6" s="157"/>
      <c r="AX6" s="157"/>
    </row>
    <row r="7" spans="1:50" ht="15" customHeight="1">
      <c r="A7" s="2821"/>
      <c r="B7" s="2821"/>
      <c r="C7" s="3043"/>
      <c r="D7" s="3043"/>
      <c r="E7" s="3043"/>
      <c r="F7" s="3043"/>
      <c r="G7" s="3043"/>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2821"/>
      <c r="AO7" s="2821"/>
      <c r="AP7" s="157"/>
      <c r="AQ7" s="157"/>
      <c r="AR7" s="157"/>
      <c r="AS7" s="157"/>
      <c r="AT7" s="157"/>
      <c r="AU7" s="157"/>
      <c r="AV7" s="157"/>
      <c r="AW7" s="157"/>
      <c r="AX7" s="157"/>
    </row>
    <row r="8" spans="1:50" ht="16.5" customHeight="1">
      <c r="A8" s="2821"/>
      <c r="B8" s="2821"/>
      <c r="C8" s="2821" t="s">
        <v>1915</v>
      </c>
      <c r="D8" s="2821"/>
      <c r="E8" s="2821"/>
      <c r="F8" s="2821"/>
      <c r="G8" s="2821"/>
      <c r="H8" s="2821"/>
      <c r="I8" s="2821"/>
      <c r="J8" s="2821"/>
      <c r="K8" s="2821"/>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157"/>
      <c r="AQ8" s="157"/>
      <c r="AR8" s="157"/>
      <c r="AS8" s="157"/>
      <c r="AT8" s="157"/>
      <c r="AU8" s="157"/>
      <c r="AV8" s="157"/>
      <c r="AW8" s="157"/>
      <c r="AX8" s="157"/>
    </row>
    <row r="9" spans="1:50" ht="16.5" customHeight="1">
      <c r="A9" s="2821"/>
      <c r="B9" s="2821"/>
      <c r="C9" s="2821" t="s">
        <v>1916</v>
      </c>
      <c r="D9" s="2821"/>
      <c r="E9" s="2821"/>
      <c r="F9" s="2821"/>
      <c r="G9" s="2821"/>
      <c r="H9" s="2821"/>
      <c r="I9" s="2821"/>
      <c r="J9" s="2821"/>
      <c r="K9" s="2821"/>
      <c r="L9" s="2821"/>
      <c r="M9" s="2821"/>
      <c r="N9" s="2821"/>
      <c r="O9" s="2821"/>
      <c r="P9" s="2821"/>
      <c r="Q9" s="2821"/>
      <c r="R9" s="2821"/>
      <c r="S9" s="2821"/>
      <c r="T9" s="2821"/>
      <c r="U9" s="2821"/>
      <c r="V9" s="2821"/>
      <c r="W9" s="2821"/>
      <c r="X9" s="2821"/>
      <c r="Y9" s="2821"/>
      <c r="Z9" s="2821"/>
      <c r="AA9" s="2821"/>
      <c r="AB9" s="2821"/>
      <c r="AC9" s="2821"/>
      <c r="AD9" s="2821"/>
      <c r="AE9" s="2821"/>
      <c r="AF9" s="2821"/>
      <c r="AG9" s="2821"/>
      <c r="AH9" s="2821"/>
      <c r="AI9" s="2821"/>
      <c r="AJ9" s="2821"/>
      <c r="AK9" s="2821"/>
      <c r="AL9" s="2821"/>
      <c r="AM9" s="2821"/>
      <c r="AN9" s="2821"/>
      <c r="AO9" s="2821"/>
      <c r="AP9" s="157"/>
      <c r="AQ9" s="157"/>
      <c r="AR9" s="157"/>
      <c r="AS9" s="157"/>
      <c r="AT9" s="157"/>
      <c r="AU9" s="157"/>
      <c r="AV9" s="157"/>
      <c r="AW9" s="157"/>
      <c r="AX9" s="157"/>
    </row>
    <row r="10" spans="1:50" ht="16.5" customHeight="1">
      <c r="A10" s="2821"/>
      <c r="B10" s="2821"/>
      <c r="C10" s="2821"/>
      <c r="D10" s="2821"/>
      <c r="E10" s="2821"/>
      <c r="F10" s="2821"/>
      <c r="G10" s="2821"/>
      <c r="H10" s="2821"/>
      <c r="I10" s="2821"/>
      <c r="J10" s="2821"/>
      <c r="K10" s="2821"/>
      <c r="L10" s="2821"/>
      <c r="M10" s="2821"/>
      <c r="N10" s="2821"/>
      <c r="O10" s="2821"/>
      <c r="P10" s="2821"/>
      <c r="Q10" s="2821"/>
      <c r="R10" s="2821"/>
      <c r="S10" s="2821"/>
      <c r="T10" s="2821"/>
      <c r="U10" s="2821"/>
      <c r="V10" s="2821"/>
      <c r="W10" s="2821"/>
      <c r="X10" s="2821"/>
      <c r="Y10" s="2821"/>
      <c r="Z10" s="2821"/>
      <c r="AA10" s="2821"/>
      <c r="AB10" s="2821"/>
      <c r="AC10" s="2821"/>
      <c r="AD10" s="2821"/>
      <c r="AE10" s="2821"/>
      <c r="AF10" s="2821"/>
      <c r="AG10" s="2821"/>
      <c r="AH10" s="2821"/>
      <c r="AI10" s="2821"/>
      <c r="AJ10" s="2821"/>
      <c r="AK10" s="2821"/>
      <c r="AL10" s="2821"/>
      <c r="AM10" s="2821"/>
      <c r="AN10" s="2821"/>
      <c r="AO10" s="2821"/>
      <c r="AP10" s="157"/>
      <c r="AQ10" s="157"/>
      <c r="AR10" s="157"/>
      <c r="AS10" s="157"/>
      <c r="AT10" s="157"/>
      <c r="AU10" s="157"/>
      <c r="AV10" s="157"/>
      <c r="AW10" s="157"/>
      <c r="AX10" s="157"/>
    </row>
    <row r="11" spans="1:50" ht="16.5" customHeight="1">
      <c r="A11" s="2821"/>
      <c r="B11" s="2821"/>
      <c r="C11" s="2821" t="s">
        <v>1917</v>
      </c>
      <c r="D11" s="2821"/>
      <c r="E11" s="2821"/>
      <c r="F11" s="2821"/>
      <c r="G11" s="2821"/>
      <c r="H11" s="2821"/>
      <c r="I11" s="2821"/>
      <c r="J11" s="2821"/>
      <c r="K11" s="2821"/>
      <c r="L11" s="2821"/>
      <c r="M11" s="2821"/>
      <c r="N11" s="2821"/>
      <c r="O11" s="2821"/>
      <c r="P11" s="2821"/>
      <c r="Q11" s="2821"/>
      <c r="R11" s="2821"/>
      <c r="S11" s="2821"/>
      <c r="T11" s="2821"/>
      <c r="U11" s="2821"/>
      <c r="V11" s="2821"/>
      <c r="W11" s="2821"/>
      <c r="X11" s="2821"/>
      <c r="Y11" s="2821"/>
      <c r="Z11" s="2821"/>
      <c r="AA11" s="2821"/>
      <c r="AB11" s="2821"/>
      <c r="AC11" s="2821"/>
      <c r="AD11" s="2821"/>
      <c r="AE11" s="2821"/>
      <c r="AF11" s="2821"/>
      <c r="AG11" s="2821"/>
      <c r="AH11" s="2821"/>
      <c r="AI11" s="2821"/>
      <c r="AJ11" s="2821"/>
      <c r="AK11" s="2821"/>
      <c r="AL11" s="2821"/>
      <c r="AM11" s="2821"/>
      <c r="AN11" s="2821"/>
      <c r="AO11" s="2821"/>
      <c r="AP11" s="157"/>
      <c r="AQ11" s="157"/>
      <c r="AR11" s="157"/>
      <c r="AS11" s="157"/>
      <c r="AT11" s="157"/>
      <c r="AU11" s="157"/>
      <c r="AV11" s="157"/>
      <c r="AW11" s="157"/>
      <c r="AX11" s="157"/>
    </row>
    <row r="12" spans="1:50" ht="16.5" customHeight="1">
      <c r="A12" s="2821"/>
      <c r="B12" s="2821"/>
      <c r="C12" s="3068" t="s">
        <v>1918</v>
      </c>
      <c r="D12" s="3068"/>
      <c r="E12" s="3068"/>
      <c r="F12" s="3068"/>
      <c r="G12" s="3068"/>
      <c r="H12" s="3068"/>
      <c r="I12" s="3068"/>
      <c r="J12" s="3068"/>
      <c r="K12" s="3068"/>
      <c r="L12" s="3068"/>
      <c r="M12" s="3068"/>
      <c r="N12" s="3068"/>
      <c r="O12" s="3068"/>
      <c r="P12" s="3068"/>
      <c r="Q12" s="3068"/>
      <c r="R12" s="3068"/>
      <c r="S12" s="3068"/>
      <c r="T12" s="3068"/>
      <c r="U12" s="3068"/>
      <c r="V12" s="3068"/>
      <c r="W12" s="3068"/>
      <c r="X12" s="3068"/>
      <c r="Y12" s="3068"/>
      <c r="Z12" s="3068"/>
      <c r="AA12" s="3068"/>
      <c r="AB12" s="3068"/>
      <c r="AC12" s="3068"/>
      <c r="AD12" s="3068"/>
      <c r="AE12" s="3068"/>
      <c r="AF12" s="3068"/>
      <c r="AG12" s="3068"/>
      <c r="AH12" s="3068"/>
      <c r="AI12" s="3068"/>
      <c r="AJ12" s="3068"/>
      <c r="AK12" s="3068"/>
      <c r="AL12" s="3068"/>
      <c r="AM12" s="3068"/>
      <c r="AN12" s="2821"/>
      <c r="AO12" s="2821"/>
      <c r="AP12" s="157"/>
      <c r="AQ12" s="157"/>
      <c r="AR12" s="157"/>
      <c r="AS12" s="157"/>
      <c r="AT12" s="157"/>
      <c r="AU12" s="157"/>
      <c r="AV12" s="157"/>
      <c r="AW12" s="157"/>
      <c r="AX12" s="157"/>
    </row>
    <row r="13" spans="1:50" ht="16.5" customHeight="1">
      <c r="A13" s="2821"/>
      <c r="B13" s="2821"/>
      <c r="C13" s="3068" t="s">
        <v>1919</v>
      </c>
      <c r="D13" s="3068"/>
      <c r="E13" s="3068"/>
      <c r="F13" s="3068"/>
      <c r="G13" s="3068"/>
      <c r="H13" s="3068"/>
      <c r="I13" s="3068"/>
      <c r="J13" s="3068"/>
      <c r="K13" s="3068"/>
      <c r="L13" s="3068"/>
      <c r="M13" s="3068"/>
      <c r="N13" s="3068"/>
      <c r="O13" s="3068"/>
      <c r="P13" s="3068"/>
      <c r="Q13" s="3068"/>
      <c r="R13" s="3068"/>
      <c r="S13" s="3068"/>
      <c r="T13" s="3068"/>
      <c r="U13" s="3068"/>
      <c r="V13" s="3068"/>
      <c r="W13" s="3068"/>
      <c r="X13" s="3068"/>
      <c r="Y13" s="3068"/>
      <c r="Z13" s="3068"/>
      <c r="AA13" s="3068"/>
      <c r="AB13" s="3068"/>
      <c r="AC13" s="3068"/>
      <c r="AD13" s="3068"/>
      <c r="AE13" s="3068"/>
      <c r="AF13" s="3068"/>
      <c r="AG13" s="3068"/>
      <c r="AH13" s="3068"/>
      <c r="AI13" s="3068"/>
      <c r="AJ13" s="3068"/>
      <c r="AK13" s="3068"/>
      <c r="AL13" s="3068"/>
      <c r="AM13" s="3068"/>
      <c r="AN13" s="2821"/>
      <c r="AO13" s="2821"/>
      <c r="AP13" s="157"/>
      <c r="AQ13" s="157"/>
      <c r="AR13" s="157"/>
      <c r="AS13" s="157"/>
      <c r="AT13" s="157"/>
      <c r="AU13" s="157"/>
      <c r="AV13" s="157"/>
      <c r="AW13" s="157"/>
      <c r="AX13" s="157"/>
    </row>
    <row r="14" spans="1:50" ht="16.5" customHeight="1">
      <c r="A14" s="2821"/>
      <c r="B14" s="2821"/>
      <c r="C14" s="3068" t="s">
        <v>1920</v>
      </c>
      <c r="D14" s="3068"/>
      <c r="E14" s="3068"/>
      <c r="F14" s="3068"/>
      <c r="G14" s="3068"/>
      <c r="H14" s="3068"/>
      <c r="I14" s="3068"/>
      <c r="J14" s="3068"/>
      <c r="K14" s="3068"/>
      <c r="L14" s="3068"/>
      <c r="M14" s="3068"/>
      <c r="N14" s="3068"/>
      <c r="O14" s="3068"/>
      <c r="P14" s="3068"/>
      <c r="Q14" s="3068"/>
      <c r="R14" s="3068"/>
      <c r="S14" s="3068"/>
      <c r="T14" s="3068"/>
      <c r="U14" s="3068"/>
      <c r="V14" s="3068"/>
      <c r="W14" s="3068"/>
      <c r="X14" s="3068"/>
      <c r="Y14" s="3068"/>
      <c r="Z14" s="3068"/>
      <c r="AA14" s="3068"/>
      <c r="AB14" s="3068"/>
      <c r="AC14" s="3068"/>
      <c r="AD14" s="3068"/>
      <c r="AE14" s="3068"/>
      <c r="AF14" s="3068"/>
      <c r="AG14" s="3068"/>
      <c r="AH14" s="3068"/>
      <c r="AI14" s="3068"/>
      <c r="AJ14" s="3068"/>
      <c r="AK14" s="3068"/>
      <c r="AL14" s="3068"/>
      <c r="AM14" s="3068"/>
      <c r="AN14" s="2821"/>
      <c r="AO14" s="2821"/>
      <c r="AP14" s="157"/>
      <c r="AQ14" s="157"/>
      <c r="AR14" s="157"/>
      <c r="AS14" s="157"/>
      <c r="AT14" s="157"/>
      <c r="AU14" s="157"/>
      <c r="AV14" s="157"/>
      <c r="AW14" s="157"/>
      <c r="AX14" s="157"/>
    </row>
    <row r="15" spans="1:50" ht="16.5" customHeight="1">
      <c r="A15" s="2821"/>
      <c r="B15" s="2821"/>
      <c r="C15" s="2821" t="s">
        <v>1921</v>
      </c>
      <c r="D15" s="2821"/>
      <c r="E15" s="2821"/>
      <c r="F15" s="2821"/>
      <c r="G15" s="2821"/>
      <c r="H15" s="2821"/>
      <c r="I15" s="2821"/>
      <c r="J15" s="2821"/>
      <c r="K15" s="2821"/>
      <c r="L15" s="2821"/>
      <c r="M15" s="2821"/>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c r="AL15" s="2821"/>
      <c r="AM15" s="2821"/>
      <c r="AN15" s="2821"/>
      <c r="AO15" s="2821"/>
      <c r="AP15" s="157"/>
      <c r="AQ15" s="157"/>
      <c r="AR15" s="157"/>
      <c r="AS15" s="157"/>
      <c r="AT15" s="157"/>
      <c r="AU15" s="157"/>
      <c r="AV15" s="157"/>
      <c r="AW15" s="157"/>
      <c r="AX15" s="157"/>
    </row>
    <row r="16" spans="1:50" ht="16.5" customHeight="1">
      <c r="A16" s="2821"/>
      <c r="B16" s="2821"/>
      <c r="C16" s="3068" t="s">
        <v>1922</v>
      </c>
      <c r="D16" s="3068"/>
      <c r="E16" s="3068"/>
      <c r="F16" s="3068"/>
      <c r="G16" s="3068"/>
      <c r="H16" s="3068"/>
      <c r="I16" s="3068"/>
      <c r="J16" s="3068"/>
      <c r="K16" s="3068"/>
      <c r="L16" s="3068"/>
      <c r="M16" s="3068"/>
      <c r="N16" s="3068"/>
      <c r="O16" s="3068"/>
      <c r="P16" s="3068"/>
      <c r="Q16" s="3068"/>
      <c r="R16" s="3068"/>
      <c r="S16" s="3068"/>
      <c r="T16" s="3068"/>
      <c r="U16" s="3068"/>
      <c r="V16" s="3068"/>
      <c r="W16" s="3068"/>
      <c r="X16" s="3068"/>
      <c r="Y16" s="3068"/>
      <c r="Z16" s="3068"/>
      <c r="AA16" s="3068"/>
      <c r="AB16" s="3068"/>
      <c r="AC16" s="3068"/>
      <c r="AD16" s="3068"/>
      <c r="AE16" s="3068"/>
      <c r="AF16" s="3068"/>
      <c r="AG16" s="3068"/>
      <c r="AH16" s="3068"/>
      <c r="AI16" s="3068"/>
      <c r="AJ16" s="3068"/>
      <c r="AK16" s="3068"/>
      <c r="AL16" s="3068"/>
      <c r="AM16" s="3068"/>
      <c r="AN16" s="2821"/>
      <c r="AO16" s="2821"/>
      <c r="AP16" s="157"/>
      <c r="AQ16" s="157"/>
      <c r="AR16" s="157"/>
      <c r="AS16" s="157"/>
      <c r="AT16" s="157"/>
      <c r="AU16" s="157"/>
      <c r="AV16" s="157"/>
      <c r="AW16" s="157"/>
      <c r="AX16" s="157"/>
    </row>
    <row r="17" spans="1:50" ht="16.5" customHeight="1">
      <c r="A17" s="2821"/>
      <c r="B17" s="2821"/>
      <c r="C17" s="3068" t="s">
        <v>1923</v>
      </c>
      <c r="D17" s="3068"/>
      <c r="E17" s="3068"/>
      <c r="F17" s="3068"/>
      <c r="G17" s="3068"/>
      <c r="H17" s="3068"/>
      <c r="I17" s="3068"/>
      <c r="J17" s="3068"/>
      <c r="K17" s="3068"/>
      <c r="L17" s="3068"/>
      <c r="M17" s="3068"/>
      <c r="N17" s="3068"/>
      <c r="O17" s="3068"/>
      <c r="P17" s="3068"/>
      <c r="Q17" s="3068"/>
      <c r="R17" s="3068"/>
      <c r="S17" s="3068"/>
      <c r="T17" s="3068"/>
      <c r="U17" s="3068"/>
      <c r="V17" s="3068"/>
      <c r="W17" s="3068"/>
      <c r="X17" s="3068"/>
      <c r="Y17" s="3068"/>
      <c r="Z17" s="3068"/>
      <c r="AA17" s="3068"/>
      <c r="AB17" s="3068"/>
      <c r="AC17" s="3068"/>
      <c r="AD17" s="3068"/>
      <c r="AE17" s="3068"/>
      <c r="AF17" s="3068"/>
      <c r="AG17" s="3068"/>
      <c r="AH17" s="3068"/>
      <c r="AI17" s="3068"/>
      <c r="AJ17" s="3068"/>
      <c r="AK17" s="3068"/>
      <c r="AL17" s="3068"/>
      <c r="AM17" s="3068"/>
      <c r="AN17" s="2821"/>
      <c r="AO17" s="2821"/>
      <c r="AP17" s="157"/>
      <c r="AQ17" s="157"/>
      <c r="AR17" s="157"/>
      <c r="AS17" s="157"/>
      <c r="AT17" s="157"/>
      <c r="AU17" s="157"/>
      <c r="AV17" s="157"/>
      <c r="AW17" s="157"/>
      <c r="AX17" s="157"/>
    </row>
    <row r="18" spans="1:50" ht="16.5" customHeight="1">
      <c r="A18" s="2821"/>
      <c r="B18" s="2821"/>
      <c r="C18" s="3068" t="s">
        <v>1924</v>
      </c>
      <c r="D18" s="3068"/>
      <c r="E18" s="3068"/>
      <c r="F18" s="3068"/>
      <c r="G18" s="3068"/>
      <c r="H18" s="3068"/>
      <c r="I18" s="3068"/>
      <c r="J18" s="3068"/>
      <c r="K18" s="3068"/>
      <c r="L18" s="3068"/>
      <c r="M18" s="3068"/>
      <c r="N18" s="3068"/>
      <c r="O18" s="3068"/>
      <c r="P18" s="3068"/>
      <c r="Q18" s="3068"/>
      <c r="R18" s="3068"/>
      <c r="S18" s="3068"/>
      <c r="T18" s="3068"/>
      <c r="U18" s="3068"/>
      <c r="V18" s="3068"/>
      <c r="W18" s="3068"/>
      <c r="X18" s="3068"/>
      <c r="Y18" s="3068"/>
      <c r="Z18" s="3068"/>
      <c r="AA18" s="3068"/>
      <c r="AB18" s="3068"/>
      <c r="AC18" s="3068"/>
      <c r="AD18" s="3068"/>
      <c r="AE18" s="3068"/>
      <c r="AF18" s="3068"/>
      <c r="AG18" s="3068"/>
      <c r="AH18" s="3068"/>
      <c r="AI18" s="3068"/>
      <c r="AJ18" s="3068"/>
      <c r="AK18" s="3068"/>
      <c r="AL18" s="3068"/>
      <c r="AM18" s="3068"/>
      <c r="AN18" s="2821"/>
      <c r="AO18" s="2821"/>
      <c r="AP18" s="157"/>
      <c r="AQ18" s="157"/>
      <c r="AR18" s="157"/>
      <c r="AS18" s="157"/>
      <c r="AT18" s="157"/>
      <c r="AU18" s="157"/>
      <c r="AV18" s="157"/>
      <c r="AW18" s="157"/>
      <c r="AX18" s="157"/>
    </row>
    <row r="19" spans="1:50" ht="16.5" customHeight="1">
      <c r="A19" s="2821"/>
      <c r="B19" s="2821"/>
      <c r="C19" s="3068" t="s">
        <v>1925</v>
      </c>
      <c r="D19" s="3068"/>
      <c r="E19" s="3068"/>
      <c r="F19" s="3068"/>
      <c r="G19" s="3068"/>
      <c r="H19" s="3068"/>
      <c r="I19" s="3068"/>
      <c r="J19" s="3068"/>
      <c r="K19" s="3068"/>
      <c r="L19" s="3068"/>
      <c r="M19" s="3068"/>
      <c r="N19" s="3068"/>
      <c r="O19" s="3068"/>
      <c r="P19" s="3068"/>
      <c r="Q19" s="3068"/>
      <c r="R19" s="3068"/>
      <c r="S19" s="3068"/>
      <c r="T19" s="3068"/>
      <c r="U19" s="3068"/>
      <c r="V19" s="3068"/>
      <c r="W19" s="3068"/>
      <c r="X19" s="3068"/>
      <c r="Y19" s="3068"/>
      <c r="Z19" s="3068"/>
      <c r="AA19" s="3068"/>
      <c r="AB19" s="3068"/>
      <c r="AC19" s="3068"/>
      <c r="AD19" s="3068"/>
      <c r="AE19" s="3068"/>
      <c r="AF19" s="3068"/>
      <c r="AG19" s="3068"/>
      <c r="AH19" s="3068"/>
      <c r="AI19" s="3068"/>
      <c r="AJ19" s="3068"/>
      <c r="AK19" s="3068"/>
      <c r="AL19" s="3068"/>
      <c r="AM19" s="3068"/>
      <c r="AN19" s="2821"/>
      <c r="AO19" s="2821"/>
      <c r="AP19" s="157"/>
      <c r="AQ19" s="157"/>
      <c r="AR19" s="157"/>
      <c r="AS19" s="157"/>
      <c r="AT19" s="157"/>
      <c r="AU19" s="157"/>
      <c r="AV19" s="157"/>
      <c r="AW19" s="157"/>
      <c r="AX19" s="157"/>
    </row>
    <row r="20" spans="1:50" ht="16.5" customHeight="1">
      <c r="A20" s="2821"/>
      <c r="B20" s="2821"/>
      <c r="C20" s="3068" t="s">
        <v>1926</v>
      </c>
      <c r="D20" s="3068"/>
      <c r="E20" s="3068"/>
      <c r="F20" s="3068"/>
      <c r="G20" s="3068"/>
      <c r="H20" s="3068"/>
      <c r="I20" s="3068"/>
      <c r="J20" s="3068"/>
      <c r="K20" s="3068"/>
      <c r="L20" s="3068"/>
      <c r="M20" s="3068"/>
      <c r="N20" s="3068"/>
      <c r="O20" s="3068"/>
      <c r="P20" s="3068"/>
      <c r="Q20" s="3068"/>
      <c r="R20" s="3068"/>
      <c r="S20" s="3068"/>
      <c r="T20" s="3068"/>
      <c r="U20" s="3068"/>
      <c r="V20" s="3068"/>
      <c r="W20" s="3068"/>
      <c r="X20" s="3068"/>
      <c r="Y20" s="3068"/>
      <c r="Z20" s="3068"/>
      <c r="AA20" s="3068"/>
      <c r="AB20" s="3068"/>
      <c r="AC20" s="3068"/>
      <c r="AD20" s="3068"/>
      <c r="AE20" s="3068"/>
      <c r="AF20" s="3068"/>
      <c r="AG20" s="3068"/>
      <c r="AH20" s="3068"/>
      <c r="AI20" s="3068"/>
      <c r="AJ20" s="3068"/>
      <c r="AK20" s="3068"/>
      <c r="AL20" s="3068"/>
      <c r="AM20" s="3068"/>
      <c r="AN20" s="2821"/>
      <c r="AO20" s="2821"/>
      <c r="AP20" s="157"/>
      <c r="AQ20" s="157"/>
      <c r="AR20" s="157"/>
      <c r="AS20" s="157"/>
      <c r="AT20" s="157"/>
      <c r="AU20" s="157"/>
      <c r="AV20" s="157"/>
      <c r="AW20" s="157"/>
      <c r="AX20" s="157"/>
    </row>
    <row r="21" spans="1:50" ht="16.5" customHeight="1">
      <c r="A21" s="2821"/>
      <c r="B21" s="2821"/>
      <c r="C21" s="2821" t="s">
        <v>1927</v>
      </c>
      <c r="D21" s="2821"/>
      <c r="E21" s="2821"/>
      <c r="F21" s="2821"/>
      <c r="G21" s="2821"/>
      <c r="H21" s="2821"/>
      <c r="I21" s="2821"/>
      <c r="J21" s="2821"/>
      <c r="K21" s="2821"/>
      <c r="L21" s="2821"/>
      <c r="M21" s="2821"/>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c r="AL21" s="2821"/>
      <c r="AM21" s="2821"/>
      <c r="AN21" s="2821"/>
      <c r="AO21" s="2821"/>
      <c r="AP21" s="157"/>
      <c r="AQ21" s="157"/>
      <c r="AR21" s="157"/>
      <c r="AS21" s="157"/>
      <c r="AT21" s="157"/>
      <c r="AU21" s="157"/>
      <c r="AV21" s="157"/>
      <c r="AW21" s="157"/>
      <c r="AX21" s="157"/>
    </row>
    <row r="22" spans="1:50" ht="16.5" customHeight="1">
      <c r="A22" s="2821"/>
      <c r="B22" s="2821"/>
      <c r="C22" s="3068" t="s">
        <v>1928</v>
      </c>
      <c r="D22" s="3068"/>
      <c r="E22" s="3068"/>
      <c r="F22" s="3068"/>
      <c r="G22" s="3068"/>
      <c r="H22" s="3068"/>
      <c r="I22" s="3068"/>
      <c r="J22" s="3068"/>
      <c r="K22" s="3068"/>
      <c r="L22" s="3068"/>
      <c r="M22" s="3068"/>
      <c r="N22" s="3068"/>
      <c r="O22" s="3068"/>
      <c r="P22" s="3068"/>
      <c r="Q22" s="3068"/>
      <c r="R22" s="3068"/>
      <c r="S22" s="3068"/>
      <c r="T22" s="3068"/>
      <c r="U22" s="3068"/>
      <c r="V22" s="3068"/>
      <c r="W22" s="3068"/>
      <c r="X22" s="3068"/>
      <c r="Y22" s="3068"/>
      <c r="Z22" s="3068"/>
      <c r="AA22" s="3068"/>
      <c r="AB22" s="3068"/>
      <c r="AC22" s="3068"/>
      <c r="AD22" s="3068"/>
      <c r="AE22" s="3068"/>
      <c r="AF22" s="3068"/>
      <c r="AG22" s="3068"/>
      <c r="AH22" s="3068"/>
      <c r="AI22" s="3068"/>
      <c r="AJ22" s="3068"/>
      <c r="AK22" s="3068"/>
      <c r="AL22" s="3068"/>
      <c r="AM22" s="3068"/>
      <c r="AN22" s="2821"/>
      <c r="AO22" s="2821"/>
      <c r="AP22" s="157"/>
      <c r="AQ22" s="157"/>
      <c r="AR22" s="157"/>
      <c r="AS22" s="157"/>
      <c r="AT22" s="157"/>
      <c r="AU22" s="157"/>
      <c r="AV22" s="157"/>
      <c r="AW22" s="157"/>
      <c r="AX22" s="157"/>
    </row>
    <row r="23" spans="1:50" ht="16.5" customHeight="1">
      <c r="A23" s="2821"/>
      <c r="B23" s="2821"/>
      <c r="C23" s="3068" t="s">
        <v>1929</v>
      </c>
      <c r="D23" s="3068"/>
      <c r="E23" s="3068"/>
      <c r="F23" s="3068"/>
      <c r="G23" s="3068"/>
      <c r="H23" s="3068"/>
      <c r="I23" s="3068"/>
      <c r="J23" s="3068"/>
      <c r="K23" s="3068"/>
      <c r="L23" s="3068"/>
      <c r="M23" s="3068"/>
      <c r="N23" s="3068"/>
      <c r="O23" s="3068"/>
      <c r="P23" s="3068"/>
      <c r="Q23" s="3068"/>
      <c r="R23" s="3068"/>
      <c r="S23" s="3068"/>
      <c r="T23" s="3068"/>
      <c r="U23" s="3068"/>
      <c r="V23" s="3068"/>
      <c r="W23" s="3068"/>
      <c r="X23" s="3068"/>
      <c r="Y23" s="3068"/>
      <c r="Z23" s="3068"/>
      <c r="AA23" s="3068"/>
      <c r="AB23" s="3068"/>
      <c r="AC23" s="3068"/>
      <c r="AD23" s="3068"/>
      <c r="AE23" s="3068"/>
      <c r="AF23" s="3068"/>
      <c r="AG23" s="3068"/>
      <c r="AH23" s="3068"/>
      <c r="AI23" s="3068"/>
      <c r="AJ23" s="3068"/>
      <c r="AK23" s="3068"/>
      <c r="AL23" s="3068"/>
      <c r="AM23" s="3068"/>
      <c r="AN23" s="2821"/>
      <c r="AO23" s="2821"/>
      <c r="AP23" s="157"/>
      <c r="AQ23" s="157"/>
      <c r="AR23" s="157"/>
      <c r="AS23" s="157"/>
      <c r="AT23" s="157"/>
      <c r="AU23" s="157"/>
      <c r="AV23" s="157"/>
      <c r="AW23" s="157"/>
      <c r="AX23" s="157"/>
    </row>
    <row r="24" spans="1:50" ht="16.5" customHeight="1">
      <c r="A24" s="2821"/>
      <c r="B24" s="2821"/>
      <c r="C24" s="3068" t="s">
        <v>1930</v>
      </c>
      <c r="D24" s="3068"/>
      <c r="E24" s="3068"/>
      <c r="F24" s="3068"/>
      <c r="G24" s="3068"/>
      <c r="H24" s="3068"/>
      <c r="I24" s="3068"/>
      <c r="J24" s="3068"/>
      <c r="K24" s="3068"/>
      <c r="L24" s="3068"/>
      <c r="M24" s="3068"/>
      <c r="N24" s="3068"/>
      <c r="O24" s="3068"/>
      <c r="P24" s="3068"/>
      <c r="Q24" s="3068"/>
      <c r="R24" s="3068"/>
      <c r="S24" s="3068"/>
      <c r="T24" s="3068"/>
      <c r="U24" s="3068"/>
      <c r="V24" s="3068"/>
      <c r="W24" s="3068"/>
      <c r="X24" s="3068"/>
      <c r="Y24" s="3068"/>
      <c r="Z24" s="3068"/>
      <c r="AA24" s="3068"/>
      <c r="AB24" s="3068"/>
      <c r="AC24" s="3068"/>
      <c r="AD24" s="3068"/>
      <c r="AE24" s="3068"/>
      <c r="AF24" s="3068"/>
      <c r="AG24" s="3068"/>
      <c r="AH24" s="3068"/>
      <c r="AI24" s="3068"/>
      <c r="AJ24" s="3068"/>
      <c r="AK24" s="3068"/>
      <c r="AL24" s="3068"/>
      <c r="AM24" s="3068"/>
      <c r="AN24" s="2821"/>
      <c r="AO24" s="2821"/>
      <c r="AP24" s="157"/>
      <c r="AQ24" s="157"/>
      <c r="AR24" s="157"/>
      <c r="AS24" s="157"/>
      <c r="AT24" s="157"/>
      <c r="AU24" s="157"/>
      <c r="AV24" s="157"/>
      <c r="AW24" s="157"/>
      <c r="AX24" s="157"/>
    </row>
    <row r="25" spans="1:50" ht="16.5" customHeight="1">
      <c r="A25" s="2821"/>
      <c r="B25" s="2821"/>
      <c r="C25" s="3068" t="s">
        <v>1931</v>
      </c>
      <c r="D25" s="3068"/>
      <c r="E25" s="3068"/>
      <c r="F25" s="3068"/>
      <c r="G25" s="3068"/>
      <c r="H25" s="3068"/>
      <c r="I25" s="3068"/>
      <c r="J25" s="3068"/>
      <c r="K25" s="3068"/>
      <c r="L25" s="3068"/>
      <c r="M25" s="3068"/>
      <c r="N25" s="3068"/>
      <c r="O25" s="3068"/>
      <c r="P25" s="3068"/>
      <c r="Q25" s="3068"/>
      <c r="R25" s="3068"/>
      <c r="S25" s="3068"/>
      <c r="T25" s="3068"/>
      <c r="U25" s="3068"/>
      <c r="V25" s="3068"/>
      <c r="W25" s="3068"/>
      <c r="X25" s="3068"/>
      <c r="Y25" s="3068"/>
      <c r="Z25" s="3068"/>
      <c r="AA25" s="3068"/>
      <c r="AB25" s="3068"/>
      <c r="AC25" s="3068"/>
      <c r="AD25" s="3068"/>
      <c r="AE25" s="3068"/>
      <c r="AF25" s="3068"/>
      <c r="AG25" s="3068"/>
      <c r="AH25" s="3068"/>
      <c r="AI25" s="3068"/>
      <c r="AJ25" s="3068"/>
      <c r="AK25" s="3068"/>
      <c r="AL25" s="3068"/>
      <c r="AM25" s="3068"/>
      <c r="AN25" s="2821"/>
      <c r="AO25" s="2821"/>
      <c r="AP25" s="157"/>
      <c r="AQ25" s="157"/>
      <c r="AR25" s="157"/>
      <c r="AS25" s="157"/>
      <c r="AT25" s="157"/>
      <c r="AU25" s="157"/>
      <c r="AV25" s="157"/>
      <c r="AW25" s="157"/>
      <c r="AX25" s="157"/>
    </row>
    <row r="26" spans="1:50" ht="16.5" customHeight="1">
      <c r="A26" s="2821"/>
      <c r="B26" s="2821"/>
      <c r="C26" s="3068" t="s">
        <v>1932</v>
      </c>
      <c r="D26" s="3068"/>
      <c r="E26" s="3068"/>
      <c r="F26" s="3068"/>
      <c r="G26" s="3068"/>
      <c r="H26" s="3068"/>
      <c r="I26" s="3068"/>
      <c r="J26" s="3068"/>
      <c r="K26" s="3068"/>
      <c r="L26" s="3068"/>
      <c r="M26" s="3068"/>
      <c r="N26" s="3068"/>
      <c r="O26" s="3068"/>
      <c r="P26" s="3068"/>
      <c r="Q26" s="3068"/>
      <c r="R26" s="3068"/>
      <c r="S26" s="3068"/>
      <c r="T26" s="3068"/>
      <c r="U26" s="3068"/>
      <c r="V26" s="3068"/>
      <c r="W26" s="3068"/>
      <c r="X26" s="3068"/>
      <c r="Y26" s="3068"/>
      <c r="Z26" s="3068"/>
      <c r="AA26" s="3068"/>
      <c r="AB26" s="3068"/>
      <c r="AC26" s="3068"/>
      <c r="AD26" s="3068"/>
      <c r="AE26" s="3068"/>
      <c r="AF26" s="3068"/>
      <c r="AG26" s="3068"/>
      <c r="AH26" s="3068"/>
      <c r="AI26" s="3068"/>
      <c r="AJ26" s="3068"/>
      <c r="AK26" s="3068"/>
      <c r="AL26" s="3068"/>
      <c r="AM26" s="3068"/>
      <c r="AN26" s="2821"/>
      <c r="AO26" s="2821"/>
      <c r="AP26" s="157"/>
      <c r="AQ26" s="157"/>
      <c r="AR26" s="157"/>
      <c r="AS26" s="157"/>
      <c r="AT26" s="157"/>
      <c r="AU26" s="157"/>
      <c r="AV26" s="157"/>
      <c r="AW26" s="157"/>
      <c r="AX26" s="157"/>
    </row>
    <row r="27" spans="1:50" ht="16.5" customHeight="1">
      <c r="A27" s="2821"/>
      <c r="B27" s="2821"/>
      <c r="C27" s="3068" t="s">
        <v>1933</v>
      </c>
      <c r="D27" s="3068"/>
      <c r="E27" s="3068"/>
      <c r="F27" s="3068"/>
      <c r="G27" s="3068"/>
      <c r="H27" s="3068"/>
      <c r="I27" s="3068"/>
      <c r="J27" s="3068"/>
      <c r="K27" s="3068"/>
      <c r="L27" s="3068"/>
      <c r="M27" s="3068"/>
      <c r="N27" s="3068"/>
      <c r="O27" s="3068"/>
      <c r="P27" s="3068"/>
      <c r="Q27" s="3068"/>
      <c r="R27" s="3068"/>
      <c r="S27" s="3068"/>
      <c r="T27" s="3068"/>
      <c r="U27" s="3068"/>
      <c r="V27" s="3068"/>
      <c r="W27" s="3068"/>
      <c r="X27" s="3068"/>
      <c r="Y27" s="3068"/>
      <c r="Z27" s="3068"/>
      <c r="AA27" s="3068"/>
      <c r="AB27" s="3068"/>
      <c r="AC27" s="3068"/>
      <c r="AD27" s="3068"/>
      <c r="AE27" s="3068"/>
      <c r="AF27" s="3068"/>
      <c r="AG27" s="3068"/>
      <c r="AH27" s="3068"/>
      <c r="AI27" s="3068"/>
      <c r="AJ27" s="3068"/>
      <c r="AK27" s="3068"/>
      <c r="AL27" s="3068"/>
      <c r="AM27" s="3068"/>
      <c r="AN27" s="2821"/>
      <c r="AO27" s="2821"/>
      <c r="AP27" s="157"/>
      <c r="AQ27" s="157"/>
      <c r="AR27" s="157"/>
      <c r="AS27" s="157"/>
      <c r="AT27" s="157"/>
      <c r="AU27" s="157"/>
      <c r="AV27" s="157"/>
      <c r="AW27" s="157"/>
      <c r="AX27" s="157"/>
    </row>
    <row r="28" spans="1:50" ht="16.5" customHeight="1">
      <c r="A28" s="2821"/>
      <c r="B28" s="2821"/>
      <c r="C28" s="2821" t="s">
        <v>1934</v>
      </c>
      <c r="D28" s="2821"/>
      <c r="E28" s="2821"/>
      <c r="F28" s="2821"/>
      <c r="G28" s="2821"/>
      <c r="H28" s="2821"/>
      <c r="I28" s="2821"/>
      <c r="J28" s="2821"/>
      <c r="K28" s="2821"/>
      <c r="L28" s="2821"/>
      <c r="M28" s="2821"/>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c r="AL28" s="2821"/>
      <c r="AM28" s="2821"/>
      <c r="AN28" s="2821"/>
      <c r="AO28" s="2821"/>
      <c r="AP28" s="157"/>
      <c r="AQ28" s="157"/>
      <c r="AR28" s="157"/>
      <c r="AS28" s="157"/>
      <c r="AT28" s="157"/>
      <c r="AU28" s="157"/>
      <c r="AV28" s="157"/>
      <c r="AW28" s="157"/>
      <c r="AX28" s="157"/>
    </row>
    <row r="29" spans="1:50" ht="16.5" customHeight="1">
      <c r="A29" s="2821"/>
      <c r="B29" s="2821"/>
      <c r="C29" s="3068" t="s">
        <v>1935</v>
      </c>
      <c r="D29" s="3068"/>
      <c r="E29" s="3068"/>
      <c r="F29" s="3068"/>
      <c r="G29" s="3068"/>
      <c r="H29" s="3068"/>
      <c r="I29" s="3068"/>
      <c r="J29" s="3068"/>
      <c r="K29" s="3068"/>
      <c r="L29" s="3068"/>
      <c r="M29" s="3068"/>
      <c r="N29" s="3068"/>
      <c r="O29" s="3068"/>
      <c r="P29" s="3068"/>
      <c r="Q29" s="3068"/>
      <c r="R29" s="3068"/>
      <c r="S29" s="3068"/>
      <c r="T29" s="3068"/>
      <c r="U29" s="3068"/>
      <c r="V29" s="3068"/>
      <c r="W29" s="3068"/>
      <c r="X29" s="3068"/>
      <c r="Y29" s="3068"/>
      <c r="Z29" s="3068"/>
      <c r="AA29" s="3068"/>
      <c r="AB29" s="3068"/>
      <c r="AC29" s="3068"/>
      <c r="AD29" s="3068"/>
      <c r="AE29" s="3068"/>
      <c r="AF29" s="3068"/>
      <c r="AG29" s="3068"/>
      <c r="AH29" s="3068"/>
      <c r="AI29" s="3068"/>
      <c r="AJ29" s="3068"/>
      <c r="AK29" s="3068"/>
      <c r="AL29" s="3068"/>
      <c r="AM29" s="3068"/>
      <c r="AN29" s="2821"/>
      <c r="AO29" s="2821"/>
      <c r="AP29" s="157"/>
      <c r="AQ29" s="157"/>
      <c r="AR29" s="157"/>
      <c r="AS29" s="157"/>
      <c r="AT29" s="157"/>
      <c r="AU29" s="157"/>
      <c r="AV29" s="157"/>
      <c r="AW29" s="157"/>
      <c r="AX29" s="157"/>
    </row>
    <row r="30" spans="1:50" ht="16.5" customHeight="1">
      <c r="A30" s="2821"/>
      <c r="B30" s="2821"/>
      <c r="C30" s="3068" t="s">
        <v>1936</v>
      </c>
      <c r="D30" s="3068"/>
      <c r="E30" s="3068"/>
      <c r="F30" s="3068"/>
      <c r="G30" s="3068"/>
      <c r="H30" s="3068"/>
      <c r="I30" s="3068"/>
      <c r="J30" s="3068"/>
      <c r="K30" s="3068"/>
      <c r="L30" s="3068"/>
      <c r="M30" s="3068"/>
      <c r="N30" s="3068"/>
      <c r="O30" s="3068"/>
      <c r="P30" s="3068"/>
      <c r="Q30" s="3068"/>
      <c r="R30" s="3068"/>
      <c r="S30" s="3068"/>
      <c r="T30" s="3068"/>
      <c r="U30" s="3068"/>
      <c r="V30" s="3068"/>
      <c r="W30" s="3068"/>
      <c r="X30" s="3068"/>
      <c r="Y30" s="3068"/>
      <c r="Z30" s="3068"/>
      <c r="AA30" s="3068"/>
      <c r="AB30" s="3068"/>
      <c r="AC30" s="3068"/>
      <c r="AD30" s="3068"/>
      <c r="AE30" s="3068"/>
      <c r="AF30" s="3068"/>
      <c r="AG30" s="3068"/>
      <c r="AH30" s="3068"/>
      <c r="AI30" s="3068"/>
      <c r="AJ30" s="3068"/>
      <c r="AK30" s="3068"/>
      <c r="AL30" s="3068"/>
      <c r="AM30" s="3068"/>
      <c r="AN30" s="2821"/>
      <c r="AO30" s="2821"/>
      <c r="AP30" s="157"/>
      <c r="AQ30" s="157"/>
      <c r="AR30" s="157"/>
      <c r="AS30" s="157"/>
      <c r="AT30" s="157"/>
      <c r="AU30" s="157"/>
      <c r="AV30" s="157"/>
      <c r="AW30" s="157"/>
      <c r="AX30" s="157"/>
    </row>
    <row r="31" spans="1:50" ht="16.5" customHeight="1">
      <c r="A31" s="2821"/>
      <c r="B31" s="2821"/>
      <c r="C31" s="3068" t="s">
        <v>1937</v>
      </c>
      <c r="D31" s="3068"/>
      <c r="E31" s="3068"/>
      <c r="F31" s="3068"/>
      <c r="G31" s="3068"/>
      <c r="H31" s="3068"/>
      <c r="I31" s="3068"/>
      <c r="J31" s="3068"/>
      <c r="K31" s="3068"/>
      <c r="L31" s="3068"/>
      <c r="M31" s="3068"/>
      <c r="N31" s="3068"/>
      <c r="O31" s="3068"/>
      <c r="P31" s="3068"/>
      <c r="Q31" s="3068"/>
      <c r="R31" s="3068"/>
      <c r="S31" s="3068"/>
      <c r="T31" s="3068"/>
      <c r="U31" s="3068"/>
      <c r="V31" s="3068"/>
      <c r="W31" s="3068"/>
      <c r="X31" s="3068"/>
      <c r="Y31" s="3068"/>
      <c r="Z31" s="3068"/>
      <c r="AA31" s="3068"/>
      <c r="AB31" s="3068"/>
      <c r="AC31" s="3068"/>
      <c r="AD31" s="3068"/>
      <c r="AE31" s="3068"/>
      <c r="AF31" s="3068"/>
      <c r="AG31" s="3068"/>
      <c r="AH31" s="3068"/>
      <c r="AI31" s="3068"/>
      <c r="AJ31" s="3068"/>
      <c r="AK31" s="3068"/>
      <c r="AL31" s="3068"/>
      <c r="AM31" s="3068"/>
      <c r="AN31" s="2821"/>
      <c r="AO31" s="2821"/>
      <c r="AP31" s="157"/>
      <c r="AQ31" s="157"/>
      <c r="AR31" s="157"/>
      <c r="AS31" s="157"/>
      <c r="AT31" s="157"/>
      <c r="AU31" s="157"/>
      <c r="AV31" s="157"/>
      <c r="AW31" s="157"/>
      <c r="AX31" s="157"/>
    </row>
    <row r="32" spans="1:50" ht="16.5" customHeight="1">
      <c r="A32" s="2821"/>
      <c r="B32" s="2821"/>
      <c r="C32" s="3068" t="s">
        <v>1938</v>
      </c>
      <c r="D32" s="3068"/>
      <c r="E32" s="3068"/>
      <c r="F32" s="3068"/>
      <c r="G32" s="3068"/>
      <c r="H32" s="3068"/>
      <c r="I32" s="3068"/>
      <c r="J32" s="3068"/>
      <c r="K32" s="3068"/>
      <c r="L32" s="3068"/>
      <c r="M32" s="3068"/>
      <c r="N32" s="3068"/>
      <c r="O32" s="3068"/>
      <c r="P32" s="3068"/>
      <c r="Q32" s="3068"/>
      <c r="R32" s="3068"/>
      <c r="S32" s="3068"/>
      <c r="T32" s="3068"/>
      <c r="U32" s="3068"/>
      <c r="V32" s="3068"/>
      <c r="W32" s="3068"/>
      <c r="X32" s="3068"/>
      <c r="Y32" s="3068"/>
      <c r="Z32" s="3068"/>
      <c r="AA32" s="3068"/>
      <c r="AB32" s="3068"/>
      <c r="AC32" s="3068"/>
      <c r="AD32" s="3068"/>
      <c r="AE32" s="3068"/>
      <c r="AF32" s="3068"/>
      <c r="AG32" s="3068"/>
      <c r="AH32" s="3068"/>
      <c r="AI32" s="3068"/>
      <c r="AJ32" s="3068"/>
      <c r="AK32" s="3068"/>
      <c r="AL32" s="3068"/>
      <c r="AM32" s="3068"/>
      <c r="AN32" s="2821"/>
      <c r="AO32" s="2821"/>
      <c r="AP32" s="157"/>
      <c r="AQ32" s="157"/>
      <c r="AR32" s="157"/>
      <c r="AS32" s="157"/>
      <c r="AT32" s="157"/>
      <c r="AU32" s="157"/>
      <c r="AV32" s="157"/>
      <c r="AW32" s="157"/>
      <c r="AX32" s="157"/>
    </row>
    <row r="33" spans="1:50" ht="16.5" customHeight="1">
      <c r="A33" s="2821"/>
      <c r="B33" s="2821"/>
      <c r="C33" s="3063" t="s">
        <v>1939</v>
      </c>
      <c r="D33" s="3063"/>
      <c r="E33" s="3063"/>
      <c r="F33" s="3063"/>
      <c r="G33" s="3063"/>
      <c r="H33" s="3063"/>
      <c r="I33" s="3063"/>
      <c r="J33" s="3063"/>
      <c r="K33" s="3063"/>
      <c r="L33" s="3063"/>
      <c r="M33" s="3063"/>
      <c r="N33" s="3063"/>
      <c r="O33" s="3063"/>
      <c r="P33" s="3063"/>
      <c r="Q33" s="3063"/>
      <c r="R33" s="3063"/>
      <c r="S33" s="3063"/>
      <c r="T33" s="3063"/>
      <c r="U33" s="3063"/>
      <c r="V33" s="3063"/>
      <c r="W33" s="3063"/>
      <c r="X33" s="3063"/>
      <c r="Y33" s="3063"/>
      <c r="Z33" s="3063"/>
      <c r="AA33" s="3063"/>
      <c r="AB33" s="3063"/>
      <c r="AC33" s="3063"/>
      <c r="AD33" s="3063"/>
      <c r="AE33" s="3063"/>
      <c r="AF33" s="3063"/>
      <c r="AG33" s="3063"/>
      <c r="AH33" s="3063"/>
      <c r="AI33" s="3063"/>
      <c r="AJ33" s="3063"/>
      <c r="AK33" s="3063"/>
      <c r="AL33" s="3063"/>
      <c r="AM33" s="3063"/>
      <c r="AN33" s="2821"/>
      <c r="AO33" s="2821"/>
      <c r="AP33" s="157"/>
      <c r="AQ33" s="157"/>
      <c r="AR33" s="157"/>
      <c r="AS33" s="157"/>
      <c r="AT33" s="157"/>
      <c r="AU33" s="157"/>
      <c r="AV33" s="157"/>
      <c r="AW33" s="157"/>
      <c r="AX33" s="157"/>
    </row>
    <row r="34" spans="1:50" ht="16.5" customHeight="1">
      <c r="A34" s="2821"/>
      <c r="B34" s="2821"/>
      <c r="C34" s="3068" t="s">
        <v>1940</v>
      </c>
      <c r="D34" s="3068"/>
      <c r="E34" s="3068"/>
      <c r="F34" s="3068"/>
      <c r="G34" s="3068"/>
      <c r="H34" s="3068"/>
      <c r="I34" s="3068"/>
      <c r="J34" s="3068"/>
      <c r="K34" s="3068"/>
      <c r="L34" s="3068"/>
      <c r="M34" s="3068"/>
      <c r="N34" s="3068"/>
      <c r="O34" s="3068"/>
      <c r="P34" s="3068"/>
      <c r="Q34" s="3068"/>
      <c r="R34" s="3068"/>
      <c r="S34" s="3068"/>
      <c r="T34" s="3068"/>
      <c r="U34" s="3068"/>
      <c r="V34" s="3068"/>
      <c r="W34" s="3068"/>
      <c r="X34" s="3068"/>
      <c r="Y34" s="3068"/>
      <c r="Z34" s="3068"/>
      <c r="AA34" s="3068"/>
      <c r="AB34" s="3068"/>
      <c r="AC34" s="3068"/>
      <c r="AD34" s="3068"/>
      <c r="AE34" s="3068"/>
      <c r="AF34" s="3068"/>
      <c r="AG34" s="3068"/>
      <c r="AH34" s="3068"/>
      <c r="AI34" s="3068"/>
      <c r="AJ34" s="3068"/>
      <c r="AK34" s="3068"/>
      <c r="AL34" s="3068"/>
      <c r="AM34" s="3068"/>
      <c r="AN34" s="2821"/>
      <c r="AO34" s="2821"/>
      <c r="AP34" s="157"/>
      <c r="AQ34" s="157"/>
      <c r="AR34" s="157"/>
      <c r="AS34" s="157"/>
      <c r="AT34" s="157"/>
      <c r="AU34" s="157"/>
      <c r="AV34" s="157"/>
      <c r="AW34" s="157"/>
      <c r="AX34" s="157"/>
    </row>
    <row r="35" spans="1:50" ht="16.5" customHeight="1">
      <c r="A35" s="2821"/>
      <c r="B35" s="2821"/>
      <c r="C35" s="3063" t="s">
        <v>1941</v>
      </c>
      <c r="D35" s="3063"/>
      <c r="E35" s="3063"/>
      <c r="F35" s="3063"/>
      <c r="G35" s="3063"/>
      <c r="H35" s="3063"/>
      <c r="I35" s="3063"/>
      <c r="J35" s="3063"/>
      <c r="K35" s="3063"/>
      <c r="L35" s="3063"/>
      <c r="M35" s="3063"/>
      <c r="N35" s="3063"/>
      <c r="O35" s="3063"/>
      <c r="P35" s="3063"/>
      <c r="Q35" s="3063"/>
      <c r="R35" s="3063"/>
      <c r="S35" s="3063"/>
      <c r="T35" s="3063"/>
      <c r="U35" s="3063"/>
      <c r="V35" s="3063"/>
      <c r="W35" s="3063"/>
      <c r="X35" s="3063"/>
      <c r="Y35" s="3063"/>
      <c r="Z35" s="3063"/>
      <c r="AA35" s="3063"/>
      <c r="AB35" s="3063"/>
      <c r="AC35" s="3063"/>
      <c r="AD35" s="3063"/>
      <c r="AE35" s="3063"/>
      <c r="AF35" s="3063"/>
      <c r="AG35" s="3063"/>
      <c r="AH35" s="3063"/>
      <c r="AI35" s="3063"/>
      <c r="AJ35" s="3063"/>
      <c r="AK35" s="3063"/>
      <c r="AL35" s="3063"/>
      <c r="AM35" s="3063"/>
      <c r="AN35" s="2821"/>
      <c r="AO35" s="2821"/>
      <c r="AP35" s="157"/>
      <c r="AQ35" s="157"/>
      <c r="AR35" s="157"/>
      <c r="AS35" s="157"/>
      <c r="AT35" s="157"/>
      <c r="AU35" s="157"/>
      <c r="AV35" s="157"/>
      <c r="AW35" s="157"/>
      <c r="AX35" s="157"/>
    </row>
    <row r="36" spans="1:50" ht="16.5" customHeight="1">
      <c r="A36" s="2821"/>
      <c r="B36" s="2821"/>
      <c r="C36" s="3063" t="s">
        <v>1942</v>
      </c>
      <c r="D36" s="3063"/>
      <c r="E36" s="3063"/>
      <c r="F36" s="3063"/>
      <c r="G36" s="3063"/>
      <c r="H36" s="3063"/>
      <c r="I36" s="3063"/>
      <c r="J36" s="3063"/>
      <c r="K36" s="3063"/>
      <c r="L36" s="3063"/>
      <c r="M36" s="3063"/>
      <c r="N36" s="3063"/>
      <c r="O36" s="3063"/>
      <c r="P36" s="3063"/>
      <c r="Q36" s="3063"/>
      <c r="R36" s="3063"/>
      <c r="S36" s="3063"/>
      <c r="T36" s="3063"/>
      <c r="U36" s="3063"/>
      <c r="V36" s="3063"/>
      <c r="W36" s="3063"/>
      <c r="X36" s="3063"/>
      <c r="Y36" s="3063"/>
      <c r="Z36" s="3063"/>
      <c r="AA36" s="3063"/>
      <c r="AB36" s="3063"/>
      <c r="AC36" s="3063"/>
      <c r="AD36" s="3063"/>
      <c r="AE36" s="3063"/>
      <c r="AF36" s="3063"/>
      <c r="AG36" s="3063"/>
      <c r="AH36" s="3063"/>
      <c r="AI36" s="3063"/>
      <c r="AJ36" s="3063"/>
      <c r="AK36" s="3063"/>
      <c r="AL36" s="3063"/>
      <c r="AM36" s="3063"/>
      <c r="AN36" s="2821"/>
      <c r="AO36" s="2821"/>
      <c r="AP36" s="157"/>
      <c r="AQ36" s="157"/>
      <c r="AR36" s="157"/>
      <c r="AS36" s="157"/>
      <c r="AT36" s="157"/>
      <c r="AU36" s="157"/>
      <c r="AV36" s="157"/>
      <c r="AW36" s="157"/>
      <c r="AX36" s="157"/>
    </row>
    <row r="37" spans="1:50" ht="16.5" customHeight="1">
      <c r="A37" s="2821"/>
      <c r="B37" s="2821"/>
      <c r="C37" s="2821" t="s">
        <v>1943</v>
      </c>
      <c r="D37" s="2821"/>
      <c r="E37" s="2821"/>
      <c r="F37" s="2821"/>
      <c r="G37" s="2821"/>
      <c r="H37" s="2821"/>
      <c r="I37" s="2821"/>
      <c r="J37" s="2821"/>
      <c r="K37" s="2821"/>
      <c r="L37" s="2821"/>
      <c r="M37" s="2821"/>
      <c r="N37" s="2821"/>
      <c r="O37" s="2821"/>
      <c r="P37" s="2821"/>
      <c r="Q37" s="2821"/>
      <c r="R37" s="2821"/>
      <c r="S37" s="2821"/>
      <c r="T37" s="2821"/>
      <c r="U37" s="2821"/>
      <c r="V37" s="2821"/>
      <c r="W37" s="2821"/>
      <c r="X37" s="2821"/>
      <c r="Y37" s="2821"/>
      <c r="Z37" s="2821"/>
      <c r="AA37" s="2821"/>
      <c r="AB37" s="2821"/>
      <c r="AC37" s="2821"/>
      <c r="AD37" s="2821"/>
      <c r="AE37" s="2821"/>
      <c r="AF37" s="2821"/>
      <c r="AG37" s="2821"/>
      <c r="AH37" s="2821"/>
      <c r="AI37" s="2821"/>
      <c r="AJ37" s="2821"/>
      <c r="AK37" s="2821"/>
      <c r="AL37" s="2821"/>
      <c r="AM37" s="2821"/>
      <c r="AN37" s="2821"/>
      <c r="AO37" s="2821"/>
      <c r="AP37" s="157"/>
      <c r="AQ37" s="157"/>
      <c r="AR37" s="157"/>
      <c r="AS37" s="157"/>
      <c r="AT37" s="157"/>
      <c r="AU37" s="157"/>
      <c r="AV37" s="157"/>
      <c r="AW37" s="157"/>
      <c r="AX37" s="157"/>
    </row>
    <row r="38" spans="1:50" ht="16.5" customHeight="1">
      <c r="A38" s="2821"/>
      <c r="B38" s="2821"/>
      <c r="C38" s="3068" t="s">
        <v>1944</v>
      </c>
      <c r="D38" s="3068"/>
      <c r="E38" s="3068"/>
      <c r="F38" s="3068"/>
      <c r="G38" s="3068"/>
      <c r="H38" s="3068"/>
      <c r="I38" s="3068"/>
      <c r="J38" s="3068"/>
      <c r="K38" s="3068"/>
      <c r="L38" s="3068"/>
      <c r="M38" s="3068"/>
      <c r="N38" s="3068"/>
      <c r="O38" s="3068"/>
      <c r="P38" s="3068"/>
      <c r="Q38" s="3068"/>
      <c r="R38" s="3068"/>
      <c r="S38" s="3068"/>
      <c r="T38" s="3068"/>
      <c r="U38" s="3068"/>
      <c r="V38" s="3068"/>
      <c r="W38" s="3068"/>
      <c r="X38" s="3068"/>
      <c r="Y38" s="3068"/>
      <c r="Z38" s="3068"/>
      <c r="AA38" s="3068"/>
      <c r="AB38" s="3068"/>
      <c r="AC38" s="3068"/>
      <c r="AD38" s="3068"/>
      <c r="AE38" s="3068"/>
      <c r="AF38" s="3068"/>
      <c r="AG38" s="3068"/>
      <c r="AH38" s="3068"/>
      <c r="AI38" s="3068"/>
      <c r="AJ38" s="3068"/>
      <c r="AK38" s="3068"/>
      <c r="AL38" s="3068"/>
      <c r="AM38" s="3068"/>
      <c r="AN38" s="2821"/>
      <c r="AO38" s="2821"/>
      <c r="AP38" s="157"/>
      <c r="AQ38" s="157"/>
      <c r="AR38" s="157"/>
      <c r="AS38" s="157"/>
      <c r="AT38" s="157"/>
      <c r="AU38" s="157"/>
      <c r="AV38" s="157"/>
      <c r="AW38" s="157"/>
      <c r="AX38" s="157"/>
    </row>
    <row r="39" spans="1:50" ht="16.5" customHeight="1">
      <c r="A39" s="2821"/>
      <c r="B39" s="2821"/>
      <c r="C39" s="3068" t="s">
        <v>1945</v>
      </c>
      <c r="D39" s="3068"/>
      <c r="E39" s="3068"/>
      <c r="F39" s="3068"/>
      <c r="G39" s="3068"/>
      <c r="H39" s="3068"/>
      <c r="I39" s="3068"/>
      <c r="J39" s="3068"/>
      <c r="K39" s="3068"/>
      <c r="L39" s="3068"/>
      <c r="M39" s="3068"/>
      <c r="N39" s="3068"/>
      <c r="O39" s="3068"/>
      <c r="P39" s="3068"/>
      <c r="Q39" s="3068"/>
      <c r="R39" s="3068"/>
      <c r="S39" s="3068"/>
      <c r="T39" s="3068"/>
      <c r="U39" s="3068"/>
      <c r="V39" s="3068"/>
      <c r="W39" s="3068"/>
      <c r="X39" s="3068"/>
      <c r="Y39" s="3068"/>
      <c r="Z39" s="3068"/>
      <c r="AA39" s="3068"/>
      <c r="AB39" s="3068"/>
      <c r="AC39" s="3068"/>
      <c r="AD39" s="3068"/>
      <c r="AE39" s="3068"/>
      <c r="AF39" s="3068"/>
      <c r="AG39" s="3068"/>
      <c r="AH39" s="3068"/>
      <c r="AI39" s="3068"/>
      <c r="AJ39" s="3068"/>
      <c r="AK39" s="3068"/>
      <c r="AL39" s="3068"/>
      <c r="AM39" s="3068"/>
      <c r="AN39" s="2821"/>
      <c r="AO39" s="2821"/>
      <c r="AP39" s="157"/>
      <c r="AQ39" s="157"/>
      <c r="AR39" s="157"/>
      <c r="AS39" s="157"/>
      <c r="AT39" s="157"/>
      <c r="AU39" s="157"/>
      <c r="AV39" s="157"/>
      <c r="AW39" s="157"/>
      <c r="AX39" s="157"/>
    </row>
    <row r="40" spans="1:50" ht="16.5" customHeight="1">
      <c r="A40" s="2821"/>
      <c r="B40" s="2821"/>
      <c r="C40" s="2821" t="s">
        <v>1946</v>
      </c>
      <c r="D40" s="2821"/>
      <c r="E40" s="2821"/>
      <c r="F40" s="2821"/>
      <c r="G40" s="2821"/>
      <c r="H40" s="2821"/>
      <c r="I40" s="2821"/>
      <c r="J40" s="2821"/>
      <c r="K40" s="2821"/>
      <c r="L40" s="2821"/>
      <c r="M40" s="2821"/>
      <c r="N40" s="2821"/>
      <c r="O40" s="2821"/>
      <c r="P40" s="2821"/>
      <c r="Q40" s="2821"/>
      <c r="R40" s="2821"/>
      <c r="S40" s="2821"/>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157"/>
      <c r="AQ40" s="157"/>
      <c r="AR40" s="157"/>
      <c r="AS40" s="157"/>
      <c r="AT40" s="157"/>
      <c r="AU40" s="157"/>
      <c r="AV40" s="157"/>
      <c r="AW40" s="157"/>
      <c r="AX40" s="157"/>
    </row>
    <row r="41" spans="1:50" ht="16.5" customHeight="1">
      <c r="A41" s="2821"/>
      <c r="B41" s="2821"/>
      <c r="C41" s="3068" t="s">
        <v>1947</v>
      </c>
      <c r="D41" s="3068"/>
      <c r="E41" s="3068"/>
      <c r="F41" s="3068"/>
      <c r="G41" s="3068"/>
      <c r="H41" s="3068"/>
      <c r="I41" s="3068"/>
      <c r="J41" s="3068"/>
      <c r="K41" s="3068"/>
      <c r="L41" s="3068"/>
      <c r="M41" s="3068"/>
      <c r="N41" s="3068"/>
      <c r="O41" s="3068"/>
      <c r="P41" s="3068"/>
      <c r="Q41" s="3068"/>
      <c r="R41" s="3068"/>
      <c r="S41" s="3068"/>
      <c r="T41" s="3068"/>
      <c r="U41" s="3068"/>
      <c r="V41" s="3068"/>
      <c r="W41" s="3068"/>
      <c r="X41" s="3068"/>
      <c r="Y41" s="3068"/>
      <c r="Z41" s="3068"/>
      <c r="AA41" s="3068"/>
      <c r="AB41" s="3068"/>
      <c r="AC41" s="3068"/>
      <c r="AD41" s="3068"/>
      <c r="AE41" s="3068"/>
      <c r="AF41" s="3068"/>
      <c r="AG41" s="3068"/>
      <c r="AH41" s="3068"/>
      <c r="AI41" s="3068"/>
      <c r="AJ41" s="3068"/>
      <c r="AK41" s="3068"/>
      <c r="AL41" s="3068"/>
      <c r="AM41" s="3068"/>
      <c r="AN41" s="2821"/>
      <c r="AO41" s="2821"/>
      <c r="AP41" s="157"/>
      <c r="AQ41" s="157"/>
      <c r="AR41" s="157"/>
      <c r="AS41" s="157"/>
      <c r="AT41" s="157"/>
      <c r="AU41" s="157"/>
      <c r="AV41" s="157"/>
      <c r="AW41" s="157"/>
      <c r="AX41" s="157"/>
    </row>
    <row r="42" spans="1:50" ht="16.5" customHeight="1">
      <c r="A42" s="2821"/>
      <c r="B42" s="2821"/>
      <c r="C42" s="3068" t="s">
        <v>1948</v>
      </c>
      <c r="D42" s="3068"/>
      <c r="E42" s="3068"/>
      <c r="F42" s="3068"/>
      <c r="G42" s="3068"/>
      <c r="H42" s="3068"/>
      <c r="I42" s="3068"/>
      <c r="J42" s="3068"/>
      <c r="K42" s="3068"/>
      <c r="L42" s="3068"/>
      <c r="M42" s="3068"/>
      <c r="N42" s="3068"/>
      <c r="O42" s="3068"/>
      <c r="P42" s="3068"/>
      <c r="Q42" s="3068"/>
      <c r="R42" s="3068"/>
      <c r="S42" s="3068"/>
      <c r="T42" s="3068"/>
      <c r="U42" s="3068"/>
      <c r="V42" s="3068"/>
      <c r="W42" s="3068"/>
      <c r="X42" s="3068"/>
      <c r="Y42" s="3068"/>
      <c r="Z42" s="3068"/>
      <c r="AA42" s="3068"/>
      <c r="AB42" s="3068"/>
      <c r="AC42" s="3068"/>
      <c r="AD42" s="3068"/>
      <c r="AE42" s="3068"/>
      <c r="AF42" s="3068"/>
      <c r="AG42" s="3068"/>
      <c r="AH42" s="3068"/>
      <c r="AI42" s="3068"/>
      <c r="AJ42" s="3068"/>
      <c r="AK42" s="3068"/>
      <c r="AL42" s="3068"/>
      <c r="AM42" s="3068"/>
      <c r="AN42" s="2821"/>
      <c r="AO42" s="2821"/>
      <c r="AP42" s="157"/>
      <c r="AQ42" s="157"/>
      <c r="AR42" s="157"/>
      <c r="AS42" s="157"/>
      <c r="AT42" s="157"/>
      <c r="AU42" s="157"/>
      <c r="AV42" s="157"/>
      <c r="AW42" s="157"/>
      <c r="AX42" s="157"/>
    </row>
    <row r="43" spans="1:50" ht="16.5" customHeight="1">
      <c r="A43" s="2821"/>
      <c r="B43" s="2821"/>
      <c r="C43" s="2821" t="s">
        <v>1949</v>
      </c>
      <c r="D43" s="2821"/>
      <c r="E43" s="2821"/>
      <c r="F43" s="2821"/>
      <c r="G43" s="2821"/>
      <c r="H43" s="2821"/>
      <c r="I43" s="2821"/>
      <c r="J43" s="2821"/>
      <c r="K43" s="2821"/>
      <c r="L43" s="2821"/>
      <c r="M43" s="2821"/>
      <c r="N43" s="2821"/>
      <c r="O43" s="2821"/>
      <c r="P43" s="2821"/>
      <c r="Q43" s="2821"/>
      <c r="R43" s="2821"/>
      <c r="S43" s="2821"/>
      <c r="T43" s="2821"/>
      <c r="U43" s="2821"/>
      <c r="V43" s="2821"/>
      <c r="W43" s="2821"/>
      <c r="X43" s="2821"/>
      <c r="Y43" s="2821"/>
      <c r="Z43" s="2821"/>
      <c r="AA43" s="2821"/>
      <c r="AB43" s="2821"/>
      <c r="AC43" s="2821"/>
      <c r="AD43" s="2821"/>
      <c r="AE43" s="2821"/>
      <c r="AF43" s="2821"/>
      <c r="AG43" s="2821"/>
      <c r="AH43" s="2821"/>
      <c r="AI43" s="2821"/>
      <c r="AJ43" s="2821"/>
      <c r="AK43" s="2821"/>
      <c r="AL43" s="2821"/>
      <c r="AM43" s="2821"/>
      <c r="AN43" s="2821"/>
      <c r="AO43" s="2821"/>
      <c r="AP43" s="157"/>
      <c r="AQ43" s="157"/>
      <c r="AR43" s="157"/>
      <c r="AS43" s="157"/>
      <c r="AT43" s="157"/>
      <c r="AU43" s="157"/>
      <c r="AV43" s="157"/>
      <c r="AW43" s="157"/>
      <c r="AX43" s="157"/>
    </row>
    <row r="44" spans="1:50" ht="16.5" customHeight="1">
      <c r="A44" s="2821"/>
      <c r="B44" s="2821"/>
      <c r="C44" s="3068" t="s">
        <v>1950</v>
      </c>
      <c r="D44" s="3068"/>
      <c r="E44" s="3068"/>
      <c r="F44" s="3068"/>
      <c r="G44" s="3068"/>
      <c r="H44" s="3068"/>
      <c r="I44" s="3068"/>
      <c r="J44" s="3068"/>
      <c r="K44" s="3068"/>
      <c r="L44" s="3068"/>
      <c r="M44" s="3068"/>
      <c r="N44" s="3068"/>
      <c r="O44" s="3068"/>
      <c r="P44" s="3068"/>
      <c r="Q44" s="3068"/>
      <c r="R44" s="3068"/>
      <c r="S44" s="3068"/>
      <c r="T44" s="3068"/>
      <c r="U44" s="3068"/>
      <c r="V44" s="3068"/>
      <c r="W44" s="3068"/>
      <c r="X44" s="3068"/>
      <c r="Y44" s="3068"/>
      <c r="Z44" s="3068"/>
      <c r="AA44" s="3068"/>
      <c r="AB44" s="3068"/>
      <c r="AC44" s="3068"/>
      <c r="AD44" s="3068"/>
      <c r="AE44" s="3068"/>
      <c r="AF44" s="3068"/>
      <c r="AG44" s="3068"/>
      <c r="AH44" s="3068"/>
      <c r="AI44" s="3068"/>
      <c r="AJ44" s="3068"/>
      <c r="AK44" s="3068"/>
      <c r="AL44" s="3068"/>
      <c r="AM44" s="3068"/>
      <c r="AN44" s="2821"/>
      <c r="AO44" s="2821"/>
      <c r="AP44" s="157"/>
      <c r="AQ44" s="157"/>
      <c r="AR44" s="157"/>
      <c r="AS44" s="157"/>
      <c r="AT44" s="157"/>
      <c r="AU44" s="157"/>
      <c r="AV44" s="157"/>
      <c r="AW44" s="157"/>
      <c r="AX44" s="157"/>
    </row>
    <row r="45" spans="1:50" ht="16.5" customHeight="1">
      <c r="A45" s="2821"/>
      <c r="B45" s="2821"/>
      <c r="C45" s="3063" t="s">
        <v>1951</v>
      </c>
      <c r="D45" s="3063"/>
      <c r="E45" s="3063"/>
      <c r="F45" s="3063"/>
      <c r="G45" s="3063"/>
      <c r="H45" s="3063"/>
      <c r="I45" s="3063"/>
      <c r="J45" s="3063"/>
      <c r="K45" s="3063"/>
      <c r="L45" s="3063"/>
      <c r="M45" s="3063"/>
      <c r="N45" s="3063"/>
      <c r="O45" s="3063"/>
      <c r="P45" s="3063"/>
      <c r="Q45" s="3063"/>
      <c r="R45" s="3063"/>
      <c r="S45" s="3063"/>
      <c r="T45" s="3063"/>
      <c r="U45" s="3063"/>
      <c r="V45" s="3063"/>
      <c r="W45" s="3063"/>
      <c r="X45" s="3063"/>
      <c r="Y45" s="3063"/>
      <c r="Z45" s="3063"/>
      <c r="AA45" s="3063"/>
      <c r="AB45" s="3063"/>
      <c r="AC45" s="3063"/>
      <c r="AD45" s="3063"/>
      <c r="AE45" s="3063"/>
      <c r="AF45" s="3063"/>
      <c r="AG45" s="3063"/>
      <c r="AH45" s="3063"/>
      <c r="AI45" s="3063"/>
      <c r="AJ45" s="3063"/>
      <c r="AK45" s="3063"/>
      <c r="AL45" s="3063"/>
      <c r="AM45" s="3063"/>
      <c r="AN45" s="2821"/>
      <c r="AO45" s="2821"/>
      <c r="AP45" s="157"/>
      <c r="AQ45" s="157"/>
      <c r="AR45" s="157"/>
      <c r="AS45" s="157"/>
      <c r="AT45" s="157"/>
      <c r="AU45" s="157"/>
      <c r="AV45" s="157"/>
      <c r="AW45" s="157"/>
      <c r="AX45" s="157"/>
    </row>
    <row r="46" spans="1:50" ht="16.5" customHeight="1">
      <c r="A46" s="2821"/>
      <c r="B46" s="2821"/>
      <c r="C46" s="3068" t="s">
        <v>1952</v>
      </c>
      <c r="D46" s="3068"/>
      <c r="E46" s="3068"/>
      <c r="F46" s="3068"/>
      <c r="G46" s="3068"/>
      <c r="H46" s="3068"/>
      <c r="I46" s="3068"/>
      <c r="J46" s="3068"/>
      <c r="K46" s="3068"/>
      <c r="L46" s="3068"/>
      <c r="M46" s="3068"/>
      <c r="N46" s="3068"/>
      <c r="O46" s="3068"/>
      <c r="P46" s="3068"/>
      <c r="Q46" s="3068"/>
      <c r="R46" s="3068"/>
      <c r="S46" s="3068"/>
      <c r="T46" s="3068"/>
      <c r="U46" s="3068"/>
      <c r="V46" s="3068"/>
      <c r="W46" s="3068"/>
      <c r="X46" s="3068"/>
      <c r="Y46" s="3068"/>
      <c r="Z46" s="3068"/>
      <c r="AA46" s="3068"/>
      <c r="AB46" s="3068"/>
      <c r="AC46" s="3068"/>
      <c r="AD46" s="3068"/>
      <c r="AE46" s="3068"/>
      <c r="AF46" s="3068"/>
      <c r="AG46" s="3068"/>
      <c r="AH46" s="3068"/>
      <c r="AI46" s="3068"/>
      <c r="AJ46" s="3068"/>
      <c r="AK46" s="3068"/>
      <c r="AL46" s="3068"/>
      <c r="AM46" s="3068"/>
      <c r="AN46" s="2821"/>
      <c r="AO46" s="2821"/>
      <c r="AP46" s="157"/>
      <c r="AQ46" s="157"/>
      <c r="AR46" s="157"/>
      <c r="AS46" s="157"/>
      <c r="AT46" s="157"/>
      <c r="AU46" s="157"/>
      <c r="AV46" s="157"/>
      <c r="AW46" s="157"/>
      <c r="AX46" s="157"/>
    </row>
    <row r="47" spans="1:50" ht="16.5" customHeight="1">
      <c r="A47" s="2821"/>
      <c r="B47" s="2821"/>
      <c r="C47" s="3063" t="s">
        <v>1953</v>
      </c>
      <c r="D47" s="3063"/>
      <c r="E47" s="3063"/>
      <c r="F47" s="3063"/>
      <c r="G47" s="3063"/>
      <c r="H47" s="3063"/>
      <c r="I47" s="3063"/>
      <c r="J47" s="3063"/>
      <c r="K47" s="3063"/>
      <c r="L47" s="3063"/>
      <c r="M47" s="3063"/>
      <c r="N47" s="3063"/>
      <c r="O47" s="3063"/>
      <c r="P47" s="3063"/>
      <c r="Q47" s="3063"/>
      <c r="R47" s="3063"/>
      <c r="S47" s="3063"/>
      <c r="T47" s="3063"/>
      <c r="U47" s="3063"/>
      <c r="V47" s="3063"/>
      <c r="W47" s="3063"/>
      <c r="X47" s="3063"/>
      <c r="Y47" s="3063"/>
      <c r="Z47" s="3063"/>
      <c r="AA47" s="3063"/>
      <c r="AB47" s="3063"/>
      <c r="AC47" s="3063"/>
      <c r="AD47" s="3063"/>
      <c r="AE47" s="3063"/>
      <c r="AF47" s="3063"/>
      <c r="AG47" s="3063"/>
      <c r="AH47" s="3063"/>
      <c r="AI47" s="3063"/>
      <c r="AJ47" s="3063"/>
      <c r="AK47" s="3063"/>
      <c r="AL47" s="3063"/>
      <c r="AM47" s="3063"/>
      <c r="AN47" s="2821"/>
      <c r="AO47" s="2821"/>
      <c r="AP47" s="157"/>
      <c r="AQ47" s="157"/>
      <c r="AR47" s="157"/>
      <c r="AS47" s="157"/>
      <c r="AT47" s="157"/>
      <c r="AU47" s="157"/>
      <c r="AV47" s="157"/>
      <c r="AW47" s="157"/>
      <c r="AX47" s="157"/>
    </row>
    <row r="48" spans="1:50" ht="16.5" customHeight="1">
      <c r="A48" s="2821"/>
      <c r="B48" s="2821"/>
      <c r="C48" s="3063" t="s">
        <v>1954</v>
      </c>
      <c r="D48" s="3063"/>
      <c r="E48" s="3063"/>
      <c r="F48" s="3063"/>
      <c r="G48" s="3063"/>
      <c r="H48" s="3063"/>
      <c r="I48" s="3063"/>
      <c r="J48" s="3063"/>
      <c r="K48" s="3063"/>
      <c r="L48" s="3063"/>
      <c r="M48" s="3063"/>
      <c r="N48" s="3063"/>
      <c r="O48" s="3063"/>
      <c r="P48" s="3063"/>
      <c r="Q48" s="3063"/>
      <c r="R48" s="3063"/>
      <c r="S48" s="3063"/>
      <c r="T48" s="3063"/>
      <c r="U48" s="3063"/>
      <c r="V48" s="3063"/>
      <c r="W48" s="3063"/>
      <c r="X48" s="3063"/>
      <c r="Y48" s="3063"/>
      <c r="Z48" s="3063"/>
      <c r="AA48" s="3063"/>
      <c r="AB48" s="3063"/>
      <c r="AC48" s="3063"/>
      <c r="AD48" s="3063"/>
      <c r="AE48" s="3063"/>
      <c r="AF48" s="3063"/>
      <c r="AG48" s="3063"/>
      <c r="AH48" s="3063"/>
      <c r="AI48" s="3063"/>
      <c r="AJ48" s="3063"/>
      <c r="AK48" s="3063"/>
      <c r="AL48" s="3063"/>
      <c r="AM48" s="3063"/>
      <c r="AN48" s="2821"/>
      <c r="AO48" s="2821"/>
      <c r="AP48" s="157"/>
      <c r="AQ48" s="157"/>
      <c r="AR48" s="157"/>
      <c r="AS48" s="157"/>
      <c r="AT48" s="157"/>
      <c r="AU48" s="157"/>
      <c r="AV48" s="157"/>
      <c r="AW48" s="157"/>
      <c r="AX48" s="157"/>
    </row>
    <row r="49" spans="1:50" ht="16.5" customHeight="1">
      <c r="A49" s="2821"/>
      <c r="B49" s="2821"/>
      <c r="C49" s="3068" t="s">
        <v>1955</v>
      </c>
      <c r="D49" s="3068"/>
      <c r="E49" s="3068"/>
      <c r="F49" s="3068"/>
      <c r="G49" s="3068"/>
      <c r="H49" s="3068"/>
      <c r="I49" s="3068"/>
      <c r="J49" s="3068"/>
      <c r="K49" s="3068"/>
      <c r="L49" s="3068"/>
      <c r="M49" s="3068"/>
      <c r="N49" s="3068"/>
      <c r="O49" s="3068"/>
      <c r="P49" s="3068"/>
      <c r="Q49" s="3068"/>
      <c r="R49" s="3068"/>
      <c r="S49" s="3068"/>
      <c r="T49" s="3068"/>
      <c r="U49" s="3068"/>
      <c r="V49" s="3068"/>
      <c r="W49" s="3068"/>
      <c r="X49" s="3068"/>
      <c r="Y49" s="3068"/>
      <c r="Z49" s="3068"/>
      <c r="AA49" s="3068"/>
      <c r="AB49" s="3068"/>
      <c r="AC49" s="3068"/>
      <c r="AD49" s="3068"/>
      <c r="AE49" s="3068"/>
      <c r="AF49" s="3068"/>
      <c r="AG49" s="3068"/>
      <c r="AH49" s="3068"/>
      <c r="AI49" s="3068"/>
      <c r="AJ49" s="3068"/>
      <c r="AK49" s="3068"/>
      <c r="AL49" s="3068"/>
      <c r="AM49" s="3068"/>
      <c r="AN49" s="2821"/>
      <c r="AO49" s="2821"/>
      <c r="AP49" s="157"/>
      <c r="AQ49" s="157"/>
      <c r="AR49" s="157"/>
      <c r="AS49" s="157"/>
      <c r="AT49" s="157"/>
      <c r="AU49" s="157"/>
      <c r="AV49" s="157"/>
      <c r="AW49" s="157"/>
      <c r="AX49" s="157"/>
    </row>
    <row r="50" spans="1:50" ht="16.5" customHeight="1">
      <c r="A50" s="2821"/>
      <c r="B50" s="2821"/>
      <c r="C50" s="3063" t="s">
        <v>1956</v>
      </c>
      <c r="D50" s="3063"/>
      <c r="E50" s="3063"/>
      <c r="F50" s="3063"/>
      <c r="G50" s="3063"/>
      <c r="H50" s="3063"/>
      <c r="I50" s="3063"/>
      <c r="J50" s="3063"/>
      <c r="K50" s="3063"/>
      <c r="L50" s="3063"/>
      <c r="M50" s="3063"/>
      <c r="N50" s="3063"/>
      <c r="O50" s="3063"/>
      <c r="P50" s="3063"/>
      <c r="Q50" s="3063"/>
      <c r="R50" s="3063"/>
      <c r="S50" s="3063"/>
      <c r="T50" s="3063"/>
      <c r="U50" s="3063"/>
      <c r="V50" s="3063"/>
      <c r="W50" s="3063"/>
      <c r="X50" s="3063"/>
      <c r="Y50" s="3063"/>
      <c r="Z50" s="3063"/>
      <c r="AA50" s="3063"/>
      <c r="AB50" s="3063"/>
      <c r="AC50" s="3063"/>
      <c r="AD50" s="3063"/>
      <c r="AE50" s="3063"/>
      <c r="AF50" s="3063"/>
      <c r="AG50" s="3063"/>
      <c r="AH50" s="3063"/>
      <c r="AI50" s="3063"/>
      <c r="AJ50" s="3063"/>
      <c r="AK50" s="3063"/>
      <c r="AL50" s="3063"/>
      <c r="AM50" s="3063"/>
      <c r="AN50" s="2821"/>
      <c r="AO50" s="2821"/>
      <c r="AP50" s="157"/>
      <c r="AQ50" s="157"/>
      <c r="AR50" s="157"/>
      <c r="AS50" s="157"/>
      <c r="AT50" s="157"/>
      <c r="AU50" s="157"/>
      <c r="AV50" s="157"/>
      <c r="AW50" s="157"/>
      <c r="AX50" s="157"/>
    </row>
    <row r="51" spans="1:50" ht="16.5" customHeight="1">
      <c r="A51" s="2821"/>
      <c r="B51" s="2821"/>
      <c r="C51" s="3063" t="s">
        <v>1957</v>
      </c>
      <c r="D51" s="3063"/>
      <c r="E51" s="3063"/>
      <c r="F51" s="3063"/>
      <c r="G51" s="3063"/>
      <c r="H51" s="3063"/>
      <c r="I51" s="3063"/>
      <c r="J51" s="3063"/>
      <c r="K51" s="3063"/>
      <c r="L51" s="3063"/>
      <c r="M51" s="3063"/>
      <c r="N51" s="3063"/>
      <c r="O51" s="3063"/>
      <c r="P51" s="3063"/>
      <c r="Q51" s="3063"/>
      <c r="R51" s="3063"/>
      <c r="S51" s="3063"/>
      <c r="T51" s="3063"/>
      <c r="U51" s="3063"/>
      <c r="V51" s="3063"/>
      <c r="W51" s="3063"/>
      <c r="X51" s="3063"/>
      <c r="Y51" s="3063"/>
      <c r="Z51" s="3063"/>
      <c r="AA51" s="3063"/>
      <c r="AB51" s="3063"/>
      <c r="AC51" s="3063"/>
      <c r="AD51" s="3063"/>
      <c r="AE51" s="3063"/>
      <c r="AF51" s="3063"/>
      <c r="AG51" s="3063"/>
      <c r="AH51" s="3063"/>
      <c r="AI51" s="3063"/>
      <c r="AJ51" s="3063"/>
      <c r="AK51" s="3063"/>
      <c r="AL51" s="3063"/>
      <c r="AM51" s="3063"/>
      <c r="AN51" s="2821"/>
      <c r="AO51" s="2821"/>
      <c r="AP51" s="157"/>
      <c r="AQ51" s="157"/>
      <c r="AR51" s="157"/>
      <c r="AS51" s="157"/>
      <c r="AT51" s="157"/>
      <c r="AU51" s="157"/>
      <c r="AV51" s="157"/>
      <c r="AW51" s="157"/>
      <c r="AX51" s="157"/>
    </row>
    <row r="52" spans="1:50" ht="15.75" customHeight="1">
      <c r="A52" s="2821"/>
      <c r="B52" s="2821"/>
      <c r="C52" s="3043"/>
      <c r="D52" s="3043"/>
      <c r="E52" s="3043"/>
      <c r="F52" s="3043"/>
      <c r="G52" s="3043"/>
      <c r="H52" s="3043"/>
      <c r="I52" s="3043"/>
      <c r="J52" s="3043"/>
      <c r="K52" s="3043"/>
      <c r="L52" s="3043"/>
      <c r="M52" s="3043"/>
      <c r="N52" s="3043"/>
      <c r="O52" s="3043"/>
      <c r="P52" s="3043"/>
      <c r="Q52" s="3043"/>
      <c r="R52" s="3043"/>
      <c r="S52" s="3043"/>
      <c r="T52" s="3043"/>
      <c r="U52" s="3043"/>
      <c r="V52" s="3043"/>
      <c r="W52" s="3043"/>
      <c r="X52" s="3043"/>
      <c r="Y52" s="3043"/>
      <c r="Z52" s="3043"/>
      <c r="AA52" s="3043"/>
      <c r="AB52" s="3043"/>
      <c r="AC52" s="3043"/>
      <c r="AD52" s="3043"/>
      <c r="AE52" s="3043"/>
      <c r="AF52" s="3064" t="s">
        <v>1958</v>
      </c>
      <c r="AG52" s="3065"/>
      <c r="AH52" s="3065"/>
      <c r="AI52" s="3065"/>
      <c r="AJ52" s="3065"/>
      <c r="AK52" s="3066"/>
      <c r="AL52" s="3067" t="s">
        <v>1911</v>
      </c>
      <c r="AM52" s="3067"/>
      <c r="AN52" s="2821"/>
      <c r="AO52" s="2821"/>
      <c r="AP52" s="157"/>
      <c r="AQ52" s="157"/>
      <c r="AR52" s="157"/>
      <c r="AS52" s="157"/>
      <c r="AT52" s="157"/>
      <c r="AU52" s="157"/>
      <c r="AV52" s="157"/>
      <c r="AW52" s="157"/>
      <c r="AX52" s="157"/>
    </row>
    <row r="53" spans="1:50" ht="52.5" customHeight="1">
      <c r="A53" s="2821"/>
      <c r="B53" s="2821"/>
      <c r="C53" s="3043"/>
      <c r="D53" s="3043"/>
      <c r="E53" s="3043"/>
      <c r="F53" s="3043"/>
      <c r="G53" s="3043"/>
      <c r="H53" s="3043"/>
      <c r="I53" s="3043"/>
      <c r="J53" s="3043"/>
      <c r="K53" s="3043"/>
      <c r="L53" s="3043"/>
      <c r="M53" s="3043"/>
      <c r="N53" s="3043"/>
      <c r="O53" s="3043"/>
      <c r="P53" s="3043"/>
      <c r="Q53" s="3043"/>
      <c r="R53" s="3043"/>
      <c r="S53" s="3043"/>
      <c r="T53" s="3043"/>
      <c r="U53" s="3043"/>
      <c r="V53" s="3043"/>
      <c r="W53" s="3043"/>
      <c r="X53" s="3043"/>
      <c r="Y53" s="3043"/>
      <c r="Z53" s="3043"/>
      <c r="AA53" s="3043"/>
      <c r="AB53" s="3043"/>
      <c r="AC53" s="3043"/>
      <c r="AD53" s="3043"/>
      <c r="AE53" s="3043"/>
      <c r="AF53" s="3043"/>
      <c r="AG53" s="3043"/>
      <c r="AH53" s="3043"/>
      <c r="AI53" s="3043"/>
      <c r="AJ53" s="3043"/>
      <c r="AK53" s="3043"/>
      <c r="AL53" s="3043"/>
      <c r="AM53" s="3043"/>
      <c r="AN53" s="2821"/>
      <c r="AO53" s="2821"/>
      <c r="AP53" s="157"/>
      <c r="AQ53" s="157"/>
      <c r="AR53" s="157"/>
      <c r="AS53" s="157"/>
      <c r="AT53" s="157"/>
      <c r="AU53" s="157"/>
      <c r="AV53" s="157"/>
      <c r="AW53" s="157"/>
      <c r="AX53" s="157"/>
    </row>
    <row r="54" spans="1:50" s="133" customFormat="1" ht="15" customHeight="1">
      <c r="C54" s="400"/>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row>
  </sheetData>
  <sheetProtection algorithmName="SHA-512" hashValue="Fk0pSveiPM59H2SJQ1XOIoOcenuhKHNHBDdJJJwVyAxOMxveCHw7JrQZa1DUu0FG9wv4USHaQx22+rNbcNb6NA==" saltValue="xa6120qh9jrUntrjFjjwsw==" spinCount="100000" sheet="1" objects="1" scenarios="1" selectLockedCells="1" selectUnlockedCells="1"/>
  <mergeCells count="57">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 ref="C26:AM26"/>
    <mergeCell ref="C15:AM15"/>
    <mergeCell ref="C16:AM16"/>
    <mergeCell ref="C17:AM17"/>
    <mergeCell ref="C18:AM18"/>
    <mergeCell ref="C19:AM19"/>
    <mergeCell ref="C20:AM20"/>
    <mergeCell ref="C21:AM21"/>
    <mergeCell ref="C22:AM22"/>
    <mergeCell ref="C23:AM23"/>
    <mergeCell ref="C24:AM24"/>
    <mergeCell ref="C25:AM25"/>
    <mergeCell ref="C38:AM38"/>
    <mergeCell ref="C27:AM27"/>
    <mergeCell ref="C28:AM28"/>
    <mergeCell ref="C29:AM29"/>
    <mergeCell ref="C30:AM30"/>
    <mergeCell ref="C31:AM31"/>
    <mergeCell ref="C32:AM32"/>
    <mergeCell ref="C33:AM33"/>
    <mergeCell ref="C34:AM34"/>
    <mergeCell ref="C35:AM35"/>
    <mergeCell ref="C36:AM36"/>
    <mergeCell ref="C37:AM37"/>
    <mergeCell ref="C50:AM50"/>
    <mergeCell ref="C39:AM39"/>
    <mergeCell ref="C40:AM40"/>
    <mergeCell ref="C41:AM41"/>
    <mergeCell ref="C42:AM42"/>
    <mergeCell ref="C43:AM43"/>
    <mergeCell ref="C44:AM44"/>
    <mergeCell ref="C45:AM45"/>
    <mergeCell ref="C46:AM46"/>
    <mergeCell ref="C47:AM47"/>
    <mergeCell ref="C48:AM48"/>
    <mergeCell ref="C49:AM49"/>
    <mergeCell ref="C51:AM51"/>
    <mergeCell ref="C52:AE52"/>
    <mergeCell ref="AF52:AK52"/>
    <mergeCell ref="AL52:AM52"/>
    <mergeCell ref="C53:AM53"/>
  </mergeCells>
  <phoneticPr fontId="15"/>
  <dataValidations count="1">
    <dataValidation imeMode="hiragana" allowBlank="1" showInputMessage="1" showErrorMessage="1" sqref="A1 AN1 A54:AO1048576 AF52 AK3 C1:C4 C6:C53 AL52 AP1:XFD1048576" xr:uid="{3F933686-5743-4EC4-BA08-C718BBC28D25}"/>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09FE-48A4-4003-B56F-CFD3C371E38E}">
  <sheetPr codeName="Sheet29">
    <tabColor theme="8" tint="0.59999389629810485"/>
    <pageSetUpPr fitToPage="1"/>
  </sheetPr>
  <dimension ref="A1:EP134"/>
  <sheetViews>
    <sheetView showGridLines="0" showRowColHeaders="0" zoomScale="110" zoomScaleNormal="110" zoomScaleSheetLayoutView="115" workbookViewId="0">
      <selection activeCell="CO30" sqref="CO30:CX32"/>
    </sheetView>
  </sheetViews>
  <sheetFormatPr defaultColWidth="0" defaultRowHeight="15" customHeight="1" zeroHeight="1"/>
  <cols>
    <col min="1" max="116" width="1.25" style="443" customWidth="1"/>
    <col min="117" max="125" width="2.5" style="445" customWidth="1"/>
    <col min="126" max="126" width="9" style="445" hidden="1" customWidth="1"/>
    <col min="127" max="128" width="5" style="445" hidden="1" customWidth="1"/>
    <col min="129" max="129" width="8.375" style="445" hidden="1" customWidth="1"/>
    <col min="130" max="130" width="8.5" style="445" hidden="1" customWidth="1"/>
    <col min="131" max="131" width="10.5" style="445" hidden="1" customWidth="1"/>
    <col min="132" max="132" width="7.5" style="445" hidden="1" customWidth="1"/>
    <col min="133" max="134" width="4.375" style="445" hidden="1" customWidth="1"/>
    <col min="135" max="135" width="7.5" style="445" hidden="1" customWidth="1"/>
    <col min="136" max="136" width="15" style="445" hidden="1" customWidth="1"/>
    <col min="137" max="137" width="10" style="445" hidden="1" customWidth="1"/>
    <col min="138" max="138" width="7.75" style="445" hidden="1" customWidth="1"/>
    <col min="139" max="139" width="9" style="445" hidden="1" customWidth="1"/>
    <col min="140" max="140" width="5.25" style="445" hidden="1" customWidth="1"/>
    <col min="141" max="141" width="15.25" style="445" hidden="1" customWidth="1"/>
    <col min="142" max="144" width="6.5" style="445" hidden="1" customWidth="1"/>
    <col min="145" max="145" width="8" style="445" hidden="1" customWidth="1"/>
    <col min="146" max="146" width="0" style="445" hidden="1" customWidth="1"/>
    <col min="147" max="16384" width="9" style="445" hidden="1"/>
  </cols>
  <sheetData>
    <row r="1" spans="1:146" ht="22.5" customHeight="1">
      <c r="A1" s="3394"/>
      <c r="B1" s="3395"/>
      <c r="C1" s="3395"/>
      <c r="D1" s="3395"/>
      <c r="E1" s="3395"/>
      <c r="F1" s="3395"/>
      <c r="G1" s="3395"/>
      <c r="H1" s="3395" t="s">
        <v>64</v>
      </c>
      <c r="I1" s="3395"/>
      <c r="J1" s="3395"/>
      <c r="K1" s="3395"/>
      <c r="L1" s="3395"/>
      <c r="M1" s="3395"/>
      <c r="N1" s="3395"/>
      <c r="O1" s="3395"/>
      <c r="P1" s="3395"/>
      <c r="Q1" s="3396"/>
      <c r="S1" s="3414" t="s">
        <v>1987</v>
      </c>
      <c r="T1" s="3415"/>
      <c r="U1" s="3416"/>
      <c r="W1" s="3363" t="s">
        <v>1988</v>
      </c>
      <c r="X1" s="3266"/>
      <c r="Y1" s="3267"/>
      <c r="AA1" s="3417" t="s">
        <v>2362</v>
      </c>
      <c r="AB1" s="3418"/>
      <c r="AC1" s="3418"/>
      <c r="AD1" s="3418"/>
      <c r="AE1" s="3418"/>
      <c r="AF1" s="3418"/>
      <c r="AG1" s="3418"/>
      <c r="AH1" s="3419"/>
      <c r="AI1" s="3419"/>
      <c r="AJ1" s="3419"/>
      <c r="AK1" s="3419"/>
      <c r="AL1" s="3419"/>
      <c r="AM1" s="3419"/>
      <c r="AN1" s="3419"/>
      <c r="AO1" s="3419"/>
      <c r="AP1" s="3419"/>
      <c r="AQ1" s="3419"/>
      <c r="AR1" s="3419"/>
      <c r="AS1" s="3419"/>
      <c r="AT1" s="3419"/>
      <c r="AU1" s="3419"/>
      <c r="AV1" s="3419"/>
      <c r="AW1" s="3419"/>
      <c r="AX1" s="3419"/>
      <c r="AY1" s="3419"/>
      <c r="AZ1" s="3418" t="s">
        <v>2363</v>
      </c>
      <c r="BA1" s="3418"/>
      <c r="BB1" s="3418"/>
      <c r="BC1" s="3418"/>
      <c r="BD1" s="3418"/>
      <c r="BE1" s="3408" t="s">
        <v>1989</v>
      </c>
      <c r="BF1" s="3409"/>
      <c r="BG1" s="3409"/>
      <c r="BH1" s="3409"/>
      <c r="BI1" s="3409"/>
      <c r="BJ1" s="3409"/>
      <c r="BK1" s="3409"/>
      <c r="BL1" s="3409"/>
      <c r="BM1" s="3409"/>
      <c r="BN1" s="3410" t="s">
        <v>1125</v>
      </c>
      <c r="BO1" s="3410"/>
      <c r="BP1" s="3410"/>
      <c r="BQ1" s="3410"/>
      <c r="BR1" s="3410"/>
      <c r="BS1" s="3410"/>
      <c r="BT1" s="3410"/>
      <c r="BU1" s="3410"/>
      <c r="BV1" s="3410"/>
      <c r="BW1" s="3410"/>
      <c r="BX1" s="3410"/>
      <c r="BY1" s="509"/>
      <c r="BZ1" s="3410" t="s">
        <v>1126</v>
      </c>
      <c r="CA1" s="3410"/>
      <c r="CB1" s="3410"/>
      <c r="CC1" s="3410"/>
      <c r="CD1" s="3410"/>
      <c r="CE1" s="509"/>
      <c r="CF1" s="3410" t="s">
        <v>1127</v>
      </c>
      <c r="CG1" s="3410"/>
      <c r="CH1" s="3410"/>
      <c r="CI1" s="3410"/>
      <c r="CJ1" s="3411"/>
      <c r="CL1" s="3408" t="s">
        <v>1990</v>
      </c>
      <c r="CM1" s="3409"/>
      <c r="CN1" s="3409"/>
      <c r="CO1" s="3409"/>
      <c r="CP1" s="3409"/>
      <c r="CQ1" s="3409"/>
      <c r="CR1" s="3409"/>
      <c r="CS1" s="3409"/>
      <c r="CT1" s="3412" t="str">
        <f>IF(★入力画面!U210="","　　　 年　　　 月　　　 日",★入力画面!BL210)</f>
        <v>　　　 年　　　 月　　　 日</v>
      </c>
      <c r="CU1" s="3412"/>
      <c r="CV1" s="3412"/>
      <c r="CW1" s="3412"/>
      <c r="CX1" s="3412"/>
      <c r="CY1" s="3412"/>
      <c r="CZ1" s="3412"/>
      <c r="DA1" s="3412"/>
      <c r="DB1" s="3412"/>
      <c r="DC1" s="3412"/>
      <c r="DD1" s="3412"/>
      <c r="DE1" s="3412"/>
      <c r="DF1" s="3412"/>
      <c r="DG1" s="3412"/>
      <c r="DH1" s="3412"/>
      <c r="DI1" s="3412"/>
      <c r="DJ1" s="3412"/>
      <c r="DK1" s="3412"/>
      <c r="DL1" s="3413"/>
      <c r="DM1" s="444"/>
      <c r="DN1" s="444"/>
      <c r="DO1" s="444"/>
      <c r="DP1" s="444"/>
      <c r="DQ1" s="444"/>
      <c r="DR1" s="444"/>
      <c r="DS1" s="444"/>
      <c r="DT1" s="444"/>
      <c r="DU1" s="444"/>
      <c r="DW1" s="135" t="s">
        <v>1991</v>
      </c>
      <c r="DX1" s="135" t="s">
        <v>1991</v>
      </c>
      <c r="DY1" s="135" t="s">
        <v>1992</v>
      </c>
      <c r="DZ1" s="135" t="s">
        <v>1993</v>
      </c>
      <c r="EA1" s="135" t="s">
        <v>1994</v>
      </c>
      <c r="EB1" s="135" t="s">
        <v>557</v>
      </c>
      <c r="EC1" s="135" t="s">
        <v>1207</v>
      </c>
      <c r="ED1" s="135" t="s">
        <v>1208</v>
      </c>
      <c r="EE1" s="135" t="s">
        <v>557</v>
      </c>
      <c r="EF1" s="135" t="s">
        <v>14</v>
      </c>
      <c r="EG1" s="4" t="s">
        <v>63</v>
      </c>
      <c r="EH1" s="4" t="s">
        <v>1995</v>
      </c>
      <c r="EI1" s="4" t="s">
        <v>127</v>
      </c>
      <c r="EJ1" s="4" t="s">
        <v>1996</v>
      </c>
      <c r="EK1" s="4" t="s">
        <v>1997</v>
      </c>
      <c r="EL1" s="4" t="s">
        <v>1998</v>
      </c>
      <c r="EM1" s="4" t="s">
        <v>1999</v>
      </c>
      <c r="EN1" s="4" t="s">
        <v>2000</v>
      </c>
      <c r="EO1" s="4" t="s">
        <v>2001</v>
      </c>
    </row>
    <row r="2" spans="1:146" ht="7.5" customHeight="1" thickBot="1">
      <c r="A2" s="3104"/>
      <c r="B2" s="3104"/>
      <c r="C2" s="3104"/>
      <c r="D2" s="3104"/>
      <c r="E2" s="3104"/>
      <c r="F2" s="3104"/>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04"/>
      <c r="AZ2" s="3104"/>
      <c r="BA2" s="3104"/>
      <c r="BB2" s="3104"/>
      <c r="BC2" s="3104"/>
      <c r="BD2" s="3104"/>
      <c r="BE2" s="3104"/>
      <c r="BF2" s="3104"/>
      <c r="BG2" s="3104"/>
      <c r="BH2" s="3104"/>
      <c r="BI2" s="3104"/>
      <c r="BJ2" s="3104"/>
      <c r="BK2" s="3104"/>
      <c r="BL2" s="3104"/>
      <c r="BM2" s="3104"/>
      <c r="BN2" s="3104"/>
      <c r="BO2" s="3104"/>
      <c r="BP2" s="3104"/>
      <c r="BQ2" s="3104"/>
      <c r="BR2" s="3104"/>
      <c r="BS2" s="3104"/>
      <c r="BT2" s="3104"/>
      <c r="BU2" s="3104"/>
      <c r="BV2" s="3104"/>
      <c r="BW2" s="3104"/>
      <c r="BX2" s="3104"/>
      <c r="BY2" s="3104"/>
      <c r="BZ2" s="3104"/>
      <c r="CA2" s="3104"/>
      <c r="CB2" s="3104"/>
      <c r="CC2" s="3104"/>
      <c r="CD2" s="3104"/>
      <c r="CE2" s="3104"/>
      <c r="CF2" s="3104"/>
      <c r="CG2" s="3104"/>
      <c r="CH2" s="3104"/>
      <c r="CI2" s="3104"/>
      <c r="CJ2" s="3104"/>
      <c r="CK2" s="3104"/>
      <c r="CL2" s="3104"/>
      <c r="CM2" s="3104"/>
      <c r="CN2" s="3104"/>
      <c r="CO2" s="3104"/>
      <c r="CP2" s="3104"/>
      <c r="CQ2" s="3104"/>
      <c r="CR2" s="3104"/>
      <c r="CS2" s="3104"/>
      <c r="CT2" s="3104"/>
      <c r="CU2" s="3104"/>
      <c r="CV2" s="3104"/>
      <c r="CW2" s="3104"/>
      <c r="CX2" s="3104"/>
      <c r="CY2" s="3104"/>
      <c r="CZ2" s="3104"/>
      <c r="DA2" s="3104"/>
      <c r="DB2" s="3104"/>
      <c r="DC2" s="3104"/>
      <c r="DD2" s="3104"/>
      <c r="DE2" s="3104"/>
      <c r="DF2" s="3104"/>
      <c r="DG2" s="3104"/>
      <c r="DH2" s="3104"/>
      <c r="DI2" s="3104"/>
      <c r="DJ2" s="3104"/>
      <c r="DK2" s="3104"/>
      <c r="DL2" s="3104"/>
      <c r="DM2" s="444"/>
      <c r="DN2" s="444"/>
      <c r="DO2" s="444"/>
      <c r="DP2" s="444"/>
      <c r="DQ2" s="444"/>
      <c r="DR2" s="444"/>
      <c r="DS2" s="444"/>
      <c r="DT2" s="444"/>
      <c r="DU2" s="444"/>
      <c r="DW2" s="1" t="s">
        <v>2002</v>
      </c>
      <c r="DX2" s="1" t="s">
        <v>2003</v>
      </c>
      <c r="DY2" s="1"/>
      <c r="DZ2" s="1"/>
      <c r="EA2" s="241" t="s">
        <v>2004</v>
      </c>
      <c r="EB2" s="1" t="s">
        <v>1125</v>
      </c>
      <c r="EC2" s="1" t="s">
        <v>1126</v>
      </c>
      <c r="ED2" s="1" t="s">
        <v>1127</v>
      </c>
      <c r="EE2" s="1" t="s">
        <v>1125</v>
      </c>
      <c r="EF2" s="1" t="s">
        <v>2005</v>
      </c>
      <c r="EG2" s="1" t="s">
        <v>2006</v>
      </c>
      <c r="EH2" s="1"/>
      <c r="EI2" s="1"/>
      <c r="EJ2" s="1"/>
      <c r="EK2" s="446" t="s">
        <v>2007</v>
      </c>
      <c r="EL2" s="446" t="s">
        <v>2008</v>
      </c>
      <c r="EM2" s="446" t="s">
        <v>2009</v>
      </c>
      <c r="EN2" s="446" t="s">
        <v>2010</v>
      </c>
      <c r="EO2" s="446" t="s">
        <v>2011</v>
      </c>
    </row>
    <row r="3" spans="1:146" ht="18" customHeight="1" thickTop="1">
      <c r="A3" s="3397" t="s">
        <v>2012</v>
      </c>
      <c r="B3" s="3398"/>
      <c r="C3" s="3398"/>
      <c r="D3" s="3398"/>
      <c r="E3" s="3398"/>
      <c r="F3" s="3398"/>
      <c r="G3" s="3398"/>
      <c r="H3" s="3398"/>
      <c r="I3" s="3398"/>
      <c r="J3" s="3398"/>
      <c r="K3" s="3398"/>
      <c r="L3" s="3398"/>
      <c r="M3" s="3398"/>
      <c r="N3" s="3398"/>
      <c r="O3" s="3398"/>
      <c r="P3" s="3399"/>
      <c r="Q3" s="3288"/>
      <c r="R3" s="3337" t="s">
        <v>2013</v>
      </c>
      <c r="S3" s="3338"/>
      <c r="T3" s="3338"/>
      <c r="U3" s="3338"/>
      <c r="V3" s="3338"/>
      <c r="W3" s="3338"/>
      <c r="X3" s="3338"/>
      <c r="Y3" s="3338"/>
      <c r="Z3" s="3339"/>
      <c r="AA3" s="3070" t="str">
        <f>IF(★入力画面!W238="","□ 大臣　　□ 都知事　　（　　　）　第　　　　　　　号",★入力画面!BL238)</f>
        <v>□ 大臣　　□ 都知事　　（　　　）　第　　　　　　　号</v>
      </c>
      <c r="AB3" s="3071"/>
      <c r="AC3" s="3071"/>
      <c r="AD3" s="3071"/>
      <c r="AE3" s="3071"/>
      <c r="AF3" s="3071"/>
      <c r="AG3" s="3071"/>
      <c r="AH3" s="3071"/>
      <c r="AI3" s="3071"/>
      <c r="AJ3" s="3071"/>
      <c r="AK3" s="3071"/>
      <c r="AL3" s="3071"/>
      <c r="AM3" s="3071"/>
      <c r="AN3" s="3071"/>
      <c r="AO3" s="3071"/>
      <c r="AP3" s="3071"/>
      <c r="AQ3" s="3071"/>
      <c r="AR3" s="3071"/>
      <c r="AS3" s="3071"/>
      <c r="AT3" s="3071"/>
      <c r="AU3" s="3071"/>
      <c r="AV3" s="3071"/>
      <c r="AW3" s="3071"/>
      <c r="AX3" s="3071"/>
      <c r="AY3" s="3071"/>
      <c r="AZ3" s="3071"/>
      <c r="BA3" s="3071"/>
      <c r="BB3" s="3071"/>
      <c r="BC3" s="3071"/>
      <c r="BD3" s="3072"/>
      <c r="BE3" s="3363" t="s">
        <v>71</v>
      </c>
      <c r="BF3" s="3266"/>
      <c r="BG3" s="3266"/>
      <c r="BH3" s="3266"/>
      <c r="BI3" s="3266"/>
      <c r="BJ3" s="3266"/>
      <c r="BK3" s="3266"/>
      <c r="BL3" s="3266"/>
      <c r="BM3" s="3266"/>
      <c r="BN3" s="3073" t="str">
        <f>IF(★入力画面!U239="","　　　 年　　　 月　　　 日",★入力画面!BL239)</f>
        <v>　　　 年　　　 月　　　 日</v>
      </c>
      <c r="BO3" s="3073"/>
      <c r="BP3" s="3073"/>
      <c r="BQ3" s="3073"/>
      <c r="BR3" s="3073"/>
      <c r="BS3" s="3073"/>
      <c r="BT3" s="3073"/>
      <c r="BU3" s="3073"/>
      <c r="BV3" s="3073"/>
      <c r="BW3" s="3073"/>
      <c r="BX3" s="3073"/>
      <c r="BY3" s="3073"/>
      <c r="BZ3" s="3073"/>
      <c r="CA3" s="3073"/>
      <c r="CB3" s="3073"/>
      <c r="CC3" s="3073"/>
      <c r="CD3" s="3073"/>
      <c r="CE3" s="3073"/>
      <c r="CF3" s="3073"/>
      <c r="CG3" s="3073"/>
      <c r="CH3" s="3073"/>
      <c r="CI3" s="3073"/>
      <c r="CJ3" s="3074"/>
      <c r="CK3" s="3104"/>
      <c r="CL3" s="3261" t="s">
        <v>2014</v>
      </c>
      <c r="CM3" s="3259"/>
      <c r="CN3" s="3259"/>
      <c r="CO3" s="3259"/>
      <c r="CP3" s="3259"/>
      <c r="CQ3" s="3259"/>
      <c r="CR3" s="3259"/>
      <c r="CS3" s="3259"/>
      <c r="CT3" s="3259"/>
      <c r="CU3" s="3259"/>
      <c r="CV3" s="3259"/>
      <c r="CW3" s="3259"/>
      <c r="CX3" s="3260"/>
      <c r="CZ3" s="3261" t="s">
        <v>2015</v>
      </c>
      <c r="DA3" s="3259"/>
      <c r="DB3" s="3259"/>
      <c r="DC3" s="3259"/>
      <c r="DD3" s="3259"/>
      <c r="DE3" s="3259"/>
      <c r="DF3" s="3259"/>
      <c r="DG3" s="3259"/>
      <c r="DH3" s="3259"/>
      <c r="DI3" s="3259"/>
      <c r="DJ3" s="3259"/>
      <c r="DK3" s="3259"/>
      <c r="DL3" s="3260"/>
      <c r="DM3" s="444"/>
      <c r="DN3" s="444"/>
      <c r="DO3" s="444"/>
      <c r="DP3" s="444"/>
      <c r="DQ3" s="444"/>
      <c r="DR3" s="444"/>
      <c r="DS3" s="444"/>
      <c r="DT3" s="444"/>
      <c r="DU3" s="444"/>
      <c r="DW3" s="445" t="s">
        <v>2016</v>
      </c>
      <c r="DX3" s="445" t="s">
        <v>2017</v>
      </c>
      <c r="DY3" s="445" t="s">
        <v>2018</v>
      </c>
      <c r="DZ3" s="445" t="s">
        <v>1993</v>
      </c>
      <c r="EA3" s="447" t="s">
        <v>2019</v>
      </c>
      <c r="EB3" s="445" t="s">
        <v>1285</v>
      </c>
      <c r="EC3" s="445" t="s">
        <v>1130</v>
      </c>
      <c r="ED3" s="445" t="s">
        <v>1131</v>
      </c>
      <c r="EE3" s="445" t="s">
        <v>1271</v>
      </c>
      <c r="EF3" s="445" t="s">
        <v>2020</v>
      </c>
      <c r="EG3" s="1" t="s">
        <v>638</v>
      </c>
      <c r="EH3" s="445" t="s">
        <v>2021</v>
      </c>
      <c r="EI3" s="1" t="s">
        <v>864</v>
      </c>
      <c r="EJ3" s="445" t="s">
        <v>2022</v>
      </c>
      <c r="EK3" s="443" t="s">
        <v>2023</v>
      </c>
      <c r="EL3" s="443" t="s">
        <v>2024</v>
      </c>
      <c r="EM3" s="443" t="s">
        <v>2025</v>
      </c>
      <c r="EN3" s="443" t="s">
        <v>2026</v>
      </c>
      <c r="EO3" s="443" t="s">
        <v>2027</v>
      </c>
    </row>
    <row r="4" spans="1:146" ht="15" customHeight="1">
      <c r="A4" s="3400"/>
      <c r="B4" s="3401"/>
      <c r="C4" s="3401"/>
      <c r="D4" s="3401"/>
      <c r="E4" s="3401"/>
      <c r="F4" s="3401"/>
      <c r="G4" s="3401"/>
      <c r="H4" s="3401"/>
      <c r="I4" s="3401"/>
      <c r="J4" s="3401"/>
      <c r="K4" s="3401"/>
      <c r="L4" s="3401"/>
      <c r="M4" s="3401"/>
      <c r="N4" s="3401"/>
      <c r="O4" s="3401"/>
      <c r="P4" s="3402"/>
      <c r="Q4" s="3288"/>
      <c r="R4" s="3337" t="s">
        <v>1</v>
      </c>
      <c r="S4" s="3338"/>
      <c r="T4" s="3338"/>
      <c r="U4" s="3338"/>
      <c r="V4" s="3338"/>
      <c r="W4" s="3338"/>
      <c r="X4" s="3338"/>
      <c r="Y4" s="3338"/>
      <c r="Z4" s="3339"/>
      <c r="AA4" s="3374" t="s">
        <v>1884</v>
      </c>
      <c r="AB4" s="3305"/>
      <c r="AC4" s="3305"/>
      <c r="AD4" s="3305"/>
      <c r="AE4" s="3319">
        <f>★入力画面!M15</f>
        <v>0</v>
      </c>
      <c r="AF4" s="3319"/>
      <c r="AG4" s="3319"/>
      <c r="AH4" s="3319"/>
      <c r="AI4" s="3319"/>
      <c r="AJ4" s="3319"/>
      <c r="AK4" s="3319"/>
      <c r="AL4" s="3319"/>
      <c r="AM4" s="3319"/>
      <c r="AN4" s="3319"/>
      <c r="AO4" s="3319"/>
      <c r="AP4" s="3319"/>
      <c r="AQ4" s="3319"/>
      <c r="AR4" s="3319"/>
      <c r="AS4" s="3319"/>
      <c r="AT4" s="3319"/>
      <c r="AU4" s="3319"/>
      <c r="AV4" s="3319"/>
      <c r="AW4" s="3320"/>
      <c r="AX4" s="3183" t="s">
        <v>2028</v>
      </c>
      <c r="AY4" s="3184"/>
      <c r="AZ4" s="3185"/>
      <c r="BA4" s="3363"/>
      <c r="BB4" s="3266"/>
      <c r="BC4" s="3266"/>
      <c r="BD4" s="3266"/>
      <c r="BE4" s="3266"/>
      <c r="BF4" s="3266"/>
      <c r="BG4" s="3266"/>
      <c r="BH4" s="3266"/>
      <c r="BI4" s="3266"/>
      <c r="BJ4" s="3266"/>
      <c r="BK4" s="3266"/>
      <c r="BL4" s="3266"/>
      <c r="BM4" s="3266"/>
      <c r="BN4" s="3266"/>
      <c r="BO4" s="3266"/>
      <c r="BP4" s="3266"/>
      <c r="BQ4" s="3266"/>
      <c r="BR4" s="3267"/>
      <c r="BS4" s="3363"/>
      <c r="BT4" s="3266"/>
      <c r="BU4" s="3266"/>
      <c r="BV4" s="3266"/>
      <c r="BW4" s="3266"/>
      <c r="BX4" s="3266"/>
      <c r="BY4" s="3266"/>
      <c r="BZ4" s="3266"/>
      <c r="CA4" s="3266"/>
      <c r="CB4" s="3266"/>
      <c r="CC4" s="3266"/>
      <c r="CD4" s="3266"/>
      <c r="CE4" s="3266"/>
      <c r="CF4" s="3266"/>
      <c r="CG4" s="3266"/>
      <c r="CH4" s="3266"/>
      <c r="CI4" s="3266"/>
      <c r="CJ4" s="3267"/>
      <c r="CK4" s="3104"/>
      <c r="CL4" s="3104"/>
      <c r="CM4" s="3104"/>
      <c r="CN4" s="3104"/>
      <c r="CO4" s="3104"/>
      <c r="CP4" s="3104"/>
      <c r="CQ4" s="3104"/>
      <c r="CR4" s="3104"/>
      <c r="CS4" s="3104"/>
      <c r="CT4" s="3104"/>
      <c r="CU4" s="3104"/>
      <c r="CV4" s="3104"/>
      <c r="CW4" s="3104"/>
      <c r="CX4" s="3104"/>
      <c r="CY4" s="3104"/>
      <c r="CZ4" s="3104"/>
      <c r="DA4" s="3104"/>
      <c r="DB4" s="3104"/>
      <c r="DC4" s="3104"/>
      <c r="DD4" s="3104"/>
      <c r="DE4" s="3104"/>
      <c r="DF4" s="3104"/>
      <c r="DG4" s="3104"/>
      <c r="DH4" s="3104"/>
      <c r="DI4" s="3104"/>
      <c r="DJ4" s="3104"/>
      <c r="DK4" s="3104"/>
      <c r="DL4" s="3104"/>
      <c r="DM4" s="444"/>
      <c r="DN4" s="444"/>
      <c r="DO4" s="444"/>
      <c r="DP4" s="444"/>
      <c r="DQ4" s="444"/>
      <c r="DR4" s="444"/>
      <c r="DS4" s="444"/>
      <c r="DT4" s="444"/>
      <c r="DU4" s="444"/>
      <c r="DY4" s="445" t="s">
        <v>2029</v>
      </c>
      <c r="DZ4" s="445" t="s">
        <v>2030</v>
      </c>
      <c r="EA4" s="447" t="s">
        <v>2031</v>
      </c>
      <c r="EB4" s="445" t="s">
        <v>1284</v>
      </c>
      <c r="EC4" s="445" t="s">
        <v>1134</v>
      </c>
      <c r="ED4" s="445" t="s">
        <v>1135</v>
      </c>
      <c r="EE4" s="445" t="s">
        <v>1274</v>
      </c>
      <c r="EF4" s="445" t="s">
        <v>2032</v>
      </c>
      <c r="EG4" s="1" t="s">
        <v>639</v>
      </c>
      <c r="EH4" s="445" t="s">
        <v>2033</v>
      </c>
      <c r="EI4" s="1" t="s">
        <v>2034</v>
      </c>
      <c r="EJ4" s="445" t="s">
        <v>2035</v>
      </c>
      <c r="EK4" s="443" t="s">
        <v>2036</v>
      </c>
      <c r="EP4" s="443"/>
    </row>
    <row r="5" spans="1:146" ht="22.5" customHeight="1">
      <c r="A5" s="3403" t="s">
        <v>2037</v>
      </c>
      <c r="B5" s="3404"/>
      <c r="C5" s="3404"/>
      <c r="D5" s="3404"/>
      <c r="E5" s="3404"/>
      <c r="F5" s="3404"/>
      <c r="G5" s="3404"/>
      <c r="H5" s="3404"/>
      <c r="I5" s="3404"/>
      <c r="J5" s="3404"/>
      <c r="K5" s="3404"/>
      <c r="L5" s="3404"/>
      <c r="M5" s="3404"/>
      <c r="N5" s="3404"/>
      <c r="O5" s="3404"/>
      <c r="P5" s="3405"/>
      <c r="Q5" s="3288"/>
      <c r="R5" s="3103"/>
      <c r="S5" s="3104"/>
      <c r="T5" s="3104"/>
      <c r="U5" s="3104"/>
      <c r="V5" s="3104"/>
      <c r="W5" s="3104"/>
      <c r="X5" s="3104"/>
      <c r="Y5" s="3104"/>
      <c r="Z5" s="3105"/>
      <c r="AA5" s="3406">
        <f>★入力画面!M18</f>
        <v>0</v>
      </c>
      <c r="AB5" s="3241"/>
      <c r="AC5" s="3241"/>
      <c r="AD5" s="3241"/>
      <c r="AE5" s="3241"/>
      <c r="AF5" s="3241"/>
      <c r="AG5" s="3241"/>
      <c r="AH5" s="3241"/>
      <c r="AI5" s="3241"/>
      <c r="AJ5" s="3241"/>
      <c r="AK5" s="3241"/>
      <c r="AL5" s="3241"/>
      <c r="AM5" s="3241"/>
      <c r="AN5" s="3241"/>
      <c r="AO5" s="3241"/>
      <c r="AP5" s="3241"/>
      <c r="AQ5" s="3241"/>
      <c r="AR5" s="3241"/>
      <c r="AS5" s="3241"/>
      <c r="AT5" s="3241"/>
      <c r="AU5" s="3241"/>
      <c r="AV5" s="3241"/>
      <c r="AW5" s="3273"/>
      <c r="AX5" s="3103"/>
      <c r="AY5" s="3104"/>
      <c r="AZ5" s="3105"/>
      <c r="BA5" s="3363"/>
      <c r="BB5" s="3266"/>
      <c r="BC5" s="3266"/>
      <c r="BD5" s="3266"/>
      <c r="BE5" s="3266"/>
      <c r="BF5" s="3266"/>
      <c r="BG5" s="3266"/>
      <c r="BH5" s="3266"/>
      <c r="BI5" s="3266"/>
      <c r="BJ5" s="3266"/>
      <c r="BK5" s="3266"/>
      <c r="BL5" s="3266"/>
      <c r="BM5" s="3266"/>
      <c r="BN5" s="3266"/>
      <c r="BO5" s="3266"/>
      <c r="BP5" s="3266"/>
      <c r="BQ5" s="3266"/>
      <c r="BR5" s="3267"/>
      <c r="BS5" s="3363"/>
      <c r="BT5" s="3266"/>
      <c r="BU5" s="3266"/>
      <c r="BV5" s="3266"/>
      <c r="BW5" s="3266"/>
      <c r="BX5" s="3266"/>
      <c r="BY5" s="3266"/>
      <c r="BZ5" s="3266"/>
      <c r="CA5" s="3266"/>
      <c r="CB5" s="3266"/>
      <c r="CC5" s="3266"/>
      <c r="CD5" s="3266"/>
      <c r="CE5" s="3266"/>
      <c r="CF5" s="3266"/>
      <c r="CG5" s="3266"/>
      <c r="CH5" s="3266"/>
      <c r="CI5" s="3266"/>
      <c r="CJ5" s="3267"/>
      <c r="CK5" s="3104"/>
      <c r="CL5" s="3330" t="s">
        <v>2038</v>
      </c>
      <c r="CM5" s="3331"/>
      <c r="CN5" s="3331"/>
      <c r="CO5" s="3331"/>
      <c r="CP5" s="3331"/>
      <c r="CQ5" s="3331"/>
      <c r="CR5" s="3331"/>
      <c r="CS5" s="3331"/>
      <c r="CT5" s="3331"/>
      <c r="CU5" s="3331"/>
      <c r="CV5" s="3331"/>
      <c r="CW5" s="3331"/>
      <c r="CX5" s="3332"/>
      <c r="CY5" s="3315"/>
      <c r="CZ5" s="3075" t="s">
        <v>2339</v>
      </c>
      <c r="DA5" s="3076"/>
      <c r="DB5" s="3076"/>
      <c r="DC5" s="3076"/>
      <c r="DD5" s="3076"/>
      <c r="DE5" s="3076"/>
      <c r="DF5" s="3076"/>
      <c r="DG5" s="3076"/>
      <c r="DH5" s="3076"/>
      <c r="DI5" s="3076"/>
      <c r="DJ5" s="3076"/>
      <c r="DK5" s="3076"/>
      <c r="DL5" s="3077"/>
      <c r="DM5" s="444"/>
      <c r="DN5" s="444"/>
      <c r="DO5" s="444"/>
      <c r="DP5" s="444"/>
      <c r="DQ5" s="444"/>
      <c r="DR5" s="444"/>
      <c r="DS5" s="444"/>
      <c r="DT5" s="444"/>
      <c r="DU5" s="444"/>
      <c r="DY5" s="445" t="s">
        <v>2039</v>
      </c>
      <c r="DZ5" s="445" t="s">
        <v>2040</v>
      </c>
      <c r="EA5" s="447" t="s">
        <v>2041</v>
      </c>
      <c r="EB5" s="445" t="s">
        <v>1282</v>
      </c>
      <c r="EC5" s="445" t="s">
        <v>1137</v>
      </c>
      <c r="ED5" s="445" t="s">
        <v>1138</v>
      </c>
      <c r="EE5" s="445" t="s">
        <v>1277</v>
      </c>
      <c r="EG5" s="1" t="s">
        <v>640</v>
      </c>
      <c r="EH5" s="445" t="s">
        <v>2042</v>
      </c>
      <c r="EI5" s="1" t="s">
        <v>2043</v>
      </c>
      <c r="EK5" s="443" t="s">
        <v>2044</v>
      </c>
      <c r="EP5" s="443"/>
    </row>
    <row r="6" spans="1:146" ht="15" customHeight="1">
      <c r="A6" s="3403"/>
      <c r="B6" s="3404"/>
      <c r="C6" s="3404"/>
      <c r="D6" s="3404"/>
      <c r="E6" s="3404"/>
      <c r="F6" s="3404"/>
      <c r="G6" s="3404"/>
      <c r="H6" s="3404"/>
      <c r="I6" s="3404"/>
      <c r="J6" s="3404"/>
      <c r="K6" s="3404"/>
      <c r="L6" s="3404"/>
      <c r="M6" s="3404"/>
      <c r="N6" s="3404"/>
      <c r="O6" s="3404"/>
      <c r="P6" s="3405"/>
      <c r="Q6" s="3288"/>
      <c r="R6" s="3106"/>
      <c r="S6" s="3107"/>
      <c r="T6" s="3107"/>
      <c r="U6" s="3107"/>
      <c r="V6" s="3107"/>
      <c r="W6" s="3107"/>
      <c r="X6" s="3107"/>
      <c r="Y6" s="3107"/>
      <c r="Z6" s="3108"/>
      <c r="AA6" s="3407"/>
      <c r="AB6" s="3243"/>
      <c r="AC6" s="3243"/>
      <c r="AD6" s="3243"/>
      <c r="AE6" s="3243"/>
      <c r="AF6" s="3243"/>
      <c r="AG6" s="3243"/>
      <c r="AH6" s="3243"/>
      <c r="AI6" s="3243"/>
      <c r="AJ6" s="3243"/>
      <c r="AK6" s="3243"/>
      <c r="AL6" s="3243"/>
      <c r="AM6" s="3243"/>
      <c r="AN6" s="3243"/>
      <c r="AO6" s="3243"/>
      <c r="AP6" s="3243"/>
      <c r="AQ6" s="3243"/>
      <c r="AR6" s="3243"/>
      <c r="AS6" s="3243"/>
      <c r="AT6" s="3243"/>
      <c r="AU6" s="3243"/>
      <c r="AV6" s="3243"/>
      <c r="AW6" s="3274"/>
      <c r="AX6" s="3106"/>
      <c r="AY6" s="3107"/>
      <c r="AZ6" s="3108"/>
      <c r="BA6" s="3374" t="s">
        <v>2045</v>
      </c>
      <c r="BB6" s="3305"/>
      <c r="BC6" s="3305"/>
      <c r="BD6" s="3305"/>
      <c r="BE6" s="3375" t="s">
        <v>2046</v>
      </c>
      <c r="BF6" s="3375"/>
      <c r="BG6" s="3375"/>
      <c r="BH6" s="3375"/>
      <c r="BI6" s="3375"/>
      <c r="BJ6" s="3375"/>
      <c r="BK6" s="3375"/>
      <c r="BL6" s="3375"/>
      <c r="BM6" s="3375"/>
      <c r="BN6" s="3375"/>
      <c r="BO6" s="3375"/>
      <c r="BP6" s="3375"/>
      <c r="BQ6" s="3375"/>
      <c r="BR6" s="3376"/>
      <c r="BS6" s="3374" t="s">
        <v>2045</v>
      </c>
      <c r="BT6" s="3305"/>
      <c r="BU6" s="3305"/>
      <c r="BV6" s="3305"/>
      <c r="BW6" s="3375" t="s">
        <v>2046</v>
      </c>
      <c r="BX6" s="3375"/>
      <c r="BY6" s="3375"/>
      <c r="BZ6" s="3375"/>
      <c r="CA6" s="3375"/>
      <c r="CB6" s="3375"/>
      <c r="CC6" s="3375"/>
      <c r="CD6" s="3375"/>
      <c r="CE6" s="3375"/>
      <c r="CF6" s="3375"/>
      <c r="CG6" s="3375"/>
      <c r="CH6" s="3375"/>
      <c r="CI6" s="3375"/>
      <c r="CJ6" s="3376"/>
      <c r="CK6" s="3104"/>
      <c r="CL6" s="3333"/>
      <c r="CM6" s="3334"/>
      <c r="CN6" s="3334"/>
      <c r="CO6" s="3334"/>
      <c r="CP6" s="3334"/>
      <c r="CQ6" s="3334"/>
      <c r="CR6" s="3334"/>
      <c r="CS6" s="3334"/>
      <c r="CT6" s="3334"/>
      <c r="CU6" s="3334"/>
      <c r="CV6" s="3334"/>
      <c r="CW6" s="3334"/>
      <c r="CX6" s="3335"/>
      <c r="CY6" s="3315"/>
      <c r="CZ6" s="3078"/>
      <c r="DA6" s="3079"/>
      <c r="DB6" s="3079"/>
      <c r="DC6" s="3079"/>
      <c r="DD6" s="3079"/>
      <c r="DE6" s="3079"/>
      <c r="DF6" s="3079"/>
      <c r="DG6" s="3079"/>
      <c r="DH6" s="3079"/>
      <c r="DI6" s="3079"/>
      <c r="DJ6" s="3079"/>
      <c r="DK6" s="3079"/>
      <c r="DL6" s="3080"/>
      <c r="DM6" s="444"/>
      <c r="DN6" s="444"/>
      <c r="DO6" s="444"/>
      <c r="DP6" s="444"/>
      <c r="DQ6" s="444"/>
      <c r="DR6" s="444"/>
      <c r="DS6" s="444"/>
      <c r="DT6" s="444"/>
      <c r="DU6" s="444"/>
      <c r="DY6" s="445" t="s">
        <v>2047</v>
      </c>
      <c r="EA6" s="447" t="s">
        <v>2048</v>
      </c>
      <c r="EB6" s="445" t="s">
        <v>1281</v>
      </c>
      <c r="EC6" s="445" t="s">
        <v>1140</v>
      </c>
      <c r="ED6" s="445" t="s">
        <v>1141</v>
      </c>
      <c r="EE6" s="445" t="s">
        <v>1281</v>
      </c>
      <c r="EG6" s="1" t="s">
        <v>641</v>
      </c>
      <c r="EI6" s="1" t="s">
        <v>2049</v>
      </c>
      <c r="EK6" s="443" t="s">
        <v>2050</v>
      </c>
    </row>
    <row r="7" spans="1:146" ht="15" customHeight="1">
      <c r="A7" s="3403"/>
      <c r="B7" s="3404"/>
      <c r="C7" s="3404"/>
      <c r="D7" s="3404"/>
      <c r="E7" s="3404"/>
      <c r="F7" s="3404"/>
      <c r="G7" s="3404"/>
      <c r="H7" s="3404"/>
      <c r="I7" s="3404"/>
      <c r="J7" s="3404"/>
      <c r="K7" s="3404"/>
      <c r="L7" s="3404"/>
      <c r="M7" s="3404"/>
      <c r="N7" s="3404"/>
      <c r="O7" s="3404"/>
      <c r="P7" s="3405"/>
      <c r="Q7" s="3288"/>
      <c r="R7" s="3391" t="s">
        <v>2051</v>
      </c>
      <c r="S7" s="3392"/>
      <c r="T7" s="3392"/>
      <c r="U7" s="3392"/>
      <c r="V7" s="3392"/>
      <c r="W7" s="3392"/>
      <c r="X7" s="3392"/>
      <c r="Y7" s="3392"/>
      <c r="Z7" s="3393"/>
      <c r="AA7" s="3374" t="s">
        <v>1884</v>
      </c>
      <c r="AB7" s="3305"/>
      <c r="AC7" s="3305"/>
      <c r="AD7" s="3305"/>
      <c r="AE7" s="3319">
        <f>★入力画面!M52</f>
        <v>0</v>
      </c>
      <c r="AF7" s="3319"/>
      <c r="AG7" s="3319"/>
      <c r="AH7" s="3319"/>
      <c r="AI7" s="3319"/>
      <c r="AJ7" s="3319"/>
      <c r="AK7" s="3319"/>
      <c r="AL7" s="3319"/>
      <c r="AM7" s="3319"/>
      <c r="AN7" s="3319"/>
      <c r="AO7" s="3319"/>
      <c r="AP7" s="3319"/>
      <c r="AQ7" s="3319"/>
      <c r="AR7" s="3319"/>
      <c r="AS7" s="3319"/>
      <c r="AT7" s="3319"/>
      <c r="AU7" s="3319"/>
      <c r="AV7" s="3319"/>
      <c r="AW7" s="3320"/>
      <c r="AX7" s="3183" t="s">
        <v>2028</v>
      </c>
      <c r="AY7" s="3184"/>
      <c r="AZ7" s="3185"/>
      <c r="BA7" s="3363"/>
      <c r="BB7" s="3266"/>
      <c r="BC7" s="3266"/>
      <c r="BD7" s="3266"/>
      <c r="BE7" s="3266"/>
      <c r="BF7" s="3266"/>
      <c r="BG7" s="3266"/>
      <c r="BH7" s="3266"/>
      <c r="BI7" s="3266"/>
      <c r="BJ7" s="3266"/>
      <c r="BK7" s="3266"/>
      <c r="BL7" s="3266"/>
      <c r="BM7" s="3266"/>
      <c r="BN7" s="3266"/>
      <c r="BO7" s="3266"/>
      <c r="BP7" s="3266"/>
      <c r="BQ7" s="3266"/>
      <c r="BR7" s="3267"/>
      <c r="BS7" s="3363"/>
      <c r="BT7" s="3266"/>
      <c r="BU7" s="3266"/>
      <c r="BV7" s="3266"/>
      <c r="BW7" s="3266"/>
      <c r="BX7" s="3266"/>
      <c r="BY7" s="3266"/>
      <c r="BZ7" s="3266"/>
      <c r="CA7" s="3266"/>
      <c r="CB7" s="3266"/>
      <c r="CC7" s="3266"/>
      <c r="CD7" s="3266"/>
      <c r="CE7" s="3266"/>
      <c r="CF7" s="3266"/>
      <c r="CG7" s="3266"/>
      <c r="CH7" s="3266"/>
      <c r="CI7" s="3266"/>
      <c r="CJ7" s="3267"/>
      <c r="CK7" s="3104"/>
      <c r="CL7" s="3333"/>
      <c r="CM7" s="3334"/>
      <c r="CN7" s="3334"/>
      <c r="CO7" s="3334"/>
      <c r="CP7" s="3334"/>
      <c r="CQ7" s="3334"/>
      <c r="CR7" s="3334"/>
      <c r="CS7" s="3334"/>
      <c r="CT7" s="3334"/>
      <c r="CU7" s="3334"/>
      <c r="CV7" s="3334"/>
      <c r="CW7" s="3334"/>
      <c r="CX7" s="3335"/>
      <c r="CY7" s="3315"/>
      <c r="CZ7" s="3078"/>
      <c r="DA7" s="3079"/>
      <c r="DB7" s="3079"/>
      <c r="DC7" s="3079"/>
      <c r="DD7" s="3079"/>
      <c r="DE7" s="3079"/>
      <c r="DF7" s="3079"/>
      <c r="DG7" s="3079"/>
      <c r="DH7" s="3079"/>
      <c r="DI7" s="3079"/>
      <c r="DJ7" s="3079"/>
      <c r="DK7" s="3079"/>
      <c r="DL7" s="3080"/>
      <c r="DM7" s="444"/>
      <c r="DN7" s="444"/>
      <c r="DO7" s="444"/>
      <c r="DP7" s="444"/>
      <c r="DQ7" s="444"/>
      <c r="DR7" s="444"/>
      <c r="DS7" s="444"/>
      <c r="DT7" s="444"/>
      <c r="DU7" s="444"/>
      <c r="DY7" s="445" t="s">
        <v>2052</v>
      </c>
      <c r="EA7" s="447" t="s">
        <v>2053</v>
      </c>
      <c r="EB7" s="445" t="s">
        <v>1277</v>
      </c>
      <c r="EC7" s="445" t="s">
        <v>1145</v>
      </c>
      <c r="ED7" s="445" t="s">
        <v>1146</v>
      </c>
      <c r="EE7" s="445" t="s">
        <v>1282</v>
      </c>
      <c r="EG7" s="1" t="s">
        <v>642</v>
      </c>
      <c r="EI7" s="1" t="s">
        <v>2054</v>
      </c>
      <c r="EK7" s="443" t="s">
        <v>2055</v>
      </c>
    </row>
    <row r="8" spans="1:146" ht="30" customHeight="1">
      <c r="A8" s="3377" t="s">
        <v>2056</v>
      </c>
      <c r="B8" s="3378"/>
      <c r="C8" s="3378"/>
      <c r="D8" s="3378"/>
      <c r="E8" s="3378"/>
      <c r="F8" s="3378"/>
      <c r="G8" s="3378"/>
      <c r="H8" s="3378"/>
      <c r="I8" s="3378"/>
      <c r="J8" s="3378"/>
      <c r="K8" s="3378"/>
      <c r="L8" s="3378"/>
      <c r="M8" s="3378"/>
      <c r="N8" s="3378"/>
      <c r="O8" s="3378"/>
      <c r="P8" s="3379"/>
      <c r="Q8" s="3288"/>
      <c r="R8" s="3380" t="s">
        <v>2</v>
      </c>
      <c r="S8" s="3381"/>
      <c r="T8" s="3381"/>
      <c r="U8" s="3381"/>
      <c r="V8" s="3381"/>
      <c r="W8" s="3381"/>
      <c r="X8" s="3381"/>
      <c r="Y8" s="3381"/>
      <c r="Z8" s="3382"/>
      <c r="AA8" s="3386">
        <f>★入力画面!M54</f>
        <v>0</v>
      </c>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8"/>
      <c r="AX8" s="3103"/>
      <c r="AY8" s="3104"/>
      <c r="AZ8" s="3105"/>
      <c r="BA8" s="3363"/>
      <c r="BB8" s="3266"/>
      <c r="BC8" s="3266"/>
      <c r="BD8" s="3266"/>
      <c r="BE8" s="3266"/>
      <c r="BF8" s="3266"/>
      <c r="BG8" s="3266"/>
      <c r="BH8" s="3266"/>
      <c r="BI8" s="3266"/>
      <c r="BJ8" s="3266"/>
      <c r="BK8" s="3266"/>
      <c r="BL8" s="3266"/>
      <c r="BM8" s="3266"/>
      <c r="BN8" s="3266"/>
      <c r="BO8" s="3266"/>
      <c r="BP8" s="3266"/>
      <c r="BQ8" s="3266"/>
      <c r="BR8" s="3267"/>
      <c r="BS8" s="3363"/>
      <c r="BT8" s="3266"/>
      <c r="BU8" s="3266"/>
      <c r="BV8" s="3266"/>
      <c r="BW8" s="3266"/>
      <c r="BX8" s="3266"/>
      <c r="BY8" s="3266"/>
      <c r="BZ8" s="3266"/>
      <c r="CA8" s="3266"/>
      <c r="CB8" s="3266"/>
      <c r="CC8" s="3266"/>
      <c r="CD8" s="3266"/>
      <c r="CE8" s="3266"/>
      <c r="CF8" s="3266"/>
      <c r="CG8" s="3266"/>
      <c r="CH8" s="3266"/>
      <c r="CI8" s="3266"/>
      <c r="CJ8" s="3267"/>
      <c r="CK8" s="3104"/>
      <c r="CL8" s="3333"/>
      <c r="CM8" s="3334"/>
      <c r="CN8" s="3334"/>
      <c r="CO8" s="3334"/>
      <c r="CP8" s="3334"/>
      <c r="CQ8" s="3334"/>
      <c r="CR8" s="3334"/>
      <c r="CS8" s="3334"/>
      <c r="CT8" s="3334"/>
      <c r="CU8" s="3334"/>
      <c r="CV8" s="3334"/>
      <c r="CW8" s="3334"/>
      <c r="CX8" s="3335"/>
      <c r="CY8" s="3315"/>
      <c r="CZ8" s="3078"/>
      <c r="DA8" s="3079"/>
      <c r="DB8" s="3079"/>
      <c r="DC8" s="3079"/>
      <c r="DD8" s="3079"/>
      <c r="DE8" s="3079"/>
      <c r="DF8" s="3079"/>
      <c r="DG8" s="3079"/>
      <c r="DH8" s="3079"/>
      <c r="DI8" s="3079"/>
      <c r="DJ8" s="3079"/>
      <c r="DK8" s="3079"/>
      <c r="DL8" s="3080"/>
      <c r="DM8" s="444"/>
      <c r="DN8" s="444"/>
      <c r="DO8" s="444"/>
      <c r="DP8" s="444"/>
      <c r="DQ8" s="444"/>
      <c r="DR8" s="444"/>
      <c r="DS8" s="444"/>
      <c r="DT8" s="444"/>
      <c r="DU8" s="444"/>
      <c r="DY8" s="445" t="s">
        <v>2057</v>
      </c>
      <c r="EA8" s="447" t="s">
        <v>2058</v>
      </c>
      <c r="EB8" s="445" t="s">
        <v>1274</v>
      </c>
      <c r="EC8" s="445" t="s">
        <v>1148</v>
      </c>
      <c r="ED8" s="445" t="s">
        <v>1149</v>
      </c>
      <c r="EE8" s="445" t="s">
        <v>1284</v>
      </c>
      <c r="EG8" s="1" t="s">
        <v>643</v>
      </c>
      <c r="EI8" s="1" t="s">
        <v>2059</v>
      </c>
    </row>
    <row r="9" spans="1:146" ht="15" customHeight="1">
      <c r="A9" s="3288"/>
      <c r="B9" s="3104"/>
      <c r="C9" s="3104"/>
      <c r="D9" s="3104"/>
      <c r="E9" s="3104"/>
      <c r="F9" s="3104"/>
      <c r="G9" s="3104"/>
      <c r="H9" s="3104"/>
      <c r="I9" s="3104"/>
      <c r="J9" s="3104"/>
      <c r="K9" s="3104"/>
      <c r="L9" s="3104"/>
      <c r="M9" s="3104"/>
      <c r="N9" s="3104"/>
      <c r="O9" s="3104"/>
      <c r="P9" s="3289"/>
      <c r="Q9" s="3288"/>
      <c r="R9" s="3383"/>
      <c r="S9" s="3384"/>
      <c r="T9" s="3384"/>
      <c r="U9" s="3384"/>
      <c r="V9" s="3384"/>
      <c r="W9" s="3384"/>
      <c r="X9" s="3384"/>
      <c r="Y9" s="3384"/>
      <c r="Z9" s="3385"/>
      <c r="AA9" s="3374" t="s">
        <v>65</v>
      </c>
      <c r="AB9" s="3305"/>
      <c r="AC9" s="3305"/>
      <c r="AD9" s="3305"/>
      <c r="AE9" s="3305"/>
      <c r="AF9" s="3389" t="str">
        <f>IF(★入力画面!V56="","年　　　　月　　　　日 ",★入力画面!BL56)</f>
        <v xml:space="preserve">年　　　　月　　　　日 </v>
      </c>
      <c r="AG9" s="3389"/>
      <c r="AH9" s="3389"/>
      <c r="AI9" s="3389"/>
      <c r="AJ9" s="3389"/>
      <c r="AK9" s="3389"/>
      <c r="AL9" s="3389"/>
      <c r="AM9" s="3389"/>
      <c r="AN9" s="3389"/>
      <c r="AO9" s="3389"/>
      <c r="AP9" s="3389"/>
      <c r="AQ9" s="3389"/>
      <c r="AR9" s="3389"/>
      <c r="AS9" s="3389"/>
      <c r="AT9" s="3389"/>
      <c r="AU9" s="3389"/>
      <c r="AV9" s="3389"/>
      <c r="AW9" s="3390"/>
      <c r="AX9" s="3106"/>
      <c r="AY9" s="3107"/>
      <c r="AZ9" s="3108"/>
      <c r="BA9" s="3374"/>
      <c r="BB9" s="3305"/>
      <c r="BC9" s="3305"/>
      <c r="BD9" s="3305"/>
      <c r="BE9" s="3375" t="s">
        <v>2046</v>
      </c>
      <c r="BF9" s="3375"/>
      <c r="BG9" s="3375"/>
      <c r="BH9" s="3375"/>
      <c r="BI9" s="3375"/>
      <c r="BJ9" s="3375"/>
      <c r="BK9" s="3375"/>
      <c r="BL9" s="3375"/>
      <c r="BM9" s="3375"/>
      <c r="BN9" s="3375"/>
      <c r="BO9" s="3375"/>
      <c r="BP9" s="3375"/>
      <c r="BQ9" s="3375"/>
      <c r="BR9" s="3376"/>
      <c r="BS9" s="3374"/>
      <c r="BT9" s="3305"/>
      <c r="BU9" s="3305"/>
      <c r="BV9" s="3305"/>
      <c r="BW9" s="3375" t="s">
        <v>2046</v>
      </c>
      <c r="BX9" s="3375"/>
      <c r="BY9" s="3375"/>
      <c r="BZ9" s="3375"/>
      <c r="CA9" s="3375"/>
      <c r="CB9" s="3375"/>
      <c r="CC9" s="3375"/>
      <c r="CD9" s="3375"/>
      <c r="CE9" s="3375"/>
      <c r="CF9" s="3375"/>
      <c r="CG9" s="3375"/>
      <c r="CH9" s="3375"/>
      <c r="CI9" s="3375"/>
      <c r="CJ9" s="3376"/>
      <c r="CK9" s="3104"/>
      <c r="CL9" s="3333"/>
      <c r="CM9" s="3334"/>
      <c r="CN9" s="3334"/>
      <c r="CO9" s="3334"/>
      <c r="CP9" s="3334"/>
      <c r="CQ9" s="3334"/>
      <c r="CR9" s="3334"/>
      <c r="CS9" s="3334"/>
      <c r="CT9" s="3334"/>
      <c r="CU9" s="3334"/>
      <c r="CV9" s="3334"/>
      <c r="CW9" s="3334"/>
      <c r="CX9" s="3335"/>
      <c r="CY9" s="3315"/>
      <c r="CZ9" s="3081" t="s">
        <v>2340</v>
      </c>
      <c r="DA9" s="3082"/>
      <c r="DB9" s="3082"/>
      <c r="DC9" s="3082"/>
      <c r="DD9" s="3082"/>
      <c r="DE9" s="3082"/>
      <c r="DF9" s="3082"/>
      <c r="DG9" s="3082"/>
      <c r="DH9" s="3082"/>
      <c r="DI9" s="3082"/>
      <c r="DJ9" s="3082"/>
      <c r="DK9" s="3082"/>
      <c r="DL9" s="3083"/>
      <c r="DM9" s="444"/>
      <c r="DN9" s="444"/>
      <c r="DO9" s="444"/>
      <c r="DP9" s="444"/>
      <c r="DQ9" s="444"/>
      <c r="DR9" s="444"/>
      <c r="DS9" s="444"/>
      <c r="DT9" s="444"/>
      <c r="DU9" s="444"/>
      <c r="DY9" s="445" t="s">
        <v>2060</v>
      </c>
      <c r="EA9" s="447" t="s">
        <v>2061</v>
      </c>
      <c r="EB9" s="445" t="s">
        <v>1271</v>
      </c>
      <c r="EC9" s="445" t="s">
        <v>1151</v>
      </c>
      <c r="ED9" s="445" t="s">
        <v>1152</v>
      </c>
      <c r="EE9" s="445" t="s">
        <v>1285</v>
      </c>
      <c r="EG9" s="1" t="s">
        <v>644</v>
      </c>
      <c r="EI9" s="1" t="s">
        <v>2062</v>
      </c>
    </row>
    <row r="10" spans="1:146" ht="15" customHeight="1">
      <c r="A10" s="3288"/>
      <c r="B10" s="3104"/>
      <c r="C10" s="3104"/>
      <c r="D10" s="3104"/>
      <c r="E10" s="3104"/>
      <c r="F10" s="3104"/>
      <c r="G10" s="3104"/>
      <c r="H10" s="3104"/>
      <c r="I10" s="3104"/>
      <c r="J10" s="3104"/>
      <c r="K10" s="3104"/>
      <c r="L10" s="3104"/>
      <c r="M10" s="3104"/>
      <c r="N10" s="3104"/>
      <c r="O10" s="3104"/>
      <c r="P10" s="3289"/>
      <c r="Q10" s="3288"/>
      <c r="R10" s="3391" t="s">
        <v>2063</v>
      </c>
      <c r="S10" s="3392"/>
      <c r="T10" s="3392"/>
      <c r="U10" s="3392"/>
      <c r="V10" s="3392"/>
      <c r="W10" s="3392"/>
      <c r="X10" s="3392"/>
      <c r="Y10" s="3392"/>
      <c r="Z10" s="3393"/>
      <c r="AA10" s="3374" t="s">
        <v>1884</v>
      </c>
      <c r="AB10" s="3305"/>
      <c r="AC10" s="3305"/>
      <c r="AD10" s="3305"/>
      <c r="AE10" s="3266"/>
      <c r="AF10" s="3266"/>
      <c r="AG10" s="3266"/>
      <c r="AH10" s="3266"/>
      <c r="AI10" s="3266"/>
      <c r="AJ10" s="3266"/>
      <c r="AK10" s="3266"/>
      <c r="AL10" s="3266"/>
      <c r="AM10" s="3266"/>
      <c r="AN10" s="3266"/>
      <c r="AO10" s="3266"/>
      <c r="AP10" s="3266"/>
      <c r="AQ10" s="3266"/>
      <c r="AR10" s="3266"/>
      <c r="AS10" s="3266"/>
      <c r="AT10" s="3266"/>
      <c r="AU10" s="3266"/>
      <c r="AV10" s="3266"/>
      <c r="AW10" s="3267"/>
      <c r="AX10" s="3183" t="s">
        <v>2028</v>
      </c>
      <c r="AY10" s="3184"/>
      <c r="AZ10" s="3185"/>
      <c r="BA10" s="3363"/>
      <c r="BB10" s="3266"/>
      <c r="BC10" s="3266"/>
      <c r="BD10" s="3266"/>
      <c r="BE10" s="3266"/>
      <c r="BF10" s="3266"/>
      <c r="BG10" s="3266"/>
      <c r="BH10" s="3266"/>
      <c r="BI10" s="3266"/>
      <c r="BJ10" s="3266"/>
      <c r="BK10" s="3266"/>
      <c r="BL10" s="3266"/>
      <c r="BM10" s="3266"/>
      <c r="BN10" s="3266"/>
      <c r="BO10" s="3266"/>
      <c r="BP10" s="3266"/>
      <c r="BQ10" s="3266"/>
      <c r="BR10" s="3267"/>
      <c r="BS10" s="3363"/>
      <c r="BT10" s="3266"/>
      <c r="BU10" s="3266"/>
      <c r="BV10" s="3266"/>
      <c r="BW10" s="3266"/>
      <c r="BX10" s="3266"/>
      <c r="BY10" s="3266"/>
      <c r="BZ10" s="3266"/>
      <c r="CA10" s="3266"/>
      <c r="CB10" s="3266"/>
      <c r="CC10" s="3266"/>
      <c r="CD10" s="3266"/>
      <c r="CE10" s="3266"/>
      <c r="CF10" s="3266"/>
      <c r="CG10" s="3266"/>
      <c r="CH10" s="3266"/>
      <c r="CI10" s="3266"/>
      <c r="CJ10" s="3267"/>
      <c r="CK10" s="3104"/>
      <c r="CL10" s="3333"/>
      <c r="CM10" s="3334"/>
      <c r="CN10" s="3334"/>
      <c r="CO10" s="3334"/>
      <c r="CP10" s="3334"/>
      <c r="CQ10" s="3334"/>
      <c r="CR10" s="3334"/>
      <c r="CS10" s="3334"/>
      <c r="CT10" s="3334"/>
      <c r="CU10" s="3334"/>
      <c r="CV10" s="3334"/>
      <c r="CW10" s="3334"/>
      <c r="CX10" s="3335"/>
      <c r="CY10" s="3315"/>
      <c r="CZ10" s="3084" t="s">
        <v>2341</v>
      </c>
      <c r="DA10" s="3085"/>
      <c r="DB10" s="3085"/>
      <c r="DC10" s="3085"/>
      <c r="DD10" s="3085"/>
      <c r="DE10" s="3085"/>
      <c r="DF10" s="3085"/>
      <c r="DG10" s="3085"/>
      <c r="DH10" s="3085"/>
      <c r="DI10" s="3085"/>
      <c r="DJ10" s="3085"/>
      <c r="DK10" s="3085"/>
      <c r="DL10" s="3086"/>
      <c r="DM10" s="444"/>
      <c r="DN10" s="444"/>
      <c r="DO10" s="444"/>
      <c r="DP10" s="444"/>
      <c r="DQ10" s="444"/>
      <c r="DR10" s="444"/>
      <c r="DS10" s="444"/>
      <c r="DT10" s="444"/>
      <c r="DU10" s="444"/>
      <c r="DY10" s="445" t="s">
        <v>2064</v>
      </c>
      <c r="EA10" s="447" t="s">
        <v>2065</v>
      </c>
      <c r="EB10" s="445" t="s">
        <v>1268</v>
      </c>
      <c r="EC10" s="445" t="s">
        <v>1156</v>
      </c>
      <c r="ED10" s="445" t="s">
        <v>1157</v>
      </c>
      <c r="EG10" s="1" t="s">
        <v>645</v>
      </c>
      <c r="EI10" s="1" t="s">
        <v>2066</v>
      </c>
      <c r="EM10" s="443"/>
      <c r="EN10" s="443"/>
      <c r="EO10" s="443"/>
    </row>
    <row r="11" spans="1:146" ht="30" customHeight="1">
      <c r="A11" s="3288"/>
      <c r="B11" s="3104"/>
      <c r="C11" s="3104"/>
      <c r="D11" s="3104"/>
      <c r="E11" s="3104"/>
      <c r="F11" s="3104"/>
      <c r="G11" s="3104"/>
      <c r="H11" s="3104"/>
      <c r="I11" s="3104"/>
      <c r="J11" s="3104"/>
      <c r="K11" s="3104"/>
      <c r="L11" s="3104"/>
      <c r="M11" s="3104"/>
      <c r="N11" s="3104"/>
      <c r="O11" s="3104"/>
      <c r="P11" s="3289"/>
      <c r="Q11" s="3288"/>
      <c r="R11" s="3370" t="s">
        <v>2067</v>
      </c>
      <c r="S11" s="3371"/>
      <c r="T11" s="3371"/>
      <c r="U11" s="3371"/>
      <c r="V11" s="3371"/>
      <c r="W11" s="3371"/>
      <c r="X11" s="3371"/>
      <c r="Y11" s="3371"/>
      <c r="Z11" s="3371"/>
      <c r="AA11" s="3100"/>
      <c r="AB11" s="3101"/>
      <c r="AC11" s="3101"/>
      <c r="AD11" s="3101"/>
      <c r="AE11" s="3101"/>
      <c r="AF11" s="3101"/>
      <c r="AG11" s="3101"/>
      <c r="AH11" s="3101"/>
      <c r="AI11" s="3101"/>
      <c r="AJ11" s="3101"/>
      <c r="AK11" s="3101"/>
      <c r="AL11" s="3101"/>
      <c r="AM11" s="3101"/>
      <c r="AN11" s="3101"/>
      <c r="AO11" s="3101"/>
      <c r="AP11" s="3101"/>
      <c r="AQ11" s="3101"/>
      <c r="AR11" s="3101"/>
      <c r="AS11" s="3101"/>
      <c r="AT11" s="3101"/>
      <c r="AU11" s="3101"/>
      <c r="AV11" s="3101"/>
      <c r="AW11" s="3101"/>
      <c r="AX11" s="3100"/>
      <c r="AY11" s="3101"/>
      <c r="AZ11" s="3102"/>
      <c r="BA11" s="3101"/>
      <c r="BB11" s="3101"/>
      <c r="BC11" s="3101"/>
      <c r="BD11" s="3101"/>
      <c r="BE11" s="3101"/>
      <c r="BF11" s="3101"/>
      <c r="BG11" s="3101"/>
      <c r="BH11" s="3101"/>
      <c r="BI11" s="3101"/>
      <c r="BJ11" s="3101"/>
      <c r="BK11" s="3101"/>
      <c r="BL11" s="3101"/>
      <c r="BM11" s="3101"/>
      <c r="BN11" s="3101"/>
      <c r="BO11" s="3101"/>
      <c r="BP11" s="3101"/>
      <c r="BQ11" s="3101"/>
      <c r="BR11" s="3102"/>
      <c r="BS11" s="3100"/>
      <c r="BT11" s="3101"/>
      <c r="BU11" s="3101"/>
      <c r="BV11" s="3101"/>
      <c r="BW11" s="3101"/>
      <c r="BX11" s="3101"/>
      <c r="BY11" s="3101"/>
      <c r="BZ11" s="3101"/>
      <c r="CA11" s="3101"/>
      <c r="CB11" s="3101"/>
      <c r="CC11" s="3101"/>
      <c r="CD11" s="3101"/>
      <c r="CE11" s="3101"/>
      <c r="CF11" s="3101"/>
      <c r="CG11" s="3101"/>
      <c r="CH11" s="3101"/>
      <c r="CI11" s="3101"/>
      <c r="CJ11" s="3102"/>
      <c r="CK11" s="3104"/>
      <c r="CL11" s="3333"/>
      <c r="CM11" s="3334"/>
      <c r="CN11" s="3334"/>
      <c r="CO11" s="3334"/>
      <c r="CP11" s="3334"/>
      <c r="CQ11" s="3334"/>
      <c r="CR11" s="3334"/>
      <c r="CS11" s="3334"/>
      <c r="CT11" s="3334"/>
      <c r="CU11" s="3334"/>
      <c r="CV11" s="3334"/>
      <c r="CW11" s="3334"/>
      <c r="CX11" s="3335"/>
      <c r="CY11" s="3315"/>
      <c r="CZ11" s="3087"/>
      <c r="DA11" s="3088"/>
      <c r="DB11" s="3088"/>
      <c r="DC11" s="3088"/>
      <c r="DD11" s="3088"/>
      <c r="DE11" s="3088"/>
      <c r="DF11" s="3088"/>
      <c r="DG11" s="3088"/>
      <c r="DH11" s="3088"/>
      <c r="DI11" s="3088"/>
      <c r="DJ11" s="3088"/>
      <c r="DK11" s="3088"/>
      <c r="DL11" s="3089"/>
      <c r="DM11" s="444"/>
      <c r="DN11" s="444"/>
      <c r="DO11" s="444"/>
      <c r="DP11" s="444"/>
      <c r="DQ11" s="444"/>
      <c r="DR11" s="444"/>
      <c r="DS11" s="444"/>
      <c r="DT11" s="444"/>
      <c r="DU11" s="444"/>
      <c r="DY11" s="445" t="s">
        <v>2068</v>
      </c>
      <c r="EA11" s="447" t="s">
        <v>2069</v>
      </c>
      <c r="EB11" s="445" t="s">
        <v>1266</v>
      </c>
      <c r="EC11" s="445" t="s">
        <v>1160</v>
      </c>
      <c r="ED11" s="445" t="s">
        <v>1161</v>
      </c>
      <c r="EG11" s="1" t="s">
        <v>646</v>
      </c>
      <c r="EI11" s="1" t="s">
        <v>2070</v>
      </c>
    </row>
    <row r="12" spans="1:146" ht="7.5" customHeight="1">
      <c r="A12" s="3288"/>
      <c r="B12" s="3104"/>
      <c r="C12" s="3104"/>
      <c r="D12" s="3104"/>
      <c r="E12" s="3104"/>
      <c r="F12" s="3104"/>
      <c r="G12" s="3104"/>
      <c r="H12" s="3104"/>
      <c r="I12" s="3104"/>
      <c r="J12" s="3104"/>
      <c r="K12" s="3104"/>
      <c r="L12" s="3104"/>
      <c r="M12" s="3104"/>
      <c r="N12" s="3104"/>
      <c r="O12" s="3104"/>
      <c r="P12" s="3289"/>
      <c r="Q12" s="3288"/>
      <c r="R12" s="3370"/>
      <c r="S12" s="3371"/>
      <c r="T12" s="3371"/>
      <c r="U12" s="3371"/>
      <c r="V12" s="3371"/>
      <c r="W12" s="3371"/>
      <c r="X12" s="3371"/>
      <c r="Y12" s="3371"/>
      <c r="Z12" s="3371"/>
      <c r="AA12" s="3175" t="s">
        <v>65</v>
      </c>
      <c r="AB12" s="3176"/>
      <c r="AC12" s="3176"/>
      <c r="AD12" s="3176"/>
      <c r="AE12" s="3176"/>
      <c r="AF12" s="3226" t="s">
        <v>2071</v>
      </c>
      <c r="AG12" s="3226"/>
      <c r="AH12" s="3226"/>
      <c r="AI12" s="3226"/>
      <c r="AJ12" s="3226"/>
      <c r="AK12" s="3226"/>
      <c r="AL12" s="3226"/>
      <c r="AM12" s="3226"/>
      <c r="AN12" s="3226"/>
      <c r="AO12" s="3226"/>
      <c r="AP12" s="3226"/>
      <c r="AQ12" s="3226"/>
      <c r="AR12" s="3226"/>
      <c r="AS12" s="3226"/>
      <c r="AT12" s="3226"/>
      <c r="AU12" s="3226"/>
      <c r="AV12" s="3226"/>
      <c r="AW12" s="3227"/>
      <c r="AX12" s="3103"/>
      <c r="AY12" s="3104"/>
      <c r="AZ12" s="3105"/>
      <c r="BA12" s="3175"/>
      <c r="BB12" s="3176"/>
      <c r="BC12" s="3176"/>
      <c r="BD12" s="3176"/>
      <c r="BE12" s="3364" t="s">
        <v>2046</v>
      </c>
      <c r="BF12" s="3364"/>
      <c r="BG12" s="3364"/>
      <c r="BH12" s="3364"/>
      <c r="BI12" s="3364"/>
      <c r="BJ12" s="3364"/>
      <c r="BK12" s="3364"/>
      <c r="BL12" s="3364"/>
      <c r="BM12" s="3364"/>
      <c r="BN12" s="3364"/>
      <c r="BO12" s="3364"/>
      <c r="BP12" s="3364"/>
      <c r="BQ12" s="3364"/>
      <c r="BR12" s="3365"/>
      <c r="BS12" s="3175"/>
      <c r="BT12" s="3176"/>
      <c r="BU12" s="3176"/>
      <c r="BV12" s="3176"/>
      <c r="BW12" s="3364" t="s">
        <v>2046</v>
      </c>
      <c r="BX12" s="3364"/>
      <c r="BY12" s="3364"/>
      <c r="BZ12" s="3364"/>
      <c r="CA12" s="3364"/>
      <c r="CB12" s="3364"/>
      <c r="CC12" s="3364"/>
      <c r="CD12" s="3364"/>
      <c r="CE12" s="3364"/>
      <c r="CF12" s="3364"/>
      <c r="CG12" s="3364"/>
      <c r="CH12" s="3364"/>
      <c r="CI12" s="3364"/>
      <c r="CJ12" s="3365"/>
      <c r="CK12" s="3104"/>
      <c r="CL12" s="3308" t="s">
        <v>1143</v>
      </c>
      <c r="CM12" s="3309"/>
      <c r="CN12" s="3309"/>
      <c r="CO12" s="3284">
        <f>★入力画面!M54</f>
        <v>0</v>
      </c>
      <c r="CP12" s="3284"/>
      <c r="CQ12" s="3284"/>
      <c r="CR12" s="3284"/>
      <c r="CS12" s="3284"/>
      <c r="CT12" s="3284"/>
      <c r="CU12" s="3284"/>
      <c r="CV12" s="3284"/>
      <c r="CW12" s="3284"/>
      <c r="CX12" s="3285"/>
      <c r="CY12" s="3315"/>
      <c r="CZ12" s="3308" t="s">
        <v>1143</v>
      </c>
      <c r="DA12" s="3309"/>
      <c r="DB12" s="3309"/>
      <c r="DC12" s="3284">
        <f>★入力画面!M117</f>
        <v>0</v>
      </c>
      <c r="DD12" s="3284"/>
      <c r="DE12" s="3284"/>
      <c r="DF12" s="3284"/>
      <c r="DG12" s="3284"/>
      <c r="DH12" s="3284"/>
      <c r="DI12" s="3284"/>
      <c r="DJ12" s="3284"/>
      <c r="DK12" s="3284"/>
      <c r="DL12" s="3285"/>
      <c r="DM12" s="444"/>
      <c r="DN12" s="444"/>
      <c r="DO12" s="444"/>
      <c r="DP12" s="444"/>
      <c r="DQ12" s="444"/>
      <c r="DR12" s="444"/>
      <c r="DS12" s="444"/>
      <c r="DT12" s="444"/>
      <c r="DU12" s="444"/>
      <c r="DY12" s="445" t="s">
        <v>2072</v>
      </c>
      <c r="EA12" s="447" t="s">
        <v>2073</v>
      </c>
      <c r="EB12" s="445" t="s">
        <v>1563</v>
      </c>
      <c r="EC12" s="445" t="s">
        <v>1164</v>
      </c>
      <c r="ED12" s="445" t="s">
        <v>1165</v>
      </c>
      <c r="EG12" s="1" t="s">
        <v>647</v>
      </c>
      <c r="EI12" s="1" t="s">
        <v>2074</v>
      </c>
    </row>
    <row r="13" spans="1:146" ht="7.5" customHeight="1">
      <c r="A13" s="3288"/>
      <c r="B13" s="3104"/>
      <c r="C13" s="3104"/>
      <c r="D13" s="3104"/>
      <c r="E13" s="3104"/>
      <c r="F13" s="3104"/>
      <c r="G13" s="3104"/>
      <c r="H13" s="3104"/>
      <c r="I13" s="3104"/>
      <c r="J13" s="3104"/>
      <c r="K13" s="3104"/>
      <c r="L13" s="3104"/>
      <c r="M13" s="3104"/>
      <c r="N13" s="3104"/>
      <c r="O13" s="3104"/>
      <c r="P13" s="3289"/>
      <c r="Q13" s="3288"/>
      <c r="R13" s="3372"/>
      <c r="S13" s="3373"/>
      <c r="T13" s="3373"/>
      <c r="U13" s="3373"/>
      <c r="V13" s="3373"/>
      <c r="W13" s="3373"/>
      <c r="X13" s="3373"/>
      <c r="Y13" s="3373"/>
      <c r="Z13" s="3373"/>
      <c r="AA13" s="3171"/>
      <c r="AB13" s="3172"/>
      <c r="AC13" s="3172"/>
      <c r="AD13" s="3172"/>
      <c r="AE13" s="3172"/>
      <c r="AF13" s="3230"/>
      <c r="AG13" s="3230"/>
      <c r="AH13" s="3230"/>
      <c r="AI13" s="3230"/>
      <c r="AJ13" s="3230"/>
      <c r="AK13" s="3230"/>
      <c r="AL13" s="3230"/>
      <c r="AM13" s="3230"/>
      <c r="AN13" s="3230"/>
      <c r="AO13" s="3230"/>
      <c r="AP13" s="3230"/>
      <c r="AQ13" s="3230"/>
      <c r="AR13" s="3230"/>
      <c r="AS13" s="3230"/>
      <c r="AT13" s="3230"/>
      <c r="AU13" s="3230"/>
      <c r="AV13" s="3230"/>
      <c r="AW13" s="3231"/>
      <c r="AX13" s="3106"/>
      <c r="AY13" s="3107"/>
      <c r="AZ13" s="3108"/>
      <c r="BA13" s="3171"/>
      <c r="BB13" s="3172"/>
      <c r="BC13" s="3172"/>
      <c r="BD13" s="3172"/>
      <c r="BE13" s="3366"/>
      <c r="BF13" s="3366"/>
      <c r="BG13" s="3366"/>
      <c r="BH13" s="3366"/>
      <c r="BI13" s="3366"/>
      <c r="BJ13" s="3366"/>
      <c r="BK13" s="3366"/>
      <c r="BL13" s="3366"/>
      <c r="BM13" s="3366"/>
      <c r="BN13" s="3366"/>
      <c r="BO13" s="3366"/>
      <c r="BP13" s="3366"/>
      <c r="BQ13" s="3366"/>
      <c r="BR13" s="3367"/>
      <c r="BS13" s="3171"/>
      <c r="BT13" s="3172"/>
      <c r="BU13" s="3172"/>
      <c r="BV13" s="3172"/>
      <c r="BW13" s="3366"/>
      <c r="BX13" s="3366"/>
      <c r="BY13" s="3366"/>
      <c r="BZ13" s="3366"/>
      <c r="CA13" s="3366"/>
      <c r="CB13" s="3366"/>
      <c r="CC13" s="3366"/>
      <c r="CD13" s="3366"/>
      <c r="CE13" s="3366"/>
      <c r="CF13" s="3366"/>
      <c r="CG13" s="3366"/>
      <c r="CH13" s="3366"/>
      <c r="CI13" s="3366"/>
      <c r="CJ13" s="3367"/>
      <c r="CK13" s="3104"/>
      <c r="CL13" s="3325"/>
      <c r="CM13" s="3326"/>
      <c r="CN13" s="3326"/>
      <c r="CO13" s="3327"/>
      <c r="CP13" s="3327"/>
      <c r="CQ13" s="3327"/>
      <c r="CR13" s="3327"/>
      <c r="CS13" s="3327"/>
      <c r="CT13" s="3327"/>
      <c r="CU13" s="3327"/>
      <c r="CV13" s="3327"/>
      <c r="CW13" s="3327"/>
      <c r="CX13" s="3328"/>
      <c r="CY13" s="3315"/>
      <c r="CZ13" s="3325"/>
      <c r="DA13" s="3326"/>
      <c r="DB13" s="3326"/>
      <c r="DC13" s="3327"/>
      <c r="DD13" s="3327"/>
      <c r="DE13" s="3327"/>
      <c r="DF13" s="3327"/>
      <c r="DG13" s="3327"/>
      <c r="DH13" s="3327"/>
      <c r="DI13" s="3327"/>
      <c r="DJ13" s="3327"/>
      <c r="DK13" s="3327"/>
      <c r="DL13" s="3328"/>
      <c r="DM13" s="444"/>
      <c r="DN13" s="444"/>
      <c r="DO13" s="444"/>
      <c r="DP13" s="444"/>
      <c r="DQ13" s="444"/>
      <c r="DR13" s="444"/>
      <c r="DS13" s="444"/>
      <c r="DT13" s="444"/>
      <c r="DU13" s="444"/>
      <c r="DY13" s="445" t="s">
        <v>2075</v>
      </c>
      <c r="EA13" s="447" t="s">
        <v>2076</v>
      </c>
      <c r="EB13" s="445" t="s">
        <v>2077</v>
      </c>
      <c r="EC13" s="445" t="s">
        <v>1167</v>
      </c>
      <c r="ED13" s="445" t="s">
        <v>1168</v>
      </c>
      <c r="EG13" s="1" t="s">
        <v>648</v>
      </c>
      <c r="EI13" s="1" t="s">
        <v>191</v>
      </c>
    </row>
    <row r="14" spans="1:146" ht="7.5" customHeight="1">
      <c r="A14" s="3288"/>
      <c r="B14" s="3104"/>
      <c r="C14" s="3104"/>
      <c r="D14" s="3104"/>
      <c r="E14" s="3104"/>
      <c r="F14" s="3104"/>
      <c r="G14" s="3104"/>
      <c r="H14" s="3104"/>
      <c r="I14" s="3104"/>
      <c r="J14" s="3104"/>
      <c r="K14" s="3104"/>
      <c r="L14" s="3104"/>
      <c r="M14" s="3104"/>
      <c r="N14" s="3104"/>
      <c r="O14" s="3104"/>
      <c r="P14" s="3289"/>
      <c r="Q14" s="3288"/>
      <c r="R14" s="3337" t="s">
        <v>1261</v>
      </c>
      <c r="S14" s="3338"/>
      <c r="T14" s="3338"/>
      <c r="U14" s="3338"/>
      <c r="V14" s="3338"/>
      <c r="W14" s="3338"/>
      <c r="X14" s="3338"/>
      <c r="Y14" s="3338"/>
      <c r="Z14" s="3339"/>
      <c r="AA14" s="3368" t="s">
        <v>5</v>
      </c>
      <c r="AB14" s="3299"/>
      <c r="AC14" s="3299"/>
      <c r="AD14" s="3284" t="str">
        <f>★入力画面!$BL$24</f>
        <v/>
      </c>
      <c r="AE14" s="3284"/>
      <c r="AF14" s="3284"/>
      <c r="AG14" s="3284"/>
      <c r="AH14" s="3284"/>
      <c r="AI14" s="3284"/>
      <c r="AJ14" s="3284"/>
      <c r="AK14" s="3101"/>
      <c r="AL14" s="3101"/>
      <c r="AM14" s="3101"/>
      <c r="AN14" s="3101"/>
      <c r="AO14" s="3101"/>
      <c r="AP14" s="3101"/>
      <c r="AQ14" s="3101"/>
      <c r="AR14" s="3101"/>
      <c r="AS14" s="3101"/>
      <c r="AT14" s="3101"/>
      <c r="AU14" s="3101"/>
      <c r="AV14" s="3101"/>
      <c r="AW14" s="3101"/>
      <c r="AX14" s="3101"/>
      <c r="AY14" s="3101"/>
      <c r="AZ14" s="3101"/>
      <c r="BA14" s="3101"/>
      <c r="BB14" s="3101"/>
      <c r="BC14" s="3101"/>
      <c r="BD14" s="3101"/>
      <c r="BE14" s="3101"/>
      <c r="BF14" s="3101"/>
      <c r="BG14" s="3101"/>
      <c r="BH14" s="3101"/>
      <c r="BI14" s="3101"/>
      <c r="BJ14" s="3101"/>
      <c r="BK14" s="3101"/>
      <c r="BL14" s="3101"/>
      <c r="BM14" s="3101"/>
      <c r="BN14" s="3101"/>
      <c r="BO14" s="3101"/>
      <c r="BP14" s="3101"/>
      <c r="BQ14" s="3101"/>
      <c r="BR14" s="3101"/>
      <c r="BS14" s="3101"/>
      <c r="BT14" s="3101"/>
      <c r="BU14" s="3101"/>
      <c r="BV14" s="3101"/>
      <c r="BW14" s="3101"/>
      <c r="BX14" s="3101"/>
      <c r="BY14" s="3101"/>
      <c r="BZ14" s="3101"/>
      <c r="CA14" s="3101"/>
      <c r="CB14" s="3101"/>
      <c r="CC14" s="3101"/>
      <c r="CD14" s="3101"/>
      <c r="CE14" s="3101"/>
      <c r="CF14" s="3101"/>
      <c r="CG14" s="3101"/>
      <c r="CH14" s="3101"/>
      <c r="CI14" s="3101"/>
      <c r="CJ14" s="3102"/>
      <c r="CK14" s="3104"/>
      <c r="CL14" s="3310"/>
      <c r="CM14" s="3311"/>
      <c r="CN14" s="3311"/>
      <c r="CO14" s="3286"/>
      <c r="CP14" s="3286"/>
      <c r="CQ14" s="3286"/>
      <c r="CR14" s="3286"/>
      <c r="CS14" s="3286"/>
      <c r="CT14" s="3286"/>
      <c r="CU14" s="3286"/>
      <c r="CV14" s="3286"/>
      <c r="CW14" s="3286"/>
      <c r="CX14" s="3287"/>
      <c r="CY14" s="3315"/>
      <c r="CZ14" s="3310"/>
      <c r="DA14" s="3311"/>
      <c r="DB14" s="3311"/>
      <c r="DC14" s="3286"/>
      <c r="DD14" s="3286"/>
      <c r="DE14" s="3286"/>
      <c r="DF14" s="3286"/>
      <c r="DG14" s="3286"/>
      <c r="DH14" s="3286"/>
      <c r="DI14" s="3286"/>
      <c r="DJ14" s="3286"/>
      <c r="DK14" s="3286"/>
      <c r="DL14" s="3287"/>
      <c r="DM14" s="444"/>
      <c r="DN14" s="444"/>
      <c r="DO14" s="444"/>
      <c r="DP14" s="444"/>
      <c r="DQ14" s="444"/>
      <c r="DR14" s="444"/>
      <c r="DS14" s="444"/>
      <c r="DT14" s="444"/>
      <c r="DU14" s="444"/>
      <c r="DY14" s="445" t="s">
        <v>2078</v>
      </c>
      <c r="EA14" s="447" t="s">
        <v>2079</v>
      </c>
      <c r="EB14" s="445" t="s">
        <v>2080</v>
      </c>
      <c r="EC14" s="445" t="s">
        <v>1169</v>
      </c>
      <c r="ED14" s="445" t="s">
        <v>1170</v>
      </c>
      <c r="EG14" s="1" t="s">
        <v>649</v>
      </c>
    </row>
    <row r="15" spans="1:146" ht="7.5" customHeight="1">
      <c r="A15" s="3288" t="s">
        <v>2081</v>
      </c>
      <c r="B15" s="3104"/>
      <c r="C15" s="3104"/>
      <c r="D15" s="3104"/>
      <c r="E15" s="3104"/>
      <c r="F15" s="3104"/>
      <c r="G15" s="3104"/>
      <c r="H15" s="3104"/>
      <c r="I15" s="3104"/>
      <c r="J15" s="3104"/>
      <c r="K15" s="3104"/>
      <c r="L15" s="3104"/>
      <c r="M15" s="3104"/>
      <c r="N15" s="3104"/>
      <c r="O15" s="3104"/>
      <c r="P15" s="3289"/>
      <c r="Q15" s="3288"/>
      <c r="R15" s="3348"/>
      <c r="S15" s="3349"/>
      <c r="T15" s="3349"/>
      <c r="U15" s="3349"/>
      <c r="V15" s="3349"/>
      <c r="W15" s="3349"/>
      <c r="X15" s="3349"/>
      <c r="Y15" s="3349"/>
      <c r="Z15" s="3350"/>
      <c r="AA15" s="3369"/>
      <c r="AB15" s="3301"/>
      <c r="AC15" s="3301"/>
      <c r="AD15" s="3327"/>
      <c r="AE15" s="3327"/>
      <c r="AF15" s="3327"/>
      <c r="AG15" s="3327"/>
      <c r="AH15" s="3327"/>
      <c r="AI15" s="3327"/>
      <c r="AJ15" s="3327"/>
      <c r="AK15" s="3104"/>
      <c r="AL15" s="3104"/>
      <c r="AM15" s="3104"/>
      <c r="AN15" s="3104"/>
      <c r="AO15" s="3104"/>
      <c r="AP15" s="3104"/>
      <c r="AQ15" s="3104"/>
      <c r="AR15" s="3104"/>
      <c r="AS15" s="3104"/>
      <c r="AT15" s="3104"/>
      <c r="AU15" s="3104"/>
      <c r="AV15" s="3104"/>
      <c r="AW15" s="3104"/>
      <c r="AX15" s="3104"/>
      <c r="AY15" s="3104"/>
      <c r="AZ15" s="3104"/>
      <c r="BA15" s="3104"/>
      <c r="BB15" s="3104"/>
      <c r="BC15" s="3104"/>
      <c r="BD15" s="3104"/>
      <c r="BE15" s="3104"/>
      <c r="BF15" s="3104"/>
      <c r="BG15" s="3104"/>
      <c r="BH15" s="3104"/>
      <c r="BI15" s="3104"/>
      <c r="BJ15" s="3104"/>
      <c r="BK15" s="3104"/>
      <c r="BL15" s="3104"/>
      <c r="BM15" s="3104"/>
      <c r="BN15" s="3104"/>
      <c r="BO15" s="3104"/>
      <c r="BP15" s="3104"/>
      <c r="BQ15" s="3104"/>
      <c r="BR15" s="3104"/>
      <c r="BS15" s="3104"/>
      <c r="BT15" s="3104"/>
      <c r="BU15" s="3104"/>
      <c r="BV15" s="3104"/>
      <c r="BW15" s="3104"/>
      <c r="BX15" s="3104"/>
      <c r="BY15" s="3104"/>
      <c r="BZ15" s="3104"/>
      <c r="CA15" s="3104"/>
      <c r="CB15" s="3104"/>
      <c r="CC15" s="3104"/>
      <c r="CD15" s="3104"/>
      <c r="CE15" s="3104"/>
      <c r="CF15" s="3104"/>
      <c r="CG15" s="3104"/>
      <c r="CH15" s="3104"/>
      <c r="CI15" s="3104"/>
      <c r="CJ15" s="3105"/>
      <c r="CK15" s="3104"/>
      <c r="CL15" s="3104"/>
      <c r="CM15" s="3104"/>
      <c r="CN15" s="3104"/>
      <c r="CO15" s="3104"/>
      <c r="CP15" s="3104"/>
      <c r="CQ15" s="3104"/>
      <c r="CR15" s="3104"/>
      <c r="CS15" s="3104"/>
      <c r="CT15" s="3104"/>
      <c r="CU15" s="3104"/>
      <c r="CV15" s="3104"/>
      <c r="CW15" s="3104"/>
      <c r="CX15" s="3104"/>
      <c r="CY15" s="3104"/>
      <c r="CZ15" s="3104"/>
      <c r="DA15" s="3104"/>
      <c r="DB15" s="3104"/>
      <c r="DC15" s="3104"/>
      <c r="DD15" s="3104"/>
      <c r="DE15" s="3104"/>
      <c r="DF15" s="3104"/>
      <c r="DG15" s="3104"/>
      <c r="DH15" s="3104"/>
      <c r="DI15" s="3104"/>
      <c r="DJ15" s="3104"/>
      <c r="DK15" s="3104"/>
      <c r="DL15" s="3104"/>
      <c r="DM15" s="444"/>
      <c r="DN15" s="444"/>
      <c r="DO15" s="444"/>
      <c r="DP15" s="444"/>
      <c r="DQ15" s="444"/>
      <c r="DR15" s="444"/>
      <c r="DS15" s="444"/>
      <c r="DT15" s="444"/>
      <c r="DU15" s="444"/>
      <c r="DY15" s="445" t="s">
        <v>2082</v>
      </c>
      <c r="EA15" s="447" t="s">
        <v>2083</v>
      </c>
      <c r="EB15" s="445" t="s">
        <v>2084</v>
      </c>
      <c r="ED15" s="445" t="s">
        <v>1171</v>
      </c>
      <c r="EG15" s="1" t="s">
        <v>650</v>
      </c>
    </row>
    <row r="16" spans="1:146" ht="7.5" customHeight="1">
      <c r="A16" s="3288"/>
      <c r="B16" s="3104"/>
      <c r="C16" s="3104"/>
      <c r="D16" s="3104"/>
      <c r="E16" s="3104"/>
      <c r="F16" s="3104"/>
      <c r="G16" s="3104"/>
      <c r="H16" s="3104"/>
      <c r="I16" s="3104"/>
      <c r="J16" s="3104"/>
      <c r="K16" s="3104"/>
      <c r="L16" s="3104"/>
      <c r="M16" s="3104"/>
      <c r="N16" s="3104"/>
      <c r="O16" s="3104"/>
      <c r="P16" s="3289"/>
      <c r="Q16" s="3288"/>
      <c r="R16" s="3103"/>
      <c r="S16" s="3104"/>
      <c r="T16" s="3104"/>
      <c r="U16" s="3104"/>
      <c r="V16" s="3104"/>
      <c r="W16" s="3104"/>
      <c r="X16" s="3104"/>
      <c r="Y16" s="3104"/>
      <c r="Z16" s="3105"/>
      <c r="AA16" s="3352" t="str">
        <f>★入力画面!$BL$29</f>
        <v/>
      </c>
      <c r="AB16" s="3352"/>
      <c r="AC16" s="3352"/>
      <c r="AD16" s="3352"/>
      <c r="AE16" s="3352"/>
      <c r="AF16" s="3352"/>
      <c r="AG16" s="3352"/>
      <c r="AH16" s="3352"/>
      <c r="AI16" s="3352"/>
      <c r="AJ16" s="3352"/>
      <c r="AK16" s="3352"/>
      <c r="AL16" s="3352"/>
      <c r="AM16" s="3352"/>
      <c r="AN16" s="3352"/>
      <c r="AO16" s="3352"/>
      <c r="AP16" s="3352"/>
      <c r="AQ16" s="3352"/>
      <c r="AR16" s="3352"/>
      <c r="AS16" s="3352"/>
      <c r="AT16" s="3352"/>
      <c r="AU16" s="3352"/>
      <c r="AV16" s="3352"/>
      <c r="AW16" s="3352"/>
      <c r="AX16" s="3352"/>
      <c r="AY16" s="3352"/>
      <c r="AZ16" s="3352"/>
      <c r="BA16" s="3352"/>
      <c r="BB16" s="3352"/>
      <c r="BC16" s="3352"/>
      <c r="BD16" s="3352"/>
      <c r="BE16" s="3352"/>
      <c r="BF16" s="3352"/>
      <c r="BG16" s="3352"/>
      <c r="BH16" s="3352"/>
      <c r="BI16" s="3352"/>
      <c r="BJ16" s="3352"/>
      <c r="BK16" s="3352"/>
      <c r="BL16" s="3352"/>
      <c r="BM16" s="3352"/>
      <c r="BN16" s="3352"/>
      <c r="BO16" s="3352"/>
      <c r="BP16" s="3352"/>
      <c r="BQ16" s="3352"/>
      <c r="BR16" s="3352"/>
      <c r="BS16" s="3352"/>
      <c r="BT16" s="3352"/>
      <c r="BU16" s="3352"/>
      <c r="BV16" s="3352"/>
      <c r="BW16" s="3352"/>
      <c r="BX16" s="3352"/>
      <c r="BY16" s="3352"/>
      <c r="BZ16" s="3352"/>
      <c r="CA16" s="3352"/>
      <c r="CB16" s="3352"/>
      <c r="CC16" s="3352"/>
      <c r="CD16" s="3352"/>
      <c r="CE16" s="3352"/>
      <c r="CF16" s="3352"/>
      <c r="CG16" s="3352"/>
      <c r="CH16" s="3352"/>
      <c r="CI16" s="3352"/>
      <c r="CJ16" s="3353"/>
      <c r="CK16" s="3104"/>
      <c r="CL16" s="3330" t="s">
        <v>2038</v>
      </c>
      <c r="CM16" s="3354"/>
      <c r="CN16" s="3354"/>
      <c r="CO16" s="3354"/>
      <c r="CP16" s="3354"/>
      <c r="CQ16" s="3354"/>
      <c r="CR16" s="3354"/>
      <c r="CS16" s="3354"/>
      <c r="CT16" s="3354"/>
      <c r="CU16" s="3354"/>
      <c r="CV16" s="3354"/>
      <c r="CW16" s="3354"/>
      <c r="CX16" s="3355"/>
      <c r="CY16" s="3315"/>
      <c r="CZ16" s="3330" t="s">
        <v>2342</v>
      </c>
      <c r="DA16" s="3354"/>
      <c r="DB16" s="3354"/>
      <c r="DC16" s="3354"/>
      <c r="DD16" s="3354"/>
      <c r="DE16" s="3354"/>
      <c r="DF16" s="3354"/>
      <c r="DG16" s="3354"/>
      <c r="DH16" s="3354"/>
      <c r="DI16" s="3354"/>
      <c r="DJ16" s="3354"/>
      <c r="DK16" s="3354"/>
      <c r="DL16" s="3355"/>
      <c r="DM16" s="444"/>
      <c r="DN16" s="444"/>
      <c r="DO16" s="444"/>
      <c r="DP16" s="444"/>
      <c r="DQ16" s="444"/>
      <c r="DR16" s="444"/>
      <c r="DS16" s="444"/>
      <c r="DT16" s="444"/>
      <c r="DU16" s="444"/>
      <c r="DY16" s="445" t="s">
        <v>2085</v>
      </c>
      <c r="EA16" s="447" t="s">
        <v>2086</v>
      </c>
      <c r="EB16" s="445" t="s">
        <v>2087</v>
      </c>
      <c r="ED16" s="445" t="s">
        <v>1175</v>
      </c>
      <c r="EG16" s="1" t="s">
        <v>651</v>
      </c>
    </row>
    <row r="17" spans="1:137" ht="7.5" customHeight="1">
      <c r="A17" s="3288"/>
      <c r="B17" s="3104"/>
      <c r="C17" s="3104"/>
      <c r="D17" s="3104"/>
      <c r="E17" s="3104"/>
      <c r="F17" s="3104"/>
      <c r="G17" s="3104"/>
      <c r="H17" s="3104"/>
      <c r="I17" s="3104"/>
      <c r="J17" s="3104"/>
      <c r="K17" s="3104"/>
      <c r="L17" s="3104"/>
      <c r="M17" s="3104"/>
      <c r="N17" s="3104"/>
      <c r="O17" s="3104"/>
      <c r="P17" s="3289"/>
      <c r="Q17" s="3288"/>
      <c r="R17" s="3103"/>
      <c r="S17" s="3104"/>
      <c r="T17" s="3104"/>
      <c r="U17" s="3104"/>
      <c r="V17" s="3104"/>
      <c r="W17" s="3104"/>
      <c r="X17" s="3104"/>
      <c r="Y17" s="3104"/>
      <c r="Z17" s="3105"/>
      <c r="AA17" s="3352"/>
      <c r="AB17" s="3352"/>
      <c r="AC17" s="3352"/>
      <c r="AD17" s="3352"/>
      <c r="AE17" s="3352"/>
      <c r="AF17" s="3352"/>
      <c r="AG17" s="3352"/>
      <c r="AH17" s="3352"/>
      <c r="AI17" s="3352"/>
      <c r="AJ17" s="3352"/>
      <c r="AK17" s="3352"/>
      <c r="AL17" s="3352"/>
      <c r="AM17" s="3352"/>
      <c r="AN17" s="3352"/>
      <c r="AO17" s="3352"/>
      <c r="AP17" s="3352"/>
      <c r="AQ17" s="3352"/>
      <c r="AR17" s="3352"/>
      <c r="AS17" s="3352"/>
      <c r="AT17" s="3352"/>
      <c r="AU17" s="3352"/>
      <c r="AV17" s="3352"/>
      <c r="AW17" s="3352"/>
      <c r="AX17" s="3352"/>
      <c r="AY17" s="3352"/>
      <c r="AZ17" s="3352"/>
      <c r="BA17" s="3352"/>
      <c r="BB17" s="3352"/>
      <c r="BC17" s="3352"/>
      <c r="BD17" s="3352"/>
      <c r="BE17" s="3352"/>
      <c r="BF17" s="3352"/>
      <c r="BG17" s="3352"/>
      <c r="BH17" s="3352"/>
      <c r="BI17" s="3352"/>
      <c r="BJ17" s="3352"/>
      <c r="BK17" s="3352"/>
      <c r="BL17" s="3352"/>
      <c r="BM17" s="3352"/>
      <c r="BN17" s="3352"/>
      <c r="BO17" s="3352"/>
      <c r="BP17" s="3352"/>
      <c r="BQ17" s="3352"/>
      <c r="BR17" s="3352"/>
      <c r="BS17" s="3352"/>
      <c r="BT17" s="3352"/>
      <c r="BU17" s="3352"/>
      <c r="BV17" s="3352"/>
      <c r="BW17" s="3352"/>
      <c r="BX17" s="3352"/>
      <c r="BY17" s="3352"/>
      <c r="BZ17" s="3352"/>
      <c r="CA17" s="3352"/>
      <c r="CB17" s="3352"/>
      <c r="CC17" s="3352"/>
      <c r="CD17" s="3352"/>
      <c r="CE17" s="3352"/>
      <c r="CF17" s="3352"/>
      <c r="CG17" s="3352"/>
      <c r="CH17" s="3352"/>
      <c r="CI17" s="3352"/>
      <c r="CJ17" s="3353"/>
      <c r="CK17" s="3104"/>
      <c r="CL17" s="3356"/>
      <c r="CM17" s="3357"/>
      <c r="CN17" s="3357"/>
      <c r="CO17" s="3357"/>
      <c r="CP17" s="3357"/>
      <c r="CQ17" s="3357"/>
      <c r="CR17" s="3357"/>
      <c r="CS17" s="3357"/>
      <c r="CT17" s="3357"/>
      <c r="CU17" s="3357"/>
      <c r="CV17" s="3357"/>
      <c r="CW17" s="3357"/>
      <c r="CX17" s="3358"/>
      <c r="CY17" s="3315"/>
      <c r="CZ17" s="3356"/>
      <c r="DA17" s="3357"/>
      <c r="DB17" s="3357"/>
      <c r="DC17" s="3357"/>
      <c r="DD17" s="3357"/>
      <c r="DE17" s="3357"/>
      <c r="DF17" s="3357"/>
      <c r="DG17" s="3357"/>
      <c r="DH17" s="3357"/>
      <c r="DI17" s="3357"/>
      <c r="DJ17" s="3357"/>
      <c r="DK17" s="3357"/>
      <c r="DL17" s="3358"/>
      <c r="DM17" s="444"/>
      <c r="DN17" s="444"/>
      <c r="DO17" s="444"/>
      <c r="DP17" s="444"/>
      <c r="DQ17" s="444"/>
      <c r="DR17" s="444"/>
      <c r="DS17" s="444"/>
      <c r="DT17" s="444"/>
      <c r="DU17" s="444"/>
      <c r="DY17" s="445" t="s">
        <v>2088</v>
      </c>
      <c r="EA17" s="447" t="s">
        <v>2019</v>
      </c>
      <c r="EB17" s="445" t="s">
        <v>2089</v>
      </c>
      <c r="ED17" s="445" t="s">
        <v>1176</v>
      </c>
      <c r="EG17" s="1" t="s">
        <v>652</v>
      </c>
    </row>
    <row r="18" spans="1:137" ht="7.5" customHeight="1">
      <c r="A18" s="3321" t="s">
        <v>2090</v>
      </c>
      <c r="B18" s="3104"/>
      <c r="C18" s="3104"/>
      <c r="D18" s="3104"/>
      <c r="E18" s="3104"/>
      <c r="F18" s="3104"/>
      <c r="G18" s="3104"/>
      <c r="H18" s="3104"/>
      <c r="I18" s="3104"/>
      <c r="J18" s="3104"/>
      <c r="K18" s="3104"/>
      <c r="L18" s="3104"/>
      <c r="M18" s="3104"/>
      <c r="N18" s="3104"/>
      <c r="O18" s="3104"/>
      <c r="P18" s="3289"/>
      <c r="Q18" s="3288"/>
      <c r="R18" s="3103"/>
      <c r="S18" s="3104"/>
      <c r="T18" s="3104"/>
      <c r="U18" s="3104"/>
      <c r="V18" s="3104"/>
      <c r="W18" s="3104"/>
      <c r="X18" s="3104"/>
      <c r="Y18" s="3104"/>
      <c r="Z18" s="3105"/>
      <c r="AA18" s="3352"/>
      <c r="AB18" s="3352"/>
      <c r="AC18" s="3352"/>
      <c r="AD18" s="3352"/>
      <c r="AE18" s="3352"/>
      <c r="AF18" s="3352"/>
      <c r="AG18" s="3352"/>
      <c r="AH18" s="3352"/>
      <c r="AI18" s="3352"/>
      <c r="AJ18" s="3352"/>
      <c r="AK18" s="3352"/>
      <c r="AL18" s="3352"/>
      <c r="AM18" s="3352"/>
      <c r="AN18" s="3352"/>
      <c r="AO18" s="3352"/>
      <c r="AP18" s="3352"/>
      <c r="AQ18" s="3352"/>
      <c r="AR18" s="3352"/>
      <c r="AS18" s="3352"/>
      <c r="AT18" s="3352"/>
      <c r="AU18" s="3352"/>
      <c r="AV18" s="3352"/>
      <c r="AW18" s="3352"/>
      <c r="AX18" s="3352"/>
      <c r="AY18" s="3352"/>
      <c r="AZ18" s="3352"/>
      <c r="BA18" s="3352"/>
      <c r="BB18" s="3352"/>
      <c r="BC18" s="3352"/>
      <c r="BD18" s="3352"/>
      <c r="BE18" s="3352"/>
      <c r="BF18" s="3352"/>
      <c r="BG18" s="3352"/>
      <c r="BH18" s="3352"/>
      <c r="BI18" s="3352"/>
      <c r="BJ18" s="3352"/>
      <c r="BK18" s="3352"/>
      <c r="BL18" s="3352"/>
      <c r="BM18" s="3352"/>
      <c r="BN18" s="3352"/>
      <c r="BO18" s="3352"/>
      <c r="BP18" s="3352"/>
      <c r="BQ18" s="3352"/>
      <c r="BR18" s="3352"/>
      <c r="BS18" s="3352"/>
      <c r="BT18" s="3352"/>
      <c r="BU18" s="3352"/>
      <c r="BV18" s="3352"/>
      <c r="BW18" s="3352"/>
      <c r="BX18" s="3352"/>
      <c r="BY18" s="3352"/>
      <c r="BZ18" s="3352"/>
      <c r="CA18" s="3352"/>
      <c r="CB18" s="3352"/>
      <c r="CC18" s="3352"/>
      <c r="CD18" s="3352"/>
      <c r="CE18" s="3352"/>
      <c r="CF18" s="3352"/>
      <c r="CG18" s="3352"/>
      <c r="CH18" s="3352"/>
      <c r="CI18" s="3352"/>
      <c r="CJ18" s="3353"/>
      <c r="CK18" s="3104"/>
      <c r="CL18" s="3356"/>
      <c r="CM18" s="3357"/>
      <c r="CN18" s="3357"/>
      <c r="CO18" s="3357"/>
      <c r="CP18" s="3357"/>
      <c r="CQ18" s="3357"/>
      <c r="CR18" s="3357"/>
      <c r="CS18" s="3357"/>
      <c r="CT18" s="3357"/>
      <c r="CU18" s="3357"/>
      <c r="CV18" s="3357"/>
      <c r="CW18" s="3357"/>
      <c r="CX18" s="3358"/>
      <c r="CY18" s="3315"/>
      <c r="CZ18" s="3356"/>
      <c r="DA18" s="3357"/>
      <c r="DB18" s="3357"/>
      <c r="DC18" s="3357"/>
      <c r="DD18" s="3357"/>
      <c r="DE18" s="3357"/>
      <c r="DF18" s="3357"/>
      <c r="DG18" s="3357"/>
      <c r="DH18" s="3357"/>
      <c r="DI18" s="3357"/>
      <c r="DJ18" s="3357"/>
      <c r="DK18" s="3357"/>
      <c r="DL18" s="3358"/>
      <c r="DM18" s="444"/>
      <c r="DN18" s="444"/>
      <c r="DO18" s="444"/>
      <c r="DP18" s="444"/>
      <c r="DQ18" s="444"/>
      <c r="DR18" s="444"/>
      <c r="DS18" s="444"/>
      <c r="DT18" s="444"/>
      <c r="DU18" s="444"/>
      <c r="DY18" s="445" t="s">
        <v>2091</v>
      </c>
      <c r="EA18" s="447" t="s">
        <v>2092</v>
      </c>
      <c r="EB18" s="445" t="s">
        <v>2093</v>
      </c>
      <c r="ED18" s="445" t="s">
        <v>1177</v>
      </c>
      <c r="EG18" s="1" t="s">
        <v>653</v>
      </c>
    </row>
    <row r="19" spans="1:137" ht="15" customHeight="1">
      <c r="A19" s="3288"/>
      <c r="B19" s="3104"/>
      <c r="C19" s="3104"/>
      <c r="D19" s="3104"/>
      <c r="E19" s="3104"/>
      <c r="F19" s="3104"/>
      <c r="G19" s="3104"/>
      <c r="H19" s="3104"/>
      <c r="I19" s="3104"/>
      <c r="J19" s="3104"/>
      <c r="K19" s="3104"/>
      <c r="L19" s="3104"/>
      <c r="M19" s="3104"/>
      <c r="N19" s="3104"/>
      <c r="O19" s="3104"/>
      <c r="P19" s="3289"/>
      <c r="Q19" s="3288"/>
      <c r="R19" s="3103"/>
      <c r="S19" s="3104"/>
      <c r="T19" s="3104"/>
      <c r="U19" s="3104"/>
      <c r="V19" s="3104"/>
      <c r="W19" s="3104"/>
      <c r="X19" s="3104"/>
      <c r="Y19" s="3104"/>
      <c r="Z19" s="3105"/>
      <c r="AA19" s="3252"/>
      <c r="AB19" s="3252"/>
      <c r="AC19" s="3252"/>
      <c r="AD19" s="3252"/>
      <c r="AE19" s="3252"/>
      <c r="AF19" s="3252"/>
      <c r="AG19" s="3252"/>
      <c r="AH19" s="3252"/>
      <c r="AI19" s="3252"/>
      <c r="AJ19" s="3252"/>
      <c r="AK19" s="3252"/>
      <c r="AL19" s="3252"/>
      <c r="AM19" s="3252"/>
      <c r="AN19" s="3252"/>
      <c r="AO19" s="3252"/>
      <c r="AP19" s="3252"/>
      <c r="AQ19" s="3252"/>
      <c r="AR19" s="3252"/>
      <c r="AS19" s="3252"/>
      <c r="AT19" s="3252"/>
      <c r="AU19" s="3252"/>
      <c r="AV19" s="3252"/>
      <c r="AW19" s="3252"/>
      <c r="AX19" s="3252"/>
      <c r="AY19" s="3252"/>
      <c r="AZ19" s="3252"/>
      <c r="BA19" s="3252"/>
      <c r="BB19" s="3252"/>
      <c r="BC19" s="3252"/>
      <c r="BD19" s="3252"/>
      <c r="BE19" s="3252"/>
      <c r="BF19" s="3252"/>
      <c r="BG19" s="3252"/>
      <c r="BH19" s="3252"/>
      <c r="BI19" s="3252"/>
      <c r="BJ19" s="3252"/>
      <c r="BK19" s="3252"/>
      <c r="BL19" s="3252"/>
      <c r="BM19" s="3252"/>
      <c r="BN19" s="3252"/>
      <c r="BO19" s="3252"/>
      <c r="BP19" s="3252"/>
      <c r="BQ19" s="3252"/>
      <c r="BR19" s="3230" t="s">
        <v>2094</v>
      </c>
      <c r="BS19" s="3230"/>
      <c r="BT19" s="3230"/>
      <c r="BU19" s="3230"/>
      <c r="BV19" s="3230"/>
      <c r="BW19" s="3230"/>
      <c r="BX19" s="3252"/>
      <c r="BY19" s="3252"/>
      <c r="BZ19" s="3252"/>
      <c r="CA19" s="3252"/>
      <c r="CB19" s="3252"/>
      <c r="CC19" s="3107" t="s">
        <v>2095</v>
      </c>
      <c r="CD19" s="3107"/>
      <c r="CE19" s="3252"/>
      <c r="CF19" s="3252"/>
      <c r="CG19" s="3252"/>
      <c r="CH19" s="3252"/>
      <c r="CI19" s="3107" t="s">
        <v>6</v>
      </c>
      <c r="CJ19" s="3108"/>
      <c r="CK19" s="3104"/>
      <c r="CL19" s="3356"/>
      <c r="CM19" s="3357"/>
      <c r="CN19" s="3357"/>
      <c r="CO19" s="3357"/>
      <c r="CP19" s="3357"/>
      <c r="CQ19" s="3357"/>
      <c r="CR19" s="3357"/>
      <c r="CS19" s="3357"/>
      <c r="CT19" s="3357"/>
      <c r="CU19" s="3357"/>
      <c r="CV19" s="3357"/>
      <c r="CW19" s="3357"/>
      <c r="CX19" s="3358"/>
      <c r="CY19" s="3315"/>
      <c r="CZ19" s="3356"/>
      <c r="DA19" s="3357"/>
      <c r="DB19" s="3357"/>
      <c r="DC19" s="3357"/>
      <c r="DD19" s="3357"/>
      <c r="DE19" s="3357"/>
      <c r="DF19" s="3357"/>
      <c r="DG19" s="3357"/>
      <c r="DH19" s="3357"/>
      <c r="DI19" s="3357"/>
      <c r="DJ19" s="3357"/>
      <c r="DK19" s="3357"/>
      <c r="DL19" s="3358"/>
      <c r="DM19" s="444"/>
      <c r="DN19" s="444"/>
      <c r="DO19" s="444"/>
      <c r="DP19" s="444"/>
      <c r="DQ19" s="444"/>
      <c r="DR19" s="444"/>
      <c r="DS19" s="444"/>
      <c r="DT19" s="444"/>
      <c r="DU19" s="444"/>
      <c r="DY19" s="445" t="s">
        <v>2096</v>
      </c>
      <c r="EA19" s="447" t="s">
        <v>2097</v>
      </c>
      <c r="EB19" s="445" t="s">
        <v>2098</v>
      </c>
      <c r="ED19" s="445" t="s">
        <v>1178</v>
      </c>
    </row>
    <row r="20" spans="1:137" ht="15" customHeight="1">
      <c r="A20" s="3288"/>
      <c r="B20" s="3104"/>
      <c r="C20" s="3104"/>
      <c r="D20" s="3104"/>
      <c r="E20" s="3104"/>
      <c r="F20" s="3104"/>
      <c r="G20" s="3104"/>
      <c r="H20" s="3104"/>
      <c r="I20" s="3104"/>
      <c r="J20" s="3104"/>
      <c r="K20" s="3104"/>
      <c r="L20" s="3104"/>
      <c r="M20" s="3104"/>
      <c r="N20" s="3104"/>
      <c r="O20" s="3104"/>
      <c r="P20" s="3289"/>
      <c r="Q20" s="3288"/>
      <c r="R20" s="3103"/>
      <c r="S20" s="3104"/>
      <c r="T20" s="3104"/>
      <c r="U20" s="3104"/>
      <c r="V20" s="3104"/>
      <c r="W20" s="3104"/>
      <c r="X20" s="3104"/>
      <c r="Y20" s="3104"/>
      <c r="Z20" s="3105"/>
      <c r="AA20" s="3266"/>
      <c r="AB20" s="3266"/>
      <c r="AC20" s="3266"/>
      <c r="AD20" s="3266"/>
      <c r="AE20" s="3266" t="s">
        <v>1527</v>
      </c>
      <c r="AF20" s="3266"/>
      <c r="AG20" s="3266"/>
      <c r="AH20" s="3362" t="str">
        <f>IF(★入力画面!T34="","             (          )",★入力画面!BL34)</f>
        <v xml:space="preserve">             (          )</v>
      </c>
      <c r="AI20" s="3362"/>
      <c r="AJ20" s="3362"/>
      <c r="AK20" s="3362"/>
      <c r="AL20" s="3362"/>
      <c r="AM20" s="3362"/>
      <c r="AN20" s="3362"/>
      <c r="AO20" s="3362"/>
      <c r="AP20" s="3362"/>
      <c r="AQ20" s="3362"/>
      <c r="AR20" s="3362"/>
      <c r="AS20" s="3362"/>
      <c r="AT20" s="3362"/>
      <c r="AU20" s="3362"/>
      <c r="AV20" s="3362"/>
      <c r="AW20" s="3362"/>
      <c r="AX20" s="3362"/>
      <c r="AY20" s="3362"/>
      <c r="AZ20" s="3266" t="s">
        <v>981</v>
      </c>
      <c r="BA20" s="3266"/>
      <c r="BB20" s="3266"/>
      <c r="BC20" s="3362" t="str">
        <f>IF(★入力画面!T36="","             (          )",★入力画面!BL36)</f>
        <v xml:space="preserve">             (          )</v>
      </c>
      <c r="BD20" s="3362"/>
      <c r="BE20" s="3362"/>
      <c r="BF20" s="3362"/>
      <c r="BG20" s="3362"/>
      <c r="BH20" s="3362"/>
      <c r="BI20" s="3362"/>
      <c r="BJ20" s="3362"/>
      <c r="BK20" s="3362"/>
      <c r="BL20" s="3362"/>
      <c r="BM20" s="3362"/>
      <c r="BN20" s="3362"/>
      <c r="BO20" s="3362"/>
      <c r="BP20" s="3362"/>
      <c r="BQ20" s="3362"/>
      <c r="BR20" s="3362"/>
      <c r="BS20" s="3362"/>
      <c r="BT20" s="3362"/>
      <c r="BU20" s="3362"/>
      <c r="BV20" s="3266"/>
      <c r="BW20" s="3266"/>
      <c r="BX20" s="3266"/>
      <c r="BY20" s="3266"/>
      <c r="BZ20" s="3266"/>
      <c r="CA20" s="3266"/>
      <c r="CB20" s="3266"/>
      <c r="CC20" s="3266"/>
      <c r="CD20" s="3266"/>
      <c r="CE20" s="3266"/>
      <c r="CF20" s="3266"/>
      <c r="CG20" s="3266"/>
      <c r="CH20" s="3266"/>
      <c r="CI20" s="3266"/>
      <c r="CJ20" s="3267"/>
      <c r="CK20" s="3104"/>
      <c r="CL20" s="3356"/>
      <c r="CM20" s="3357"/>
      <c r="CN20" s="3357"/>
      <c r="CO20" s="3357"/>
      <c r="CP20" s="3357"/>
      <c r="CQ20" s="3357"/>
      <c r="CR20" s="3357"/>
      <c r="CS20" s="3357"/>
      <c r="CT20" s="3357"/>
      <c r="CU20" s="3357"/>
      <c r="CV20" s="3357"/>
      <c r="CW20" s="3357"/>
      <c r="CX20" s="3358"/>
      <c r="CY20" s="3315"/>
      <c r="CZ20" s="3356"/>
      <c r="DA20" s="3357"/>
      <c r="DB20" s="3357"/>
      <c r="DC20" s="3357"/>
      <c r="DD20" s="3357"/>
      <c r="DE20" s="3357"/>
      <c r="DF20" s="3357"/>
      <c r="DG20" s="3357"/>
      <c r="DH20" s="3357"/>
      <c r="DI20" s="3357"/>
      <c r="DJ20" s="3357"/>
      <c r="DK20" s="3357"/>
      <c r="DL20" s="3358"/>
      <c r="DM20" s="444"/>
      <c r="DN20" s="444"/>
      <c r="DO20" s="444"/>
      <c r="DP20" s="444"/>
      <c r="DQ20" s="444"/>
      <c r="DR20" s="444"/>
      <c r="DS20" s="444"/>
      <c r="DT20" s="444"/>
      <c r="DU20" s="444"/>
      <c r="DY20" s="445" t="s">
        <v>2099</v>
      </c>
      <c r="EA20" s="447" t="s">
        <v>2100</v>
      </c>
      <c r="EB20" s="445" t="s">
        <v>2101</v>
      </c>
      <c r="ED20" s="445" t="s">
        <v>1179</v>
      </c>
    </row>
    <row r="21" spans="1:137" ht="7.5" customHeight="1">
      <c r="A21" s="3340" t="s">
        <v>2364</v>
      </c>
      <c r="B21" s="3341"/>
      <c r="C21" s="3341"/>
      <c r="D21" s="3341"/>
      <c r="E21" s="3341"/>
      <c r="F21" s="3341"/>
      <c r="G21" s="3341"/>
      <c r="H21" s="3341"/>
      <c r="I21" s="3341"/>
      <c r="J21" s="3341"/>
      <c r="K21" s="3341"/>
      <c r="L21" s="3341"/>
      <c r="M21" s="3341"/>
      <c r="N21" s="3341"/>
      <c r="O21" s="3341"/>
      <c r="P21" s="3342"/>
      <c r="Q21" s="3288"/>
      <c r="R21" s="3103"/>
      <c r="S21" s="3104"/>
      <c r="T21" s="3104"/>
      <c r="U21" s="3104"/>
      <c r="V21" s="3104"/>
      <c r="W21" s="3104"/>
      <c r="X21" s="3104"/>
      <c r="Y21" s="3104"/>
      <c r="Z21" s="3105"/>
      <c r="AA21" s="3343" t="s">
        <v>2102</v>
      </c>
      <c r="AB21" s="3344"/>
      <c r="AC21" s="3344"/>
      <c r="AD21" s="3344"/>
      <c r="AE21" s="3344"/>
      <c r="AF21" s="3101"/>
      <c r="AG21" s="3101"/>
      <c r="AH21" s="3101"/>
      <c r="AI21" s="3101"/>
      <c r="AJ21" s="3101"/>
      <c r="AK21" s="3101"/>
      <c r="AL21" s="3101"/>
      <c r="AM21" s="3101"/>
      <c r="AN21" s="3101"/>
      <c r="AO21" s="3101"/>
      <c r="AP21" s="3101"/>
      <c r="AQ21" s="3101"/>
      <c r="AR21" s="3101"/>
      <c r="AS21" s="3101"/>
      <c r="AT21" s="3101"/>
      <c r="AU21" s="3101"/>
      <c r="AV21" s="3101"/>
      <c r="AW21" s="3101"/>
      <c r="AX21" s="3101"/>
      <c r="AY21" s="3101"/>
      <c r="AZ21" s="3101"/>
      <c r="BA21" s="3101"/>
      <c r="BB21" s="3101"/>
      <c r="BC21" s="3101"/>
      <c r="BD21" s="3101"/>
      <c r="BE21" s="3101"/>
      <c r="BF21" s="3101"/>
      <c r="BG21" s="3101"/>
      <c r="BH21" s="3101"/>
      <c r="BI21" s="3101"/>
      <c r="BJ21" s="3101"/>
      <c r="BK21" s="3101"/>
      <c r="BL21" s="3101"/>
      <c r="BM21" s="3101"/>
      <c r="BN21" s="3101"/>
      <c r="BO21" s="3101"/>
      <c r="BP21" s="3101"/>
      <c r="BQ21" s="3101"/>
      <c r="BR21" s="3101"/>
      <c r="BS21" s="3101"/>
      <c r="BT21" s="3101"/>
      <c r="BU21" s="3101"/>
      <c r="BV21" s="3101"/>
      <c r="BW21" s="3101"/>
      <c r="BX21" s="3101"/>
      <c r="BY21" s="3101"/>
      <c r="BZ21" s="3101"/>
      <c r="CA21" s="3101"/>
      <c r="CB21" s="3101"/>
      <c r="CC21" s="3101"/>
      <c r="CD21" s="3101"/>
      <c r="CE21" s="3101"/>
      <c r="CF21" s="3101"/>
      <c r="CG21" s="3101"/>
      <c r="CH21" s="3101"/>
      <c r="CI21" s="3101"/>
      <c r="CJ21" s="3102"/>
      <c r="CK21" s="3104"/>
      <c r="CL21" s="3356"/>
      <c r="CM21" s="3357"/>
      <c r="CN21" s="3357"/>
      <c r="CO21" s="3357"/>
      <c r="CP21" s="3357"/>
      <c r="CQ21" s="3357"/>
      <c r="CR21" s="3357"/>
      <c r="CS21" s="3357"/>
      <c r="CT21" s="3357"/>
      <c r="CU21" s="3357"/>
      <c r="CV21" s="3357"/>
      <c r="CW21" s="3357"/>
      <c r="CX21" s="3358"/>
      <c r="CY21" s="3315"/>
      <c r="CZ21" s="3356"/>
      <c r="DA21" s="3357"/>
      <c r="DB21" s="3357"/>
      <c r="DC21" s="3357"/>
      <c r="DD21" s="3357"/>
      <c r="DE21" s="3357"/>
      <c r="DF21" s="3357"/>
      <c r="DG21" s="3357"/>
      <c r="DH21" s="3357"/>
      <c r="DI21" s="3357"/>
      <c r="DJ21" s="3357"/>
      <c r="DK21" s="3357"/>
      <c r="DL21" s="3358"/>
      <c r="DM21" s="444"/>
      <c r="DN21" s="444"/>
      <c r="DO21" s="444"/>
      <c r="DP21" s="444"/>
      <c r="DQ21" s="444"/>
      <c r="DR21" s="444"/>
      <c r="DS21" s="444"/>
      <c r="DT21" s="444"/>
      <c r="DU21" s="444"/>
      <c r="DY21" s="445" t="s">
        <v>2103</v>
      </c>
      <c r="EA21" s="447" t="s">
        <v>2104</v>
      </c>
      <c r="EB21" s="445" t="s">
        <v>2105</v>
      </c>
      <c r="ED21" s="445" t="s">
        <v>1184</v>
      </c>
    </row>
    <row r="22" spans="1:137" ht="7.5" customHeight="1">
      <c r="A22" s="3340"/>
      <c r="B22" s="3341"/>
      <c r="C22" s="3341"/>
      <c r="D22" s="3341"/>
      <c r="E22" s="3341"/>
      <c r="F22" s="3341"/>
      <c r="G22" s="3341"/>
      <c r="H22" s="3341"/>
      <c r="I22" s="3341"/>
      <c r="J22" s="3341"/>
      <c r="K22" s="3341"/>
      <c r="L22" s="3341"/>
      <c r="M22" s="3341"/>
      <c r="N22" s="3341"/>
      <c r="O22" s="3341"/>
      <c r="P22" s="3342"/>
      <c r="Q22" s="3288"/>
      <c r="R22" s="3103"/>
      <c r="S22" s="3104"/>
      <c r="T22" s="3104"/>
      <c r="U22" s="3104"/>
      <c r="V22" s="3104"/>
      <c r="W22" s="3104"/>
      <c r="X22" s="3104"/>
      <c r="Y22" s="3104"/>
      <c r="Z22" s="3105"/>
      <c r="AA22" s="3345"/>
      <c r="AB22" s="3346"/>
      <c r="AC22" s="3346"/>
      <c r="AD22" s="3346"/>
      <c r="AE22" s="3346"/>
      <c r="AF22" s="3104"/>
      <c r="AG22" s="3104"/>
      <c r="AH22" s="3104"/>
      <c r="AI22" s="3104"/>
      <c r="AJ22" s="3104"/>
      <c r="AK22" s="3104"/>
      <c r="AL22" s="3104"/>
      <c r="AM22" s="3104"/>
      <c r="AN22" s="3104"/>
      <c r="AO22" s="3104"/>
      <c r="AP22" s="3104"/>
      <c r="AQ22" s="3104"/>
      <c r="AR22" s="3104"/>
      <c r="AS22" s="3104"/>
      <c r="AT22" s="3104"/>
      <c r="AU22" s="3104"/>
      <c r="AV22" s="3104"/>
      <c r="AW22" s="3104"/>
      <c r="AX22" s="3104"/>
      <c r="AY22" s="3104"/>
      <c r="AZ22" s="3104"/>
      <c r="BA22" s="3104"/>
      <c r="BB22" s="3104"/>
      <c r="BC22" s="3104"/>
      <c r="BD22" s="3104"/>
      <c r="BE22" s="3104"/>
      <c r="BF22" s="3104"/>
      <c r="BG22" s="3104"/>
      <c r="BH22" s="3104"/>
      <c r="BI22" s="3104"/>
      <c r="BJ22" s="3104"/>
      <c r="BK22" s="3104"/>
      <c r="BL22" s="3104"/>
      <c r="BM22" s="3104"/>
      <c r="BN22" s="3104"/>
      <c r="BO22" s="3104"/>
      <c r="BP22" s="3104"/>
      <c r="BQ22" s="3104"/>
      <c r="BR22" s="3104"/>
      <c r="BS22" s="3104"/>
      <c r="BT22" s="3104"/>
      <c r="BU22" s="3104"/>
      <c r="BV22" s="3104"/>
      <c r="BW22" s="3104"/>
      <c r="BX22" s="3104"/>
      <c r="BY22" s="3104"/>
      <c r="BZ22" s="3104"/>
      <c r="CA22" s="3104"/>
      <c r="CB22" s="3104"/>
      <c r="CC22" s="3104"/>
      <c r="CD22" s="3104"/>
      <c r="CE22" s="3104"/>
      <c r="CF22" s="3104"/>
      <c r="CG22" s="3104"/>
      <c r="CH22" s="3104"/>
      <c r="CI22" s="3104"/>
      <c r="CJ22" s="3105"/>
      <c r="CK22" s="3104"/>
      <c r="CL22" s="3356"/>
      <c r="CM22" s="3357"/>
      <c r="CN22" s="3357"/>
      <c r="CO22" s="3357"/>
      <c r="CP22" s="3357"/>
      <c r="CQ22" s="3357"/>
      <c r="CR22" s="3357"/>
      <c r="CS22" s="3357"/>
      <c r="CT22" s="3357"/>
      <c r="CU22" s="3357"/>
      <c r="CV22" s="3357"/>
      <c r="CW22" s="3357"/>
      <c r="CX22" s="3358"/>
      <c r="CY22" s="3315"/>
      <c r="CZ22" s="3356"/>
      <c r="DA22" s="3357"/>
      <c r="DB22" s="3357"/>
      <c r="DC22" s="3357"/>
      <c r="DD22" s="3357"/>
      <c r="DE22" s="3357"/>
      <c r="DF22" s="3357"/>
      <c r="DG22" s="3357"/>
      <c r="DH22" s="3357"/>
      <c r="DI22" s="3357"/>
      <c r="DJ22" s="3357"/>
      <c r="DK22" s="3357"/>
      <c r="DL22" s="3358"/>
      <c r="DM22" s="444"/>
      <c r="DN22" s="444"/>
      <c r="DO22" s="444"/>
      <c r="DP22" s="444"/>
      <c r="DQ22" s="444"/>
      <c r="DR22" s="444"/>
      <c r="DS22" s="444"/>
      <c r="DT22" s="444"/>
      <c r="DU22" s="444"/>
      <c r="DY22" s="445" t="s">
        <v>2106</v>
      </c>
      <c r="EA22" s="447" t="s">
        <v>2107</v>
      </c>
      <c r="EB22" s="445" t="s">
        <v>2108</v>
      </c>
      <c r="ED22" s="445" t="s">
        <v>1185</v>
      </c>
    </row>
    <row r="23" spans="1:137" ht="7.5" customHeight="1">
      <c r="A23" s="3340"/>
      <c r="B23" s="3341"/>
      <c r="C23" s="3341"/>
      <c r="D23" s="3341"/>
      <c r="E23" s="3341"/>
      <c r="F23" s="3341"/>
      <c r="G23" s="3341"/>
      <c r="H23" s="3341"/>
      <c r="I23" s="3341"/>
      <c r="J23" s="3341"/>
      <c r="K23" s="3341"/>
      <c r="L23" s="3341"/>
      <c r="M23" s="3341"/>
      <c r="N23" s="3341"/>
      <c r="O23" s="3341"/>
      <c r="P23" s="3342"/>
      <c r="Q23" s="3288"/>
      <c r="R23" s="3103"/>
      <c r="S23" s="3104"/>
      <c r="T23" s="3104"/>
      <c r="U23" s="3104"/>
      <c r="V23" s="3104"/>
      <c r="W23" s="3104"/>
      <c r="X23" s="3104"/>
      <c r="Y23" s="3104"/>
      <c r="Z23" s="3105"/>
      <c r="AA23" s="3345"/>
      <c r="AB23" s="3346"/>
      <c r="AC23" s="3346"/>
      <c r="AD23" s="3346"/>
      <c r="AE23" s="3346"/>
      <c r="AF23" s="3346"/>
      <c r="AG23" s="3346"/>
      <c r="AH23" s="3346"/>
      <c r="AI23" s="3346"/>
      <c r="AJ23" s="3346"/>
      <c r="AK23" s="3346"/>
      <c r="AL23" s="3346"/>
      <c r="AM23" s="3346"/>
      <c r="AN23" s="3346"/>
      <c r="AO23" s="3346"/>
      <c r="AP23" s="3346"/>
      <c r="AQ23" s="3346"/>
      <c r="AR23" s="3346"/>
      <c r="AS23" s="3346"/>
      <c r="AT23" s="3346"/>
      <c r="AU23" s="3346"/>
      <c r="AV23" s="3346"/>
      <c r="AW23" s="3346"/>
      <c r="AX23" s="3346"/>
      <c r="AY23" s="3346"/>
      <c r="AZ23" s="3346"/>
      <c r="BA23" s="3346"/>
      <c r="BB23" s="3346"/>
      <c r="BC23" s="3346"/>
      <c r="BD23" s="3346"/>
      <c r="BE23" s="3346"/>
      <c r="BF23" s="3346"/>
      <c r="BG23" s="3346"/>
      <c r="BH23" s="3346"/>
      <c r="BI23" s="3346"/>
      <c r="BJ23" s="3346"/>
      <c r="BK23" s="3346"/>
      <c r="BL23" s="3346"/>
      <c r="BM23" s="3346"/>
      <c r="BN23" s="3346"/>
      <c r="BO23" s="3346"/>
      <c r="BP23" s="3346"/>
      <c r="BQ23" s="3346"/>
      <c r="BR23" s="3346"/>
      <c r="BS23" s="3346"/>
      <c r="BT23" s="3346"/>
      <c r="BU23" s="3346"/>
      <c r="BV23" s="3346"/>
      <c r="BW23" s="3346"/>
      <c r="BX23" s="3346"/>
      <c r="BY23" s="3346"/>
      <c r="BZ23" s="3346"/>
      <c r="CA23" s="3346"/>
      <c r="CB23" s="3346"/>
      <c r="CC23" s="3346"/>
      <c r="CD23" s="3346"/>
      <c r="CE23" s="3346"/>
      <c r="CF23" s="3346"/>
      <c r="CG23" s="3346"/>
      <c r="CH23" s="3346"/>
      <c r="CI23" s="3346"/>
      <c r="CJ23" s="3347"/>
      <c r="CK23" s="3104"/>
      <c r="CL23" s="3356"/>
      <c r="CM23" s="3357"/>
      <c r="CN23" s="3357"/>
      <c r="CO23" s="3357"/>
      <c r="CP23" s="3357"/>
      <c r="CQ23" s="3357"/>
      <c r="CR23" s="3357"/>
      <c r="CS23" s="3357"/>
      <c r="CT23" s="3357"/>
      <c r="CU23" s="3357"/>
      <c r="CV23" s="3357"/>
      <c r="CW23" s="3357"/>
      <c r="CX23" s="3358"/>
      <c r="CY23" s="3315"/>
      <c r="CZ23" s="3356"/>
      <c r="DA23" s="3357"/>
      <c r="DB23" s="3357"/>
      <c r="DC23" s="3357"/>
      <c r="DD23" s="3357"/>
      <c r="DE23" s="3357"/>
      <c r="DF23" s="3357"/>
      <c r="DG23" s="3357"/>
      <c r="DH23" s="3357"/>
      <c r="DI23" s="3357"/>
      <c r="DJ23" s="3357"/>
      <c r="DK23" s="3357"/>
      <c r="DL23" s="3358"/>
      <c r="DM23" s="444"/>
      <c r="DN23" s="444"/>
      <c r="DO23" s="444"/>
      <c r="DP23" s="444"/>
      <c r="DQ23" s="444"/>
      <c r="DR23" s="444"/>
      <c r="DS23" s="444"/>
      <c r="DT23" s="444"/>
      <c r="DU23" s="444"/>
      <c r="DY23" s="445" t="s">
        <v>2109</v>
      </c>
      <c r="EA23" s="447" t="s">
        <v>2110</v>
      </c>
      <c r="EB23" s="445" t="s">
        <v>2111</v>
      </c>
      <c r="ED23" s="445" t="s">
        <v>1187</v>
      </c>
    </row>
    <row r="24" spans="1:137" ht="7.5" customHeight="1">
      <c r="A24" s="3340"/>
      <c r="B24" s="3341"/>
      <c r="C24" s="3341"/>
      <c r="D24" s="3341"/>
      <c r="E24" s="3341"/>
      <c r="F24" s="3341"/>
      <c r="G24" s="3341"/>
      <c r="H24" s="3341"/>
      <c r="I24" s="3341"/>
      <c r="J24" s="3341"/>
      <c r="K24" s="3341"/>
      <c r="L24" s="3341"/>
      <c r="M24" s="3341"/>
      <c r="N24" s="3341"/>
      <c r="O24" s="3341"/>
      <c r="P24" s="3342"/>
      <c r="Q24" s="3288"/>
      <c r="R24" s="3103"/>
      <c r="S24" s="3104"/>
      <c r="T24" s="3104"/>
      <c r="U24" s="3104"/>
      <c r="V24" s="3104"/>
      <c r="W24" s="3104"/>
      <c r="X24" s="3104"/>
      <c r="Y24" s="3104"/>
      <c r="Z24" s="3105"/>
      <c r="AA24" s="3345"/>
      <c r="AB24" s="3346"/>
      <c r="AC24" s="3346"/>
      <c r="AD24" s="3346"/>
      <c r="AE24" s="3346"/>
      <c r="AF24" s="3346"/>
      <c r="AG24" s="3346"/>
      <c r="AH24" s="3346"/>
      <c r="AI24" s="3346"/>
      <c r="AJ24" s="3346"/>
      <c r="AK24" s="3346"/>
      <c r="AL24" s="3346"/>
      <c r="AM24" s="3346"/>
      <c r="AN24" s="3346"/>
      <c r="AO24" s="3346"/>
      <c r="AP24" s="3346"/>
      <c r="AQ24" s="3346"/>
      <c r="AR24" s="3346"/>
      <c r="AS24" s="3346"/>
      <c r="AT24" s="3346"/>
      <c r="AU24" s="3346"/>
      <c r="AV24" s="3346"/>
      <c r="AW24" s="3346"/>
      <c r="AX24" s="3346"/>
      <c r="AY24" s="3346"/>
      <c r="AZ24" s="3346"/>
      <c r="BA24" s="3346"/>
      <c r="BB24" s="3346"/>
      <c r="BC24" s="3346"/>
      <c r="BD24" s="3346"/>
      <c r="BE24" s="3346"/>
      <c r="BF24" s="3346"/>
      <c r="BG24" s="3346"/>
      <c r="BH24" s="3346"/>
      <c r="BI24" s="3346"/>
      <c r="BJ24" s="3346"/>
      <c r="BK24" s="3346"/>
      <c r="BL24" s="3346"/>
      <c r="BM24" s="3346"/>
      <c r="BN24" s="3346"/>
      <c r="BO24" s="3346"/>
      <c r="BP24" s="3346"/>
      <c r="BQ24" s="3346"/>
      <c r="BR24" s="3346"/>
      <c r="BS24" s="3346"/>
      <c r="BT24" s="3346"/>
      <c r="BU24" s="3346"/>
      <c r="BV24" s="3346"/>
      <c r="BW24" s="3346"/>
      <c r="BX24" s="3346"/>
      <c r="BY24" s="3346"/>
      <c r="BZ24" s="3346"/>
      <c r="CA24" s="3346"/>
      <c r="CB24" s="3346"/>
      <c r="CC24" s="3346"/>
      <c r="CD24" s="3346"/>
      <c r="CE24" s="3346"/>
      <c r="CF24" s="3346"/>
      <c r="CG24" s="3346"/>
      <c r="CH24" s="3346"/>
      <c r="CI24" s="3346"/>
      <c r="CJ24" s="3347"/>
      <c r="CK24" s="3104"/>
      <c r="CL24" s="3356"/>
      <c r="CM24" s="3357"/>
      <c r="CN24" s="3357"/>
      <c r="CO24" s="3357"/>
      <c r="CP24" s="3357"/>
      <c r="CQ24" s="3357"/>
      <c r="CR24" s="3357"/>
      <c r="CS24" s="3357"/>
      <c r="CT24" s="3357"/>
      <c r="CU24" s="3357"/>
      <c r="CV24" s="3357"/>
      <c r="CW24" s="3357"/>
      <c r="CX24" s="3358"/>
      <c r="CY24" s="3315"/>
      <c r="CZ24" s="3356"/>
      <c r="DA24" s="3357"/>
      <c r="DB24" s="3357"/>
      <c r="DC24" s="3357"/>
      <c r="DD24" s="3357"/>
      <c r="DE24" s="3357"/>
      <c r="DF24" s="3357"/>
      <c r="DG24" s="3357"/>
      <c r="DH24" s="3357"/>
      <c r="DI24" s="3357"/>
      <c r="DJ24" s="3357"/>
      <c r="DK24" s="3357"/>
      <c r="DL24" s="3358"/>
      <c r="DM24" s="444"/>
      <c r="DN24" s="444"/>
      <c r="DO24" s="444"/>
      <c r="DP24" s="444"/>
      <c r="DQ24" s="444"/>
      <c r="DR24" s="444"/>
      <c r="DS24" s="444"/>
      <c r="DT24" s="444"/>
      <c r="DU24" s="444"/>
      <c r="DY24" s="445" t="s">
        <v>2112</v>
      </c>
      <c r="EA24" s="447" t="s">
        <v>2113</v>
      </c>
      <c r="EB24" s="445" t="s">
        <v>2114</v>
      </c>
      <c r="ED24" s="445" t="s">
        <v>1188</v>
      </c>
    </row>
    <row r="25" spans="1:137" ht="7.5" customHeight="1">
      <c r="A25" s="3340"/>
      <c r="B25" s="3341"/>
      <c r="C25" s="3341"/>
      <c r="D25" s="3341"/>
      <c r="E25" s="3341"/>
      <c r="F25" s="3341"/>
      <c r="G25" s="3341"/>
      <c r="H25" s="3341"/>
      <c r="I25" s="3341"/>
      <c r="J25" s="3341"/>
      <c r="K25" s="3341"/>
      <c r="L25" s="3341"/>
      <c r="M25" s="3341"/>
      <c r="N25" s="3341"/>
      <c r="O25" s="3341"/>
      <c r="P25" s="3342"/>
      <c r="Q25" s="3288"/>
      <c r="R25" s="3103"/>
      <c r="S25" s="3104"/>
      <c r="T25" s="3104"/>
      <c r="U25" s="3104"/>
      <c r="V25" s="3104"/>
      <c r="W25" s="3104"/>
      <c r="X25" s="3104"/>
      <c r="Y25" s="3104"/>
      <c r="Z25" s="3105"/>
      <c r="AA25" s="3345"/>
      <c r="AB25" s="3346"/>
      <c r="AC25" s="3346"/>
      <c r="AD25" s="3346"/>
      <c r="AE25" s="3346"/>
      <c r="AF25" s="3346"/>
      <c r="AG25" s="3346"/>
      <c r="AH25" s="3346"/>
      <c r="AI25" s="3346"/>
      <c r="AJ25" s="3346"/>
      <c r="AK25" s="3346"/>
      <c r="AL25" s="3346"/>
      <c r="AM25" s="3346"/>
      <c r="AN25" s="3346"/>
      <c r="AO25" s="3346"/>
      <c r="AP25" s="3346"/>
      <c r="AQ25" s="3346"/>
      <c r="AR25" s="3346"/>
      <c r="AS25" s="3346"/>
      <c r="AT25" s="3346"/>
      <c r="AU25" s="3346"/>
      <c r="AV25" s="3346"/>
      <c r="AW25" s="3346"/>
      <c r="AX25" s="3346"/>
      <c r="AY25" s="3346"/>
      <c r="AZ25" s="3346"/>
      <c r="BA25" s="3346"/>
      <c r="BB25" s="3346"/>
      <c r="BC25" s="3346"/>
      <c r="BD25" s="3346"/>
      <c r="BE25" s="3346"/>
      <c r="BF25" s="3346"/>
      <c r="BG25" s="3346"/>
      <c r="BH25" s="3346"/>
      <c r="BI25" s="3346"/>
      <c r="BJ25" s="3346"/>
      <c r="BK25" s="3346"/>
      <c r="BL25" s="3346"/>
      <c r="BM25" s="3346"/>
      <c r="BN25" s="3346"/>
      <c r="BO25" s="3346"/>
      <c r="BP25" s="3346"/>
      <c r="BQ25" s="3346"/>
      <c r="BR25" s="3346"/>
      <c r="BS25" s="3346"/>
      <c r="BT25" s="3346"/>
      <c r="BU25" s="3346"/>
      <c r="BV25" s="3346"/>
      <c r="BW25" s="3346"/>
      <c r="BX25" s="3346"/>
      <c r="BY25" s="3346"/>
      <c r="BZ25" s="3346"/>
      <c r="CA25" s="3346"/>
      <c r="CB25" s="3346"/>
      <c r="CC25" s="3346"/>
      <c r="CD25" s="3346"/>
      <c r="CE25" s="3346"/>
      <c r="CF25" s="3346"/>
      <c r="CG25" s="3346"/>
      <c r="CH25" s="3346"/>
      <c r="CI25" s="3346"/>
      <c r="CJ25" s="3347"/>
      <c r="CK25" s="3104"/>
      <c r="CL25" s="3356"/>
      <c r="CM25" s="3357"/>
      <c r="CN25" s="3357"/>
      <c r="CO25" s="3357"/>
      <c r="CP25" s="3357"/>
      <c r="CQ25" s="3357"/>
      <c r="CR25" s="3357"/>
      <c r="CS25" s="3357"/>
      <c r="CT25" s="3357"/>
      <c r="CU25" s="3357"/>
      <c r="CV25" s="3357"/>
      <c r="CW25" s="3357"/>
      <c r="CX25" s="3358"/>
      <c r="CY25" s="3315"/>
      <c r="CZ25" s="3356"/>
      <c r="DA25" s="3357"/>
      <c r="DB25" s="3357"/>
      <c r="DC25" s="3357"/>
      <c r="DD25" s="3357"/>
      <c r="DE25" s="3357"/>
      <c r="DF25" s="3357"/>
      <c r="DG25" s="3357"/>
      <c r="DH25" s="3357"/>
      <c r="DI25" s="3357"/>
      <c r="DJ25" s="3357"/>
      <c r="DK25" s="3357"/>
      <c r="DL25" s="3358"/>
      <c r="DM25" s="444"/>
      <c r="DN25" s="444"/>
      <c r="DO25" s="444"/>
      <c r="DP25" s="444"/>
      <c r="DQ25" s="444"/>
      <c r="DR25" s="444"/>
      <c r="DS25" s="444"/>
      <c r="DT25" s="444"/>
      <c r="DU25" s="444"/>
      <c r="DY25" s="445" t="s">
        <v>2115</v>
      </c>
      <c r="EA25" s="447" t="s">
        <v>2116</v>
      </c>
      <c r="EB25" s="445" t="s">
        <v>2117</v>
      </c>
      <c r="ED25" s="445" t="s">
        <v>1189</v>
      </c>
    </row>
    <row r="26" spans="1:137" ht="15" customHeight="1">
      <c r="A26" s="3340"/>
      <c r="B26" s="3341"/>
      <c r="C26" s="3341"/>
      <c r="D26" s="3341"/>
      <c r="E26" s="3341"/>
      <c r="F26" s="3341"/>
      <c r="G26" s="3341"/>
      <c r="H26" s="3341"/>
      <c r="I26" s="3341"/>
      <c r="J26" s="3341"/>
      <c r="K26" s="3341"/>
      <c r="L26" s="3341"/>
      <c r="M26" s="3341"/>
      <c r="N26" s="3341"/>
      <c r="O26" s="3341"/>
      <c r="P26" s="3342"/>
      <c r="Q26" s="3288"/>
      <c r="R26" s="3103"/>
      <c r="S26" s="3104"/>
      <c r="T26" s="3104"/>
      <c r="U26" s="3104"/>
      <c r="V26" s="3104"/>
      <c r="W26" s="3104"/>
      <c r="X26" s="3104"/>
      <c r="Y26" s="3104"/>
      <c r="Z26" s="3105"/>
      <c r="AA26" s="3106"/>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c r="BA26" s="3107"/>
      <c r="BB26" s="3107"/>
      <c r="BC26" s="3107"/>
      <c r="BD26" s="3107"/>
      <c r="BE26" s="3107"/>
      <c r="BF26" s="3107"/>
      <c r="BG26" s="3107"/>
      <c r="BH26" s="3107"/>
      <c r="BI26" s="3107"/>
      <c r="BJ26" s="3107"/>
      <c r="BK26" s="3107"/>
      <c r="BL26" s="3107"/>
      <c r="BM26" s="3107"/>
      <c r="BN26" s="3107"/>
      <c r="BO26" s="3107"/>
      <c r="BP26" s="3107"/>
      <c r="BQ26" s="3107"/>
      <c r="BR26" s="3230" t="s">
        <v>1993</v>
      </c>
      <c r="BS26" s="3230"/>
      <c r="BT26" s="3230"/>
      <c r="BU26" s="3230"/>
      <c r="BV26" s="3230"/>
      <c r="BW26" s="3230"/>
      <c r="BX26" s="3107"/>
      <c r="BY26" s="3107"/>
      <c r="BZ26" s="3107"/>
      <c r="CA26" s="3107"/>
      <c r="CB26" s="3107"/>
      <c r="CC26" s="3172" t="s">
        <v>2095</v>
      </c>
      <c r="CD26" s="3172"/>
      <c r="CE26" s="3107"/>
      <c r="CF26" s="3107"/>
      <c r="CG26" s="3107"/>
      <c r="CH26" s="3107"/>
      <c r="CI26" s="3172" t="s">
        <v>6</v>
      </c>
      <c r="CJ26" s="3329"/>
      <c r="CK26" s="3104"/>
      <c r="CL26" s="3356"/>
      <c r="CM26" s="3357"/>
      <c r="CN26" s="3357"/>
      <c r="CO26" s="3357"/>
      <c r="CP26" s="3357"/>
      <c r="CQ26" s="3357"/>
      <c r="CR26" s="3357"/>
      <c r="CS26" s="3357"/>
      <c r="CT26" s="3357"/>
      <c r="CU26" s="3357"/>
      <c r="CV26" s="3357"/>
      <c r="CW26" s="3357"/>
      <c r="CX26" s="3358"/>
      <c r="CY26" s="3315"/>
      <c r="CZ26" s="3356"/>
      <c r="DA26" s="3357"/>
      <c r="DB26" s="3357"/>
      <c r="DC26" s="3357"/>
      <c r="DD26" s="3357"/>
      <c r="DE26" s="3357"/>
      <c r="DF26" s="3357"/>
      <c r="DG26" s="3357"/>
      <c r="DH26" s="3357"/>
      <c r="DI26" s="3357"/>
      <c r="DJ26" s="3357"/>
      <c r="DK26" s="3357"/>
      <c r="DL26" s="3358"/>
      <c r="DM26" s="444"/>
      <c r="DN26" s="444"/>
      <c r="DO26" s="444"/>
      <c r="DP26" s="444"/>
      <c r="DQ26" s="444"/>
      <c r="DR26" s="444"/>
      <c r="DS26" s="444"/>
      <c r="DT26" s="444"/>
      <c r="DU26" s="444"/>
      <c r="DY26" s="445" t="s">
        <v>2118</v>
      </c>
      <c r="EA26" s="447" t="s">
        <v>2119</v>
      </c>
      <c r="EB26" s="445" t="s">
        <v>2120</v>
      </c>
      <c r="ED26" s="445" t="s">
        <v>1190</v>
      </c>
    </row>
    <row r="27" spans="1:137" ht="15" customHeight="1">
      <c r="A27" s="3340"/>
      <c r="B27" s="3341"/>
      <c r="C27" s="3341"/>
      <c r="D27" s="3341"/>
      <c r="E27" s="3341"/>
      <c r="F27" s="3341"/>
      <c r="G27" s="3341"/>
      <c r="H27" s="3341"/>
      <c r="I27" s="3341"/>
      <c r="J27" s="3341"/>
      <c r="K27" s="3341"/>
      <c r="L27" s="3341"/>
      <c r="M27" s="3341"/>
      <c r="N27" s="3341"/>
      <c r="O27" s="3341"/>
      <c r="P27" s="3342"/>
      <c r="Q27" s="3288"/>
      <c r="R27" s="3103"/>
      <c r="S27" s="3104"/>
      <c r="T27" s="3104"/>
      <c r="U27" s="3104"/>
      <c r="V27" s="3104"/>
      <c r="W27" s="3104"/>
      <c r="X27" s="3104"/>
      <c r="Y27" s="3104"/>
      <c r="Z27" s="3105"/>
      <c r="AA27" s="3266"/>
      <c r="AB27" s="3266"/>
      <c r="AC27" s="3266"/>
      <c r="AD27" s="3266"/>
      <c r="AE27" s="3266" t="s">
        <v>1527</v>
      </c>
      <c r="AF27" s="3266"/>
      <c r="AG27" s="3266"/>
      <c r="AH27" s="3336"/>
      <c r="AI27" s="3336"/>
      <c r="AJ27" s="3336"/>
      <c r="AK27" s="3336"/>
      <c r="AL27" s="3336"/>
      <c r="AM27" s="3336"/>
      <c r="AN27" s="3336"/>
      <c r="AO27" s="3336"/>
      <c r="AP27" s="3336"/>
      <c r="AQ27" s="3336"/>
      <c r="AR27" s="3336"/>
      <c r="AS27" s="3336"/>
      <c r="AT27" s="3336"/>
      <c r="AU27" s="3336"/>
      <c r="AV27" s="3336"/>
      <c r="AW27" s="3336"/>
      <c r="AX27" s="3336"/>
      <c r="AY27" s="3336"/>
      <c r="AZ27" s="3266" t="s">
        <v>981</v>
      </c>
      <c r="BA27" s="3266"/>
      <c r="BB27" s="3266"/>
      <c r="BC27" s="3336"/>
      <c r="BD27" s="3336"/>
      <c r="BE27" s="3336"/>
      <c r="BF27" s="3336"/>
      <c r="BG27" s="3336"/>
      <c r="BH27" s="3336"/>
      <c r="BI27" s="3336"/>
      <c r="BJ27" s="3336"/>
      <c r="BK27" s="3336"/>
      <c r="BL27" s="3336"/>
      <c r="BM27" s="3336"/>
      <c r="BN27" s="3336"/>
      <c r="BO27" s="3336"/>
      <c r="BP27" s="3336"/>
      <c r="BQ27" s="3336"/>
      <c r="BR27" s="3336"/>
      <c r="BS27" s="3336"/>
      <c r="BT27" s="3336"/>
      <c r="BU27" s="3336"/>
      <c r="BV27" s="3266"/>
      <c r="BW27" s="3266"/>
      <c r="BX27" s="3266"/>
      <c r="BY27" s="3266"/>
      <c r="BZ27" s="3266"/>
      <c r="CA27" s="3266"/>
      <c r="CB27" s="3266"/>
      <c r="CC27" s="3266"/>
      <c r="CD27" s="3266"/>
      <c r="CE27" s="3266"/>
      <c r="CF27" s="3266"/>
      <c r="CG27" s="3266"/>
      <c r="CH27" s="3266"/>
      <c r="CI27" s="3266"/>
      <c r="CJ27" s="3267"/>
      <c r="CK27" s="3104"/>
      <c r="CL27" s="3356"/>
      <c r="CM27" s="3357"/>
      <c r="CN27" s="3357"/>
      <c r="CO27" s="3357"/>
      <c r="CP27" s="3357"/>
      <c r="CQ27" s="3357"/>
      <c r="CR27" s="3357"/>
      <c r="CS27" s="3357"/>
      <c r="CT27" s="3357"/>
      <c r="CU27" s="3357"/>
      <c r="CV27" s="3357"/>
      <c r="CW27" s="3357"/>
      <c r="CX27" s="3358"/>
      <c r="CY27" s="3315"/>
      <c r="CZ27" s="3356"/>
      <c r="DA27" s="3357"/>
      <c r="DB27" s="3357"/>
      <c r="DC27" s="3357"/>
      <c r="DD27" s="3357"/>
      <c r="DE27" s="3357"/>
      <c r="DF27" s="3357"/>
      <c r="DG27" s="3357"/>
      <c r="DH27" s="3357"/>
      <c r="DI27" s="3357"/>
      <c r="DJ27" s="3357"/>
      <c r="DK27" s="3357"/>
      <c r="DL27" s="3358"/>
      <c r="DM27" s="444"/>
      <c r="DN27" s="444"/>
      <c r="DO27" s="444"/>
      <c r="DP27" s="444"/>
      <c r="DQ27" s="444"/>
      <c r="DR27" s="444"/>
      <c r="DS27" s="444"/>
      <c r="DT27" s="444"/>
      <c r="DU27" s="444"/>
      <c r="DY27" s="445" t="s">
        <v>2121</v>
      </c>
      <c r="EA27" s="447" t="s">
        <v>2122</v>
      </c>
      <c r="EB27" s="445" t="s">
        <v>2123</v>
      </c>
      <c r="ED27" s="445" t="s">
        <v>1191</v>
      </c>
    </row>
    <row r="28" spans="1:137" ht="7.5" customHeight="1">
      <c r="A28" s="3340"/>
      <c r="B28" s="3341"/>
      <c r="C28" s="3341"/>
      <c r="D28" s="3341"/>
      <c r="E28" s="3341"/>
      <c r="F28" s="3341"/>
      <c r="G28" s="3341"/>
      <c r="H28" s="3341"/>
      <c r="I28" s="3341"/>
      <c r="J28" s="3341"/>
      <c r="K28" s="3341"/>
      <c r="L28" s="3341"/>
      <c r="M28" s="3341"/>
      <c r="N28" s="3341"/>
      <c r="O28" s="3341"/>
      <c r="P28" s="3342"/>
      <c r="Q28" s="3288"/>
      <c r="R28" s="3103"/>
      <c r="S28" s="3104"/>
      <c r="T28" s="3104"/>
      <c r="U28" s="3104"/>
      <c r="V28" s="3104"/>
      <c r="W28" s="3104"/>
      <c r="X28" s="3104"/>
      <c r="Y28" s="3104"/>
      <c r="Z28" s="3105"/>
      <c r="AA28" s="3343" t="s">
        <v>2102</v>
      </c>
      <c r="AB28" s="3344"/>
      <c r="AC28" s="3344"/>
      <c r="AD28" s="3344"/>
      <c r="AE28" s="3344"/>
      <c r="AF28" s="3101"/>
      <c r="AG28" s="3101"/>
      <c r="AH28" s="3101"/>
      <c r="AI28" s="3101"/>
      <c r="AJ28" s="3101"/>
      <c r="AK28" s="3101"/>
      <c r="AL28" s="3101"/>
      <c r="AM28" s="3101"/>
      <c r="AN28" s="3101"/>
      <c r="AO28" s="3101"/>
      <c r="AP28" s="3101"/>
      <c r="AQ28" s="3101"/>
      <c r="AR28" s="3101"/>
      <c r="AS28" s="3101"/>
      <c r="AT28" s="3101"/>
      <c r="AU28" s="3101"/>
      <c r="AV28" s="3101"/>
      <c r="AW28" s="3101"/>
      <c r="AX28" s="3101"/>
      <c r="AY28" s="3101"/>
      <c r="AZ28" s="3101"/>
      <c r="BA28" s="3101"/>
      <c r="BB28" s="3101"/>
      <c r="BC28" s="3101"/>
      <c r="BD28" s="3101"/>
      <c r="BE28" s="3101"/>
      <c r="BF28" s="3101"/>
      <c r="BG28" s="3101"/>
      <c r="BH28" s="3101"/>
      <c r="BI28" s="3101"/>
      <c r="BJ28" s="3101"/>
      <c r="BK28" s="3101"/>
      <c r="BL28" s="3101"/>
      <c r="BM28" s="3101"/>
      <c r="BN28" s="3101"/>
      <c r="BO28" s="3101"/>
      <c r="BP28" s="3101"/>
      <c r="BQ28" s="3101"/>
      <c r="BR28" s="3101"/>
      <c r="BS28" s="3101"/>
      <c r="BT28" s="3101"/>
      <c r="BU28" s="3101"/>
      <c r="BV28" s="3101"/>
      <c r="BW28" s="3101"/>
      <c r="BX28" s="3101"/>
      <c r="BY28" s="3101"/>
      <c r="BZ28" s="3101"/>
      <c r="CA28" s="3101"/>
      <c r="CB28" s="3101"/>
      <c r="CC28" s="3101"/>
      <c r="CD28" s="3101"/>
      <c r="CE28" s="3101"/>
      <c r="CF28" s="3101"/>
      <c r="CG28" s="3101"/>
      <c r="CH28" s="3101"/>
      <c r="CI28" s="3101"/>
      <c r="CJ28" s="3102"/>
      <c r="CK28" s="3104"/>
      <c r="CL28" s="3356"/>
      <c r="CM28" s="3357"/>
      <c r="CN28" s="3357"/>
      <c r="CO28" s="3357"/>
      <c r="CP28" s="3357"/>
      <c r="CQ28" s="3357"/>
      <c r="CR28" s="3357"/>
      <c r="CS28" s="3357"/>
      <c r="CT28" s="3357"/>
      <c r="CU28" s="3357"/>
      <c r="CV28" s="3357"/>
      <c r="CW28" s="3357"/>
      <c r="CX28" s="3358"/>
      <c r="CY28" s="3315"/>
      <c r="CZ28" s="3356"/>
      <c r="DA28" s="3357"/>
      <c r="DB28" s="3357"/>
      <c r="DC28" s="3357"/>
      <c r="DD28" s="3357"/>
      <c r="DE28" s="3357"/>
      <c r="DF28" s="3357"/>
      <c r="DG28" s="3357"/>
      <c r="DH28" s="3357"/>
      <c r="DI28" s="3357"/>
      <c r="DJ28" s="3357"/>
      <c r="DK28" s="3357"/>
      <c r="DL28" s="3358"/>
      <c r="DM28" s="444"/>
      <c r="DN28" s="444"/>
      <c r="DO28" s="444"/>
      <c r="DP28" s="444"/>
      <c r="DQ28" s="444"/>
      <c r="DR28" s="444"/>
      <c r="DS28" s="444"/>
      <c r="DT28" s="444"/>
      <c r="DU28" s="444"/>
      <c r="DY28" s="445" t="s">
        <v>2124</v>
      </c>
      <c r="EA28" s="447" t="s">
        <v>2125</v>
      </c>
      <c r="EB28" s="445" t="s">
        <v>2126</v>
      </c>
      <c r="ED28" s="445" t="s">
        <v>1192</v>
      </c>
    </row>
    <row r="29" spans="1:137" ht="7.5" customHeight="1">
      <c r="A29" s="3340"/>
      <c r="B29" s="3341"/>
      <c r="C29" s="3341"/>
      <c r="D29" s="3341"/>
      <c r="E29" s="3341"/>
      <c r="F29" s="3341"/>
      <c r="G29" s="3341"/>
      <c r="H29" s="3341"/>
      <c r="I29" s="3341"/>
      <c r="J29" s="3341"/>
      <c r="K29" s="3341"/>
      <c r="L29" s="3341"/>
      <c r="M29" s="3341"/>
      <c r="N29" s="3341"/>
      <c r="O29" s="3341"/>
      <c r="P29" s="3342"/>
      <c r="Q29" s="3288"/>
      <c r="R29" s="3103"/>
      <c r="S29" s="3104"/>
      <c r="T29" s="3104"/>
      <c r="U29" s="3104"/>
      <c r="V29" s="3104"/>
      <c r="W29" s="3104"/>
      <c r="X29" s="3104"/>
      <c r="Y29" s="3104"/>
      <c r="Z29" s="3105"/>
      <c r="AA29" s="3345"/>
      <c r="AB29" s="3346"/>
      <c r="AC29" s="3346"/>
      <c r="AD29" s="3346"/>
      <c r="AE29" s="3346"/>
      <c r="AF29" s="3104"/>
      <c r="AG29" s="3104"/>
      <c r="AH29" s="3104"/>
      <c r="AI29" s="3104"/>
      <c r="AJ29" s="3104"/>
      <c r="AK29" s="3104"/>
      <c r="AL29" s="3104"/>
      <c r="AM29" s="3104"/>
      <c r="AN29" s="3104"/>
      <c r="AO29" s="3104"/>
      <c r="AP29" s="3104"/>
      <c r="AQ29" s="3104"/>
      <c r="AR29" s="3104"/>
      <c r="AS29" s="3104"/>
      <c r="AT29" s="3104"/>
      <c r="AU29" s="3104"/>
      <c r="AV29" s="3104"/>
      <c r="AW29" s="3104"/>
      <c r="AX29" s="3104"/>
      <c r="AY29" s="3104"/>
      <c r="AZ29" s="3104"/>
      <c r="BA29" s="3104"/>
      <c r="BB29" s="3104"/>
      <c r="BC29" s="3104"/>
      <c r="BD29" s="3104"/>
      <c r="BE29" s="3104"/>
      <c r="BF29" s="3104"/>
      <c r="BG29" s="3104"/>
      <c r="BH29" s="3104"/>
      <c r="BI29" s="3104"/>
      <c r="BJ29" s="3104"/>
      <c r="BK29" s="3104"/>
      <c r="BL29" s="3104"/>
      <c r="BM29" s="3104"/>
      <c r="BN29" s="3104"/>
      <c r="BO29" s="3104"/>
      <c r="BP29" s="3104"/>
      <c r="BQ29" s="3104"/>
      <c r="BR29" s="3104"/>
      <c r="BS29" s="3104"/>
      <c r="BT29" s="3104"/>
      <c r="BU29" s="3104"/>
      <c r="BV29" s="3104"/>
      <c r="BW29" s="3104"/>
      <c r="BX29" s="3104"/>
      <c r="BY29" s="3104"/>
      <c r="BZ29" s="3104"/>
      <c r="CA29" s="3104"/>
      <c r="CB29" s="3104"/>
      <c r="CC29" s="3104"/>
      <c r="CD29" s="3104"/>
      <c r="CE29" s="3104"/>
      <c r="CF29" s="3104"/>
      <c r="CG29" s="3104"/>
      <c r="CH29" s="3104"/>
      <c r="CI29" s="3104"/>
      <c r="CJ29" s="3105"/>
      <c r="CK29" s="3104"/>
      <c r="CL29" s="3359"/>
      <c r="CM29" s="3360"/>
      <c r="CN29" s="3360"/>
      <c r="CO29" s="3360"/>
      <c r="CP29" s="3360"/>
      <c r="CQ29" s="3360"/>
      <c r="CR29" s="3360"/>
      <c r="CS29" s="3360"/>
      <c r="CT29" s="3360"/>
      <c r="CU29" s="3360"/>
      <c r="CV29" s="3360"/>
      <c r="CW29" s="3360"/>
      <c r="CX29" s="3361"/>
      <c r="CY29" s="3315"/>
      <c r="CZ29" s="3359"/>
      <c r="DA29" s="3360"/>
      <c r="DB29" s="3360"/>
      <c r="DC29" s="3360"/>
      <c r="DD29" s="3360"/>
      <c r="DE29" s="3360"/>
      <c r="DF29" s="3360"/>
      <c r="DG29" s="3360"/>
      <c r="DH29" s="3360"/>
      <c r="DI29" s="3360"/>
      <c r="DJ29" s="3360"/>
      <c r="DK29" s="3360"/>
      <c r="DL29" s="3361"/>
      <c r="DM29" s="444"/>
      <c r="DN29" s="444"/>
      <c r="DO29" s="444"/>
      <c r="DP29" s="444"/>
      <c r="DQ29" s="444"/>
      <c r="DR29" s="444"/>
      <c r="DS29" s="444"/>
      <c r="DT29" s="444"/>
      <c r="DU29" s="444"/>
      <c r="DY29" s="445" t="s">
        <v>2127</v>
      </c>
      <c r="EA29" s="447" t="s">
        <v>2128</v>
      </c>
      <c r="EB29" s="445" t="s">
        <v>2129</v>
      </c>
      <c r="ED29" s="445" t="s">
        <v>1186</v>
      </c>
    </row>
    <row r="30" spans="1:137" ht="7.5" customHeight="1">
      <c r="A30" s="3340"/>
      <c r="B30" s="3341"/>
      <c r="C30" s="3341"/>
      <c r="D30" s="3341"/>
      <c r="E30" s="3341"/>
      <c r="F30" s="3341"/>
      <c r="G30" s="3341"/>
      <c r="H30" s="3341"/>
      <c r="I30" s="3341"/>
      <c r="J30" s="3341"/>
      <c r="K30" s="3341"/>
      <c r="L30" s="3341"/>
      <c r="M30" s="3341"/>
      <c r="N30" s="3341"/>
      <c r="O30" s="3341"/>
      <c r="P30" s="3342"/>
      <c r="Q30" s="3288"/>
      <c r="R30" s="3103"/>
      <c r="S30" s="3104"/>
      <c r="T30" s="3104"/>
      <c r="U30" s="3104"/>
      <c r="V30" s="3104"/>
      <c r="W30" s="3104"/>
      <c r="X30" s="3104"/>
      <c r="Y30" s="3104"/>
      <c r="Z30" s="3105"/>
      <c r="AA30" s="3103"/>
      <c r="AB30" s="3104"/>
      <c r="AC30" s="3104"/>
      <c r="AD30" s="3104"/>
      <c r="AE30" s="3104"/>
      <c r="AF30" s="3104"/>
      <c r="AG30" s="3104"/>
      <c r="AH30" s="3104"/>
      <c r="AI30" s="3104"/>
      <c r="AJ30" s="3104"/>
      <c r="AK30" s="3104"/>
      <c r="AL30" s="3104"/>
      <c r="AM30" s="3104"/>
      <c r="AN30" s="3104"/>
      <c r="AO30" s="3104"/>
      <c r="AP30" s="3104"/>
      <c r="AQ30" s="3104"/>
      <c r="AR30" s="3104"/>
      <c r="AS30" s="3104"/>
      <c r="AT30" s="3104"/>
      <c r="AU30" s="3104"/>
      <c r="AV30" s="3104"/>
      <c r="AW30" s="3104"/>
      <c r="AX30" s="3104"/>
      <c r="AY30" s="3104"/>
      <c r="AZ30" s="3104"/>
      <c r="BA30" s="3104"/>
      <c r="BB30" s="3104"/>
      <c r="BC30" s="3104"/>
      <c r="BD30" s="3104"/>
      <c r="BE30" s="3104"/>
      <c r="BF30" s="3104"/>
      <c r="BG30" s="3104"/>
      <c r="BH30" s="3104"/>
      <c r="BI30" s="3104"/>
      <c r="BJ30" s="3104"/>
      <c r="BK30" s="3104"/>
      <c r="BL30" s="3104"/>
      <c r="BM30" s="3104"/>
      <c r="BN30" s="3104"/>
      <c r="BO30" s="3104"/>
      <c r="BP30" s="3104"/>
      <c r="BQ30" s="3104"/>
      <c r="BR30" s="3104"/>
      <c r="BS30" s="3104"/>
      <c r="BT30" s="3104"/>
      <c r="BU30" s="3104"/>
      <c r="BV30" s="3104"/>
      <c r="BW30" s="3104"/>
      <c r="BX30" s="3104"/>
      <c r="BY30" s="3104"/>
      <c r="BZ30" s="3104"/>
      <c r="CA30" s="3104"/>
      <c r="CB30" s="3104"/>
      <c r="CC30" s="3104"/>
      <c r="CD30" s="3104"/>
      <c r="CE30" s="3104"/>
      <c r="CF30" s="3104"/>
      <c r="CG30" s="3104"/>
      <c r="CH30" s="3104"/>
      <c r="CI30" s="3104"/>
      <c r="CJ30" s="3105"/>
      <c r="CK30" s="3104"/>
      <c r="CL30" s="3308" t="s">
        <v>1143</v>
      </c>
      <c r="CM30" s="3309"/>
      <c r="CN30" s="3309"/>
      <c r="CO30" s="3177"/>
      <c r="CP30" s="3177"/>
      <c r="CQ30" s="3177"/>
      <c r="CR30" s="3177"/>
      <c r="CS30" s="3177"/>
      <c r="CT30" s="3177"/>
      <c r="CU30" s="3177"/>
      <c r="CV30" s="3177"/>
      <c r="CW30" s="3177"/>
      <c r="CX30" s="3178"/>
      <c r="CY30" s="3315"/>
      <c r="CZ30" s="3308" t="s">
        <v>1143</v>
      </c>
      <c r="DA30" s="3309"/>
      <c r="DB30" s="3309"/>
      <c r="DC30" s="3284">
        <f>★その他入力!M25</f>
        <v>0</v>
      </c>
      <c r="DD30" s="3284"/>
      <c r="DE30" s="3284"/>
      <c r="DF30" s="3284"/>
      <c r="DG30" s="3284"/>
      <c r="DH30" s="3284"/>
      <c r="DI30" s="3284"/>
      <c r="DJ30" s="3284"/>
      <c r="DK30" s="3284"/>
      <c r="DL30" s="3285"/>
      <c r="DM30" s="444"/>
      <c r="DN30" s="444"/>
      <c r="DO30" s="444"/>
      <c r="DP30" s="444"/>
      <c r="DQ30" s="444"/>
      <c r="DR30" s="444"/>
      <c r="DS30" s="444"/>
      <c r="DT30" s="444"/>
      <c r="DU30" s="444"/>
      <c r="DY30" s="445" t="s">
        <v>2130</v>
      </c>
      <c r="EA30" s="447" t="s">
        <v>2131</v>
      </c>
      <c r="EB30" s="445" t="s">
        <v>2132</v>
      </c>
      <c r="ED30" s="445" t="s">
        <v>1193</v>
      </c>
    </row>
    <row r="31" spans="1:137" ht="7.5" customHeight="1">
      <c r="A31" s="3340"/>
      <c r="B31" s="3341"/>
      <c r="C31" s="3341"/>
      <c r="D31" s="3341"/>
      <c r="E31" s="3341"/>
      <c r="F31" s="3341"/>
      <c r="G31" s="3341"/>
      <c r="H31" s="3341"/>
      <c r="I31" s="3341"/>
      <c r="J31" s="3341"/>
      <c r="K31" s="3341"/>
      <c r="L31" s="3341"/>
      <c r="M31" s="3341"/>
      <c r="N31" s="3341"/>
      <c r="O31" s="3341"/>
      <c r="P31" s="3342"/>
      <c r="Q31" s="3288"/>
      <c r="R31" s="3103"/>
      <c r="S31" s="3104"/>
      <c r="T31" s="3104"/>
      <c r="U31" s="3104"/>
      <c r="V31" s="3104"/>
      <c r="W31" s="3104"/>
      <c r="X31" s="3104"/>
      <c r="Y31" s="3104"/>
      <c r="Z31" s="3105"/>
      <c r="AA31" s="3103"/>
      <c r="AB31" s="3104"/>
      <c r="AC31" s="3104"/>
      <c r="AD31" s="3104"/>
      <c r="AE31" s="3104"/>
      <c r="AF31" s="3104"/>
      <c r="AG31" s="3104"/>
      <c r="AH31" s="3104"/>
      <c r="AI31" s="3104"/>
      <c r="AJ31" s="3104"/>
      <c r="AK31" s="3104"/>
      <c r="AL31" s="3104"/>
      <c r="AM31" s="3104"/>
      <c r="AN31" s="3104"/>
      <c r="AO31" s="3104"/>
      <c r="AP31" s="3104"/>
      <c r="AQ31" s="3104"/>
      <c r="AR31" s="3104"/>
      <c r="AS31" s="3104"/>
      <c r="AT31" s="3104"/>
      <c r="AU31" s="3104"/>
      <c r="AV31" s="3104"/>
      <c r="AW31" s="3104"/>
      <c r="AX31" s="3104"/>
      <c r="AY31" s="3104"/>
      <c r="AZ31" s="3104"/>
      <c r="BA31" s="3104"/>
      <c r="BB31" s="3104"/>
      <c r="BC31" s="3104"/>
      <c r="BD31" s="3104"/>
      <c r="BE31" s="3104"/>
      <c r="BF31" s="3104"/>
      <c r="BG31" s="3104"/>
      <c r="BH31" s="3104"/>
      <c r="BI31" s="3104"/>
      <c r="BJ31" s="3104"/>
      <c r="BK31" s="3104"/>
      <c r="BL31" s="3104"/>
      <c r="BM31" s="3104"/>
      <c r="BN31" s="3104"/>
      <c r="BO31" s="3104"/>
      <c r="BP31" s="3104"/>
      <c r="BQ31" s="3104"/>
      <c r="BR31" s="3104"/>
      <c r="BS31" s="3104"/>
      <c r="BT31" s="3104"/>
      <c r="BU31" s="3104"/>
      <c r="BV31" s="3104"/>
      <c r="BW31" s="3104"/>
      <c r="BX31" s="3104"/>
      <c r="BY31" s="3104"/>
      <c r="BZ31" s="3104"/>
      <c r="CA31" s="3104"/>
      <c r="CB31" s="3104"/>
      <c r="CC31" s="3104"/>
      <c r="CD31" s="3104"/>
      <c r="CE31" s="3104"/>
      <c r="CF31" s="3104"/>
      <c r="CG31" s="3104"/>
      <c r="CH31" s="3104"/>
      <c r="CI31" s="3104"/>
      <c r="CJ31" s="3105"/>
      <c r="CK31" s="3104"/>
      <c r="CL31" s="3325"/>
      <c r="CM31" s="3326"/>
      <c r="CN31" s="3326"/>
      <c r="CO31" s="3179"/>
      <c r="CP31" s="3179"/>
      <c r="CQ31" s="3179"/>
      <c r="CR31" s="3179"/>
      <c r="CS31" s="3179"/>
      <c r="CT31" s="3179"/>
      <c r="CU31" s="3179"/>
      <c r="CV31" s="3179"/>
      <c r="CW31" s="3179"/>
      <c r="CX31" s="3180"/>
      <c r="CY31" s="3315"/>
      <c r="CZ31" s="3325"/>
      <c r="DA31" s="3326"/>
      <c r="DB31" s="3326"/>
      <c r="DC31" s="3327"/>
      <c r="DD31" s="3327"/>
      <c r="DE31" s="3327"/>
      <c r="DF31" s="3327"/>
      <c r="DG31" s="3327"/>
      <c r="DH31" s="3327"/>
      <c r="DI31" s="3327"/>
      <c r="DJ31" s="3327"/>
      <c r="DK31" s="3327"/>
      <c r="DL31" s="3328"/>
      <c r="DM31" s="444"/>
      <c r="DN31" s="444"/>
      <c r="DO31" s="444"/>
      <c r="DP31" s="444"/>
      <c r="DQ31" s="444"/>
      <c r="DR31" s="444"/>
      <c r="DS31" s="444"/>
      <c r="DT31" s="444"/>
      <c r="DU31" s="444"/>
      <c r="DY31" s="445" t="s">
        <v>2133</v>
      </c>
      <c r="EA31" s="447" t="s">
        <v>2134</v>
      </c>
      <c r="EB31" s="445" t="s">
        <v>2135</v>
      </c>
      <c r="ED31" s="445" t="s">
        <v>1194</v>
      </c>
    </row>
    <row r="32" spans="1:137" ht="7.5" customHeight="1">
      <c r="A32" s="3340"/>
      <c r="B32" s="3341"/>
      <c r="C32" s="3341"/>
      <c r="D32" s="3341"/>
      <c r="E32" s="3341"/>
      <c r="F32" s="3341"/>
      <c r="G32" s="3341"/>
      <c r="H32" s="3341"/>
      <c r="I32" s="3341"/>
      <c r="J32" s="3341"/>
      <c r="K32" s="3341"/>
      <c r="L32" s="3341"/>
      <c r="M32" s="3341"/>
      <c r="N32" s="3341"/>
      <c r="O32" s="3341"/>
      <c r="P32" s="3342"/>
      <c r="Q32" s="3288"/>
      <c r="R32" s="3103"/>
      <c r="S32" s="3104"/>
      <c r="T32" s="3104"/>
      <c r="U32" s="3104"/>
      <c r="V32" s="3104"/>
      <c r="W32" s="3104"/>
      <c r="X32" s="3104"/>
      <c r="Y32" s="3104"/>
      <c r="Z32" s="3105"/>
      <c r="AA32" s="3103"/>
      <c r="AB32" s="3104"/>
      <c r="AC32" s="3104"/>
      <c r="AD32" s="3104"/>
      <c r="AE32" s="3104"/>
      <c r="AF32" s="3104"/>
      <c r="AG32" s="3104"/>
      <c r="AH32" s="3104"/>
      <c r="AI32" s="3104"/>
      <c r="AJ32" s="3104"/>
      <c r="AK32" s="3104"/>
      <c r="AL32" s="3104"/>
      <c r="AM32" s="3104"/>
      <c r="AN32" s="3104"/>
      <c r="AO32" s="3104"/>
      <c r="AP32" s="3104"/>
      <c r="AQ32" s="3104"/>
      <c r="AR32" s="3104"/>
      <c r="AS32" s="3104"/>
      <c r="AT32" s="3104"/>
      <c r="AU32" s="3104"/>
      <c r="AV32" s="3104"/>
      <c r="AW32" s="3104"/>
      <c r="AX32" s="3104"/>
      <c r="AY32" s="3104"/>
      <c r="AZ32" s="3104"/>
      <c r="BA32" s="3104"/>
      <c r="BB32" s="3104"/>
      <c r="BC32" s="3104"/>
      <c r="BD32" s="3104"/>
      <c r="BE32" s="3104"/>
      <c r="BF32" s="3104"/>
      <c r="BG32" s="3104"/>
      <c r="BH32" s="3104"/>
      <c r="BI32" s="3104"/>
      <c r="BJ32" s="3104"/>
      <c r="BK32" s="3104"/>
      <c r="BL32" s="3104"/>
      <c r="BM32" s="3104"/>
      <c r="BN32" s="3104"/>
      <c r="BO32" s="3104"/>
      <c r="BP32" s="3104"/>
      <c r="BQ32" s="3104"/>
      <c r="BR32" s="3104"/>
      <c r="BS32" s="3104"/>
      <c r="BT32" s="3104"/>
      <c r="BU32" s="3104"/>
      <c r="BV32" s="3104"/>
      <c r="BW32" s="3104"/>
      <c r="BX32" s="3104"/>
      <c r="BY32" s="3104"/>
      <c r="BZ32" s="3104"/>
      <c r="CA32" s="3104"/>
      <c r="CB32" s="3104"/>
      <c r="CC32" s="3104"/>
      <c r="CD32" s="3104"/>
      <c r="CE32" s="3104"/>
      <c r="CF32" s="3104"/>
      <c r="CG32" s="3104"/>
      <c r="CH32" s="3104"/>
      <c r="CI32" s="3104"/>
      <c r="CJ32" s="3105"/>
      <c r="CK32" s="3104"/>
      <c r="CL32" s="3310"/>
      <c r="CM32" s="3311"/>
      <c r="CN32" s="3311"/>
      <c r="CO32" s="3181"/>
      <c r="CP32" s="3181"/>
      <c r="CQ32" s="3181"/>
      <c r="CR32" s="3181"/>
      <c r="CS32" s="3181"/>
      <c r="CT32" s="3181"/>
      <c r="CU32" s="3181"/>
      <c r="CV32" s="3181"/>
      <c r="CW32" s="3181"/>
      <c r="CX32" s="3182"/>
      <c r="CY32" s="3315"/>
      <c r="CZ32" s="3310"/>
      <c r="DA32" s="3311"/>
      <c r="DB32" s="3311"/>
      <c r="DC32" s="3286"/>
      <c r="DD32" s="3286"/>
      <c r="DE32" s="3286"/>
      <c r="DF32" s="3286"/>
      <c r="DG32" s="3286"/>
      <c r="DH32" s="3286"/>
      <c r="DI32" s="3286"/>
      <c r="DJ32" s="3286"/>
      <c r="DK32" s="3286"/>
      <c r="DL32" s="3287"/>
      <c r="DM32" s="444"/>
      <c r="DN32" s="444"/>
      <c r="DO32" s="444"/>
      <c r="DP32" s="444"/>
      <c r="DQ32" s="444"/>
      <c r="DR32" s="444"/>
      <c r="DS32" s="444"/>
      <c r="DT32" s="444"/>
      <c r="DU32" s="444"/>
      <c r="DY32" s="445" t="s">
        <v>2136</v>
      </c>
      <c r="EA32" s="447" t="s">
        <v>2137</v>
      </c>
      <c r="EB32" s="445" t="s">
        <v>2138</v>
      </c>
      <c r="ED32" s="445" t="s">
        <v>1195</v>
      </c>
    </row>
    <row r="33" spans="1:134" ht="7.5" customHeight="1">
      <c r="A33" s="3340"/>
      <c r="B33" s="3341"/>
      <c r="C33" s="3341"/>
      <c r="D33" s="3341"/>
      <c r="E33" s="3341"/>
      <c r="F33" s="3341"/>
      <c r="G33" s="3341"/>
      <c r="H33" s="3341"/>
      <c r="I33" s="3341"/>
      <c r="J33" s="3341"/>
      <c r="K33" s="3341"/>
      <c r="L33" s="3341"/>
      <c r="M33" s="3341"/>
      <c r="N33" s="3341"/>
      <c r="O33" s="3341"/>
      <c r="P33" s="3342"/>
      <c r="Q33" s="3288"/>
      <c r="R33" s="3103"/>
      <c r="S33" s="3104"/>
      <c r="T33" s="3104"/>
      <c r="U33" s="3104"/>
      <c r="V33" s="3104"/>
      <c r="W33" s="3104"/>
      <c r="X33" s="3104"/>
      <c r="Y33" s="3104"/>
      <c r="Z33" s="3105"/>
      <c r="AA33" s="3103"/>
      <c r="AB33" s="3104"/>
      <c r="AC33" s="3104"/>
      <c r="AD33" s="3104"/>
      <c r="AE33" s="3104"/>
      <c r="AF33" s="3104"/>
      <c r="AG33" s="3104"/>
      <c r="AH33" s="3104"/>
      <c r="AI33" s="3104"/>
      <c r="AJ33" s="3104"/>
      <c r="AK33" s="3104"/>
      <c r="AL33" s="3104"/>
      <c r="AM33" s="3104"/>
      <c r="AN33" s="3104"/>
      <c r="AO33" s="3104"/>
      <c r="AP33" s="3104"/>
      <c r="AQ33" s="3104"/>
      <c r="AR33" s="3104"/>
      <c r="AS33" s="3104"/>
      <c r="AT33" s="3104"/>
      <c r="AU33" s="3104"/>
      <c r="AV33" s="3104"/>
      <c r="AW33" s="3104"/>
      <c r="AX33" s="3104"/>
      <c r="AY33" s="3104"/>
      <c r="AZ33" s="3104"/>
      <c r="BA33" s="3104"/>
      <c r="BB33" s="3104"/>
      <c r="BC33" s="3104"/>
      <c r="BD33" s="3104"/>
      <c r="BE33" s="3104"/>
      <c r="BF33" s="3104"/>
      <c r="BG33" s="3104"/>
      <c r="BH33" s="3104"/>
      <c r="BI33" s="3104"/>
      <c r="BJ33" s="3104"/>
      <c r="BK33" s="3104"/>
      <c r="BL33" s="3104"/>
      <c r="BM33" s="3104"/>
      <c r="BN33" s="3104"/>
      <c r="BO33" s="3104"/>
      <c r="BP33" s="3104"/>
      <c r="BQ33" s="3104"/>
      <c r="BR33" s="3228" t="s">
        <v>1993</v>
      </c>
      <c r="BS33" s="3228"/>
      <c r="BT33" s="3228"/>
      <c r="BU33" s="3228"/>
      <c r="BV33" s="3228"/>
      <c r="BW33" s="3228"/>
      <c r="BX33" s="3104"/>
      <c r="BY33" s="3104"/>
      <c r="BZ33" s="3104"/>
      <c r="CA33" s="3104"/>
      <c r="CB33" s="3104"/>
      <c r="CC33" s="3090" t="s">
        <v>2095</v>
      </c>
      <c r="CD33" s="3090"/>
      <c r="CE33" s="3104"/>
      <c r="CF33" s="3104"/>
      <c r="CG33" s="3104"/>
      <c r="CH33" s="3104"/>
      <c r="CI33" s="3090" t="s">
        <v>6</v>
      </c>
      <c r="CJ33" s="3197"/>
      <c r="CK33" s="3104"/>
      <c r="CL33" s="3326"/>
      <c r="CM33" s="3326"/>
      <c r="CN33" s="3326"/>
      <c r="CO33" s="3326"/>
      <c r="CP33" s="3326"/>
      <c r="CQ33" s="3326"/>
      <c r="CR33" s="3326"/>
      <c r="CS33" s="3326"/>
      <c r="CT33" s="3326"/>
      <c r="CU33" s="3326"/>
      <c r="CV33" s="3326"/>
      <c r="CW33" s="3326"/>
      <c r="CX33" s="3326"/>
      <c r="CY33" s="3326"/>
      <c r="CZ33" s="3326"/>
      <c r="DA33" s="3326"/>
      <c r="DB33" s="3326"/>
      <c r="DC33" s="3326"/>
      <c r="DD33" s="3326"/>
      <c r="DE33" s="3326"/>
      <c r="DF33" s="3326"/>
      <c r="DG33" s="3326"/>
      <c r="DH33" s="3326"/>
      <c r="DI33" s="3326"/>
      <c r="DJ33" s="3326"/>
      <c r="DK33" s="3326"/>
      <c r="DL33" s="3326"/>
      <c r="DM33" s="444"/>
      <c r="DN33" s="444"/>
      <c r="DO33" s="444"/>
      <c r="DP33" s="444"/>
      <c r="DQ33" s="444"/>
      <c r="DR33" s="444"/>
      <c r="DS33" s="444"/>
      <c r="DT33" s="444"/>
      <c r="DU33" s="444"/>
      <c r="DY33" s="445" t="s">
        <v>2139</v>
      </c>
      <c r="EA33" s="447" t="s">
        <v>2140</v>
      </c>
      <c r="EB33" s="445" t="s">
        <v>2141</v>
      </c>
      <c r="ED33" s="445" t="s">
        <v>1180</v>
      </c>
    </row>
    <row r="34" spans="1:134" ht="7.5" customHeight="1">
      <c r="A34" s="3340"/>
      <c r="B34" s="3341"/>
      <c r="C34" s="3341"/>
      <c r="D34" s="3341"/>
      <c r="E34" s="3341"/>
      <c r="F34" s="3341"/>
      <c r="G34" s="3341"/>
      <c r="H34" s="3341"/>
      <c r="I34" s="3341"/>
      <c r="J34" s="3341"/>
      <c r="K34" s="3341"/>
      <c r="L34" s="3341"/>
      <c r="M34" s="3341"/>
      <c r="N34" s="3341"/>
      <c r="O34" s="3341"/>
      <c r="P34" s="3342"/>
      <c r="Q34" s="3288"/>
      <c r="R34" s="3103"/>
      <c r="S34" s="3104"/>
      <c r="T34" s="3104"/>
      <c r="U34" s="3104"/>
      <c r="V34" s="3104"/>
      <c r="W34" s="3104"/>
      <c r="X34" s="3104"/>
      <c r="Y34" s="3104"/>
      <c r="Z34" s="3105"/>
      <c r="AA34" s="3106"/>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c r="BA34" s="3107"/>
      <c r="BB34" s="3107"/>
      <c r="BC34" s="3107"/>
      <c r="BD34" s="3107"/>
      <c r="BE34" s="3107"/>
      <c r="BF34" s="3107"/>
      <c r="BG34" s="3107"/>
      <c r="BH34" s="3107"/>
      <c r="BI34" s="3107"/>
      <c r="BJ34" s="3107"/>
      <c r="BK34" s="3107"/>
      <c r="BL34" s="3107"/>
      <c r="BM34" s="3107"/>
      <c r="BN34" s="3107"/>
      <c r="BO34" s="3107"/>
      <c r="BP34" s="3107"/>
      <c r="BQ34" s="3107"/>
      <c r="BR34" s="3230"/>
      <c r="BS34" s="3230"/>
      <c r="BT34" s="3230"/>
      <c r="BU34" s="3230"/>
      <c r="BV34" s="3230"/>
      <c r="BW34" s="3230"/>
      <c r="BX34" s="3107"/>
      <c r="BY34" s="3107"/>
      <c r="BZ34" s="3107"/>
      <c r="CA34" s="3107"/>
      <c r="CB34" s="3107"/>
      <c r="CC34" s="3172"/>
      <c r="CD34" s="3172"/>
      <c r="CE34" s="3107"/>
      <c r="CF34" s="3107"/>
      <c r="CG34" s="3107"/>
      <c r="CH34" s="3107"/>
      <c r="CI34" s="3172"/>
      <c r="CJ34" s="3329"/>
      <c r="CK34" s="3104"/>
      <c r="CL34" s="3330" t="s">
        <v>2038</v>
      </c>
      <c r="CM34" s="3331"/>
      <c r="CN34" s="3331"/>
      <c r="CO34" s="3331"/>
      <c r="CP34" s="3331"/>
      <c r="CQ34" s="3331"/>
      <c r="CR34" s="3331"/>
      <c r="CS34" s="3331"/>
      <c r="CT34" s="3331"/>
      <c r="CU34" s="3331"/>
      <c r="CV34" s="3331"/>
      <c r="CW34" s="3331"/>
      <c r="CX34" s="3332"/>
      <c r="CY34" s="3315"/>
      <c r="CZ34" s="3330" t="s">
        <v>2342</v>
      </c>
      <c r="DA34" s="3331"/>
      <c r="DB34" s="3331"/>
      <c r="DC34" s="3331"/>
      <c r="DD34" s="3331"/>
      <c r="DE34" s="3331"/>
      <c r="DF34" s="3331"/>
      <c r="DG34" s="3331"/>
      <c r="DH34" s="3331"/>
      <c r="DI34" s="3331"/>
      <c r="DJ34" s="3331"/>
      <c r="DK34" s="3331"/>
      <c r="DL34" s="3332"/>
      <c r="DM34" s="444"/>
      <c r="DN34" s="444"/>
      <c r="DO34" s="444"/>
      <c r="DP34" s="444"/>
      <c r="DQ34" s="444"/>
      <c r="DR34" s="444"/>
      <c r="DS34" s="444"/>
      <c r="DT34" s="444"/>
      <c r="DU34" s="444"/>
      <c r="DY34" s="445" t="s">
        <v>2142</v>
      </c>
      <c r="EA34" s="447" t="s">
        <v>2143</v>
      </c>
      <c r="EB34" s="445" t="s">
        <v>2144</v>
      </c>
    </row>
    <row r="35" spans="1:134" ht="15" customHeight="1">
      <c r="A35" s="3340"/>
      <c r="B35" s="3341"/>
      <c r="C35" s="3341"/>
      <c r="D35" s="3341"/>
      <c r="E35" s="3341"/>
      <c r="F35" s="3341"/>
      <c r="G35" s="3341"/>
      <c r="H35" s="3341"/>
      <c r="I35" s="3341"/>
      <c r="J35" s="3341"/>
      <c r="K35" s="3341"/>
      <c r="L35" s="3341"/>
      <c r="M35" s="3341"/>
      <c r="N35" s="3341"/>
      <c r="O35" s="3341"/>
      <c r="P35" s="3342"/>
      <c r="Q35" s="3288"/>
      <c r="R35" s="3106"/>
      <c r="S35" s="3107"/>
      <c r="T35" s="3107"/>
      <c r="U35" s="3107"/>
      <c r="V35" s="3107"/>
      <c r="W35" s="3107"/>
      <c r="X35" s="3107"/>
      <c r="Y35" s="3107"/>
      <c r="Z35" s="3108"/>
      <c r="AA35" s="3266"/>
      <c r="AB35" s="3266"/>
      <c r="AC35" s="3266"/>
      <c r="AD35" s="3266"/>
      <c r="AE35" s="3266" t="s">
        <v>1527</v>
      </c>
      <c r="AF35" s="3266"/>
      <c r="AG35" s="3266"/>
      <c r="AH35" s="3336"/>
      <c r="AI35" s="3336"/>
      <c r="AJ35" s="3336"/>
      <c r="AK35" s="3336"/>
      <c r="AL35" s="3336"/>
      <c r="AM35" s="3336"/>
      <c r="AN35" s="3336"/>
      <c r="AO35" s="3336"/>
      <c r="AP35" s="3336"/>
      <c r="AQ35" s="3336"/>
      <c r="AR35" s="3336"/>
      <c r="AS35" s="3336"/>
      <c r="AT35" s="3336"/>
      <c r="AU35" s="3336"/>
      <c r="AV35" s="3336"/>
      <c r="AW35" s="3336"/>
      <c r="AX35" s="3336"/>
      <c r="AY35" s="3336"/>
      <c r="AZ35" s="3266" t="s">
        <v>981</v>
      </c>
      <c r="BA35" s="3266"/>
      <c r="BB35" s="3266"/>
      <c r="BC35" s="3336"/>
      <c r="BD35" s="3336"/>
      <c r="BE35" s="3336"/>
      <c r="BF35" s="3336"/>
      <c r="BG35" s="3336"/>
      <c r="BH35" s="3336"/>
      <c r="BI35" s="3336"/>
      <c r="BJ35" s="3336"/>
      <c r="BK35" s="3336"/>
      <c r="BL35" s="3336"/>
      <c r="BM35" s="3336"/>
      <c r="BN35" s="3336"/>
      <c r="BO35" s="3336"/>
      <c r="BP35" s="3336"/>
      <c r="BQ35" s="3336"/>
      <c r="BR35" s="3336"/>
      <c r="BS35" s="3336"/>
      <c r="BT35" s="3336"/>
      <c r="BU35" s="3336"/>
      <c r="BV35" s="3266"/>
      <c r="BW35" s="3266"/>
      <c r="BX35" s="3266"/>
      <c r="BY35" s="3266"/>
      <c r="BZ35" s="3266"/>
      <c r="CA35" s="3266"/>
      <c r="CB35" s="3266"/>
      <c r="CC35" s="3266"/>
      <c r="CD35" s="3266"/>
      <c r="CE35" s="3266"/>
      <c r="CF35" s="3266"/>
      <c r="CG35" s="3266"/>
      <c r="CH35" s="3266"/>
      <c r="CI35" s="3266"/>
      <c r="CJ35" s="3267"/>
      <c r="CK35" s="3104"/>
      <c r="CL35" s="3333"/>
      <c r="CM35" s="3334"/>
      <c r="CN35" s="3334"/>
      <c r="CO35" s="3334"/>
      <c r="CP35" s="3334"/>
      <c r="CQ35" s="3334"/>
      <c r="CR35" s="3334"/>
      <c r="CS35" s="3334"/>
      <c r="CT35" s="3334"/>
      <c r="CU35" s="3334"/>
      <c r="CV35" s="3334"/>
      <c r="CW35" s="3334"/>
      <c r="CX35" s="3335"/>
      <c r="CY35" s="3315"/>
      <c r="CZ35" s="3333"/>
      <c r="DA35" s="3334"/>
      <c r="DB35" s="3334"/>
      <c r="DC35" s="3334"/>
      <c r="DD35" s="3334"/>
      <c r="DE35" s="3334"/>
      <c r="DF35" s="3334"/>
      <c r="DG35" s="3334"/>
      <c r="DH35" s="3334"/>
      <c r="DI35" s="3334"/>
      <c r="DJ35" s="3334"/>
      <c r="DK35" s="3334"/>
      <c r="DL35" s="3335"/>
      <c r="DM35" s="444"/>
      <c r="DN35" s="444"/>
      <c r="DO35" s="444"/>
      <c r="DP35" s="444"/>
      <c r="DQ35" s="444"/>
      <c r="DR35" s="444"/>
      <c r="DS35" s="444"/>
      <c r="DT35" s="444"/>
      <c r="DU35" s="444"/>
      <c r="EA35" s="447" t="s">
        <v>2145</v>
      </c>
      <c r="EB35" s="445" t="s">
        <v>2146</v>
      </c>
    </row>
    <row r="36" spans="1:134" ht="7.5" customHeight="1">
      <c r="A36" s="3340"/>
      <c r="B36" s="3341"/>
      <c r="C36" s="3341"/>
      <c r="D36" s="3341"/>
      <c r="E36" s="3341"/>
      <c r="F36" s="3341"/>
      <c r="G36" s="3341"/>
      <c r="H36" s="3341"/>
      <c r="I36" s="3341"/>
      <c r="J36" s="3341"/>
      <c r="K36" s="3341"/>
      <c r="L36" s="3341"/>
      <c r="M36" s="3341"/>
      <c r="N36" s="3341"/>
      <c r="O36" s="3341"/>
      <c r="P36" s="3342"/>
      <c r="Q36" s="3288"/>
      <c r="R36" s="3266"/>
      <c r="S36" s="3266"/>
      <c r="T36" s="3266"/>
      <c r="U36" s="3266"/>
      <c r="V36" s="3266"/>
      <c r="W36" s="3266"/>
      <c r="X36" s="3266"/>
      <c r="Y36" s="3266"/>
      <c r="Z36" s="3266"/>
      <c r="AA36" s="3266"/>
      <c r="AB36" s="3266"/>
      <c r="AC36" s="3266"/>
      <c r="AD36" s="3266"/>
      <c r="AE36" s="3266"/>
      <c r="AF36" s="3266"/>
      <c r="AG36" s="3266"/>
      <c r="AH36" s="3266"/>
      <c r="AI36" s="3266"/>
      <c r="AJ36" s="3266"/>
      <c r="AK36" s="3266"/>
      <c r="AL36" s="3266"/>
      <c r="AM36" s="3266"/>
      <c r="AN36" s="3266"/>
      <c r="AO36" s="3266"/>
      <c r="AP36" s="3266"/>
      <c r="AQ36" s="3266"/>
      <c r="AR36" s="3266"/>
      <c r="AS36" s="3266"/>
      <c r="AT36" s="3266"/>
      <c r="AU36" s="3266"/>
      <c r="AV36" s="3266"/>
      <c r="AW36" s="3266"/>
      <c r="AX36" s="3266"/>
      <c r="AY36" s="3266"/>
      <c r="AZ36" s="3266"/>
      <c r="BA36" s="3266"/>
      <c r="BB36" s="3266"/>
      <c r="BC36" s="3266"/>
      <c r="BD36" s="3266"/>
      <c r="BE36" s="3266"/>
      <c r="BF36" s="3266"/>
      <c r="BG36" s="3266"/>
      <c r="BH36" s="3266"/>
      <c r="BI36" s="3266"/>
      <c r="BJ36" s="3266"/>
      <c r="BK36" s="3266"/>
      <c r="BL36" s="3266"/>
      <c r="BM36" s="3266"/>
      <c r="BN36" s="3266"/>
      <c r="BO36" s="3266"/>
      <c r="BP36" s="3266"/>
      <c r="BQ36" s="3266"/>
      <c r="BR36" s="3266"/>
      <c r="BS36" s="3266"/>
      <c r="BT36" s="3266"/>
      <c r="BU36" s="3266"/>
      <c r="BV36" s="3266"/>
      <c r="BW36" s="3266"/>
      <c r="BX36" s="3266"/>
      <c r="BY36" s="3266"/>
      <c r="BZ36" s="3266"/>
      <c r="CA36" s="3266"/>
      <c r="CB36" s="3266"/>
      <c r="CC36" s="3266"/>
      <c r="CD36" s="3266"/>
      <c r="CE36" s="3266"/>
      <c r="CF36" s="3266"/>
      <c r="CG36" s="3266"/>
      <c r="CH36" s="3266"/>
      <c r="CI36" s="3266"/>
      <c r="CJ36" s="3266"/>
      <c r="CK36" s="3104"/>
      <c r="CL36" s="3333"/>
      <c r="CM36" s="3334"/>
      <c r="CN36" s="3334"/>
      <c r="CO36" s="3334"/>
      <c r="CP36" s="3334"/>
      <c r="CQ36" s="3334"/>
      <c r="CR36" s="3334"/>
      <c r="CS36" s="3334"/>
      <c r="CT36" s="3334"/>
      <c r="CU36" s="3334"/>
      <c r="CV36" s="3334"/>
      <c r="CW36" s="3334"/>
      <c r="CX36" s="3335"/>
      <c r="CY36" s="3315"/>
      <c r="CZ36" s="3333"/>
      <c r="DA36" s="3334"/>
      <c r="DB36" s="3334"/>
      <c r="DC36" s="3334"/>
      <c r="DD36" s="3334"/>
      <c r="DE36" s="3334"/>
      <c r="DF36" s="3334"/>
      <c r="DG36" s="3334"/>
      <c r="DH36" s="3334"/>
      <c r="DI36" s="3334"/>
      <c r="DJ36" s="3334"/>
      <c r="DK36" s="3334"/>
      <c r="DL36" s="3335"/>
      <c r="DM36" s="444"/>
      <c r="DN36" s="444"/>
      <c r="DO36" s="444"/>
      <c r="DP36" s="444"/>
      <c r="DQ36" s="444"/>
      <c r="DR36" s="444"/>
      <c r="DS36" s="444"/>
      <c r="DT36" s="444"/>
      <c r="DU36" s="444"/>
      <c r="EA36" s="447" t="s">
        <v>2147</v>
      </c>
      <c r="EB36" s="445" t="s">
        <v>2148</v>
      </c>
    </row>
    <row r="37" spans="1:134" ht="15" customHeight="1">
      <c r="A37" s="3340"/>
      <c r="B37" s="3341"/>
      <c r="C37" s="3341"/>
      <c r="D37" s="3341"/>
      <c r="E37" s="3341"/>
      <c r="F37" s="3341"/>
      <c r="G37" s="3341"/>
      <c r="H37" s="3341"/>
      <c r="I37" s="3341"/>
      <c r="J37" s="3341"/>
      <c r="K37" s="3341"/>
      <c r="L37" s="3341"/>
      <c r="M37" s="3341"/>
      <c r="N37" s="3341"/>
      <c r="O37" s="3341"/>
      <c r="P37" s="3342"/>
      <c r="Q37" s="3288"/>
      <c r="R37" s="3337" t="s">
        <v>2149</v>
      </c>
      <c r="S37" s="3338"/>
      <c r="T37" s="3338"/>
      <c r="U37" s="3338"/>
      <c r="V37" s="3338"/>
      <c r="W37" s="3338"/>
      <c r="X37" s="3338"/>
      <c r="Y37" s="3338"/>
      <c r="Z37" s="3339"/>
      <c r="AA37" s="3305" t="s">
        <v>1884</v>
      </c>
      <c r="AB37" s="3305"/>
      <c r="AC37" s="3305"/>
      <c r="AD37" s="3305"/>
      <c r="AE37" s="3319">
        <f>★入力画面!M115</f>
        <v>0</v>
      </c>
      <c r="AF37" s="3319"/>
      <c r="AG37" s="3319"/>
      <c r="AH37" s="3319"/>
      <c r="AI37" s="3319"/>
      <c r="AJ37" s="3319"/>
      <c r="AK37" s="3319"/>
      <c r="AL37" s="3319"/>
      <c r="AM37" s="3319"/>
      <c r="AN37" s="3319"/>
      <c r="AO37" s="3319"/>
      <c r="AP37" s="3319"/>
      <c r="AQ37" s="3319"/>
      <c r="AR37" s="3319"/>
      <c r="AS37" s="3319"/>
      <c r="AT37" s="3319"/>
      <c r="AU37" s="3319"/>
      <c r="AV37" s="3319"/>
      <c r="AW37" s="3319"/>
      <c r="AX37" s="3319"/>
      <c r="AY37" s="3319"/>
      <c r="AZ37" s="3319"/>
      <c r="BA37" s="3293" t="s">
        <v>5</v>
      </c>
      <c r="BB37" s="3294"/>
      <c r="BC37" s="3294"/>
      <c r="BD37" s="3297"/>
      <c r="BE37" s="3297"/>
      <c r="BF37" s="3297"/>
      <c r="BG37" s="3297"/>
      <c r="BH37" s="3297"/>
      <c r="BI37" s="3297"/>
      <c r="BJ37" s="3297"/>
      <c r="BK37" s="3101"/>
      <c r="BL37" s="3101"/>
      <c r="BM37" s="3101"/>
      <c r="BN37" s="3101"/>
      <c r="BO37" s="3101"/>
      <c r="BP37" s="3101"/>
      <c r="BQ37" s="3101"/>
      <c r="BR37" s="3101"/>
      <c r="BS37" s="3101"/>
      <c r="BT37" s="3101"/>
      <c r="BU37" s="3101"/>
      <c r="BV37" s="3101"/>
      <c r="BW37" s="3101"/>
      <c r="BX37" s="3101"/>
      <c r="BY37" s="3101"/>
      <c r="BZ37" s="3101"/>
      <c r="CA37" s="3101"/>
      <c r="CB37" s="3101"/>
      <c r="CC37" s="3101"/>
      <c r="CD37" s="3101"/>
      <c r="CE37" s="3101"/>
      <c r="CF37" s="3101"/>
      <c r="CG37" s="3101"/>
      <c r="CH37" s="3101"/>
      <c r="CI37" s="3101"/>
      <c r="CJ37" s="3102"/>
      <c r="CK37" s="3104"/>
      <c r="CL37" s="3333"/>
      <c r="CM37" s="3334"/>
      <c r="CN37" s="3334"/>
      <c r="CO37" s="3334"/>
      <c r="CP37" s="3334"/>
      <c r="CQ37" s="3334"/>
      <c r="CR37" s="3334"/>
      <c r="CS37" s="3334"/>
      <c r="CT37" s="3334"/>
      <c r="CU37" s="3334"/>
      <c r="CV37" s="3334"/>
      <c r="CW37" s="3334"/>
      <c r="CX37" s="3335"/>
      <c r="CY37" s="3315"/>
      <c r="CZ37" s="3333"/>
      <c r="DA37" s="3334"/>
      <c r="DB37" s="3334"/>
      <c r="DC37" s="3334"/>
      <c r="DD37" s="3334"/>
      <c r="DE37" s="3334"/>
      <c r="DF37" s="3334"/>
      <c r="DG37" s="3334"/>
      <c r="DH37" s="3334"/>
      <c r="DI37" s="3334"/>
      <c r="DJ37" s="3334"/>
      <c r="DK37" s="3334"/>
      <c r="DL37" s="3335"/>
      <c r="DM37" s="444"/>
      <c r="DN37" s="444"/>
      <c r="DO37" s="444"/>
      <c r="DP37" s="444"/>
      <c r="DQ37" s="444"/>
      <c r="DR37" s="444"/>
      <c r="DS37" s="444"/>
      <c r="DT37" s="444"/>
      <c r="DU37" s="444"/>
      <c r="EA37" s="447" t="s">
        <v>2150</v>
      </c>
      <c r="EB37" s="445" t="s">
        <v>2151</v>
      </c>
    </row>
    <row r="38" spans="1:134" ht="15" customHeight="1">
      <c r="A38" s="3340"/>
      <c r="B38" s="3341"/>
      <c r="C38" s="3341"/>
      <c r="D38" s="3341"/>
      <c r="E38" s="3341"/>
      <c r="F38" s="3341"/>
      <c r="G38" s="3341"/>
      <c r="H38" s="3341"/>
      <c r="I38" s="3341"/>
      <c r="J38" s="3341"/>
      <c r="K38" s="3341"/>
      <c r="L38" s="3341"/>
      <c r="M38" s="3341"/>
      <c r="N38" s="3341"/>
      <c r="O38" s="3341"/>
      <c r="P38" s="3342"/>
      <c r="Q38" s="3288"/>
      <c r="R38" s="3348" t="s">
        <v>2152</v>
      </c>
      <c r="S38" s="3349"/>
      <c r="T38" s="3349"/>
      <c r="U38" s="3349"/>
      <c r="V38" s="3349"/>
      <c r="W38" s="3349"/>
      <c r="X38" s="3349"/>
      <c r="Y38" s="3349"/>
      <c r="Z38" s="3350"/>
      <c r="AA38" s="3241">
        <f>★入力画面!M117</f>
        <v>0</v>
      </c>
      <c r="AB38" s="3241"/>
      <c r="AC38" s="3241"/>
      <c r="AD38" s="3241"/>
      <c r="AE38" s="3241"/>
      <c r="AF38" s="3241"/>
      <c r="AG38" s="3241"/>
      <c r="AH38" s="3241"/>
      <c r="AI38" s="3241"/>
      <c r="AJ38" s="3241"/>
      <c r="AK38" s="3241"/>
      <c r="AL38" s="3241"/>
      <c r="AM38" s="3241"/>
      <c r="AN38" s="3241"/>
      <c r="AO38" s="3241"/>
      <c r="AP38" s="3241"/>
      <c r="AQ38" s="3241"/>
      <c r="AR38" s="3241"/>
      <c r="AS38" s="3241"/>
      <c r="AT38" s="3241"/>
      <c r="AU38" s="3241"/>
      <c r="AV38" s="3241"/>
      <c r="AW38" s="3241"/>
      <c r="AX38" s="3241"/>
      <c r="AY38" s="3241"/>
      <c r="AZ38" s="3241"/>
      <c r="BA38" s="3351">
        <f>★入力画面!M124</f>
        <v>0</v>
      </c>
      <c r="BB38" s="3352"/>
      <c r="BC38" s="3352"/>
      <c r="BD38" s="3352"/>
      <c r="BE38" s="3352"/>
      <c r="BF38" s="3352"/>
      <c r="BG38" s="3352"/>
      <c r="BH38" s="3352"/>
      <c r="BI38" s="3352"/>
      <c r="BJ38" s="3352"/>
      <c r="BK38" s="3352"/>
      <c r="BL38" s="3352"/>
      <c r="BM38" s="3352"/>
      <c r="BN38" s="3352"/>
      <c r="BO38" s="3352"/>
      <c r="BP38" s="3352"/>
      <c r="BQ38" s="3352"/>
      <c r="BR38" s="3352"/>
      <c r="BS38" s="3352"/>
      <c r="BT38" s="3352"/>
      <c r="BU38" s="3352"/>
      <c r="BV38" s="3352"/>
      <c r="BW38" s="3352"/>
      <c r="BX38" s="3352"/>
      <c r="BY38" s="3352"/>
      <c r="BZ38" s="3352"/>
      <c r="CA38" s="3352"/>
      <c r="CB38" s="3352"/>
      <c r="CC38" s="3352"/>
      <c r="CD38" s="3352"/>
      <c r="CE38" s="3352"/>
      <c r="CF38" s="3352"/>
      <c r="CG38" s="3352"/>
      <c r="CH38" s="3352"/>
      <c r="CI38" s="3352"/>
      <c r="CJ38" s="3353"/>
      <c r="CK38" s="3104"/>
      <c r="CL38" s="3333"/>
      <c r="CM38" s="3334"/>
      <c r="CN38" s="3334"/>
      <c r="CO38" s="3334"/>
      <c r="CP38" s="3334"/>
      <c r="CQ38" s="3334"/>
      <c r="CR38" s="3334"/>
      <c r="CS38" s="3334"/>
      <c r="CT38" s="3334"/>
      <c r="CU38" s="3334"/>
      <c r="CV38" s="3334"/>
      <c r="CW38" s="3334"/>
      <c r="CX38" s="3335"/>
      <c r="CY38" s="3315"/>
      <c r="CZ38" s="3333"/>
      <c r="DA38" s="3334"/>
      <c r="DB38" s="3334"/>
      <c r="DC38" s="3334"/>
      <c r="DD38" s="3334"/>
      <c r="DE38" s="3334"/>
      <c r="DF38" s="3334"/>
      <c r="DG38" s="3334"/>
      <c r="DH38" s="3334"/>
      <c r="DI38" s="3334"/>
      <c r="DJ38" s="3334"/>
      <c r="DK38" s="3334"/>
      <c r="DL38" s="3335"/>
      <c r="DM38" s="444"/>
      <c r="DN38" s="444"/>
      <c r="DO38" s="444"/>
      <c r="DP38" s="444"/>
      <c r="DQ38" s="444"/>
      <c r="DR38" s="444"/>
      <c r="DS38" s="444"/>
      <c r="DT38" s="444"/>
      <c r="DU38" s="444"/>
      <c r="EA38" s="447" t="s">
        <v>2153</v>
      </c>
      <c r="EB38" s="445" t="s">
        <v>2154</v>
      </c>
    </row>
    <row r="39" spans="1:134" ht="15" customHeight="1">
      <c r="A39" s="3321" t="s">
        <v>2155</v>
      </c>
      <c r="B39" s="3322"/>
      <c r="C39" s="3322"/>
      <c r="D39" s="3322"/>
      <c r="E39" s="3322"/>
      <c r="F39" s="3322"/>
      <c r="G39" s="3322"/>
      <c r="H39" s="3322"/>
      <c r="I39" s="3322"/>
      <c r="J39" s="3322"/>
      <c r="K39" s="3322"/>
      <c r="L39" s="3322"/>
      <c r="M39" s="3322"/>
      <c r="N39" s="3322"/>
      <c r="O39" s="3322"/>
      <c r="P39" s="3323"/>
      <c r="Q39" s="3288"/>
      <c r="R39" s="3103"/>
      <c r="S39" s="3104"/>
      <c r="T39" s="3104"/>
      <c r="U39" s="3104"/>
      <c r="V39" s="3104"/>
      <c r="W39" s="3104"/>
      <c r="X39" s="3104"/>
      <c r="Y39" s="3104"/>
      <c r="Z39" s="3105"/>
      <c r="AA39" s="3243"/>
      <c r="AB39" s="3243"/>
      <c r="AC39" s="3243"/>
      <c r="AD39" s="3243"/>
      <c r="AE39" s="3243"/>
      <c r="AF39" s="3243"/>
      <c r="AG39" s="3243"/>
      <c r="AH39" s="3243"/>
      <c r="AI39" s="3243"/>
      <c r="AJ39" s="3243"/>
      <c r="AK39" s="3243"/>
      <c r="AL39" s="3243"/>
      <c r="AM39" s="3243"/>
      <c r="AN39" s="3243"/>
      <c r="AO39" s="3243"/>
      <c r="AP39" s="3243"/>
      <c r="AQ39" s="3243"/>
      <c r="AR39" s="3243"/>
      <c r="AS39" s="3243"/>
      <c r="AT39" s="3243"/>
      <c r="AU39" s="3243"/>
      <c r="AV39" s="3243"/>
      <c r="AW39" s="3243"/>
      <c r="AX39" s="3243"/>
      <c r="AY39" s="3243"/>
      <c r="AZ39" s="3243"/>
      <c r="BA39" s="3281" t="s">
        <v>1527</v>
      </c>
      <c r="BB39" s="3282"/>
      <c r="BC39" s="3282"/>
      <c r="BD39" s="3324" t="str">
        <f>★入力画面!BL125</f>
        <v/>
      </c>
      <c r="BE39" s="3324"/>
      <c r="BF39" s="3324"/>
      <c r="BG39" s="3324"/>
      <c r="BH39" s="3324"/>
      <c r="BI39" s="3324"/>
      <c r="BJ39" s="3324"/>
      <c r="BK39" s="3324"/>
      <c r="BL39" s="3324"/>
      <c r="BM39" s="3324"/>
      <c r="BN39" s="3324"/>
      <c r="BO39" s="3324"/>
      <c r="BP39" s="3324"/>
      <c r="BQ39" s="3324"/>
      <c r="BR39" s="3324"/>
      <c r="BS39" s="3107"/>
      <c r="BT39" s="3107"/>
      <c r="BU39" s="3107"/>
      <c r="BV39" s="3107"/>
      <c r="BW39" s="3107"/>
      <c r="BX39" s="3107"/>
      <c r="BY39" s="3107"/>
      <c r="BZ39" s="3107"/>
      <c r="CA39" s="3107"/>
      <c r="CB39" s="3107"/>
      <c r="CC39" s="3107"/>
      <c r="CD39" s="3107"/>
      <c r="CE39" s="3107"/>
      <c r="CF39" s="3107"/>
      <c r="CG39" s="3107"/>
      <c r="CH39" s="3107"/>
      <c r="CI39" s="3107"/>
      <c r="CJ39" s="3108"/>
      <c r="CK39" s="3104"/>
      <c r="CL39" s="3333"/>
      <c r="CM39" s="3334"/>
      <c r="CN39" s="3334"/>
      <c r="CO39" s="3334"/>
      <c r="CP39" s="3334"/>
      <c r="CQ39" s="3334"/>
      <c r="CR39" s="3334"/>
      <c r="CS39" s="3334"/>
      <c r="CT39" s="3334"/>
      <c r="CU39" s="3334"/>
      <c r="CV39" s="3334"/>
      <c r="CW39" s="3334"/>
      <c r="CX39" s="3335"/>
      <c r="CY39" s="3315"/>
      <c r="CZ39" s="3333"/>
      <c r="DA39" s="3334"/>
      <c r="DB39" s="3334"/>
      <c r="DC39" s="3334"/>
      <c r="DD39" s="3334"/>
      <c r="DE39" s="3334"/>
      <c r="DF39" s="3334"/>
      <c r="DG39" s="3334"/>
      <c r="DH39" s="3334"/>
      <c r="DI39" s="3334"/>
      <c r="DJ39" s="3334"/>
      <c r="DK39" s="3334"/>
      <c r="DL39" s="3335"/>
      <c r="DM39" s="444"/>
      <c r="DN39" s="444"/>
      <c r="DO39" s="444"/>
      <c r="DP39" s="444"/>
      <c r="DQ39" s="444"/>
      <c r="DR39" s="444"/>
      <c r="DS39" s="444"/>
      <c r="DT39" s="444"/>
      <c r="DU39" s="444"/>
      <c r="EA39" s="447" t="s">
        <v>2156</v>
      </c>
      <c r="EB39" s="445" t="s">
        <v>2157</v>
      </c>
    </row>
    <row r="40" spans="1:134" ht="15" customHeight="1">
      <c r="A40" s="3321"/>
      <c r="B40" s="3322"/>
      <c r="C40" s="3322"/>
      <c r="D40" s="3322"/>
      <c r="E40" s="3322"/>
      <c r="F40" s="3322"/>
      <c r="G40" s="3322"/>
      <c r="H40" s="3322"/>
      <c r="I40" s="3322"/>
      <c r="J40" s="3322"/>
      <c r="K40" s="3322"/>
      <c r="L40" s="3322"/>
      <c r="M40" s="3322"/>
      <c r="N40" s="3322"/>
      <c r="O40" s="3322"/>
      <c r="P40" s="3323"/>
      <c r="Q40" s="3288"/>
      <c r="R40" s="3103"/>
      <c r="S40" s="3104"/>
      <c r="T40" s="3104"/>
      <c r="U40" s="3104"/>
      <c r="V40" s="3104"/>
      <c r="W40" s="3104"/>
      <c r="X40" s="3104"/>
      <c r="Y40" s="3104"/>
      <c r="Z40" s="3105"/>
      <c r="AA40" s="3305" t="s">
        <v>65</v>
      </c>
      <c r="AB40" s="3305"/>
      <c r="AC40" s="3305"/>
      <c r="AD40" s="3305"/>
      <c r="AE40" s="3305"/>
      <c r="AF40" s="3265" t="str">
        <f>IF(★入力画面!V122="","年　　　　　月　　　　　日",★入力画面!BL122)</f>
        <v>年　　　　　月　　　　　日</v>
      </c>
      <c r="AG40" s="3265"/>
      <c r="AH40" s="3265"/>
      <c r="AI40" s="3265"/>
      <c r="AJ40" s="3265"/>
      <c r="AK40" s="3265"/>
      <c r="AL40" s="3265"/>
      <c r="AM40" s="3265"/>
      <c r="AN40" s="3265"/>
      <c r="AO40" s="3265"/>
      <c r="AP40" s="3265"/>
      <c r="AQ40" s="3265"/>
      <c r="AR40" s="3265"/>
      <c r="AS40" s="3265"/>
      <c r="AT40" s="3265"/>
      <c r="AU40" s="3265"/>
      <c r="AV40" s="3265"/>
      <c r="AW40" s="3265"/>
      <c r="AX40" s="3266"/>
      <c r="AY40" s="3266"/>
      <c r="AZ40" s="3267"/>
      <c r="BA40" s="3106" t="s">
        <v>2158</v>
      </c>
      <c r="BB40" s="3107"/>
      <c r="BC40" s="3107"/>
      <c r="BD40" s="3107"/>
      <c r="BE40" s="3268" t="s">
        <v>2004</v>
      </c>
      <c r="BF40" s="3268"/>
      <c r="BG40" s="3268"/>
      <c r="BH40" s="3268"/>
      <c r="BI40" s="3268"/>
      <c r="BJ40" s="3268"/>
      <c r="BK40" s="3268"/>
      <c r="BL40" s="3268"/>
      <c r="BM40" s="3268"/>
      <c r="BN40" s="3268"/>
      <c r="BO40" s="3268"/>
      <c r="BP40" s="3268"/>
      <c r="BQ40" s="3268"/>
      <c r="BR40" s="3269"/>
      <c r="BS40" s="3106" t="s">
        <v>1451</v>
      </c>
      <c r="BT40" s="3107"/>
      <c r="BU40" s="3107"/>
      <c r="BV40" s="3107"/>
      <c r="BW40" s="3107"/>
      <c r="BX40" s="3107" t="s">
        <v>7</v>
      </c>
      <c r="BY40" s="3107"/>
      <c r="BZ40" s="3303">
        <f>★入力画面!N120</f>
        <v>0</v>
      </c>
      <c r="CA40" s="3303"/>
      <c r="CB40" s="3303"/>
      <c r="CC40" s="3303"/>
      <c r="CD40" s="3303"/>
      <c r="CE40" s="3303"/>
      <c r="CF40" s="3303"/>
      <c r="CG40" s="3107" t="s">
        <v>6</v>
      </c>
      <c r="CH40" s="3107"/>
      <c r="CI40" s="3107"/>
      <c r="CJ40" s="3108"/>
      <c r="CK40" s="3104"/>
      <c r="CL40" s="3333"/>
      <c r="CM40" s="3334"/>
      <c r="CN40" s="3334"/>
      <c r="CO40" s="3334"/>
      <c r="CP40" s="3334"/>
      <c r="CQ40" s="3334"/>
      <c r="CR40" s="3334"/>
      <c r="CS40" s="3334"/>
      <c r="CT40" s="3334"/>
      <c r="CU40" s="3334"/>
      <c r="CV40" s="3334"/>
      <c r="CW40" s="3334"/>
      <c r="CX40" s="3335"/>
      <c r="CY40" s="3315"/>
      <c r="CZ40" s="3333"/>
      <c r="DA40" s="3334"/>
      <c r="DB40" s="3334"/>
      <c r="DC40" s="3334"/>
      <c r="DD40" s="3334"/>
      <c r="DE40" s="3334"/>
      <c r="DF40" s="3334"/>
      <c r="DG40" s="3334"/>
      <c r="DH40" s="3334"/>
      <c r="DI40" s="3334"/>
      <c r="DJ40" s="3334"/>
      <c r="DK40" s="3334"/>
      <c r="DL40" s="3335"/>
      <c r="DM40" s="444"/>
      <c r="DN40" s="444"/>
      <c r="DO40" s="444"/>
      <c r="DP40" s="444"/>
      <c r="DQ40" s="444"/>
      <c r="DR40" s="444"/>
      <c r="DS40" s="444"/>
      <c r="DT40" s="444"/>
      <c r="DU40" s="444"/>
      <c r="EA40" s="447" t="s">
        <v>2159</v>
      </c>
      <c r="EB40" s="445" t="s">
        <v>2160</v>
      </c>
    </row>
    <row r="41" spans="1:134" ht="15" customHeight="1">
      <c r="A41" s="3316" t="str">
        <f>IF(★入力画面!U210="","　　　 年　　　 月　　　 日",★入力画面!BL210)</f>
        <v>　　　 年　　　 月　　　 日</v>
      </c>
      <c r="B41" s="3317"/>
      <c r="C41" s="3317"/>
      <c r="D41" s="3317"/>
      <c r="E41" s="3317"/>
      <c r="F41" s="3317"/>
      <c r="G41" s="3317"/>
      <c r="H41" s="3317"/>
      <c r="I41" s="3317"/>
      <c r="J41" s="3317"/>
      <c r="K41" s="3317"/>
      <c r="L41" s="3317"/>
      <c r="M41" s="3317"/>
      <c r="N41" s="3317"/>
      <c r="O41" s="3317"/>
      <c r="P41" s="3318"/>
      <c r="Q41" s="3288"/>
      <c r="R41" s="3103"/>
      <c r="S41" s="3104"/>
      <c r="T41" s="3104"/>
      <c r="U41" s="3104"/>
      <c r="V41" s="3104"/>
      <c r="W41" s="3104"/>
      <c r="X41" s="3104"/>
      <c r="Y41" s="3104"/>
      <c r="Z41" s="3105"/>
      <c r="AA41" s="3305" t="s">
        <v>1884</v>
      </c>
      <c r="AB41" s="3305"/>
      <c r="AC41" s="3305"/>
      <c r="AD41" s="3305"/>
      <c r="AE41" s="3319">
        <f>★その他入力!M23</f>
        <v>0</v>
      </c>
      <c r="AF41" s="3319"/>
      <c r="AG41" s="3319"/>
      <c r="AH41" s="3319"/>
      <c r="AI41" s="3319"/>
      <c r="AJ41" s="3319"/>
      <c r="AK41" s="3319"/>
      <c r="AL41" s="3319"/>
      <c r="AM41" s="3319"/>
      <c r="AN41" s="3319"/>
      <c r="AO41" s="3319"/>
      <c r="AP41" s="3319"/>
      <c r="AQ41" s="3319"/>
      <c r="AR41" s="3319"/>
      <c r="AS41" s="3319"/>
      <c r="AT41" s="3319"/>
      <c r="AU41" s="3319"/>
      <c r="AV41" s="3319"/>
      <c r="AW41" s="3319"/>
      <c r="AX41" s="3319"/>
      <c r="AY41" s="3319"/>
      <c r="AZ41" s="3320"/>
      <c r="BA41" s="3293" t="s">
        <v>5</v>
      </c>
      <c r="BB41" s="3294"/>
      <c r="BC41" s="3294"/>
      <c r="BD41" s="3297"/>
      <c r="BE41" s="3297"/>
      <c r="BF41" s="3297"/>
      <c r="BG41" s="3297"/>
      <c r="BH41" s="3297"/>
      <c r="BI41" s="3297"/>
      <c r="BJ41" s="3297"/>
      <c r="BK41" s="3101"/>
      <c r="BL41" s="3101"/>
      <c r="BM41" s="3101"/>
      <c r="BN41" s="3101"/>
      <c r="BO41" s="3101"/>
      <c r="BP41" s="3101"/>
      <c r="BQ41" s="3101"/>
      <c r="BR41" s="3101"/>
      <c r="BS41" s="3101"/>
      <c r="BT41" s="3101"/>
      <c r="BU41" s="3101"/>
      <c r="BV41" s="3101"/>
      <c r="BW41" s="3101"/>
      <c r="BX41" s="3101"/>
      <c r="BY41" s="3101"/>
      <c r="BZ41" s="3101"/>
      <c r="CA41" s="3101"/>
      <c r="CB41" s="3101"/>
      <c r="CC41" s="3101"/>
      <c r="CD41" s="3101"/>
      <c r="CE41" s="3101"/>
      <c r="CF41" s="3101"/>
      <c r="CG41" s="3101"/>
      <c r="CH41" s="3101"/>
      <c r="CI41" s="3101"/>
      <c r="CJ41" s="3102"/>
      <c r="CK41" s="3104"/>
      <c r="CL41" s="3333"/>
      <c r="CM41" s="3334"/>
      <c r="CN41" s="3334"/>
      <c r="CO41" s="3334"/>
      <c r="CP41" s="3334"/>
      <c r="CQ41" s="3334"/>
      <c r="CR41" s="3334"/>
      <c r="CS41" s="3334"/>
      <c r="CT41" s="3334"/>
      <c r="CU41" s="3334"/>
      <c r="CV41" s="3334"/>
      <c r="CW41" s="3334"/>
      <c r="CX41" s="3335"/>
      <c r="CY41" s="3315"/>
      <c r="CZ41" s="3333"/>
      <c r="DA41" s="3334"/>
      <c r="DB41" s="3334"/>
      <c r="DC41" s="3334"/>
      <c r="DD41" s="3334"/>
      <c r="DE41" s="3334"/>
      <c r="DF41" s="3334"/>
      <c r="DG41" s="3334"/>
      <c r="DH41" s="3334"/>
      <c r="DI41" s="3334"/>
      <c r="DJ41" s="3334"/>
      <c r="DK41" s="3334"/>
      <c r="DL41" s="3335"/>
      <c r="DM41" s="444"/>
      <c r="DN41" s="444"/>
      <c r="DO41" s="444"/>
      <c r="DP41" s="444"/>
      <c r="DQ41" s="444"/>
      <c r="DR41" s="444"/>
      <c r="DS41" s="444"/>
      <c r="DT41" s="444"/>
      <c r="DU41" s="444"/>
      <c r="EA41" s="447" t="s">
        <v>2161</v>
      </c>
      <c r="EB41" s="445" t="s">
        <v>2162</v>
      </c>
    </row>
    <row r="42" spans="1:134" ht="15" customHeight="1">
      <c r="A42" s="3316"/>
      <c r="B42" s="3317"/>
      <c r="C42" s="3317"/>
      <c r="D42" s="3317"/>
      <c r="E42" s="3317"/>
      <c r="F42" s="3317"/>
      <c r="G42" s="3317"/>
      <c r="H42" s="3317"/>
      <c r="I42" s="3317"/>
      <c r="J42" s="3317"/>
      <c r="K42" s="3317"/>
      <c r="L42" s="3317"/>
      <c r="M42" s="3317"/>
      <c r="N42" s="3317"/>
      <c r="O42" s="3317"/>
      <c r="P42" s="3318"/>
      <c r="Q42" s="3288"/>
      <c r="R42" s="3103"/>
      <c r="S42" s="3104"/>
      <c r="T42" s="3104"/>
      <c r="U42" s="3104"/>
      <c r="V42" s="3104"/>
      <c r="W42" s="3104"/>
      <c r="X42" s="3104"/>
      <c r="Y42" s="3104"/>
      <c r="Z42" s="3105"/>
      <c r="AA42" s="3241">
        <f>★その他入力!M25</f>
        <v>0</v>
      </c>
      <c r="AB42" s="3241"/>
      <c r="AC42" s="3241"/>
      <c r="AD42" s="3241"/>
      <c r="AE42" s="3241"/>
      <c r="AF42" s="3241"/>
      <c r="AG42" s="3241"/>
      <c r="AH42" s="3241"/>
      <c r="AI42" s="3241"/>
      <c r="AJ42" s="3241"/>
      <c r="AK42" s="3241"/>
      <c r="AL42" s="3241"/>
      <c r="AM42" s="3241"/>
      <c r="AN42" s="3241"/>
      <c r="AO42" s="3241"/>
      <c r="AP42" s="3241"/>
      <c r="AQ42" s="3241"/>
      <c r="AR42" s="3241"/>
      <c r="AS42" s="3241"/>
      <c r="AT42" s="3241"/>
      <c r="AU42" s="3241"/>
      <c r="AV42" s="3241"/>
      <c r="AW42" s="3241"/>
      <c r="AX42" s="3241"/>
      <c r="AY42" s="3241"/>
      <c r="AZ42" s="3273"/>
      <c r="BA42" s="3275"/>
      <c r="BB42" s="3276"/>
      <c r="BC42" s="3276"/>
      <c r="BD42" s="3276"/>
      <c r="BE42" s="3276"/>
      <c r="BF42" s="3276"/>
      <c r="BG42" s="3276"/>
      <c r="BH42" s="3276"/>
      <c r="BI42" s="3276"/>
      <c r="BJ42" s="3276"/>
      <c r="BK42" s="3276"/>
      <c r="BL42" s="3276"/>
      <c r="BM42" s="3276"/>
      <c r="BN42" s="3276"/>
      <c r="BO42" s="3276"/>
      <c r="BP42" s="3276"/>
      <c r="BQ42" s="3276"/>
      <c r="BR42" s="3276"/>
      <c r="BS42" s="3276"/>
      <c r="BT42" s="3276"/>
      <c r="BU42" s="3276"/>
      <c r="BV42" s="3276"/>
      <c r="BW42" s="3276"/>
      <c r="BX42" s="3276"/>
      <c r="BY42" s="3276"/>
      <c r="BZ42" s="3276"/>
      <c r="CA42" s="3276"/>
      <c r="CB42" s="3276"/>
      <c r="CC42" s="3276"/>
      <c r="CD42" s="3276"/>
      <c r="CE42" s="3276"/>
      <c r="CF42" s="3276"/>
      <c r="CG42" s="3276"/>
      <c r="CH42" s="3276"/>
      <c r="CI42" s="3276"/>
      <c r="CJ42" s="3277"/>
      <c r="CK42" s="3104"/>
      <c r="CL42" s="3333"/>
      <c r="CM42" s="3334"/>
      <c r="CN42" s="3334"/>
      <c r="CO42" s="3334"/>
      <c r="CP42" s="3334"/>
      <c r="CQ42" s="3334"/>
      <c r="CR42" s="3334"/>
      <c r="CS42" s="3334"/>
      <c r="CT42" s="3334"/>
      <c r="CU42" s="3334"/>
      <c r="CV42" s="3334"/>
      <c r="CW42" s="3334"/>
      <c r="CX42" s="3335"/>
      <c r="CY42" s="3315"/>
      <c r="CZ42" s="3333"/>
      <c r="DA42" s="3334"/>
      <c r="DB42" s="3334"/>
      <c r="DC42" s="3334"/>
      <c r="DD42" s="3334"/>
      <c r="DE42" s="3334"/>
      <c r="DF42" s="3334"/>
      <c r="DG42" s="3334"/>
      <c r="DH42" s="3334"/>
      <c r="DI42" s="3334"/>
      <c r="DJ42" s="3334"/>
      <c r="DK42" s="3334"/>
      <c r="DL42" s="3335"/>
      <c r="DM42" s="444"/>
      <c r="DN42" s="444"/>
      <c r="DO42" s="444"/>
      <c r="DP42" s="444"/>
      <c r="DQ42" s="444"/>
      <c r="DR42" s="444"/>
      <c r="DS42" s="444"/>
      <c r="DT42" s="444"/>
      <c r="DU42" s="444"/>
      <c r="EA42" s="447" t="s">
        <v>2163</v>
      </c>
      <c r="EB42" s="445" t="s">
        <v>2164</v>
      </c>
    </row>
    <row r="43" spans="1:134" ht="15" customHeight="1">
      <c r="A43" s="3306" t="s">
        <v>1143</v>
      </c>
      <c r="B43" s="3307"/>
      <c r="C43" s="3307"/>
      <c r="D43" s="3307"/>
      <c r="E43" s="3242">
        <f>AA8</f>
        <v>0</v>
      </c>
      <c r="F43" s="3242"/>
      <c r="G43" s="3242"/>
      <c r="H43" s="3242"/>
      <c r="I43" s="3242"/>
      <c r="J43" s="3242"/>
      <c r="K43" s="3242"/>
      <c r="L43" s="3242"/>
      <c r="M43" s="3242"/>
      <c r="N43" s="3242"/>
      <c r="O43" s="3242"/>
      <c r="P43" s="3304"/>
      <c r="Q43" s="3288"/>
      <c r="R43" s="3103"/>
      <c r="S43" s="3104"/>
      <c r="T43" s="3104"/>
      <c r="U43" s="3104"/>
      <c r="V43" s="3104"/>
      <c r="W43" s="3104"/>
      <c r="X43" s="3104"/>
      <c r="Y43" s="3104"/>
      <c r="Z43" s="3105"/>
      <c r="AA43" s="3243"/>
      <c r="AB43" s="3243"/>
      <c r="AC43" s="3243"/>
      <c r="AD43" s="3243"/>
      <c r="AE43" s="3243"/>
      <c r="AF43" s="3243"/>
      <c r="AG43" s="3243"/>
      <c r="AH43" s="3243"/>
      <c r="AI43" s="3243"/>
      <c r="AJ43" s="3243"/>
      <c r="AK43" s="3243"/>
      <c r="AL43" s="3243"/>
      <c r="AM43" s="3243"/>
      <c r="AN43" s="3243"/>
      <c r="AO43" s="3243"/>
      <c r="AP43" s="3243"/>
      <c r="AQ43" s="3243"/>
      <c r="AR43" s="3243"/>
      <c r="AS43" s="3243"/>
      <c r="AT43" s="3243"/>
      <c r="AU43" s="3243"/>
      <c r="AV43" s="3243"/>
      <c r="AW43" s="3243"/>
      <c r="AX43" s="3243"/>
      <c r="AY43" s="3243"/>
      <c r="AZ43" s="3274"/>
      <c r="BA43" s="3281" t="s">
        <v>1527</v>
      </c>
      <c r="BB43" s="3282"/>
      <c r="BC43" s="3282"/>
      <c r="BD43" s="3283" t="s">
        <v>2165</v>
      </c>
      <c r="BE43" s="3283"/>
      <c r="BF43" s="3283"/>
      <c r="BG43" s="3283"/>
      <c r="BH43" s="3283"/>
      <c r="BI43" s="3283"/>
      <c r="BJ43" s="3283"/>
      <c r="BK43" s="3283"/>
      <c r="BL43" s="3283"/>
      <c r="BM43" s="3283"/>
      <c r="BN43" s="3283"/>
      <c r="BO43" s="3283"/>
      <c r="BP43" s="3283"/>
      <c r="BQ43" s="3283"/>
      <c r="BR43" s="3283"/>
      <c r="BS43" s="3107"/>
      <c r="BT43" s="3107"/>
      <c r="BU43" s="3107"/>
      <c r="BV43" s="3107"/>
      <c r="BW43" s="3107"/>
      <c r="BX43" s="3107"/>
      <c r="BY43" s="3107"/>
      <c r="BZ43" s="3107"/>
      <c r="CA43" s="3107"/>
      <c r="CB43" s="3107"/>
      <c r="CC43" s="3107"/>
      <c r="CD43" s="3107"/>
      <c r="CE43" s="3107"/>
      <c r="CF43" s="3107"/>
      <c r="CG43" s="3107"/>
      <c r="CH43" s="3107"/>
      <c r="CI43" s="3107"/>
      <c r="CJ43" s="3108"/>
      <c r="CK43" s="3104"/>
      <c r="CL43" s="3333"/>
      <c r="CM43" s="3334"/>
      <c r="CN43" s="3334"/>
      <c r="CO43" s="3334"/>
      <c r="CP43" s="3334"/>
      <c r="CQ43" s="3334"/>
      <c r="CR43" s="3334"/>
      <c r="CS43" s="3334"/>
      <c r="CT43" s="3334"/>
      <c r="CU43" s="3334"/>
      <c r="CV43" s="3334"/>
      <c r="CW43" s="3334"/>
      <c r="CX43" s="3335"/>
      <c r="CY43" s="3315"/>
      <c r="CZ43" s="3333"/>
      <c r="DA43" s="3334"/>
      <c r="DB43" s="3334"/>
      <c r="DC43" s="3334"/>
      <c r="DD43" s="3334"/>
      <c r="DE43" s="3334"/>
      <c r="DF43" s="3334"/>
      <c r="DG43" s="3334"/>
      <c r="DH43" s="3334"/>
      <c r="DI43" s="3334"/>
      <c r="DJ43" s="3334"/>
      <c r="DK43" s="3334"/>
      <c r="DL43" s="3335"/>
      <c r="DM43" s="444"/>
      <c r="DN43" s="444"/>
      <c r="DO43" s="444"/>
      <c r="DP43" s="444"/>
      <c r="DQ43" s="444"/>
      <c r="DR43" s="444"/>
      <c r="DS43" s="444"/>
      <c r="DT43" s="444"/>
      <c r="DU43" s="444"/>
      <c r="EA43" s="447" t="s">
        <v>2166</v>
      </c>
      <c r="EB43" s="445" t="s">
        <v>2167</v>
      </c>
    </row>
    <row r="44" spans="1:134" ht="15" customHeight="1">
      <c r="A44" s="3306"/>
      <c r="B44" s="3307"/>
      <c r="C44" s="3307"/>
      <c r="D44" s="3307"/>
      <c r="E44" s="3242"/>
      <c r="F44" s="3242"/>
      <c r="G44" s="3242"/>
      <c r="H44" s="3242"/>
      <c r="I44" s="3242"/>
      <c r="J44" s="3242"/>
      <c r="K44" s="3242"/>
      <c r="L44" s="3242"/>
      <c r="M44" s="3242"/>
      <c r="N44" s="3242"/>
      <c r="O44" s="3242"/>
      <c r="P44" s="3304"/>
      <c r="Q44" s="3288"/>
      <c r="R44" s="3103"/>
      <c r="S44" s="3104"/>
      <c r="T44" s="3104"/>
      <c r="U44" s="3104"/>
      <c r="V44" s="3104"/>
      <c r="W44" s="3104"/>
      <c r="X44" s="3104"/>
      <c r="Y44" s="3104"/>
      <c r="Z44" s="3105"/>
      <c r="AA44" s="3305" t="s">
        <v>65</v>
      </c>
      <c r="AB44" s="3305"/>
      <c r="AC44" s="3305"/>
      <c r="AD44" s="3305"/>
      <c r="AE44" s="3305"/>
      <c r="AF44" s="3265" t="str">
        <f>IF(★その他入力!V30="","年　　　　　月　　　　　日",★その他入力!BL30)</f>
        <v>年　　　　　月　　　　　日</v>
      </c>
      <c r="AG44" s="3265"/>
      <c r="AH44" s="3265"/>
      <c r="AI44" s="3265"/>
      <c r="AJ44" s="3265"/>
      <c r="AK44" s="3265"/>
      <c r="AL44" s="3265"/>
      <c r="AM44" s="3265"/>
      <c r="AN44" s="3265"/>
      <c r="AO44" s="3265"/>
      <c r="AP44" s="3265"/>
      <c r="AQ44" s="3265"/>
      <c r="AR44" s="3265"/>
      <c r="AS44" s="3265"/>
      <c r="AT44" s="3265"/>
      <c r="AU44" s="3265"/>
      <c r="AV44" s="3265"/>
      <c r="AW44" s="3265"/>
      <c r="AX44" s="3266"/>
      <c r="AY44" s="3266"/>
      <c r="AZ44" s="3267"/>
      <c r="BA44" s="3106" t="s">
        <v>2158</v>
      </c>
      <c r="BB44" s="3107"/>
      <c r="BC44" s="3107"/>
      <c r="BD44" s="3107"/>
      <c r="BE44" s="3268" t="s">
        <v>2004</v>
      </c>
      <c r="BF44" s="3268"/>
      <c r="BG44" s="3268"/>
      <c r="BH44" s="3268"/>
      <c r="BI44" s="3268"/>
      <c r="BJ44" s="3268"/>
      <c r="BK44" s="3268"/>
      <c r="BL44" s="3268"/>
      <c r="BM44" s="3268"/>
      <c r="BN44" s="3268"/>
      <c r="BO44" s="3268"/>
      <c r="BP44" s="3268"/>
      <c r="BQ44" s="3268"/>
      <c r="BR44" s="3269"/>
      <c r="BS44" s="3106" t="s">
        <v>1451</v>
      </c>
      <c r="BT44" s="3107"/>
      <c r="BU44" s="3107"/>
      <c r="BV44" s="3107"/>
      <c r="BW44" s="3107"/>
      <c r="BX44" s="3107" t="s">
        <v>7</v>
      </c>
      <c r="BY44" s="3107"/>
      <c r="BZ44" s="3303">
        <f>★その他入力!N28</f>
        <v>0</v>
      </c>
      <c r="CA44" s="3303"/>
      <c r="CB44" s="3303"/>
      <c r="CC44" s="3303"/>
      <c r="CD44" s="3303"/>
      <c r="CE44" s="3303"/>
      <c r="CF44" s="3303"/>
      <c r="CG44" s="3107" t="s">
        <v>6</v>
      </c>
      <c r="CH44" s="3107"/>
      <c r="CI44" s="3107"/>
      <c r="CJ44" s="3108"/>
      <c r="CK44" s="3104"/>
      <c r="CL44" s="3308" t="s">
        <v>1143</v>
      </c>
      <c r="CM44" s="3309"/>
      <c r="CN44" s="3309"/>
      <c r="CO44" s="3177"/>
      <c r="CP44" s="3177"/>
      <c r="CQ44" s="3177"/>
      <c r="CR44" s="3177"/>
      <c r="CS44" s="3177"/>
      <c r="CT44" s="3177"/>
      <c r="CU44" s="3177"/>
      <c r="CV44" s="3177"/>
      <c r="CW44" s="3177"/>
      <c r="CX44" s="3178"/>
      <c r="CY44" s="3315"/>
      <c r="CZ44" s="3308" t="s">
        <v>1143</v>
      </c>
      <c r="DA44" s="3309"/>
      <c r="DB44" s="3309"/>
      <c r="DC44" s="3284">
        <f>★その他入力!M33</f>
        <v>0</v>
      </c>
      <c r="DD44" s="3284"/>
      <c r="DE44" s="3284"/>
      <c r="DF44" s="3284"/>
      <c r="DG44" s="3284"/>
      <c r="DH44" s="3284"/>
      <c r="DI44" s="3284"/>
      <c r="DJ44" s="3284"/>
      <c r="DK44" s="3284"/>
      <c r="DL44" s="3285"/>
      <c r="DM44" s="444"/>
      <c r="DN44" s="444"/>
      <c r="DO44" s="444"/>
      <c r="DP44" s="444"/>
      <c r="DQ44" s="444"/>
      <c r="DR44" s="444"/>
      <c r="DS44" s="444"/>
      <c r="DT44" s="444"/>
      <c r="DU44" s="444"/>
      <c r="EA44" s="447" t="s">
        <v>2168</v>
      </c>
      <c r="EB44" s="445" t="s">
        <v>2169</v>
      </c>
    </row>
    <row r="45" spans="1:134" ht="7.5" customHeight="1">
      <c r="A45" s="3288"/>
      <c r="B45" s="3104"/>
      <c r="C45" s="3104"/>
      <c r="D45" s="3104"/>
      <c r="E45" s="3104"/>
      <c r="F45" s="3104"/>
      <c r="G45" s="3104"/>
      <c r="H45" s="3104"/>
      <c r="I45" s="3104"/>
      <c r="J45" s="3104"/>
      <c r="K45" s="3104"/>
      <c r="L45" s="3104"/>
      <c r="M45" s="3104"/>
      <c r="N45" s="3104"/>
      <c r="O45" s="3104"/>
      <c r="P45" s="3289"/>
      <c r="Q45" s="3288"/>
      <c r="R45" s="3103"/>
      <c r="S45" s="3104"/>
      <c r="T45" s="3104"/>
      <c r="U45" s="3104"/>
      <c r="V45" s="3104"/>
      <c r="W45" s="3104"/>
      <c r="X45" s="3104"/>
      <c r="Y45" s="3104"/>
      <c r="Z45" s="3105"/>
      <c r="AA45" s="3175" t="s">
        <v>1884</v>
      </c>
      <c r="AB45" s="3176"/>
      <c r="AC45" s="3176"/>
      <c r="AD45" s="3176"/>
      <c r="AE45" s="3264">
        <f>★その他入力!M31</f>
        <v>0</v>
      </c>
      <c r="AF45" s="3264"/>
      <c r="AG45" s="3264"/>
      <c r="AH45" s="3264"/>
      <c r="AI45" s="3264"/>
      <c r="AJ45" s="3264"/>
      <c r="AK45" s="3264"/>
      <c r="AL45" s="3264"/>
      <c r="AM45" s="3264"/>
      <c r="AN45" s="3264"/>
      <c r="AO45" s="3264"/>
      <c r="AP45" s="3264"/>
      <c r="AQ45" s="3264"/>
      <c r="AR45" s="3264"/>
      <c r="AS45" s="3264"/>
      <c r="AT45" s="3264"/>
      <c r="AU45" s="3264"/>
      <c r="AV45" s="3264"/>
      <c r="AW45" s="3264"/>
      <c r="AX45" s="3264"/>
      <c r="AY45" s="3264"/>
      <c r="AZ45" s="3290"/>
      <c r="BA45" s="3293" t="s">
        <v>5</v>
      </c>
      <c r="BB45" s="3294"/>
      <c r="BC45" s="3294"/>
      <c r="BD45" s="3297"/>
      <c r="BE45" s="3297"/>
      <c r="BF45" s="3297"/>
      <c r="BG45" s="3297"/>
      <c r="BH45" s="3297"/>
      <c r="BI45" s="3297"/>
      <c r="BJ45" s="3297"/>
      <c r="BK45" s="3299"/>
      <c r="BL45" s="3299"/>
      <c r="BM45" s="3299"/>
      <c r="BN45" s="3299"/>
      <c r="BO45" s="3299"/>
      <c r="BP45" s="3299"/>
      <c r="BQ45" s="3299"/>
      <c r="BR45" s="3299"/>
      <c r="BS45" s="3299"/>
      <c r="BT45" s="3299"/>
      <c r="BU45" s="3299"/>
      <c r="BV45" s="3299"/>
      <c r="BW45" s="3299"/>
      <c r="BX45" s="3299"/>
      <c r="BY45" s="3299"/>
      <c r="BZ45" s="3299"/>
      <c r="CA45" s="3299"/>
      <c r="CB45" s="3299"/>
      <c r="CC45" s="3299"/>
      <c r="CD45" s="3299"/>
      <c r="CE45" s="3299"/>
      <c r="CF45" s="3299"/>
      <c r="CG45" s="3299"/>
      <c r="CH45" s="3299"/>
      <c r="CI45" s="3299"/>
      <c r="CJ45" s="3300"/>
      <c r="CK45" s="3104"/>
      <c r="CL45" s="3310"/>
      <c r="CM45" s="3311"/>
      <c r="CN45" s="3311"/>
      <c r="CO45" s="3181"/>
      <c r="CP45" s="3181"/>
      <c r="CQ45" s="3181"/>
      <c r="CR45" s="3181"/>
      <c r="CS45" s="3181"/>
      <c r="CT45" s="3181"/>
      <c r="CU45" s="3181"/>
      <c r="CV45" s="3181"/>
      <c r="CW45" s="3181"/>
      <c r="CX45" s="3182"/>
      <c r="CY45" s="3315"/>
      <c r="CZ45" s="3310"/>
      <c r="DA45" s="3311"/>
      <c r="DB45" s="3311"/>
      <c r="DC45" s="3286"/>
      <c r="DD45" s="3286"/>
      <c r="DE45" s="3286"/>
      <c r="DF45" s="3286"/>
      <c r="DG45" s="3286"/>
      <c r="DH45" s="3286"/>
      <c r="DI45" s="3286"/>
      <c r="DJ45" s="3286"/>
      <c r="DK45" s="3286"/>
      <c r="DL45" s="3287"/>
      <c r="DM45" s="444"/>
      <c r="DN45" s="444"/>
      <c r="DO45" s="444"/>
      <c r="DP45" s="444"/>
      <c r="DQ45" s="444"/>
      <c r="DR45" s="444"/>
      <c r="DS45" s="444"/>
      <c r="DT45" s="444"/>
      <c r="DU45" s="444"/>
      <c r="EA45" s="447" t="s">
        <v>2170</v>
      </c>
      <c r="EB45" s="445" t="s">
        <v>2171</v>
      </c>
    </row>
    <row r="46" spans="1:134" ht="7.5" customHeight="1">
      <c r="A46" s="3288"/>
      <c r="B46" s="3104"/>
      <c r="C46" s="3104"/>
      <c r="D46" s="3104"/>
      <c r="E46" s="3104"/>
      <c r="F46" s="3104"/>
      <c r="G46" s="3104"/>
      <c r="H46" s="3104"/>
      <c r="I46" s="3104"/>
      <c r="J46" s="3104"/>
      <c r="K46" s="3104"/>
      <c r="L46" s="3104"/>
      <c r="M46" s="3104"/>
      <c r="N46" s="3104"/>
      <c r="O46" s="3104"/>
      <c r="P46" s="3289"/>
      <c r="Q46" s="3288"/>
      <c r="R46" s="3103"/>
      <c r="S46" s="3104"/>
      <c r="T46" s="3104"/>
      <c r="U46" s="3104"/>
      <c r="V46" s="3104"/>
      <c r="W46" s="3104"/>
      <c r="X46" s="3104"/>
      <c r="Y46" s="3104"/>
      <c r="Z46" s="3105"/>
      <c r="AA46" s="3171"/>
      <c r="AB46" s="3172"/>
      <c r="AC46" s="3172"/>
      <c r="AD46" s="3172"/>
      <c r="AE46" s="3291"/>
      <c r="AF46" s="3291"/>
      <c r="AG46" s="3291"/>
      <c r="AH46" s="3291"/>
      <c r="AI46" s="3291"/>
      <c r="AJ46" s="3291"/>
      <c r="AK46" s="3291"/>
      <c r="AL46" s="3291"/>
      <c r="AM46" s="3291"/>
      <c r="AN46" s="3291"/>
      <c r="AO46" s="3291"/>
      <c r="AP46" s="3291"/>
      <c r="AQ46" s="3291"/>
      <c r="AR46" s="3291"/>
      <c r="AS46" s="3291"/>
      <c r="AT46" s="3291"/>
      <c r="AU46" s="3291"/>
      <c r="AV46" s="3291"/>
      <c r="AW46" s="3291"/>
      <c r="AX46" s="3291"/>
      <c r="AY46" s="3291"/>
      <c r="AZ46" s="3292"/>
      <c r="BA46" s="3295"/>
      <c r="BB46" s="3296"/>
      <c r="BC46" s="3296"/>
      <c r="BD46" s="3298"/>
      <c r="BE46" s="3298"/>
      <c r="BF46" s="3298"/>
      <c r="BG46" s="3298"/>
      <c r="BH46" s="3298"/>
      <c r="BI46" s="3298"/>
      <c r="BJ46" s="3298"/>
      <c r="BK46" s="3301"/>
      <c r="BL46" s="3301"/>
      <c r="BM46" s="3301"/>
      <c r="BN46" s="3301"/>
      <c r="BO46" s="3301"/>
      <c r="BP46" s="3301"/>
      <c r="BQ46" s="3301"/>
      <c r="BR46" s="3301"/>
      <c r="BS46" s="3301"/>
      <c r="BT46" s="3301"/>
      <c r="BU46" s="3301"/>
      <c r="BV46" s="3301"/>
      <c r="BW46" s="3301"/>
      <c r="BX46" s="3301"/>
      <c r="BY46" s="3301"/>
      <c r="BZ46" s="3301"/>
      <c r="CA46" s="3301"/>
      <c r="CB46" s="3301"/>
      <c r="CC46" s="3301"/>
      <c r="CD46" s="3301"/>
      <c r="CE46" s="3301"/>
      <c r="CF46" s="3301"/>
      <c r="CG46" s="3301"/>
      <c r="CH46" s="3301"/>
      <c r="CI46" s="3301"/>
      <c r="CJ46" s="3302"/>
      <c r="CK46" s="3104"/>
      <c r="CL46" s="3104"/>
      <c r="CM46" s="3104"/>
      <c r="CN46" s="3104"/>
      <c r="CO46" s="3104"/>
      <c r="CP46" s="3104"/>
      <c r="CQ46" s="3104"/>
      <c r="CR46" s="3104"/>
      <c r="CS46" s="3104"/>
      <c r="CT46" s="3104"/>
      <c r="CU46" s="3104"/>
      <c r="CV46" s="3104"/>
      <c r="CW46" s="3104"/>
      <c r="CX46" s="3104"/>
      <c r="CY46" s="3104"/>
      <c r="CZ46" s="3104"/>
      <c r="DA46" s="3104"/>
      <c r="DB46" s="3104"/>
      <c r="DC46" s="3104"/>
      <c r="DD46" s="3104"/>
      <c r="DE46" s="3104"/>
      <c r="DF46" s="3104"/>
      <c r="DG46" s="3104"/>
      <c r="DH46" s="3104"/>
      <c r="DI46" s="3104"/>
      <c r="DJ46" s="3104"/>
      <c r="DK46" s="3104"/>
      <c r="DL46" s="3104"/>
      <c r="DM46" s="444"/>
      <c r="DN46" s="444"/>
      <c r="DO46" s="444"/>
      <c r="DP46" s="444"/>
      <c r="DQ46" s="444"/>
      <c r="DR46" s="444"/>
      <c r="DS46" s="444"/>
      <c r="DT46" s="444"/>
      <c r="DU46" s="444"/>
      <c r="EA46" s="447" t="s">
        <v>2172</v>
      </c>
      <c r="EB46" s="445" t="s">
        <v>2173</v>
      </c>
    </row>
    <row r="47" spans="1:134" ht="15" customHeight="1">
      <c r="A47" s="3270" t="s">
        <v>2174</v>
      </c>
      <c r="B47" s="3271"/>
      <c r="C47" s="3271"/>
      <c r="D47" s="3271"/>
      <c r="E47" s="3271"/>
      <c r="F47" s="3271"/>
      <c r="G47" s="3271"/>
      <c r="H47" s="3271"/>
      <c r="I47" s="3271"/>
      <c r="J47" s="3271"/>
      <c r="K47" s="3271"/>
      <c r="L47" s="3271"/>
      <c r="M47" s="3271"/>
      <c r="N47" s="3271"/>
      <c r="O47" s="3271"/>
      <c r="P47" s="3272"/>
      <c r="Q47" s="3288"/>
      <c r="R47" s="3103"/>
      <c r="S47" s="3104"/>
      <c r="T47" s="3104"/>
      <c r="U47" s="3104"/>
      <c r="V47" s="3104"/>
      <c r="W47" s="3104"/>
      <c r="X47" s="3104"/>
      <c r="Y47" s="3104"/>
      <c r="Z47" s="3105"/>
      <c r="AA47" s="3241">
        <f>★その他入力!M33</f>
        <v>0</v>
      </c>
      <c r="AB47" s="3241"/>
      <c r="AC47" s="3241"/>
      <c r="AD47" s="3241"/>
      <c r="AE47" s="3241"/>
      <c r="AF47" s="3241"/>
      <c r="AG47" s="3241"/>
      <c r="AH47" s="3241"/>
      <c r="AI47" s="3241"/>
      <c r="AJ47" s="3241"/>
      <c r="AK47" s="3241"/>
      <c r="AL47" s="3241"/>
      <c r="AM47" s="3241"/>
      <c r="AN47" s="3241"/>
      <c r="AO47" s="3241"/>
      <c r="AP47" s="3241"/>
      <c r="AQ47" s="3241"/>
      <c r="AR47" s="3241"/>
      <c r="AS47" s="3241"/>
      <c r="AT47" s="3241"/>
      <c r="AU47" s="3241"/>
      <c r="AV47" s="3241"/>
      <c r="AW47" s="3241"/>
      <c r="AX47" s="3241"/>
      <c r="AY47" s="3241"/>
      <c r="AZ47" s="3273"/>
      <c r="BA47" s="3275"/>
      <c r="BB47" s="3276"/>
      <c r="BC47" s="3276"/>
      <c r="BD47" s="3276"/>
      <c r="BE47" s="3276"/>
      <c r="BF47" s="3276"/>
      <c r="BG47" s="3276"/>
      <c r="BH47" s="3276"/>
      <c r="BI47" s="3276"/>
      <c r="BJ47" s="3276"/>
      <c r="BK47" s="3276"/>
      <c r="BL47" s="3276"/>
      <c r="BM47" s="3276"/>
      <c r="BN47" s="3276"/>
      <c r="BO47" s="3276"/>
      <c r="BP47" s="3276"/>
      <c r="BQ47" s="3276"/>
      <c r="BR47" s="3276"/>
      <c r="BS47" s="3276"/>
      <c r="BT47" s="3276"/>
      <c r="BU47" s="3276"/>
      <c r="BV47" s="3276"/>
      <c r="BW47" s="3276"/>
      <c r="BX47" s="3276"/>
      <c r="BY47" s="3276"/>
      <c r="BZ47" s="3276"/>
      <c r="CA47" s="3276"/>
      <c r="CB47" s="3276"/>
      <c r="CC47" s="3276"/>
      <c r="CD47" s="3276"/>
      <c r="CE47" s="3276"/>
      <c r="CF47" s="3276"/>
      <c r="CG47" s="3276"/>
      <c r="CH47" s="3276"/>
      <c r="CI47" s="3276"/>
      <c r="CJ47" s="3277"/>
      <c r="CK47" s="3104"/>
      <c r="CL47" s="3104"/>
      <c r="CM47" s="3104"/>
      <c r="CN47" s="3104"/>
      <c r="CO47" s="3104"/>
      <c r="CP47" s="3104"/>
      <c r="CQ47" s="3104"/>
      <c r="CR47" s="3104"/>
      <c r="CS47" s="3104"/>
      <c r="CT47" s="3104"/>
      <c r="CU47" s="3104"/>
      <c r="CV47" s="3104"/>
      <c r="CW47" s="3104"/>
      <c r="CX47" s="3104"/>
      <c r="CY47" s="3104"/>
      <c r="CZ47" s="3104"/>
      <c r="DA47" s="3104"/>
      <c r="DB47" s="3104"/>
      <c r="DC47" s="3104"/>
      <c r="DD47" s="3104"/>
      <c r="DE47" s="3104"/>
      <c r="DF47" s="3104"/>
      <c r="DG47" s="3104"/>
      <c r="DH47" s="3104"/>
      <c r="DI47" s="3104"/>
      <c r="DJ47" s="3104"/>
      <c r="DK47" s="3104"/>
      <c r="DL47" s="3104"/>
      <c r="DM47" s="444"/>
      <c r="DN47" s="444"/>
      <c r="DO47" s="444"/>
      <c r="DP47" s="444"/>
      <c r="DQ47" s="444"/>
      <c r="DR47" s="444"/>
      <c r="DS47" s="444"/>
      <c r="DT47" s="444"/>
      <c r="DU47" s="444"/>
      <c r="EA47" s="447" t="s">
        <v>2175</v>
      </c>
      <c r="EB47" s="445" t="s">
        <v>2176</v>
      </c>
    </row>
    <row r="48" spans="1:134" ht="15" customHeight="1">
      <c r="A48" s="3278" t="s">
        <v>2177</v>
      </c>
      <c r="B48" s="3279"/>
      <c r="C48" s="3279"/>
      <c r="D48" s="3279"/>
      <c r="E48" s="3279"/>
      <c r="F48" s="3279"/>
      <c r="G48" s="3279"/>
      <c r="H48" s="3279"/>
      <c r="I48" s="3279"/>
      <c r="J48" s="3279"/>
      <c r="K48" s="3279"/>
      <c r="L48" s="3279"/>
      <c r="M48" s="3279"/>
      <c r="N48" s="3279"/>
      <c r="O48" s="3279"/>
      <c r="P48" s="3280"/>
      <c r="Q48" s="3288"/>
      <c r="R48" s="3103"/>
      <c r="S48" s="3104"/>
      <c r="T48" s="3104"/>
      <c r="U48" s="3104"/>
      <c r="V48" s="3104"/>
      <c r="W48" s="3104"/>
      <c r="X48" s="3104"/>
      <c r="Y48" s="3104"/>
      <c r="Z48" s="3105"/>
      <c r="AA48" s="3243"/>
      <c r="AB48" s="3243"/>
      <c r="AC48" s="3243"/>
      <c r="AD48" s="3243"/>
      <c r="AE48" s="3243"/>
      <c r="AF48" s="3243"/>
      <c r="AG48" s="3243"/>
      <c r="AH48" s="3243"/>
      <c r="AI48" s="3243"/>
      <c r="AJ48" s="3243"/>
      <c r="AK48" s="3243"/>
      <c r="AL48" s="3243"/>
      <c r="AM48" s="3243"/>
      <c r="AN48" s="3243"/>
      <c r="AO48" s="3243"/>
      <c r="AP48" s="3243"/>
      <c r="AQ48" s="3243"/>
      <c r="AR48" s="3243"/>
      <c r="AS48" s="3243"/>
      <c r="AT48" s="3243"/>
      <c r="AU48" s="3243"/>
      <c r="AV48" s="3243"/>
      <c r="AW48" s="3243"/>
      <c r="AX48" s="3243"/>
      <c r="AY48" s="3243"/>
      <c r="AZ48" s="3274"/>
      <c r="BA48" s="3281" t="s">
        <v>1527</v>
      </c>
      <c r="BB48" s="3282"/>
      <c r="BC48" s="3282"/>
      <c r="BD48" s="3283" t="s">
        <v>2165</v>
      </c>
      <c r="BE48" s="3283"/>
      <c r="BF48" s="3283"/>
      <c r="BG48" s="3283"/>
      <c r="BH48" s="3283"/>
      <c r="BI48" s="3283"/>
      <c r="BJ48" s="3283"/>
      <c r="BK48" s="3283"/>
      <c r="BL48" s="3283"/>
      <c r="BM48" s="3283"/>
      <c r="BN48" s="3283"/>
      <c r="BO48" s="3283"/>
      <c r="BP48" s="3283"/>
      <c r="BQ48" s="3283"/>
      <c r="BR48" s="3283"/>
      <c r="BS48" s="3107"/>
      <c r="BT48" s="3107"/>
      <c r="BU48" s="3107"/>
      <c r="BV48" s="3107"/>
      <c r="BW48" s="3107"/>
      <c r="BX48" s="3107"/>
      <c r="BY48" s="3107"/>
      <c r="BZ48" s="3107"/>
      <c r="CA48" s="3107"/>
      <c r="CB48" s="3107"/>
      <c r="CC48" s="3107"/>
      <c r="CD48" s="3107"/>
      <c r="CE48" s="3107"/>
      <c r="CF48" s="3107"/>
      <c r="CG48" s="3107"/>
      <c r="CH48" s="3107"/>
      <c r="CI48" s="3107"/>
      <c r="CJ48" s="3108"/>
      <c r="CK48" s="3104"/>
      <c r="CL48" s="3104"/>
      <c r="CM48" s="3104"/>
      <c r="CN48" s="3104"/>
      <c r="CO48" s="3104"/>
      <c r="CP48" s="3104"/>
      <c r="CQ48" s="3104"/>
      <c r="CR48" s="3104"/>
      <c r="CS48" s="3104"/>
      <c r="CT48" s="3104"/>
      <c r="CU48" s="3104"/>
      <c r="CV48" s="3104"/>
      <c r="CW48" s="3104"/>
      <c r="CX48" s="3104"/>
      <c r="CY48" s="3104"/>
      <c r="CZ48" s="3104"/>
      <c r="DA48" s="3104"/>
      <c r="DB48" s="3104"/>
      <c r="DC48" s="3104"/>
      <c r="DD48" s="3104"/>
      <c r="DE48" s="3104"/>
      <c r="DF48" s="3104"/>
      <c r="DG48" s="3104"/>
      <c r="DH48" s="3104"/>
      <c r="DI48" s="3104"/>
      <c r="DJ48" s="3104"/>
      <c r="DK48" s="3104"/>
      <c r="DL48" s="3104"/>
      <c r="DM48" s="444"/>
      <c r="DN48" s="444"/>
      <c r="DO48" s="444"/>
      <c r="DP48" s="444"/>
      <c r="DQ48" s="444"/>
      <c r="DR48" s="444"/>
      <c r="DS48" s="444"/>
      <c r="DT48" s="444"/>
      <c r="DU48" s="444"/>
      <c r="EA48" s="447" t="s">
        <v>2178</v>
      </c>
      <c r="EB48" s="445" t="s">
        <v>2179</v>
      </c>
    </row>
    <row r="49" spans="1:132" ht="15" customHeight="1" thickBot="1">
      <c r="A49" s="3312"/>
      <c r="B49" s="3313"/>
      <c r="C49" s="3313"/>
      <c r="D49" s="3313"/>
      <c r="E49" s="3313"/>
      <c r="F49" s="3313"/>
      <c r="G49" s="3313"/>
      <c r="H49" s="3313"/>
      <c r="I49" s="3313"/>
      <c r="J49" s="3313"/>
      <c r="K49" s="3313"/>
      <c r="L49" s="3313"/>
      <c r="M49" s="3313"/>
      <c r="N49" s="3313"/>
      <c r="O49" s="3313"/>
      <c r="P49" s="3314"/>
      <c r="Q49" s="3288"/>
      <c r="R49" s="3106"/>
      <c r="S49" s="3107"/>
      <c r="T49" s="3107"/>
      <c r="U49" s="3107"/>
      <c r="V49" s="3107"/>
      <c r="W49" s="3107"/>
      <c r="X49" s="3107"/>
      <c r="Y49" s="3107"/>
      <c r="Z49" s="3108"/>
      <c r="AA49" s="3305" t="s">
        <v>65</v>
      </c>
      <c r="AB49" s="3305"/>
      <c r="AC49" s="3305"/>
      <c r="AD49" s="3305"/>
      <c r="AE49" s="3305"/>
      <c r="AF49" s="3265" t="str">
        <f>IF(★その他入力!V38="","年　　　　　月　　　　　日",★その他入力!BL38)</f>
        <v>年　　　　　月　　　　　日</v>
      </c>
      <c r="AG49" s="3265"/>
      <c r="AH49" s="3265"/>
      <c r="AI49" s="3265"/>
      <c r="AJ49" s="3265"/>
      <c r="AK49" s="3265"/>
      <c r="AL49" s="3265"/>
      <c r="AM49" s="3265"/>
      <c r="AN49" s="3265"/>
      <c r="AO49" s="3265"/>
      <c r="AP49" s="3265"/>
      <c r="AQ49" s="3265"/>
      <c r="AR49" s="3265"/>
      <c r="AS49" s="3265"/>
      <c r="AT49" s="3265"/>
      <c r="AU49" s="3265"/>
      <c r="AV49" s="3265"/>
      <c r="AW49" s="3265"/>
      <c r="AX49" s="3266"/>
      <c r="AY49" s="3266"/>
      <c r="AZ49" s="3267"/>
      <c r="BA49" s="3106" t="s">
        <v>2158</v>
      </c>
      <c r="BB49" s="3107"/>
      <c r="BC49" s="3107"/>
      <c r="BD49" s="3107"/>
      <c r="BE49" s="3268" t="s">
        <v>2004</v>
      </c>
      <c r="BF49" s="3268"/>
      <c r="BG49" s="3268"/>
      <c r="BH49" s="3268"/>
      <c r="BI49" s="3268"/>
      <c r="BJ49" s="3268"/>
      <c r="BK49" s="3268"/>
      <c r="BL49" s="3268"/>
      <c r="BM49" s="3268"/>
      <c r="BN49" s="3268"/>
      <c r="BO49" s="3268"/>
      <c r="BP49" s="3268"/>
      <c r="BQ49" s="3268"/>
      <c r="BR49" s="3269"/>
      <c r="BS49" s="3106" t="s">
        <v>1451</v>
      </c>
      <c r="BT49" s="3107"/>
      <c r="BU49" s="3107"/>
      <c r="BV49" s="3107"/>
      <c r="BW49" s="3107"/>
      <c r="BX49" s="3107" t="s">
        <v>7</v>
      </c>
      <c r="BY49" s="3107"/>
      <c r="BZ49" s="3303">
        <f>★その他入力!N36</f>
        <v>0</v>
      </c>
      <c r="CA49" s="3303"/>
      <c r="CB49" s="3303"/>
      <c r="CC49" s="3303"/>
      <c r="CD49" s="3303"/>
      <c r="CE49" s="3303"/>
      <c r="CF49" s="3303"/>
      <c r="CG49" s="3107" t="s">
        <v>6</v>
      </c>
      <c r="CH49" s="3107"/>
      <c r="CI49" s="3107"/>
      <c r="CJ49" s="3108"/>
      <c r="CK49" s="3104"/>
      <c r="CL49" s="3104"/>
      <c r="CM49" s="3104"/>
      <c r="CN49" s="3104"/>
      <c r="CO49" s="3104"/>
      <c r="CP49" s="3104"/>
      <c r="CQ49" s="3104"/>
      <c r="CR49" s="3104"/>
      <c r="CS49" s="3104"/>
      <c r="CT49" s="3104"/>
      <c r="CU49" s="3104"/>
      <c r="CV49" s="3104"/>
      <c r="CW49" s="3104"/>
      <c r="CX49" s="3104"/>
      <c r="CY49" s="3104"/>
      <c r="CZ49" s="3104"/>
      <c r="DA49" s="3104"/>
      <c r="DB49" s="3104"/>
      <c r="DC49" s="3104"/>
      <c r="DD49" s="3104"/>
      <c r="DE49" s="3104"/>
      <c r="DF49" s="3104"/>
      <c r="DG49" s="3104"/>
      <c r="DH49" s="3104"/>
      <c r="DI49" s="3104"/>
      <c r="DJ49" s="3104"/>
      <c r="DK49" s="3104"/>
      <c r="DL49" s="3104"/>
      <c r="DM49" s="444"/>
      <c r="DN49" s="444"/>
      <c r="DO49" s="444"/>
      <c r="DP49" s="444"/>
      <c r="DQ49" s="444"/>
      <c r="DR49" s="444"/>
      <c r="DS49" s="444"/>
      <c r="DT49" s="444"/>
      <c r="DU49" s="444"/>
      <c r="EA49" s="447" t="s">
        <v>2180</v>
      </c>
      <c r="EB49" s="445" t="s">
        <v>2181</v>
      </c>
    </row>
    <row r="50" spans="1:132" ht="12.75" customHeight="1" thickTop="1">
      <c r="A50" s="3104"/>
      <c r="B50" s="3104"/>
      <c r="C50" s="3104"/>
      <c r="D50" s="3104"/>
      <c r="E50" s="3104"/>
      <c r="F50" s="3104"/>
      <c r="G50" s="3104"/>
      <c r="H50" s="3104"/>
      <c r="I50" s="3104"/>
      <c r="J50" s="3104"/>
      <c r="K50" s="3104"/>
      <c r="L50" s="310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4"/>
      <c r="AK50" s="3104"/>
      <c r="AL50" s="3104"/>
      <c r="AM50" s="3104"/>
      <c r="AN50" s="3104"/>
      <c r="AO50" s="3104"/>
      <c r="AP50" s="3104"/>
      <c r="AQ50" s="3104"/>
      <c r="AR50" s="3104"/>
      <c r="AS50" s="3104"/>
      <c r="AT50" s="3104"/>
      <c r="AU50" s="3104"/>
      <c r="AV50" s="3104"/>
      <c r="AW50" s="3104"/>
      <c r="AX50" s="3104"/>
      <c r="AY50" s="3104"/>
      <c r="AZ50" s="3104"/>
      <c r="BA50" s="3104"/>
      <c r="BB50" s="3104"/>
      <c r="BC50" s="3104"/>
      <c r="BD50" s="3104"/>
      <c r="BE50" s="3104"/>
      <c r="BF50" s="3104"/>
      <c r="BG50" s="3104"/>
      <c r="BH50" s="3104"/>
      <c r="BI50" s="3104"/>
      <c r="BJ50" s="3104"/>
      <c r="BK50" s="3104"/>
      <c r="BL50" s="3104"/>
      <c r="BM50" s="3104"/>
      <c r="BN50" s="3104"/>
      <c r="BO50" s="3104"/>
      <c r="BP50" s="3104"/>
      <c r="BQ50" s="3104"/>
      <c r="BR50" s="3104"/>
      <c r="BS50" s="3104"/>
      <c r="BT50" s="3104"/>
      <c r="BU50" s="3104"/>
      <c r="BV50" s="3104"/>
      <c r="BW50" s="3104"/>
      <c r="BX50" s="3104"/>
      <c r="BY50" s="3104"/>
      <c r="BZ50" s="3104"/>
      <c r="CA50" s="3104"/>
      <c r="CB50" s="3104"/>
      <c r="CC50" s="3104"/>
      <c r="CD50" s="3104"/>
      <c r="CE50" s="3104"/>
      <c r="CF50" s="3104"/>
      <c r="CG50" s="3104"/>
      <c r="CH50" s="3104"/>
      <c r="CI50" s="3104"/>
      <c r="CJ50" s="3104"/>
      <c r="CK50" s="3104"/>
      <c r="CL50" s="3104"/>
      <c r="CM50" s="3104"/>
      <c r="CN50" s="3104"/>
      <c r="CO50" s="3104"/>
      <c r="CP50" s="3104"/>
      <c r="CQ50" s="3104"/>
      <c r="CR50" s="3104"/>
      <c r="CS50" s="3104"/>
      <c r="CT50" s="3104"/>
      <c r="CU50" s="3104"/>
      <c r="CV50" s="3104"/>
      <c r="CW50" s="3104"/>
      <c r="CX50" s="3104"/>
      <c r="CY50" s="3104"/>
      <c r="CZ50" s="3104"/>
      <c r="DA50" s="3104"/>
      <c r="DB50" s="3104"/>
      <c r="DC50" s="3104"/>
      <c r="DD50" s="3104"/>
      <c r="DE50" s="3104"/>
      <c r="DF50" s="3104"/>
      <c r="DG50" s="3104"/>
      <c r="DH50" s="3104"/>
      <c r="DI50" s="3104"/>
      <c r="DJ50" s="3104"/>
      <c r="DK50" s="3104"/>
      <c r="DL50" s="3104"/>
      <c r="DM50" s="444"/>
      <c r="DN50" s="444"/>
      <c r="DO50" s="444"/>
      <c r="DP50" s="444"/>
      <c r="DQ50" s="444"/>
      <c r="DR50" s="444"/>
      <c r="DS50" s="444"/>
      <c r="DT50" s="444"/>
      <c r="DU50" s="444"/>
      <c r="EA50" s="447" t="s">
        <v>2182</v>
      </c>
      <c r="EB50" s="445" t="s">
        <v>2183</v>
      </c>
    </row>
    <row r="51" spans="1:132" ht="13.5" customHeight="1">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c r="BA51" s="3090"/>
      <c r="BB51" s="3090"/>
      <c r="BC51" s="3090"/>
      <c r="BD51" s="3090"/>
      <c r="BE51" s="3090"/>
      <c r="BF51" s="3090"/>
      <c r="BG51" s="3090"/>
      <c r="BH51" s="3090"/>
      <c r="BI51" s="3090"/>
      <c r="BJ51" s="3090"/>
      <c r="BK51" s="3090"/>
      <c r="BL51" s="3090"/>
      <c r="BM51" s="3090"/>
      <c r="BN51" s="3090"/>
      <c r="BO51" s="3090"/>
      <c r="BP51" s="3090"/>
      <c r="BQ51" s="3090"/>
      <c r="BR51" s="3090"/>
      <c r="BS51" s="3090"/>
      <c r="BT51" s="3090"/>
      <c r="BU51" s="3090"/>
      <c r="BV51" s="3090"/>
      <c r="BW51" s="3090"/>
      <c r="BX51" s="3090"/>
      <c r="BY51" s="3090"/>
      <c r="BZ51" s="3090"/>
      <c r="CA51" s="3090"/>
      <c r="CB51" s="3090"/>
      <c r="CC51" s="3090"/>
      <c r="CD51" s="3090"/>
      <c r="CE51" s="3090"/>
      <c r="CF51" s="3090"/>
      <c r="CG51" s="3090"/>
      <c r="CH51" s="3090"/>
      <c r="CI51" s="3090"/>
      <c r="CJ51" s="3090"/>
      <c r="CK51" s="3090"/>
      <c r="CL51" s="3090"/>
      <c r="CM51" s="3090"/>
      <c r="CN51" s="3090"/>
      <c r="CO51" s="3090"/>
      <c r="CP51" s="3090"/>
      <c r="CQ51" s="3090"/>
      <c r="CR51" s="3090"/>
      <c r="CS51" s="3090"/>
      <c r="CT51" s="3090"/>
      <c r="CU51" s="3090"/>
      <c r="CV51" s="3090"/>
      <c r="CW51" s="3090"/>
      <c r="CX51" s="3090"/>
      <c r="CY51" s="3090"/>
      <c r="CZ51" s="3090"/>
      <c r="DA51" s="3090"/>
      <c r="DB51" s="3090"/>
      <c r="DC51" s="3090"/>
      <c r="DD51" s="3090"/>
      <c r="DE51" s="3090"/>
      <c r="DF51" s="3090"/>
      <c r="DG51" s="3090"/>
      <c r="DH51" s="3090"/>
      <c r="DI51" s="3090"/>
      <c r="DJ51" s="3090"/>
      <c r="DK51" s="3090"/>
      <c r="DL51" s="3090"/>
      <c r="DM51" s="444"/>
      <c r="DN51" s="444"/>
      <c r="DO51" s="444"/>
      <c r="DP51" s="444"/>
      <c r="DQ51" s="444"/>
      <c r="DR51" s="444"/>
      <c r="DS51" s="444"/>
      <c r="DT51" s="444"/>
      <c r="DU51" s="444"/>
      <c r="EA51" s="447" t="s">
        <v>2184</v>
      </c>
      <c r="EB51" s="445" t="s">
        <v>2185</v>
      </c>
    </row>
    <row r="52" spans="1:132" ht="13.5" customHeight="1">
      <c r="A52" s="3090"/>
      <c r="B52" s="3183" t="s">
        <v>2186</v>
      </c>
      <c r="C52" s="3226"/>
      <c r="D52" s="3226"/>
      <c r="E52" s="3226"/>
      <c r="F52" s="3226"/>
      <c r="G52" s="3226"/>
      <c r="H52" s="3226"/>
      <c r="I52" s="3226"/>
      <c r="J52" s="3226"/>
      <c r="K52" s="3227"/>
      <c r="L52" s="3239" t="s">
        <v>2</v>
      </c>
      <c r="M52" s="3239"/>
      <c r="N52" s="3239"/>
      <c r="O52" s="3239"/>
      <c r="P52" s="3239"/>
      <c r="Q52" s="3239"/>
      <c r="R52" s="3239"/>
      <c r="S52" s="3239"/>
      <c r="T52" s="3239"/>
      <c r="U52" s="3239"/>
      <c r="V52" s="3239"/>
      <c r="W52" s="3239"/>
      <c r="X52" s="3239"/>
      <c r="Y52" s="3239"/>
      <c r="Z52" s="3239"/>
      <c r="AA52" s="3183" t="s">
        <v>1887</v>
      </c>
      <c r="AB52" s="3184"/>
      <c r="AC52" s="3184"/>
      <c r="AD52" s="3184"/>
      <c r="AE52" s="3185"/>
      <c r="AF52" s="3175" t="s">
        <v>5</v>
      </c>
      <c r="AG52" s="3176"/>
      <c r="AH52" s="3264" t="str">
        <f>★入力画面!BL58</f>
        <v/>
      </c>
      <c r="AI52" s="3264"/>
      <c r="AJ52" s="3264"/>
      <c r="AK52" s="3264"/>
      <c r="AL52" s="3264"/>
      <c r="AM52" s="3101"/>
      <c r="AN52" s="3101"/>
      <c r="AO52" s="3101"/>
      <c r="AP52" s="3101"/>
      <c r="AQ52" s="3101"/>
      <c r="AR52" s="3101"/>
      <c r="AS52" s="3101"/>
      <c r="AT52" s="3101"/>
      <c r="AU52" s="3101"/>
      <c r="AV52" s="3101"/>
      <c r="AW52" s="3101"/>
      <c r="AX52" s="3101"/>
      <c r="AY52" s="3101"/>
      <c r="AZ52" s="3101"/>
      <c r="BA52" s="3101"/>
      <c r="BB52" s="3101"/>
      <c r="BC52" s="3101"/>
      <c r="BD52" s="3101"/>
      <c r="BE52" s="3101"/>
      <c r="BF52" s="3102"/>
      <c r="BG52" s="3105"/>
      <c r="BH52" s="3152" t="s">
        <v>2187</v>
      </c>
      <c r="BI52" s="3248"/>
      <c r="BJ52" s="3248"/>
      <c r="BK52" s="3248"/>
      <c r="BL52" s="3248"/>
      <c r="BM52" s="3248"/>
      <c r="BN52" s="3248"/>
      <c r="BO52" s="3248"/>
      <c r="BP52" s="3248"/>
      <c r="BQ52" s="3249"/>
      <c r="BR52" s="3239" t="s">
        <v>2188</v>
      </c>
      <c r="BS52" s="3239"/>
      <c r="BT52" s="3239"/>
      <c r="BU52" s="3239"/>
      <c r="BV52" s="3239"/>
      <c r="BW52" s="3239"/>
      <c r="BX52" s="3239"/>
      <c r="BY52" s="3239"/>
      <c r="BZ52" s="3239"/>
      <c r="CA52" s="3239"/>
      <c r="CB52" s="3239"/>
      <c r="CC52" s="3239"/>
      <c r="CD52" s="3239"/>
      <c r="CE52" s="3239"/>
      <c r="CF52" s="3239"/>
      <c r="CG52" s="3239"/>
      <c r="CH52" s="3239"/>
      <c r="CI52" s="3239"/>
      <c r="CJ52" s="3239"/>
      <c r="CK52" s="3240"/>
      <c r="CL52" s="3250" t="s">
        <v>2189</v>
      </c>
      <c r="CM52" s="3239"/>
      <c r="CN52" s="3239"/>
      <c r="CO52" s="3239"/>
      <c r="CP52" s="3239"/>
      <c r="CQ52" s="3239"/>
      <c r="CR52" s="3239"/>
      <c r="CS52" s="3239"/>
      <c r="CT52" s="3239"/>
      <c r="CU52" s="3239"/>
      <c r="CV52" s="3239"/>
      <c r="CW52" s="3239"/>
      <c r="CX52" s="3239"/>
      <c r="CY52" s="3239"/>
      <c r="CZ52" s="3239"/>
      <c r="DA52" s="3239"/>
      <c r="DB52" s="3239"/>
      <c r="DC52" s="3239"/>
      <c r="DD52" s="3239"/>
      <c r="DE52" s="3239"/>
      <c r="DF52" s="3239"/>
      <c r="DG52" s="3239"/>
      <c r="DH52" s="3239"/>
      <c r="DI52" s="3239"/>
      <c r="DJ52" s="3239"/>
      <c r="DK52" s="3240"/>
      <c r="DL52" s="3104"/>
      <c r="DM52" s="444"/>
      <c r="DN52" s="444"/>
      <c r="DO52" s="444"/>
      <c r="DP52" s="444"/>
      <c r="DQ52" s="444"/>
      <c r="DR52" s="444"/>
      <c r="DS52" s="444"/>
      <c r="DT52" s="444"/>
      <c r="DU52" s="444"/>
      <c r="EA52" s="447"/>
      <c r="EB52" s="445" t="s">
        <v>2190</v>
      </c>
    </row>
    <row r="53" spans="1:132" ht="13.5" customHeight="1">
      <c r="A53" s="3090"/>
      <c r="B53" s="3103"/>
      <c r="C53" s="3104"/>
      <c r="D53" s="3104"/>
      <c r="E53" s="3104"/>
      <c r="F53" s="3104"/>
      <c r="G53" s="3104"/>
      <c r="H53" s="3104"/>
      <c r="I53" s="3104"/>
      <c r="J53" s="3104"/>
      <c r="K53" s="3105"/>
      <c r="L53" s="3241">
        <f>★入力画面!M54</f>
        <v>0</v>
      </c>
      <c r="M53" s="3241"/>
      <c r="N53" s="3241"/>
      <c r="O53" s="3241"/>
      <c r="P53" s="3241"/>
      <c r="Q53" s="3241"/>
      <c r="R53" s="3241"/>
      <c r="S53" s="3241"/>
      <c r="T53" s="3241"/>
      <c r="U53" s="3241"/>
      <c r="V53" s="3241"/>
      <c r="W53" s="3241"/>
      <c r="X53" s="3241"/>
      <c r="Y53" s="3241"/>
      <c r="Z53" s="3241"/>
      <c r="AA53" s="3103"/>
      <c r="AB53" s="3104"/>
      <c r="AC53" s="3104"/>
      <c r="AD53" s="3104"/>
      <c r="AE53" s="3105"/>
      <c r="AF53" s="3244">
        <f>★入力画面!M60</f>
        <v>0</v>
      </c>
      <c r="AG53" s="3245"/>
      <c r="AH53" s="3245"/>
      <c r="AI53" s="3245"/>
      <c r="AJ53" s="3245"/>
      <c r="AK53" s="3245"/>
      <c r="AL53" s="3245"/>
      <c r="AM53" s="3245"/>
      <c r="AN53" s="3245"/>
      <c r="AO53" s="3245"/>
      <c r="AP53" s="3245"/>
      <c r="AQ53" s="3245"/>
      <c r="AR53" s="3245"/>
      <c r="AS53" s="3245"/>
      <c r="AT53" s="3245"/>
      <c r="AU53" s="3245"/>
      <c r="AV53" s="3245"/>
      <c r="AW53" s="3245"/>
      <c r="AX53" s="3245"/>
      <c r="AY53" s="3245"/>
      <c r="AZ53" s="3245"/>
      <c r="BA53" s="3245"/>
      <c r="BB53" s="3245"/>
      <c r="BC53" s="3245"/>
      <c r="BD53" s="3245"/>
      <c r="BE53" s="3245"/>
      <c r="BF53" s="3246"/>
      <c r="BG53" s="3105"/>
      <c r="BH53" s="3170" t="s">
        <v>2191</v>
      </c>
      <c r="BI53" s="3090"/>
      <c r="BJ53" s="3090"/>
      <c r="BK53" s="3090"/>
      <c r="BL53" s="3090"/>
      <c r="BM53" s="3090"/>
      <c r="BN53" s="3090"/>
      <c r="BO53" s="3090"/>
      <c r="BP53" s="3090"/>
      <c r="BQ53" s="3197"/>
      <c r="BR53" s="3262" t="s">
        <v>557</v>
      </c>
      <c r="BS53" s="3251"/>
      <c r="BT53" s="3251"/>
      <c r="BU53" s="3251"/>
      <c r="BV53" s="3251"/>
      <c r="BW53" s="3251"/>
      <c r="BX53" s="3251"/>
      <c r="BY53" s="3251"/>
      <c r="BZ53" s="3251"/>
      <c r="CA53" s="3251"/>
      <c r="CB53" s="510"/>
      <c r="CC53" s="3251" t="s">
        <v>558</v>
      </c>
      <c r="CD53" s="3251"/>
      <c r="CE53" s="3251"/>
      <c r="CF53" s="3251"/>
      <c r="CG53" s="510"/>
      <c r="CH53" s="3251" t="s">
        <v>1127</v>
      </c>
      <c r="CI53" s="3251"/>
      <c r="CJ53" s="3251"/>
      <c r="CK53" s="3253"/>
      <c r="CL53" s="3255"/>
      <c r="CM53" s="3256"/>
      <c r="CN53" s="3256"/>
      <c r="CO53" s="3256"/>
      <c r="CP53" s="3256"/>
      <c r="CQ53" s="3256"/>
      <c r="CR53" s="3256"/>
      <c r="CS53" s="3256"/>
      <c r="CT53" s="3256"/>
      <c r="CU53" s="3256"/>
      <c r="CV53" s="3256"/>
      <c r="CW53" s="3256"/>
      <c r="CX53" s="3256"/>
      <c r="CY53" s="3256"/>
      <c r="CZ53" s="3256"/>
      <c r="DA53" s="3256"/>
      <c r="DB53" s="3256"/>
      <c r="DC53" s="3256"/>
      <c r="DD53" s="3256"/>
      <c r="DE53" s="3101" t="s">
        <v>2192</v>
      </c>
      <c r="DF53" s="3101"/>
      <c r="DG53" s="3101"/>
      <c r="DH53" s="3101"/>
      <c r="DI53" s="3101"/>
      <c r="DJ53" s="3101"/>
      <c r="DK53" s="3102"/>
      <c r="DL53" s="3104"/>
      <c r="DM53" s="444"/>
      <c r="DN53" s="444"/>
      <c r="DO53" s="444"/>
      <c r="DP53" s="444"/>
      <c r="DQ53" s="444"/>
      <c r="DR53" s="444"/>
      <c r="DS53" s="444"/>
      <c r="DT53" s="444"/>
      <c r="DU53" s="444"/>
      <c r="EB53" s="445" t="s">
        <v>2193</v>
      </c>
    </row>
    <row r="54" spans="1:132" ht="13.5" customHeight="1">
      <c r="A54" s="3090"/>
      <c r="B54" s="3103"/>
      <c r="C54" s="3104"/>
      <c r="D54" s="3104"/>
      <c r="E54" s="3104"/>
      <c r="F54" s="3104"/>
      <c r="G54" s="3104"/>
      <c r="H54" s="3104"/>
      <c r="I54" s="3104"/>
      <c r="J54" s="3104"/>
      <c r="K54" s="3105"/>
      <c r="L54" s="3242"/>
      <c r="M54" s="3242"/>
      <c r="N54" s="3242"/>
      <c r="O54" s="3242"/>
      <c r="P54" s="3242"/>
      <c r="Q54" s="3242"/>
      <c r="R54" s="3242"/>
      <c r="S54" s="3242"/>
      <c r="T54" s="3242"/>
      <c r="U54" s="3242"/>
      <c r="V54" s="3242"/>
      <c r="W54" s="3242"/>
      <c r="X54" s="3242"/>
      <c r="Y54" s="3242"/>
      <c r="Z54" s="3242"/>
      <c r="AA54" s="3103"/>
      <c r="AB54" s="3104"/>
      <c r="AC54" s="3104"/>
      <c r="AD54" s="3104"/>
      <c r="AE54" s="3105"/>
      <c r="AF54" s="3244"/>
      <c r="AG54" s="3245"/>
      <c r="AH54" s="3245"/>
      <c r="AI54" s="3245"/>
      <c r="AJ54" s="3245"/>
      <c r="AK54" s="3245"/>
      <c r="AL54" s="3245"/>
      <c r="AM54" s="3245"/>
      <c r="AN54" s="3245"/>
      <c r="AO54" s="3245"/>
      <c r="AP54" s="3245"/>
      <c r="AQ54" s="3245"/>
      <c r="AR54" s="3245"/>
      <c r="AS54" s="3245"/>
      <c r="AT54" s="3245"/>
      <c r="AU54" s="3245"/>
      <c r="AV54" s="3245"/>
      <c r="AW54" s="3245"/>
      <c r="AX54" s="3245"/>
      <c r="AY54" s="3245"/>
      <c r="AZ54" s="3245"/>
      <c r="BA54" s="3245"/>
      <c r="BB54" s="3245"/>
      <c r="BC54" s="3245"/>
      <c r="BD54" s="3245"/>
      <c r="BE54" s="3245"/>
      <c r="BF54" s="3246"/>
      <c r="BG54" s="3105"/>
      <c r="BH54" s="3170" t="s">
        <v>2194</v>
      </c>
      <c r="BI54" s="3090"/>
      <c r="BJ54" s="3090"/>
      <c r="BK54" s="3090"/>
      <c r="BL54" s="3090"/>
      <c r="BM54" s="3090"/>
      <c r="BN54" s="3090"/>
      <c r="BO54" s="3090"/>
      <c r="BP54" s="3090"/>
      <c r="BQ54" s="3197"/>
      <c r="BR54" s="3263"/>
      <c r="BS54" s="3252"/>
      <c r="BT54" s="3252"/>
      <c r="BU54" s="3252"/>
      <c r="BV54" s="3252"/>
      <c r="BW54" s="3252"/>
      <c r="BX54" s="3252"/>
      <c r="BY54" s="3252"/>
      <c r="BZ54" s="3252"/>
      <c r="CA54" s="3252"/>
      <c r="CB54" s="511"/>
      <c r="CC54" s="3252"/>
      <c r="CD54" s="3252"/>
      <c r="CE54" s="3252"/>
      <c r="CF54" s="3252"/>
      <c r="CG54" s="511"/>
      <c r="CH54" s="3252"/>
      <c r="CI54" s="3252"/>
      <c r="CJ54" s="3252"/>
      <c r="CK54" s="3254"/>
      <c r="CL54" s="3257"/>
      <c r="CM54" s="3258"/>
      <c r="CN54" s="3258"/>
      <c r="CO54" s="3258"/>
      <c r="CP54" s="3258"/>
      <c r="CQ54" s="3258"/>
      <c r="CR54" s="3258"/>
      <c r="CS54" s="3258"/>
      <c r="CT54" s="3258"/>
      <c r="CU54" s="3258"/>
      <c r="CV54" s="3258"/>
      <c r="CW54" s="3258"/>
      <c r="CX54" s="3258"/>
      <c r="CY54" s="3258"/>
      <c r="CZ54" s="3258"/>
      <c r="DA54" s="3258"/>
      <c r="DB54" s="3258"/>
      <c r="DC54" s="3258"/>
      <c r="DD54" s="3258"/>
      <c r="DE54" s="3107"/>
      <c r="DF54" s="3107"/>
      <c r="DG54" s="3107"/>
      <c r="DH54" s="3107"/>
      <c r="DI54" s="3107"/>
      <c r="DJ54" s="3107"/>
      <c r="DK54" s="3108"/>
      <c r="DL54" s="3104"/>
      <c r="DM54" s="444"/>
      <c r="DN54" s="444"/>
      <c r="DO54" s="444"/>
      <c r="DP54" s="444"/>
      <c r="DQ54" s="444"/>
      <c r="DR54" s="444"/>
      <c r="DS54" s="444"/>
      <c r="DT54" s="444"/>
      <c r="DU54" s="444"/>
      <c r="EB54" s="445" t="s">
        <v>2195</v>
      </c>
    </row>
    <row r="55" spans="1:132" ht="13.5" customHeight="1">
      <c r="A55" s="3090"/>
      <c r="B55" s="3103"/>
      <c r="C55" s="3104"/>
      <c r="D55" s="3104"/>
      <c r="E55" s="3104"/>
      <c r="F55" s="3104"/>
      <c r="G55" s="3104"/>
      <c r="H55" s="3104"/>
      <c r="I55" s="3104"/>
      <c r="J55" s="3104"/>
      <c r="K55" s="3105"/>
      <c r="L55" s="3243"/>
      <c r="M55" s="3243"/>
      <c r="N55" s="3243"/>
      <c r="O55" s="3243"/>
      <c r="P55" s="3243"/>
      <c r="Q55" s="3243"/>
      <c r="R55" s="3243"/>
      <c r="S55" s="3243"/>
      <c r="T55" s="3243"/>
      <c r="U55" s="3243"/>
      <c r="V55" s="3243"/>
      <c r="W55" s="3243"/>
      <c r="X55" s="3243"/>
      <c r="Y55" s="3243"/>
      <c r="Z55" s="3243"/>
      <c r="AA55" s="3106"/>
      <c r="AB55" s="3107"/>
      <c r="AC55" s="3107"/>
      <c r="AD55" s="3107"/>
      <c r="AE55" s="3108"/>
      <c r="AF55" s="3106" t="s">
        <v>1527</v>
      </c>
      <c r="AG55" s="3107"/>
      <c r="AH55" s="3107"/>
      <c r="AI55" s="3247" t="str">
        <f>IF(★入力画面!T61="","　　　　　　（　　　　　）",★入力画面!BL61)</f>
        <v>　　　　　　（　　　　　）</v>
      </c>
      <c r="AJ55" s="3247"/>
      <c r="AK55" s="3247"/>
      <c r="AL55" s="3247"/>
      <c r="AM55" s="3247"/>
      <c r="AN55" s="3247"/>
      <c r="AO55" s="3247"/>
      <c r="AP55" s="3247"/>
      <c r="AQ55" s="3247"/>
      <c r="AR55" s="3247"/>
      <c r="AS55" s="3247"/>
      <c r="AT55" s="3247"/>
      <c r="AU55" s="3247"/>
      <c r="AV55" s="3247"/>
      <c r="AW55" s="3247"/>
      <c r="AX55" s="3107"/>
      <c r="AY55" s="3107"/>
      <c r="AZ55" s="3107"/>
      <c r="BA55" s="3107"/>
      <c r="BB55" s="3107"/>
      <c r="BC55" s="3107"/>
      <c r="BD55" s="3107"/>
      <c r="BE55" s="3107"/>
      <c r="BF55" s="3108"/>
      <c r="BG55" s="3105"/>
      <c r="BH55" s="3103"/>
      <c r="BI55" s="3104"/>
      <c r="BJ55" s="3104"/>
      <c r="BK55" s="3104"/>
      <c r="BL55" s="3104"/>
      <c r="BM55" s="3104"/>
      <c r="BN55" s="3104"/>
      <c r="BO55" s="3104"/>
      <c r="BP55" s="3104"/>
      <c r="BQ55" s="3105"/>
      <c r="BR55" s="3259" t="s">
        <v>2196</v>
      </c>
      <c r="BS55" s="3259"/>
      <c r="BT55" s="3259"/>
      <c r="BU55" s="3260"/>
      <c r="BV55" s="3250" t="s">
        <v>2197</v>
      </c>
      <c r="BW55" s="3239"/>
      <c r="BX55" s="3239"/>
      <c r="BY55" s="3239"/>
      <c r="BZ55" s="3239"/>
      <c r="CA55" s="3239"/>
      <c r="CB55" s="3239"/>
      <c r="CC55" s="3239"/>
      <c r="CD55" s="3239"/>
      <c r="CE55" s="3239"/>
      <c r="CF55" s="3239"/>
      <c r="CG55" s="3240"/>
      <c r="CH55" s="3261" t="s">
        <v>2198</v>
      </c>
      <c r="CI55" s="3259"/>
      <c r="CJ55" s="3259"/>
      <c r="CK55" s="3260"/>
      <c r="CL55" s="3130" t="s">
        <v>563</v>
      </c>
      <c r="CM55" s="3131"/>
      <c r="CN55" s="3131"/>
      <c r="CO55" s="3131"/>
      <c r="CP55" s="3131"/>
      <c r="CQ55" s="3131"/>
      <c r="CR55" s="3131"/>
      <c r="CS55" s="3131"/>
      <c r="CT55" s="3131"/>
      <c r="CU55" s="3131"/>
      <c r="CV55" s="3131"/>
      <c r="CW55" s="3131"/>
      <c r="CX55" s="3131"/>
      <c r="CY55" s="3131"/>
      <c r="CZ55" s="3131"/>
      <c r="DA55" s="3131"/>
      <c r="DB55" s="3131"/>
      <c r="DC55" s="3131"/>
      <c r="DD55" s="3131"/>
      <c r="DE55" s="3131"/>
      <c r="DF55" s="3131"/>
      <c r="DG55" s="3131"/>
      <c r="DH55" s="3131"/>
      <c r="DI55" s="3131"/>
      <c r="DJ55" s="3131"/>
      <c r="DK55" s="3132"/>
      <c r="DL55" s="3104"/>
      <c r="DM55" s="444"/>
      <c r="DN55" s="444"/>
      <c r="DO55" s="444"/>
      <c r="DP55" s="444"/>
      <c r="DQ55" s="444"/>
      <c r="DR55" s="444"/>
      <c r="DS55" s="444"/>
      <c r="DT55" s="444"/>
      <c r="DU55" s="444"/>
      <c r="EB55" s="445" t="s">
        <v>2199</v>
      </c>
    </row>
    <row r="56" spans="1:132" ht="13.5" customHeight="1">
      <c r="A56" s="3090"/>
      <c r="B56" s="3103"/>
      <c r="C56" s="3104"/>
      <c r="D56" s="3104"/>
      <c r="E56" s="3104"/>
      <c r="F56" s="3104"/>
      <c r="G56" s="3104"/>
      <c r="H56" s="3104"/>
      <c r="I56" s="3104"/>
      <c r="J56" s="3104"/>
      <c r="K56" s="3105"/>
      <c r="L56" s="3239" t="s">
        <v>2</v>
      </c>
      <c r="M56" s="3239"/>
      <c r="N56" s="3239"/>
      <c r="O56" s="3239"/>
      <c r="P56" s="3239"/>
      <c r="Q56" s="3239"/>
      <c r="R56" s="3239"/>
      <c r="S56" s="3239"/>
      <c r="T56" s="3239"/>
      <c r="U56" s="3239"/>
      <c r="V56" s="3239"/>
      <c r="W56" s="3239"/>
      <c r="X56" s="3239"/>
      <c r="Y56" s="3239"/>
      <c r="Z56" s="3240"/>
      <c r="AA56" s="3183" t="s">
        <v>1887</v>
      </c>
      <c r="AB56" s="3184"/>
      <c r="AC56" s="3184"/>
      <c r="AD56" s="3184"/>
      <c r="AE56" s="3185"/>
      <c r="AF56" s="3175" t="s">
        <v>5</v>
      </c>
      <c r="AG56" s="3176"/>
      <c r="AH56" s="3101"/>
      <c r="AI56" s="3101"/>
      <c r="AJ56" s="3101"/>
      <c r="AK56" s="3101"/>
      <c r="AL56" s="3101"/>
      <c r="AM56" s="3101"/>
      <c r="AN56" s="3101"/>
      <c r="AO56" s="3101"/>
      <c r="AP56" s="3101"/>
      <c r="AQ56" s="3101"/>
      <c r="AR56" s="3101"/>
      <c r="AS56" s="3101"/>
      <c r="AT56" s="3101"/>
      <c r="AU56" s="3101"/>
      <c r="AV56" s="3101"/>
      <c r="AW56" s="3101"/>
      <c r="AX56" s="3101"/>
      <c r="AY56" s="3101"/>
      <c r="AZ56" s="3101"/>
      <c r="BA56" s="3101"/>
      <c r="BB56" s="3101"/>
      <c r="BC56" s="3101"/>
      <c r="BD56" s="3101"/>
      <c r="BE56" s="3101"/>
      <c r="BF56" s="3102"/>
      <c r="BG56" s="3105"/>
      <c r="BH56" s="3103"/>
      <c r="BI56" s="3104"/>
      <c r="BJ56" s="3104"/>
      <c r="BK56" s="3104"/>
      <c r="BL56" s="3104"/>
      <c r="BM56" s="3104"/>
      <c r="BN56" s="3104"/>
      <c r="BO56" s="3104"/>
      <c r="BP56" s="3104"/>
      <c r="BQ56" s="3105"/>
      <c r="BR56" s="3226"/>
      <c r="BS56" s="3226"/>
      <c r="BT56" s="3226"/>
      <c r="BU56" s="3227"/>
      <c r="BV56" s="3210"/>
      <c r="BW56" s="3211"/>
      <c r="BX56" s="3211"/>
      <c r="BY56" s="3211"/>
      <c r="BZ56" s="3211"/>
      <c r="CA56" s="3211"/>
      <c r="CB56" s="3211"/>
      <c r="CC56" s="3211"/>
      <c r="CD56" s="3211"/>
      <c r="CE56" s="3211"/>
      <c r="CF56" s="3211"/>
      <c r="CG56" s="3212"/>
      <c r="CH56" s="3232"/>
      <c r="CI56" s="3226"/>
      <c r="CJ56" s="3226"/>
      <c r="CK56" s="3226"/>
      <c r="CL56" s="3175" t="s">
        <v>5</v>
      </c>
      <c r="CM56" s="3176"/>
      <c r="CN56" s="3101"/>
      <c r="CO56" s="3101"/>
      <c r="CP56" s="3101"/>
      <c r="CQ56" s="3101"/>
      <c r="CR56" s="3101"/>
      <c r="CS56" s="3101"/>
      <c r="CT56" s="3101"/>
      <c r="CU56" s="3101"/>
      <c r="CV56" s="3101"/>
      <c r="CW56" s="3101"/>
      <c r="CX56" s="3101"/>
      <c r="CY56" s="3101"/>
      <c r="CZ56" s="3101"/>
      <c r="DA56" s="3101"/>
      <c r="DB56" s="3101"/>
      <c r="DC56" s="3101"/>
      <c r="DD56" s="3101"/>
      <c r="DE56" s="3101"/>
      <c r="DF56" s="3101"/>
      <c r="DG56" s="3101"/>
      <c r="DH56" s="3101"/>
      <c r="DI56" s="3101"/>
      <c r="DJ56" s="3101"/>
      <c r="DK56" s="3102"/>
      <c r="DL56" s="3104"/>
      <c r="DM56" s="444"/>
      <c r="DN56" s="444"/>
      <c r="DO56" s="444"/>
      <c r="DP56" s="444"/>
      <c r="DQ56" s="444"/>
      <c r="DR56" s="444"/>
      <c r="DS56" s="444"/>
      <c r="DT56" s="444"/>
      <c r="DU56" s="444"/>
      <c r="EB56" s="445" t="s">
        <v>2200</v>
      </c>
    </row>
    <row r="57" spans="1:132" ht="6.75" customHeight="1">
      <c r="A57" s="3090"/>
      <c r="B57" s="3103"/>
      <c r="C57" s="3104"/>
      <c r="D57" s="3104"/>
      <c r="E57" s="3104"/>
      <c r="F57" s="3104"/>
      <c r="G57" s="3104"/>
      <c r="H57" s="3104"/>
      <c r="I57" s="3104"/>
      <c r="J57" s="3104"/>
      <c r="K57" s="3105"/>
      <c r="L57" s="3221"/>
      <c r="M57" s="3221"/>
      <c r="N57" s="3221"/>
      <c r="O57" s="3221"/>
      <c r="P57" s="3221"/>
      <c r="Q57" s="3221"/>
      <c r="R57" s="3221"/>
      <c r="S57" s="3221"/>
      <c r="T57" s="3221"/>
      <c r="U57" s="3221"/>
      <c r="V57" s="3221"/>
      <c r="W57" s="3221"/>
      <c r="X57" s="3221"/>
      <c r="Y57" s="3221"/>
      <c r="Z57" s="3222"/>
      <c r="AA57" s="3103"/>
      <c r="AB57" s="3104"/>
      <c r="AC57" s="3104"/>
      <c r="AD57" s="3104"/>
      <c r="AE57" s="3105"/>
      <c r="AF57" s="3103"/>
      <c r="AG57" s="3104"/>
      <c r="AH57" s="3104"/>
      <c r="AI57" s="3104"/>
      <c r="AJ57" s="3104"/>
      <c r="AK57" s="3104"/>
      <c r="AL57" s="3104"/>
      <c r="AM57" s="3104"/>
      <c r="AN57" s="3104"/>
      <c r="AO57" s="3104"/>
      <c r="AP57" s="3104"/>
      <c r="AQ57" s="3104"/>
      <c r="AR57" s="3104"/>
      <c r="AS57" s="3104"/>
      <c r="AT57" s="3104"/>
      <c r="AU57" s="3104"/>
      <c r="AV57" s="3104"/>
      <c r="AW57" s="3104"/>
      <c r="AX57" s="3104"/>
      <c r="AY57" s="3104"/>
      <c r="AZ57" s="3104"/>
      <c r="BA57" s="3104"/>
      <c r="BB57" s="3104"/>
      <c r="BC57" s="3104"/>
      <c r="BD57" s="3104"/>
      <c r="BE57" s="3104"/>
      <c r="BF57" s="3105"/>
      <c r="BG57" s="3105"/>
      <c r="BH57" s="3103"/>
      <c r="BI57" s="3104"/>
      <c r="BJ57" s="3104"/>
      <c r="BK57" s="3104"/>
      <c r="BL57" s="3104"/>
      <c r="BM57" s="3104"/>
      <c r="BN57" s="3104"/>
      <c r="BO57" s="3104"/>
      <c r="BP57" s="3104"/>
      <c r="BQ57" s="3105"/>
      <c r="BR57" s="3228"/>
      <c r="BS57" s="3228"/>
      <c r="BT57" s="3228"/>
      <c r="BU57" s="3229"/>
      <c r="BV57" s="3213"/>
      <c r="BW57" s="3214"/>
      <c r="BX57" s="3214"/>
      <c r="BY57" s="3214"/>
      <c r="BZ57" s="3214"/>
      <c r="CA57" s="3214"/>
      <c r="CB57" s="3214"/>
      <c r="CC57" s="3214"/>
      <c r="CD57" s="3214"/>
      <c r="CE57" s="3214"/>
      <c r="CF57" s="3214"/>
      <c r="CG57" s="3215"/>
      <c r="CH57" s="3233"/>
      <c r="CI57" s="3228"/>
      <c r="CJ57" s="3228"/>
      <c r="CK57" s="3228"/>
      <c r="CL57" s="3170"/>
      <c r="CM57" s="3090"/>
      <c r="CN57" s="3104"/>
      <c r="CO57" s="3104"/>
      <c r="CP57" s="3104"/>
      <c r="CQ57" s="3104"/>
      <c r="CR57" s="3104"/>
      <c r="CS57" s="3104"/>
      <c r="CT57" s="3104"/>
      <c r="CU57" s="3104"/>
      <c r="CV57" s="3104"/>
      <c r="CW57" s="3104"/>
      <c r="CX57" s="3104"/>
      <c r="CY57" s="3104"/>
      <c r="CZ57" s="3104"/>
      <c r="DA57" s="3104"/>
      <c r="DB57" s="3104"/>
      <c r="DC57" s="3104"/>
      <c r="DD57" s="3104"/>
      <c r="DE57" s="3104"/>
      <c r="DF57" s="3104"/>
      <c r="DG57" s="3104"/>
      <c r="DH57" s="3104"/>
      <c r="DI57" s="3104"/>
      <c r="DJ57" s="3104"/>
      <c r="DK57" s="3105"/>
      <c r="DL57" s="3104"/>
      <c r="DM57" s="444"/>
      <c r="DN57" s="444"/>
      <c r="DO57" s="444"/>
      <c r="DP57" s="444"/>
      <c r="DQ57" s="444"/>
      <c r="DR57" s="444"/>
      <c r="DS57" s="444"/>
      <c r="DT57" s="444"/>
      <c r="DU57" s="444"/>
      <c r="EB57" s="445" t="s">
        <v>2201</v>
      </c>
    </row>
    <row r="58" spans="1:132" ht="6.75" customHeight="1">
      <c r="A58" s="3090"/>
      <c r="B58" s="3103"/>
      <c r="C58" s="3104"/>
      <c r="D58" s="3104"/>
      <c r="E58" s="3104"/>
      <c r="F58" s="3104"/>
      <c r="G58" s="3104"/>
      <c r="H58" s="3104"/>
      <c r="I58" s="3104"/>
      <c r="J58" s="3104"/>
      <c r="K58" s="3105"/>
      <c r="L58" s="3223"/>
      <c r="M58" s="3223"/>
      <c r="N58" s="3223"/>
      <c r="O58" s="3223"/>
      <c r="P58" s="3223"/>
      <c r="Q58" s="3223"/>
      <c r="R58" s="3223"/>
      <c r="S58" s="3223"/>
      <c r="T58" s="3223"/>
      <c r="U58" s="3223"/>
      <c r="V58" s="3223"/>
      <c r="W58" s="3223"/>
      <c r="X58" s="3223"/>
      <c r="Y58" s="3223"/>
      <c r="Z58" s="3224"/>
      <c r="AA58" s="3103"/>
      <c r="AB58" s="3104"/>
      <c r="AC58" s="3104"/>
      <c r="AD58" s="3104"/>
      <c r="AE58" s="3105"/>
      <c r="AF58" s="3103"/>
      <c r="AG58" s="3104"/>
      <c r="AH58" s="3104"/>
      <c r="AI58" s="3104"/>
      <c r="AJ58" s="3104"/>
      <c r="AK58" s="3104"/>
      <c r="AL58" s="3104"/>
      <c r="AM58" s="3104"/>
      <c r="AN58" s="3104"/>
      <c r="AO58" s="3104"/>
      <c r="AP58" s="3104"/>
      <c r="AQ58" s="3104"/>
      <c r="AR58" s="3104"/>
      <c r="AS58" s="3104"/>
      <c r="AT58" s="3104"/>
      <c r="AU58" s="3104"/>
      <c r="AV58" s="3104"/>
      <c r="AW58" s="3104"/>
      <c r="AX58" s="3104"/>
      <c r="AY58" s="3104"/>
      <c r="AZ58" s="3104"/>
      <c r="BA58" s="3104"/>
      <c r="BB58" s="3104"/>
      <c r="BC58" s="3104"/>
      <c r="BD58" s="3104"/>
      <c r="BE58" s="3104"/>
      <c r="BF58" s="3105"/>
      <c r="BG58" s="3105"/>
      <c r="BH58" s="3103"/>
      <c r="BI58" s="3104"/>
      <c r="BJ58" s="3104"/>
      <c r="BK58" s="3104"/>
      <c r="BL58" s="3104"/>
      <c r="BM58" s="3104"/>
      <c r="BN58" s="3104"/>
      <c r="BO58" s="3104"/>
      <c r="BP58" s="3104"/>
      <c r="BQ58" s="3105"/>
      <c r="BR58" s="3228"/>
      <c r="BS58" s="3228"/>
      <c r="BT58" s="3228"/>
      <c r="BU58" s="3229"/>
      <c r="BV58" s="3213"/>
      <c r="BW58" s="3214"/>
      <c r="BX58" s="3214"/>
      <c r="BY58" s="3214"/>
      <c r="BZ58" s="3214"/>
      <c r="CA58" s="3214"/>
      <c r="CB58" s="3214"/>
      <c r="CC58" s="3214"/>
      <c r="CD58" s="3214"/>
      <c r="CE58" s="3214"/>
      <c r="CF58" s="3214"/>
      <c r="CG58" s="3215"/>
      <c r="CH58" s="3233"/>
      <c r="CI58" s="3228"/>
      <c r="CJ58" s="3228"/>
      <c r="CK58" s="3228"/>
      <c r="CL58" s="3170" t="s">
        <v>1527</v>
      </c>
      <c r="CM58" s="3090"/>
      <c r="CN58" s="3090"/>
      <c r="CO58" s="3104" t="s">
        <v>2202</v>
      </c>
      <c r="CP58" s="3104"/>
      <c r="CQ58" s="3104"/>
      <c r="CR58" s="3104"/>
      <c r="CS58" s="3104"/>
      <c r="CT58" s="3104"/>
      <c r="CU58" s="3104"/>
      <c r="CV58" s="3104"/>
      <c r="CW58" s="3104"/>
      <c r="CX58" s="3104"/>
      <c r="CY58" s="3104"/>
      <c r="CZ58" s="3104"/>
      <c r="DA58" s="3104"/>
      <c r="DB58" s="3104"/>
      <c r="DC58" s="3104"/>
      <c r="DD58" s="3104"/>
      <c r="DE58" s="3104"/>
      <c r="DF58" s="3104"/>
      <c r="DG58" s="3104"/>
      <c r="DH58" s="3104"/>
      <c r="DI58" s="3104"/>
      <c r="DJ58" s="3104"/>
      <c r="DK58" s="3105"/>
      <c r="DL58" s="3104"/>
      <c r="DM58" s="444"/>
      <c r="DN58" s="444"/>
      <c r="DO58" s="444"/>
      <c r="DP58" s="444"/>
      <c r="DQ58" s="444"/>
      <c r="DR58" s="444"/>
      <c r="DS58" s="444"/>
      <c r="DT58" s="444"/>
      <c r="DU58" s="444"/>
      <c r="EB58" s="445" t="s">
        <v>2203</v>
      </c>
    </row>
    <row r="59" spans="1:132" ht="6.75" customHeight="1">
      <c r="A59" s="3090"/>
      <c r="B59" s="3103"/>
      <c r="C59" s="3104"/>
      <c r="D59" s="3104"/>
      <c r="E59" s="3104"/>
      <c r="F59" s="3104"/>
      <c r="G59" s="3104"/>
      <c r="H59" s="3104"/>
      <c r="I59" s="3104"/>
      <c r="J59" s="3104"/>
      <c r="K59" s="3105"/>
      <c r="L59" s="3223"/>
      <c r="M59" s="3223"/>
      <c r="N59" s="3223"/>
      <c r="O59" s="3223"/>
      <c r="P59" s="3223"/>
      <c r="Q59" s="3223"/>
      <c r="R59" s="3223"/>
      <c r="S59" s="3223"/>
      <c r="T59" s="3223"/>
      <c r="U59" s="3223"/>
      <c r="V59" s="3223"/>
      <c r="W59" s="3223"/>
      <c r="X59" s="3223"/>
      <c r="Y59" s="3223"/>
      <c r="Z59" s="3224"/>
      <c r="AA59" s="3103"/>
      <c r="AB59" s="3104"/>
      <c r="AC59" s="3104"/>
      <c r="AD59" s="3104"/>
      <c r="AE59" s="3105"/>
      <c r="AF59" s="3103"/>
      <c r="AG59" s="3104"/>
      <c r="AH59" s="3104"/>
      <c r="AI59" s="3104"/>
      <c r="AJ59" s="3104"/>
      <c r="AK59" s="3104"/>
      <c r="AL59" s="3104"/>
      <c r="AM59" s="3104"/>
      <c r="AN59" s="3104"/>
      <c r="AO59" s="3104"/>
      <c r="AP59" s="3104"/>
      <c r="AQ59" s="3104"/>
      <c r="AR59" s="3104"/>
      <c r="AS59" s="3104"/>
      <c r="AT59" s="3104"/>
      <c r="AU59" s="3104"/>
      <c r="AV59" s="3104"/>
      <c r="AW59" s="3104"/>
      <c r="AX59" s="3104"/>
      <c r="AY59" s="3104"/>
      <c r="AZ59" s="3104"/>
      <c r="BA59" s="3104"/>
      <c r="BB59" s="3104"/>
      <c r="BC59" s="3104"/>
      <c r="BD59" s="3104"/>
      <c r="BE59" s="3104"/>
      <c r="BF59" s="3105"/>
      <c r="BG59" s="3105"/>
      <c r="BH59" s="3103"/>
      <c r="BI59" s="3104"/>
      <c r="BJ59" s="3104"/>
      <c r="BK59" s="3104"/>
      <c r="BL59" s="3104"/>
      <c r="BM59" s="3104"/>
      <c r="BN59" s="3104"/>
      <c r="BO59" s="3104"/>
      <c r="BP59" s="3104"/>
      <c r="BQ59" s="3105"/>
      <c r="BR59" s="3230"/>
      <c r="BS59" s="3230"/>
      <c r="BT59" s="3230"/>
      <c r="BU59" s="3231"/>
      <c r="BV59" s="3216"/>
      <c r="BW59" s="3217"/>
      <c r="BX59" s="3217"/>
      <c r="BY59" s="3217"/>
      <c r="BZ59" s="3217"/>
      <c r="CA59" s="3217"/>
      <c r="CB59" s="3217"/>
      <c r="CC59" s="3217"/>
      <c r="CD59" s="3217"/>
      <c r="CE59" s="3217"/>
      <c r="CF59" s="3217"/>
      <c r="CG59" s="3218"/>
      <c r="CH59" s="3234"/>
      <c r="CI59" s="3230"/>
      <c r="CJ59" s="3230"/>
      <c r="CK59" s="3230"/>
      <c r="CL59" s="3171"/>
      <c r="CM59" s="3172"/>
      <c r="CN59" s="3172"/>
      <c r="CO59" s="3107"/>
      <c r="CP59" s="3107"/>
      <c r="CQ59" s="3107"/>
      <c r="CR59" s="3107"/>
      <c r="CS59" s="3107"/>
      <c r="CT59" s="3107"/>
      <c r="CU59" s="3107"/>
      <c r="CV59" s="3107"/>
      <c r="CW59" s="3107"/>
      <c r="CX59" s="3107"/>
      <c r="CY59" s="3107"/>
      <c r="CZ59" s="3107"/>
      <c r="DA59" s="3107"/>
      <c r="DB59" s="3107"/>
      <c r="DC59" s="3107"/>
      <c r="DD59" s="3107"/>
      <c r="DE59" s="3107"/>
      <c r="DF59" s="3107"/>
      <c r="DG59" s="3107"/>
      <c r="DH59" s="3107"/>
      <c r="DI59" s="3107"/>
      <c r="DJ59" s="3107"/>
      <c r="DK59" s="3108"/>
      <c r="DL59" s="3104"/>
      <c r="DM59" s="444"/>
      <c r="DN59" s="444"/>
      <c r="DO59" s="444"/>
      <c r="DP59" s="444"/>
      <c r="DQ59" s="444"/>
      <c r="DR59" s="444"/>
      <c r="DS59" s="444"/>
      <c r="DT59" s="444"/>
      <c r="DU59" s="444"/>
      <c r="EB59" s="445" t="s">
        <v>2204</v>
      </c>
    </row>
    <row r="60" spans="1:132" ht="6.75" customHeight="1">
      <c r="A60" s="3090"/>
      <c r="B60" s="3103"/>
      <c r="C60" s="3104"/>
      <c r="D60" s="3104"/>
      <c r="E60" s="3104"/>
      <c r="F60" s="3104"/>
      <c r="G60" s="3104"/>
      <c r="H60" s="3104"/>
      <c r="I60" s="3104"/>
      <c r="J60" s="3104"/>
      <c r="K60" s="3105"/>
      <c r="L60" s="3223"/>
      <c r="M60" s="3223"/>
      <c r="N60" s="3223"/>
      <c r="O60" s="3223"/>
      <c r="P60" s="3223"/>
      <c r="Q60" s="3223"/>
      <c r="R60" s="3223"/>
      <c r="S60" s="3223"/>
      <c r="T60" s="3223"/>
      <c r="U60" s="3223"/>
      <c r="V60" s="3223"/>
      <c r="W60" s="3223"/>
      <c r="X60" s="3223"/>
      <c r="Y60" s="3223"/>
      <c r="Z60" s="3224"/>
      <c r="AA60" s="3103"/>
      <c r="AB60" s="3104"/>
      <c r="AC60" s="3104"/>
      <c r="AD60" s="3104"/>
      <c r="AE60" s="3105"/>
      <c r="AF60" s="3103"/>
      <c r="AG60" s="3104"/>
      <c r="AH60" s="3104"/>
      <c r="AI60" s="3104"/>
      <c r="AJ60" s="3104"/>
      <c r="AK60" s="3104"/>
      <c r="AL60" s="3104"/>
      <c r="AM60" s="3104"/>
      <c r="AN60" s="3104"/>
      <c r="AO60" s="3104"/>
      <c r="AP60" s="3104"/>
      <c r="AQ60" s="3104"/>
      <c r="AR60" s="3104"/>
      <c r="AS60" s="3104"/>
      <c r="AT60" s="3104"/>
      <c r="AU60" s="3104"/>
      <c r="AV60" s="3104"/>
      <c r="AW60" s="3104"/>
      <c r="AX60" s="3104"/>
      <c r="AY60" s="3104"/>
      <c r="AZ60" s="3104"/>
      <c r="BA60" s="3104"/>
      <c r="BB60" s="3104"/>
      <c r="BC60" s="3104"/>
      <c r="BD60" s="3104"/>
      <c r="BE60" s="3104"/>
      <c r="BF60" s="3105"/>
      <c r="BG60" s="3105"/>
      <c r="BH60" s="3103"/>
      <c r="BI60" s="3104"/>
      <c r="BJ60" s="3104"/>
      <c r="BK60" s="3104"/>
      <c r="BL60" s="3104"/>
      <c r="BM60" s="3104"/>
      <c r="BN60" s="3104"/>
      <c r="BO60" s="3104"/>
      <c r="BP60" s="3104"/>
      <c r="BQ60" s="3105"/>
      <c r="BR60" s="3226"/>
      <c r="BS60" s="3226"/>
      <c r="BT60" s="3226"/>
      <c r="BU60" s="3227"/>
      <c r="BV60" s="3210"/>
      <c r="BW60" s="3211"/>
      <c r="BX60" s="3211"/>
      <c r="BY60" s="3211"/>
      <c r="BZ60" s="3211"/>
      <c r="CA60" s="3211"/>
      <c r="CB60" s="3211"/>
      <c r="CC60" s="3211"/>
      <c r="CD60" s="3211"/>
      <c r="CE60" s="3211"/>
      <c r="CF60" s="3211"/>
      <c r="CG60" s="3212"/>
      <c r="CH60" s="3232"/>
      <c r="CI60" s="3226"/>
      <c r="CJ60" s="3226"/>
      <c r="CK60" s="3226"/>
      <c r="CL60" s="3175" t="s">
        <v>5</v>
      </c>
      <c r="CM60" s="3176"/>
      <c r="CN60" s="3101"/>
      <c r="CO60" s="3101"/>
      <c r="CP60" s="3101"/>
      <c r="CQ60" s="3101"/>
      <c r="CR60" s="3101"/>
      <c r="CS60" s="3101"/>
      <c r="CT60" s="3101"/>
      <c r="CU60" s="3101"/>
      <c r="CV60" s="3101"/>
      <c r="CW60" s="3101"/>
      <c r="CX60" s="3101"/>
      <c r="CY60" s="3101"/>
      <c r="CZ60" s="3101"/>
      <c r="DA60" s="3101"/>
      <c r="DB60" s="3101"/>
      <c r="DC60" s="3101"/>
      <c r="DD60" s="3101"/>
      <c r="DE60" s="3101"/>
      <c r="DF60" s="3101"/>
      <c r="DG60" s="3101"/>
      <c r="DH60" s="3101"/>
      <c r="DI60" s="3101"/>
      <c r="DJ60" s="3101"/>
      <c r="DK60" s="3102"/>
      <c r="DL60" s="3104"/>
      <c r="DM60" s="444"/>
      <c r="DN60" s="444"/>
      <c r="DO60" s="444"/>
      <c r="DP60" s="444"/>
      <c r="DQ60" s="444"/>
      <c r="DR60" s="444"/>
      <c r="DS60" s="444"/>
      <c r="DT60" s="444"/>
      <c r="DU60" s="444"/>
      <c r="EB60" s="445" t="s">
        <v>2205</v>
      </c>
    </row>
    <row r="61" spans="1:132" ht="6.75" customHeight="1">
      <c r="A61" s="3090"/>
      <c r="B61" s="3103"/>
      <c r="C61" s="3104"/>
      <c r="D61" s="3104"/>
      <c r="E61" s="3104"/>
      <c r="F61" s="3104"/>
      <c r="G61" s="3104"/>
      <c r="H61" s="3104"/>
      <c r="I61" s="3104"/>
      <c r="J61" s="3104"/>
      <c r="K61" s="3105"/>
      <c r="L61" s="3223"/>
      <c r="M61" s="3223"/>
      <c r="N61" s="3223"/>
      <c r="O61" s="3223"/>
      <c r="P61" s="3223"/>
      <c r="Q61" s="3223"/>
      <c r="R61" s="3223"/>
      <c r="S61" s="3223"/>
      <c r="T61" s="3223"/>
      <c r="U61" s="3223"/>
      <c r="V61" s="3223"/>
      <c r="W61" s="3223"/>
      <c r="X61" s="3223"/>
      <c r="Y61" s="3223"/>
      <c r="Z61" s="3224"/>
      <c r="AA61" s="3103"/>
      <c r="AB61" s="3104"/>
      <c r="AC61" s="3104"/>
      <c r="AD61" s="3104"/>
      <c r="AE61" s="3105"/>
      <c r="AF61" s="3103" t="s">
        <v>1527</v>
      </c>
      <c r="AG61" s="3104"/>
      <c r="AH61" s="3104"/>
      <c r="AI61" s="3219" t="s">
        <v>2202</v>
      </c>
      <c r="AJ61" s="3219"/>
      <c r="AK61" s="3219"/>
      <c r="AL61" s="3219"/>
      <c r="AM61" s="3219"/>
      <c r="AN61" s="3219"/>
      <c r="AO61" s="3219"/>
      <c r="AP61" s="3219"/>
      <c r="AQ61" s="3219"/>
      <c r="AR61" s="3219"/>
      <c r="AS61" s="3219"/>
      <c r="AT61" s="3219"/>
      <c r="AU61" s="3219"/>
      <c r="AV61" s="3219"/>
      <c r="AW61" s="3219"/>
      <c r="AX61" s="3104"/>
      <c r="AY61" s="3104"/>
      <c r="AZ61" s="3104"/>
      <c r="BA61" s="3104"/>
      <c r="BB61" s="3104"/>
      <c r="BC61" s="3104"/>
      <c r="BD61" s="3104"/>
      <c r="BE61" s="3104"/>
      <c r="BF61" s="3105"/>
      <c r="BG61" s="3105"/>
      <c r="BH61" s="3103"/>
      <c r="BI61" s="3104"/>
      <c r="BJ61" s="3104"/>
      <c r="BK61" s="3104"/>
      <c r="BL61" s="3104"/>
      <c r="BM61" s="3104"/>
      <c r="BN61" s="3104"/>
      <c r="BO61" s="3104"/>
      <c r="BP61" s="3104"/>
      <c r="BQ61" s="3105"/>
      <c r="BR61" s="3228"/>
      <c r="BS61" s="3228"/>
      <c r="BT61" s="3228"/>
      <c r="BU61" s="3229"/>
      <c r="BV61" s="3213"/>
      <c r="BW61" s="3214"/>
      <c r="BX61" s="3214"/>
      <c r="BY61" s="3214"/>
      <c r="BZ61" s="3214"/>
      <c r="CA61" s="3214"/>
      <c r="CB61" s="3214"/>
      <c r="CC61" s="3214"/>
      <c r="CD61" s="3214"/>
      <c r="CE61" s="3214"/>
      <c r="CF61" s="3214"/>
      <c r="CG61" s="3215"/>
      <c r="CH61" s="3233"/>
      <c r="CI61" s="3228"/>
      <c r="CJ61" s="3228"/>
      <c r="CK61" s="3228"/>
      <c r="CL61" s="3170"/>
      <c r="CM61" s="3090"/>
      <c r="CN61" s="3104"/>
      <c r="CO61" s="3104"/>
      <c r="CP61" s="3104"/>
      <c r="CQ61" s="3104"/>
      <c r="CR61" s="3104"/>
      <c r="CS61" s="3104"/>
      <c r="CT61" s="3104"/>
      <c r="CU61" s="3104"/>
      <c r="CV61" s="3104"/>
      <c r="CW61" s="3104"/>
      <c r="CX61" s="3104"/>
      <c r="CY61" s="3104"/>
      <c r="CZ61" s="3104"/>
      <c r="DA61" s="3104"/>
      <c r="DB61" s="3104"/>
      <c r="DC61" s="3104"/>
      <c r="DD61" s="3104"/>
      <c r="DE61" s="3104"/>
      <c r="DF61" s="3104"/>
      <c r="DG61" s="3104"/>
      <c r="DH61" s="3104"/>
      <c r="DI61" s="3104"/>
      <c r="DJ61" s="3104"/>
      <c r="DK61" s="3105"/>
      <c r="DL61" s="3104"/>
      <c r="DM61" s="444"/>
      <c r="DN61" s="444"/>
      <c r="DO61" s="444"/>
      <c r="DP61" s="444"/>
      <c r="DQ61" s="444"/>
      <c r="DR61" s="444"/>
      <c r="DS61" s="444"/>
      <c r="DT61" s="444"/>
      <c r="DU61" s="444"/>
      <c r="EB61" s="445" t="s">
        <v>2206</v>
      </c>
    </row>
    <row r="62" spans="1:132" ht="6.75" customHeight="1">
      <c r="A62" s="3090"/>
      <c r="B62" s="3103"/>
      <c r="C62" s="3104"/>
      <c r="D62" s="3104"/>
      <c r="E62" s="3104"/>
      <c r="F62" s="3104"/>
      <c r="G62" s="3104"/>
      <c r="H62" s="3104"/>
      <c r="I62" s="3104"/>
      <c r="J62" s="3104"/>
      <c r="K62" s="3105"/>
      <c r="L62" s="3225"/>
      <c r="M62" s="3225"/>
      <c r="N62" s="3225"/>
      <c r="O62" s="3225"/>
      <c r="P62" s="3225"/>
      <c r="Q62" s="3225"/>
      <c r="R62" s="3225"/>
      <c r="S62" s="3225"/>
      <c r="T62" s="3225"/>
      <c r="U62" s="3225"/>
      <c r="V62" s="3225"/>
      <c r="W62" s="3225"/>
      <c r="X62" s="3225"/>
      <c r="Y62" s="3225"/>
      <c r="Z62" s="3238"/>
      <c r="AA62" s="3106"/>
      <c r="AB62" s="3107"/>
      <c r="AC62" s="3107"/>
      <c r="AD62" s="3107"/>
      <c r="AE62" s="3108"/>
      <c r="AF62" s="3106"/>
      <c r="AG62" s="3107"/>
      <c r="AH62" s="3107"/>
      <c r="AI62" s="3220"/>
      <c r="AJ62" s="3220"/>
      <c r="AK62" s="3220"/>
      <c r="AL62" s="3220"/>
      <c r="AM62" s="3220"/>
      <c r="AN62" s="3220"/>
      <c r="AO62" s="3220"/>
      <c r="AP62" s="3220"/>
      <c r="AQ62" s="3220"/>
      <c r="AR62" s="3220"/>
      <c r="AS62" s="3220"/>
      <c r="AT62" s="3220"/>
      <c r="AU62" s="3220"/>
      <c r="AV62" s="3220"/>
      <c r="AW62" s="3220"/>
      <c r="AX62" s="3107"/>
      <c r="AY62" s="3107"/>
      <c r="AZ62" s="3107"/>
      <c r="BA62" s="3107"/>
      <c r="BB62" s="3107"/>
      <c r="BC62" s="3107"/>
      <c r="BD62" s="3107"/>
      <c r="BE62" s="3107"/>
      <c r="BF62" s="3108"/>
      <c r="BG62" s="3105"/>
      <c r="BH62" s="3103"/>
      <c r="BI62" s="3104"/>
      <c r="BJ62" s="3104"/>
      <c r="BK62" s="3104"/>
      <c r="BL62" s="3104"/>
      <c r="BM62" s="3104"/>
      <c r="BN62" s="3104"/>
      <c r="BO62" s="3104"/>
      <c r="BP62" s="3104"/>
      <c r="BQ62" s="3105"/>
      <c r="BR62" s="3228"/>
      <c r="BS62" s="3228"/>
      <c r="BT62" s="3228"/>
      <c r="BU62" s="3229"/>
      <c r="BV62" s="3213"/>
      <c r="BW62" s="3214"/>
      <c r="BX62" s="3214"/>
      <c r="BY62" s="3214"/>
      <c r="BZ62" s="3214"/>
      <c r="CA62" s="3214"/>
      <c r="CB62" s="3214"/>
      <c r="CC62" s="3214"/>
      <c r="CD62" s="3214"/>
      <c r="CE62" s="3214"/>
      <c r="CF62" s="3214"/>
      <c r="CG62" s="3215"/>
      <c r="CH62" s="3233"/>
      <c r="CI62" s="3228"/>
      <c r="CJ62" s="3228"/>
      <c r="CK62" s="3228"/>
      <c r="CL62" s="3170"/>
      <c r="CM62" s="3090"/>
      <c r="CN62" s="3104"/>
      <c r="CO62" s="3104"/>
      <c r="CP62" s="3104"/>
      <c r="CQ62" s="3104"/>
      <c r="CR62" s="3104"/>
      <c r="CS62" s="3104"/>
      <c r="CT62" s="3104"/>
      <c r="CU62" s="3104"/>
      <c r="CV62" s="3104"/>
      <c r="CW62" s="3104"/>
      <c r="CX62" s="3104"/>
      <c r="CY62" s="3104"/>
      <c r="CZ62" s="3104"/>
      <c r="DA62" s="3104"/>
      <c r="DB62" s="3104"/>
      <c r="DC62" s="3104"/>
      <c r="DD62" s="3104"/>
      <c r="DE62" s="3104"/>
      <c r="DF62" s="3104"/>
      <c r="DG62" s="3104"/>
      <c r="DH62" s="3104"/>
      <c r="DI62" s="3104"/>
      <c r="DJ62" s="3104"/>
      <c r="DK62" s="3105"/>
      <c r="DL62" s="3104"/>
      <c r="DM62" s="444"/>
      <c r="DN62" s="444"/>
      <c r="DO62" s="444"/>
      <c r="DP62" s="444"/>
      <c r="DQ62" s="444"/>
      <c r="DR62" s="444"/>
      <c r="DS62" s="444"/>
      <c r="DT62" s="444"/>
      <c r="DU62" s="444"/>
      <c r="EB62" s="445" t="s">
        <v>2207</v>
      </c>
    </row>
    <row r="63" spans="1:132" ht="6.75" customHeight="1">
      <c r="A63" s="3090"/>
      <c r="B63" s="3103"/>
      <c r="C63" s="3104"/>
      <c r="D63" s="3104"/>
      <c r="E63" s="3104"/>
      <c r="F63" s="3104"/>
      <c r="G63" s="3104"/>
      <c r="H63" s="3104"/>
      <c r="I63" s="3104"/>
      <c r="J63" s="3104"/>
      <c r="K63" s="3105"/>
      <c r="L63" s="3130" t="s">
        <v>2</v>
      </c>
      <c r="M63" s="3131"/>
      <c r="N63" s="3131"/>
      <c r="O63" s="3131"/>
      <c r="P63" s="3131"/>
      <c r="Q63" s="3131"/>
      <c r="R63" s="3131"/>
      <c r="S63" s="3131"/>
      <c r="T63" s="3131"/>
      <c r="U63" s="3131"/>
      <c r="V63" s="3131"/>
      <c r="W63" s="3131"/>
      <c r="X63" s="3131"/>
      <c r="Y63" s="3131"/>
      <c r="Z63" s="3132"/>
      <c r="AA63" s="3183" t="s">
        <v>1887</v>
      </c>
      <c r="AB63" s="3184"/>
      <c r="AC63" s="3184"/>
      <c r="AD63" s="3184"/>
      <c r="AE63" s="3185"/>
      <c r="AF63" s="3175" t="s">
        <v>5</v>
      </c>
      <c r="AG63" s="3176"/>
      <c r="AH63" s="3101"/>
      <c r="AI63" s="3101"/>
      <c r="AJ63" s="3101"/>
      <c r="AK63" s="3101"/>
      <c r="AL63" s="3101"/>
      <c r="AM63" s="3101"/>
      <c r="AN63" s="3101"/>
      <c r="AO63" s="3101"/>
      <c r="AP63" s="3101"/>
      <c r="AQ63" s="3101"/>
      <c r="AR63" s="3101"/>
      <c r="AS63" s="3101"/>
      <c r="AT63" s="3101"/>
      <c r="AU63" s="3101"/>
      <c r="AV63" s="3101"/>
      <c r="AW63" s="3101"/>
      <c r="AX63" s="3101"/>
      <c r="AY63" s="3101"/>
      <c r="AZ63" s="3101"/>
      <c r="BA63" s="3101"/>
      <c r="BB63" s="3101"/>
      <c r="BC63" s="3101"/>
      <c r="BD63" s="3101"/>
      <c r="BE63" s="3101"/>
      <c r="BF63" s="3102"/>
      <c r="BG63" s="3105"/>
      <c r="BH63" s="3103"/>
      <c r="BI63" s="3104"/>
      <c r="BJ63" s="3104"/>
      <c r="BK63" s="3104"/>
      <c r="BL63" s="3104"/>
      <c r="BM63" s="3104"/>
      <c r="BN63" s="3104"/>
      <c r="BO63" s="3104"/>
      <c r="BP63" s="3104"/>
      <c r="BQ63" s="3105"/>
      <c r="BR63" s="3228"/>
      <c r="BS63" s="3228"/>
      <c r="BT63" s="3228"/>
      <c r="BU63" s="3229"/>
      <c r="BV63" s="3213"/>
      <c r="BW63" s="3214"/>
      <c r="BX63" s="3214"/>
      <c r="BY63" s="3214"/>
      <c r="BZ63" s="3214"/>
      <c r="CA63" s="3214"/>
      <c r="CB63" s="3214"/>
      <c r="CC63" s="3214"/>
      <c r="CD63" s="3214"/>
      <c r="CE63" s="3214"/>
      <c r="CF63" s="3214"/>
      <c r="CG63" s="3215"/>
      <c r="CH63" s="3233"/>
      <c r="CI63" s="3228"/>
      <c r="CJ63" s="3228"/>
      <c r="CK63" s="3228"/>
      <c r="CL63" s="3170" t="s">
        <v>1527</v>
      </c>
      <c r="CM63" s="3090"/>
      <c r="CN63" s="3090"/>
      <c r="CO63" s="3104" t="s">
        <v>2202</v>
      </c>
      <c r="CP63" s="3104"/>
      <c r="CQ63" s="3104"/>
      <c r="CR63" s="3104"/>
      <c r="CS63" s="3104"/>
      <c r="CT63" s="3104"/>
      <c r="CU63" s="3104"/>
      <c r="CV63" s="3104"/>
      <c r="CW63" s="3104"/>
      <c r="CX63" s="3104"/>
      <c r="CY63" s="3104"/>
      <c r="CZ63" s="3104"/>
      <c r="DA63" s="3104"/>
      <c r="DB63" s="3104"/>
      <c r="DC63" s="3104"/>
      <c r="DD63" s="3104"/>
      <c r="DE63" s="3104"/>
      <c r="DF63" s="3104"/>
      <c r="DG63" s="3104"/>
      <c r="DH63" s="3104"/>
      <c r="DI63" s="3104"/>
      <c r="DJ63" s="3104"/>
      <c r="DK63" s="3105"/>
      <c r="DL63" s="3104"/>
      <c r="DM63" s="444"/>
      <c r="DN63" s="444"/>
      <c r="DO63" s="444"/>
      <c r="DP63" s="444"/>
      <c r="DQ63" s="444"/>
      <c r="DR63" s="444"/>
      <c r="DS63" s="444"/>
      <c r="DT63" s="444"/>
      <c r="DU63" s="444"/>
      <c r="EB63" s="445" t="s">
        <v>2208</v>
      </c>
    </row>
    <row r="64" spans="1:132" ht="6.75" customHeight="1">
      <c r="A64" s="3090"/>
      <c r="B64" s="3103"/>
      <c r="C64" s="3104"/>
      <c r="D64" s="3104"/>
      <c r="E64" s="3104"/>
      <c r="F64" s="3104"/>
      <c r="G64" s="3104"/>
      <c r="H64" s="3104"/>
      <c r="I64" s="3104"/>
      <c r="J64" s="3104"/>
      <c r="K64" s="3105"/>
      <c r="L64" s="3137"/>
      <c r="M64" s="3135"/>
      <c r="N64" s="3135"/>
      <c r="O64" s="3135"/>
      <c r="P64" s="3135"/>
      <c r="Q64" s="3135"/>
      <c r="R64" s="3135"/>
      <c r="S64" s="3135"/>
      <c r="T64" s="3135"/>
      <c r="U64" s="3135"/>
      <c r="V64" s="3135"/>
      <c r="W64" s="3135"/>
      <c r="X64" s="3135"/>
      <c r="Y64" s="3135"/>
      <c r="Z64" s="3136"/>
      <c r="AA64" s="3186"/>
      <c r="AB64" s="3187"/>
      <c r="AC64" s="3187"/>
      <c r="AD64" s="3187"/>
      <c r="AE64" s="3188"/>
      <c r="AF64" s="3170"/>
      <c r="AG64" s="3090"/>
      <c r="AH64" s="3104"/>
      <c r="AI64" s="3104"/>
      <c r="AJ64" s="3104"/>
      <c r="AK64" s="3104"/>
      <c r="AL64" s="3104"/>
      <c r="AM64" s="3104"/>
      <c r="AN64" s="3104"/>
      <c r="AO64" s="3104"/>
      <c r="AP64" s="3104"/>
      <c r="AQ64" s="3104"/>
      <c r="AR64" s="3104"/>
      <c r="AS64" s="3104"/>
      <c r="AT64" s="3104"/>
      <c r="AU64" s="3104"/>
      <c r="AV64" s="3104"/>
      <c r="AW64" s="3104"/>
      <c r="AX64" s="3104"/>
      <c r="AY64" s="3104"/>
      <c r="AZ64" s="3104"/>
      <c r="BA64" s="3104"/>
      <c r="BB64" s="3104"/>
      <c r="BC64" s="3104"/>
      <c r="BD64" s="3104"/>
      <c r="BE64" s="3104"/>
      <c r="BF64" s="3105"/>
      <c r="BG64" s="3105"/>
      <c r="BH64" s="3103"/>
      <c r="BI64" s="3104"/>
      <c r="BJ64" s="3104"/>
      <c r="BK64" s="3104"/>
      <c r="BL64" s="3104"/>
      <c r="BM64" s="3104"/>
      <c r="BN64" s="3104"/>
      <c r="BO64" s="3104"/>
      <c r="BP64" s="3104"/>
      <c r="BQ64" s="3105"/>
      <c r="BR64" s="3230"/>
      <c r="BS64" s="3230"/>
      <c r="BT64" s="3230"/>
      <c r="BU64" s="3231"/>
      <c r="BV64" s="3216"/>
      <c r="BW64" s="3217"/>
      <c r="BX64" s="3217"/>
      <c r="BY64" s="3217"/>
      <c r="BZ64" s="3217"/>
      <c r="CA64" s="3217"/>
      <c r="CB64" s="3217"/>
      <c r="CC64" s="3217"/>
      <c r="CD64" s="3217"/>
      <c r="CE64" s="3217"/>
      <c r="CF64" s="3217"/>
      <c r="CG64" s="3218"/>
      <c r="CH64" s="3234"/>
      <c r="CI64" s="3230"/>
      <c r="CJ64" s="3230"/>
      <c r="CK64" s="3230"/>
      <c r="CL64" s="3171"/>
      <c r="CM64" s="3172"/>
      <c r="CN64" s="3172"/>
      <c r="CO64" s="3107"/>
      <c r="CP64" s="3107"/>
      <c r="CQ64" s="3107"/>
      <c r="CR64" s="3107"/>
      <c r="CS64" s="3107"/>
      <c r="CT64" s="3107"/>
      <c r="CU64" s="3107"/>
      <c r="CV64" s="3107"/>
      <c r="CW64" s="3107"/>
      <c r="CX64" s="3107"/>
      <c r="CY64" s="3107"/>
      <c r="CZ64" s="3107"/>
      <c r="DA64" s="3107"/>
      <c r="DB64" s="3107"/>
      <c r="DC64" s="3107"/>
      <c r="DD64" s="3107"/>
      <c r="DE64" s="3107"/>
      <c r="DF64" s="3107"/>
      <c r="DG64" s="3107"/>
      <c r="DH64" s="3107"/>
      <c r="DI64" s="3107"/>
      <c r="DJ64" s="3107"/>
      <c r="DK64" s="3108"/>
      <c r="DL64" s="3104"/>
      <c r="DM64" s="444"/>
      <c r="DN64" s="444"/>
      <c r="DO64" s="444"/>
      <c r="DP64" s="444"/>
      <c r="DQ64" s="444"/>
      <c r="DR64" s="444"/>
      <c r="DS64" s="444"/>
      <c r="DT64" s="444"/>
      <c r="DU64" s="444"/>
      <c r="EB64" s="445" t="s">
        <v>2209</v>
      </c>
    </row>
    <row r="65" spans="1:132" ht="13.5" customHeight="1">
      <c r="A65" s="3090"/>
      <c r="B65" s="3103"/>
      <c r="C65" s="3104"/>
      <c r="D65" s="3104"/>
      <c r="E65" s="3104"/>
      <c r="F65" s="3104"/>
      <c r="G65" s="3104"/>
      <c r="H65" s="3104"/>
      <c r="I65" s="3104"/>
      <c r="J65" s="3104"/>
      <c r="K65" s="3105"/>
      <c r="L65" s="3235"/>
      <c r="M65" s="3221"/>
      <c r="N65" s="3221"/>
      <c r="O65" s="3221"/>
      <c r="P65" s="3221"/>
      <c r="Q65" s="3221"/>
      <c r="R65" s="3221"/>
      <c r="S65" s="3221"/>
      <c r="T65" s="3221"/>
      <c r="U65" s="3221"/>
      <c r="V65" s="3221"/>
      <c r="W65" s="3221"/>
      <c r="X65" s="3221"/>
      <c r="Y65" s="3221"/>
      <c r="Z65" s="3222"/>
      <c r="AA65" s="3103"/>
      <c r="AB65" s="3104"/>
      <c r="AC65" s="3104"/>
      <c r="AD65" s="3104"/>
      <c r="AE65" s="3105"/>
      <c r="AF65" s="3103"/>
      <c r="AG65" s="3104"/>
      <c r="AH65" s="3104"/>
      <c r="AI65" s="3104"/>
      <c r="AJ65" s="3104"/>
      <c r="AK65" s="3104"/>
      <c r="AL65" s="3104"/>
      <c r="AM65" s="3104"/>
      <c r="AN65" s="3104"/>
      <c r="AO65" s="3104"/>
      <c r="AP65" s="3104"/>
      <c r="AQ65" s="3104"/>
      <c r="AR65" s="3104"/>
      <c r="AS65" s="3104"/>
      <c r="AT65" s="3104"/>
      <c r="AU65" s="3104"/>
      <c r="AV65" s="3104"/>
      <c r="AW65" s="3104"/>
      <c r="AX65" s="3104"/>
      <c r="AY65" s="3104"/>
      <c r="AZ65" s="3104"/>
      <c r="BA65" s="3104"/>
      <c r="BB65" s="3104"/>
      <c r="BC65" s="3104"/>
      <c r="BD65" s="3104"/>
      <c r="BE65" s="3104"/>
      <c r="BF65" s="3105"/>
      <c r="BG65" s="3105"/>
      <c r="BH65" s="3103"/>
      <c r="BI65" s="3104"/>
      <c r="BJ65" s="3104"/>
      <c r="BK65" s="3104"/>
      <c r="BL65" s="3104"/>
      <c r="BM65" s="3104"/>
      <c r="BN65" s="3104"/>
      <c r="BO65" s="3104"/>
      <c r="BP65" s="3104"/>
      <c r="BQ65" s="3105"/>
      <c r="BR65" s="3226"/>
      <c r="BS65" s="3226"/>
      <c r="BT65" s="3226"/>
      <c r="BU65" s="3227"/>
      <c r="BV65" s="3210"/>
      <c r="BW65" s="3211"/>
      <c r="BX65" s="3211"/>
      <c r="BY65" s="3211"/>
      <c r="BZ65" s="3211"/>
      <c r="CA65" s="3211"/>
      <c r="CB65" s="3211"/>
      <c r="CC65" s="3211"/>
      <c r="CD65" s="3211"/>
      <c r="CE65" s="3211"/>
      <c r="CF65" s="3211"/>
      <c r="CG65" s="3212"/>
      <c r="CH65" s="3232"/>
      <c r="CI65" s="3226"/>
      <c r="CJ65" s="3226"/>
      <c r="CK65" s="3226"/>
      <c r="CL65" s="3175" t="s">
        <v>5</v>
      </c>
      <c r="CM65" s="3176"/>
      <c r="CN65" s="3101"/>
      <c r="CO65" s="3101"/>
      <c r="CP65" s="3101"/>
      <c r="CQ65" s="3101"/>
      <c r="CR65" s="3101"/>
      <c r="CS65" s="3101"/>
      <c r="CT65" s="3101"/>
      <c r="CU65" s="3101"/>
      <c r="CV65" s="3101"/>
      <c r="CW65" s="3101"/>
      <c r="CX65" s="3101"/>
      <c r="CY65" s="3101"/>
      <c r="CZ65" s="3101"/>
      <c r="DA65" s="3101"/>
      <c r="DB65" s="3101"/>
      <c r="DC65" s="3101"/>
      <c r="DD65" s="3101"/>
      <c r="DE65" s="3101"/>
      <c r="DF65" s="3101"/>
      <c r="DG65" s="3101"/>
      <c r="DH65" s="3101"/>
      <c r="DI65" s="3101"/>
      <c r="DJ65" s="3101"/>
      <c r="DK65" s="3102"/>
      <c r="DL65" s="3104"/>
      <c r="DM65" s="444"/>
      <c r="DN65" s="444"/>
      <c r="DO65" s="444"/>
      <c r="DP65" s="444"/>
      <c r="DQ65" s="444"/>
      <c r="DR65" s="444"/>
      <c r="DS65" s="444"/>
      <c r="DT65" s="444"/>
      <c r="DU65" s="444"/>
      <c r="EB65" s="445" t="s">
        <v>2210</v>
      </c>
    </row>
    <row r="66" spans="1:132" ht="6.75" customHeight="1">
      <c r="A66" s="3090"/>
      <c r="B66" s="3103"/>
      <c r="C66" s="3104"/>
      <c r="D66" s="3104"/>
      <c r="E66" s="3104"/>
      <c r="F66" s="3104"/>
      <c r="G66" s="3104"/>
      <c r="H66" s="3104"/>
      <c r="I66" s="3104"/>
      <c r="J66" s="3104"/>
      <c r="K66" s="3105"/>
      <c r="L66" s="3236"/>
      <c r="M66" s="3223"/>
      <c r="N66" s="3223"/>
      <c r="O66" s="3223"/>
      <c r="P66" s="3223"/>
      <c r="Q66" s="3223"/>
      <c r="R66" s="3223"/>
      <c r="S66" s="3223"/>
      <c r="T66" s="3223"/>
      <c r="U66" s="3223"/>
      <c r="V66" s="3223"/>
      <c r="W66" s="3223"/>
      <c r="X66" s="3223"/>
      <c r="Y66" s="3223"/>
      <c r="Z66" s="3224"/>
      <c r="AA66" s="3103"/>
      <c r="AB66" s="3104"/>
      <c r="AC66" s="3104"/>
      <c r="AD66" s="3104"/>
      <c r="AE66" s="3105"/>
      <c r="AF66" s="3103"/>
      <c r="AG66" s="3104"/>
      <c r="AH66" s="3104"/>
      <c r="AI66" s="3104"/>
      <c r="AJ66" s="3104"/>
      <c r="AK66" s="3104"/>
      <c r="AL66" s="3104"/>
      <c r="AM66" s="3104"/>
      <c r="AN66" s="3104"/>
      <c r="AO66" s="3104"/>
      <c r="AP66" s="3104"/>
      <c r="AQ66" s="3104"/>
      <c r="AR66" s="3104"/>
      <c r="AS66" s="3104"/>
      <c r="AT66" s="3104"/>
      <c r="AU66" s="3104"/>
      <c r="AV66" s="3104"/>
      <c r="AW66" s="3104"/>
      <c r="AX66" s="3104"/>
      <c r="AY66" s="3104"/>
      <c r="AZ66" s="3104"/>
      <c r="BA66" s="3104"/>
      <c r="BB66" s="3104"/>
      <c r="BC66" s="3104"/>
      <c r="BD66" s="3104"/>
      <c r="BE66" s="3104"/>
      <c r="BF66" s="3105"/>
      <c r="BG66" s="3105"/>
      <c r="BH66" s="3103"/>
      <c r="BI66" s="3104"/>
      <c r="BJ66" s="3104"/>
      <c r="BK66" s="3104"/>
      <c r="BL66" s="3104"/>
      <c r="BM66" s="3104"/>
      <c r="BN66" s="3104"/>
      <c r="BO66" s="3104"/>
      <c r="BP66" s="3104"/>
      <c r="BQ66" s="3105"/>
      <c r="BR66" s="3228"/>
      <c r="BS66" s="3228"/>
      <c r="BT66" s="3228"/>
      <c r="BU66" s="3229"/>
      <c r="BV66" s="3213"/>
      <c r="BW66" s="3214"/>
      <c r="BX66" s="3214"/>
      <c r="BY66" s="3214"/>
      <c r="BZ66" s="3214"/>
      <c r="CA66" s="3214"/>
      <c r="CB66" s="3214"/>
      <c r="CC66" s="3214"/>
      <c r="CD66" s="3214"/>
      <c r="CE66" s="3214"/>
      <c r="CF66" s="3214"/>
      <c r="CG66" s="3215"/>
      <c r="CH66" s="3233"/>
      <c r="CI66" s="3228"/>
      <c r="CJ66" s="3228"/>
      <c r="CK66" s="3228"/>
      <c r="CL66" s="3170"/>
      <c r="CM66" s="3090"/>
      <c r="CN66" s="3104"/>
      <c r="CO66" s="3104"/>
      <c r="CP66" s="3104"/>
      <c r="CQ66" s="3104"/>
      <c r="CR66" s="3104"/>
      <c r="CS66" s="3104"/>
      <c r="CT66" s="3104"/>
      <c r="CU66" s="3104"/>
      <c r="CV66" s="3104"/>
      <c r="CW66" s="3104"/>
      <c r="CX66" s="3104"/>
      <c r="CY66" s="3104"/>
      <c r="CZ66" s="3104"/>
      <c r="DA66" s="3104"/>
      <c r="DB66" s="3104"/>
      <c r="DC66" s="3104"/>
      <c r="DD66" s="3104"/>
      <c r="DE66" s="3104"/>
      <c r="DF66" s="3104"/>
      <c r="DG66" s="3104"/>
      <c r="DH66" s="3104"/>
      <c r="DI66" s="3104"/>
      <c r="DJ66" s="3104"/>
      <c r="DK66" s="3105"/>
      <c r="DL66" s="3104"/>
      <c r="DM66" s="444"/>
      <c r="DN66" s="444"/>
      <c r="DO66" s="444"/>
      <c r="DP66" s="444"/>
      <c r="DQ66" s="444"/>
      <c r="DR66" s="444"/>
      <c r="DS66" s="444"/>
      <c r="DT66" s="444"/>
      <c r="DU66" s="444"/>
      <c r="EB66" s="445" t="s">
        <v>2211</v>
      </c>
    </row>
    <row r="67" spans="1:132" ht="6.75" customHeight="1">
      <c r="A67" s="3090"/>
      <c r="B67" s="3103"/>
      <c r="C67" s="3104"/>
      <c r="D67" s="3104"/>
      <c r="E67" s="3104"/>
      <c r="F67" s="3104"/>
      <c r="G67" s="3104"/>
      <c r="H67" s="3104"/>
      <c r="I67" s="3104"/>
      <c r="J67" s="3104"/>
      <c r="K67" s="3105"/>
      <c r="L67" s="3236"/>
      <c r="M67" s="3223"/>
      <c r="N67" s="3223"/>
      <c r="O67" s="3223"/>
      <c r="P67" s="3223"/>
      <c r="Q67" s="3223"/>
      <c r="R67" s="3223"/>
      <c r="S67" s="3223"/>
      <c r="T67" s="3223"/>
      <c r="U67" s="3223"/>
      <c r="V67" s="3223"/>
      <c r="W67" s="3223"/>
      <c r="X67" s="3223"/>
      <c r="Y67" s="3223"/>
      <c r="Z67" s="3224"/>
      <c r="AA67" s="3103"/>
      <c r="AB67" s="3104"/>
      <c r="AC67" s="3104"/>
      <c r="AD67" s="3104"/>
      <c r="AE67" s="3105"/>
      <c r="AF67" s="3103"/>
      <c r="AG67" s="3104"/>
      <c r="AH67" s="3104"/>
      <c r="AI67" s="3104"/>
      <c r="AJ67" s="3104"/>
      <c r="AK67" s="3104"/>
      <c r="AL67" s="3104"/>
      <c r="AM67" s="3104"/>
      <c r="AN67" s="3104"/>
      <c r="AO67" s="3104"/>
      <c r="AP67" s="3104"/>
      <c r="AQ67" s="3104"/>
      <c r="AR67" s="3104"/>
      <c r="AS67" s="3104"/>
      <c r="AT67" s="3104"/>
      <c r="AU67" s="3104"/>
      <c r="AV67" s="3104"/>
      <c r="AW67" s="3104"/>
      <c r="AX67" s="3104"/>
      <c r="AY67" s="3104"/>
      <c r="AZ67" s="3104"/>
      <c r="BA67" s="3104"/>
      <c r="BB67" s="3104"/>
      <c r="BC67" s="3104"/>
      <c r="BD67" s="3104"/>
      <c r="BE67" s="3104"/>
      <c r="BF67" s="3105"/>
      <c r="BG67" s="3105"/>
      <c r="BH67" s="3103"/>
      <c r="BI67" s="3104"/>
      <c r="BJ67" s="3104"/>
      <c r="BK67" s="3104"/>
      <c r="BL67" s="3104"/>
      <c r="BM67" s="3104"/>
      <c r="BN67" s="3104"/>
      <c r="BO67" s="3104"/>
      <c r="BP67" s="3104"/>
      <c r="BQ67" s="3105"/>
      <c r="BR67" s="3228"/>
      <c r="BS67" s="3228"/>
      <c r="BT67" s="3228"/>
      <c r="BU67" s="3229"/>
      <c r="BV67" s="3213"/>
      <c r="BW67" s="3214"/>
      <c r="BX67" s="3214"/>
      <c r="BY67" s="3214"/>
      <c r="BZ67" s="3214"/>
      <c r="CA67" s="3214"/>
      <c r="CB67" s="3214"/>
      <c r="CC67" s="3214"/>
      <c r="CD67" s="3214"/>
      <c r="CE67" s="3214"/>
      <c r="CF67" s="3214"/>
      <c r="CG67" s="3215"/>
      <c r="CH67" s="3233"/>
      <c r="CI67" s="3228"/>
      <c r="CJ67" s="3228"/>
      <c r="CK67" s="3228"/>
      <c r="CL67" s="3170" t="s">
        <v>1527</v>
      </c>
      <c r="CM67" s="3090"/>
      <c r="CN67" s="3090"/>
      <c r="CO67" s="3104" t="s">
        <v>2202</v>
      </c>
      <c r="CP67" s="3104"/>
      <c r="CQ67" s="3104"/>
      <c r="CR67" s="3104"/>
      <c r="CS67" s="3104"/>
      <c r="CT67" s="3104"/>
      <c r="CU67" s="3104"/>
      <c r="CV67" s="3104"/>
      <c r="CW67" s="3104"/>
      <c r="CX67" s="3104"/>
      <c r="CY67" s="3104"/>
      <c r="CZ67" s="3104"/>
      <c r="DA67" s="3104"/>
      <c r="DB67" s="3104"/>
      <c r="DC67" s="3104"/>
      <c r="DD67" s="3104"/>
      <c r="DE67" s="3104"/>
      <c r="DF67" s="3104"/>
      <c r="DG67" s="3104"/>
      <c r="DH67" s="3104"/>
      <c r="DI67" s="3104"/>
      <c r="DJ67" s="3104"/>
      <c r="DK67" s="3105"/>
      <c r="DL67" s="3104"/>
      <c r="DM67" s="444"/>
      <c r="DN67" s="444"/>
      <c r="DO67" s="444"/>
      <c r="DP67" s="444"/>
      <c r="DQ67" s="444"/>
      <c r="DR67" s="444"/>
      <c r="DS67" s="444"/>
      <c r="DT67" s="444"/>
      <c r="DU67" s="444"/>
      <c r="EB67" s="445" t="s">
        <v>2212</v>
      </c>
    </row>
    <row r="68" spans="1:132" ht="6.75" customHeight="1">
      <c r="A68" s="3090"/>
      <c r="B68" s="3103"/>
      <c r="C68" s="3104"/>
      <c r="D68" s="3104"/>
      <c r="E68" s="3104"/>
      <c r="F68" s="3104"/>
      <c r="G68" s="3104"/>
      <c r="H68" s="3104"/>
      <c r="I68" s="3104"/>
      <c r="J68" s="3104"/>
      <c r="K68" s="3105"/>
      <c r="L68" s="3236"/>
      <c r="M68" s="3223"/>
      <c r="N68" s="3223"/>
      <c r="O68" s="3223"/>
      <c r="P68" s="3223"/>
      <c r="Q68" s="3223"/>
      <c r="R68" s="3223"/>
      <c r="S68" s="3223"/>
      <c r="T68" s="3223"/>
      <c r="U68" s="3223"/>
      <c r="V68" s="3223"/>
      <c r="W68" s="3223"/>
      <c r="X68" s="3223"/>
      <c r="Y68" s="3223"/>
      <c r="Z68" s="3224"/>
      <c r="AA68" s="3103"/>
      <c r="AB68" s="3104"/>
      <c r="AC68" s="3104"/>
      <c r="AD68" s="3104"/>
      <c r="AE68" s="3105"/>
      <c r="AF68" s="3103" t="s">
        <v>1527</v>
      </c>
      <c r="AG68" s="3104"/>
      <c r="AH68" s="3104"/>
      <c r="AI68" s="3219" t="s">
        <v>2202</v>
      </c>
      <c r="AJ68" s="3219"/>
      <c r="AK68" s="3219"/>
      <c r="AL68" s="3219"/>
      <c r="AM68" s="3219"/>
      <c r="AN68" s="3219"/>
      <c r="AO68" s="3219"/>
      <c r="AP68" s="3219"/>
      <c r="AQ68" s="3219"/>
      <c r="AR68" s="3219"/>
      <c r="AS68" s="3219"/>
      <c r="AT68" s="3219"/>
      <c r="AU68" s="3219"/>
      <c r="AV68" s="3219"/>
      <c r="AW68" s="3219"/>
      <c r="AX68" s="3104"/>
      <c r="AY68" s="3104"/>
      <c r="AZ68" s="3104"/>
      <c r="BA68" s="3104"/>
      <c r="BB68" s="3104"/>
      <c r="BC68" s="3104"/>
      <c r="BD68" s="3104"/>
      <c r="BE68" s="3104"/>
      <c r="BF68" s="3105"/>
      <c r="BG68" s="3105"/>
      <c r="BH68" s="3103"/>
      <c r="BI68" s="3104"/>
      <c r="BJ68" s="3104"/>
      <c r="BK68" s="3104"/>
      <c r="BL68" s="3104"/>
      <c r="BM68" s="3104"/>
      <c r="BN68" s="3104"/>
      <c r="BO68" s="3104"/>
      <c r="BP68" s="3104"/>
      <c r="BQ68" s="3105"/>
      <c r="BR68" s="3230"/>
      <c r="BS68" s="3230"/>
      <c r="BT68" s="3230"/>
      <c r="BU68" s="3231"/>
      <c r="BV68" s="3216"/>
      <c r="BW68" s="3217"/>
      <c r="BX68" s="3217"/>
      <c r="BY68" s="3217"/>
      <c r="BZ68" s="3217"/>
      <c r="CA68" s="3217"/>
      <c r="CB68" s="3217"/>
      <c r="CC68" s="3217"/>
      <c r="CD68" s="3217"/>
      <c r="CE68" s="3217"/>
      <c r="CF68" s="3217"/>
      <c r="CG68" s="3218"/>
      <c r="CH68" s="3234"/>
      <c r="CI68" s="3230"/>
      <c r="CJ68" s="3230"/>
      <c r="CK68" s="3230"/>
      <c r="CL68" s="3171"/>
      <c r="CM68" s="3172"/>
      <c r="CN68" s="3172"/>
      <c r="CO68" s="3107"/>
      <c r="CP68" s="3107"/>
      <c r="CQ68" s="3107"/>
      <c r="CR68" s="3107"/>
      <c r="CS68" s="3107"/>
      <c r="CT68" s="3107"/>
      <c r="CU68" s="3107"/>
      <c r="CV68" s="3107"/>
      <c r="CW68" s="3107"/>
      <c r="CX68" s="3107"/>
      <c r="CY68" s="3107"/>
      <c r="CZ68" s="3107"/>
      <c r="DA68" s="3107"/>
      <c r="DB68" s="3107"/>
      <c r="DC68" s="3107"/>
      <c r="DD68" s="3107"/>
      <c r="DE68" s="3107"/>
      <c r="DF68" s="3107"/>
      <c r="DG68" s="3107"/>
      <c r="DH68" s="3107"/>
      <c r="DI68" s="3107"/>
      <c r="DJ68" s="3107"/>
      <c r="DK68" s="3108"/>
      <c r="DL68" s="3104"/>
      <c r="DM68" s="444"/>
      <c r="DN68" s="444"/>
      <c r="DO68" s="444"/>
      <c r="DP68" s="444"/>
      <c r="DQ68" s="444"/>
      <c r="DR68" s="444"/>
      <c r="DS68" s="444"/>
      <c r="DT68" s="444"/>
      <c r="DU68" s="444"/>
      <c r="EB68" s="445" t="s">
        <v>2213</v>
      </c>
    </row>
    <row r="69" spans="1:132" ht="6.75" customHeight="1">
      <c r="A69" s="3090"/>
      <c r="B69" s="3106"/>
      <c r="C69" s="3107"/>
      <c r="D69" s="3107"/>
      <c r="E69" s="3107"/>
      <c r="F69" s="3107"/>
      <c r="G69" s="3107"/>
      <c r="H69" s="3107"/>
      <c r="I69" s="3107"/>
      <c r="J69" s="3107"/>
      <c r="K69" s="3108"/>
      <c r="L69" s="3237"/>
      <c r="M69" s="3225"/>
      <c r="N69" s="3225"/>
      <c r="O69" s="3225"/>
      <c r="P69" s="3225"/>
      <c r="Q69" s="3225"/>
      <c r="R69" s="3225"/>
      <c r="S69" s="3225"/>
      <c r="T69" s="3225"/>
      <c r="U69" s="3225"/>
      <c r="V69" s="3225"/>
      <c r="W69" s="3225"/>
      <c r="X69" s="3225"/>
      <c r="Y69" s="3225"/>
      <c r="Z69" s="3238"/>
      <c r="AA69" s="3103"/>
      <c r="AB69" s="3104"/>
      <c r="AC69" s="3104"/>
      <c r="AD69" s="3104"/>
      <c r="AE69" s="3105"/>
      <c r="AF69" s="3106"/>
      <c r="AG69" s="3107"/>
      <c r="AH69" s="3107"/>
      <c r="AI69" s="3220"/>
      <c r="AJ69" s="3220"/>
      <c r="AK69" s="3220"/>
      <c r="AL69" s="3220"/>
      <c r="AM69" s="3220"/>
      <c r="AN69" s="3220"/>
      <c r="AO69" s="3220"/>
      <c r="AP69" s="3220"/>
      <c r="AQ69" s="3220"/>
      <c r="AR69" s="3220"/>
      <c r="AS69" s="3220"/>
      <c r="AT69" s="3220"/>
      <c r="AU69" s="3220"/>
      <c r="AV69" s="3220"/>
      <c r="AW69" s="3220"/>
      <c r="AX69" s="3107"/>
      <c r="AY69" s="3107"/>
      <c r="AZ69" s="3107"/>
      <c r="BA69" s="3107"/>
      <c r="BB69" s="3107"/>
      <c r="BC69" s="3107"/>
      <c r="BD69" s="3107"/>
      <c r="BE69" s="3107"/>
      <c r="BF69" s="3108"/>
      <c r="BG69" s="3105"/>
      <c r="BH69" s="3103"/>
      <c r="BI69" s="3104"/>
      <c r="BJ69" s="3104"/>
      <c r="BK69" s="3104"/>
      <c r="BL69" s="3104"/>
      <c r="BM69" s="3104"/>
      <c r="BN69" s="3104"/>
      <c r="BO69" s="3104"/>
      <c r="BP69" s="3104"/>
      <c r="BQ69" s="3105"/>
      <c r="BR69" s="3226"/>
      <c r="BS69" s="3226"/>
      <c r="BT69" s="3226"/>
      <c r="BU69" s="3227"/>
      <c r="BV69" s="3210"/>
      <c r="BW69" s="3211"/>
      <c r="BX69" s="3211"/>
      <c r="BY69" s="3211"/>
      <c r="BZ69" s="3211"/>
      <c r="CA69" s="3211"/>
      <c r="CB69" s="3211"/>
      <c r="CC69" s="3211"/>
      <c r="CD69" s="3211"/>
      <c r="CE69" s="3211"/>
      <c r="CF69" s="3211"/>
      <c r="CG69" s="3212"/>
      <c r="CH69" s="3232"/>
      <c r="CI69" s="3226"/>
      <c r="CJ69" s="3226"/>
      <c r="CK69" s="3226"/>
      <c r="CL69" s="3175" t="s">
        <v>5</v>
      </c>
      <c r="CM69" s="3176"/>
      <c r="CN69" s="3101"/>
      <c r="CO69" s="3101"/>
      <c r="CP69" s="3101"/>
      <c r="CQ69" s="3101"/>
      <c r="CR69" s="3101"/>
      <c r="CS69" s="3101"/>
      <c r="CT69" s="3101"/>
      <c r="CU69" s="3101"/>
      <c r="CV69" s="3101"/>
      <c r="CW69" s="3101"/>
      <c r="CX69" s="3101"/>
      <c r="CY69" s="3101"/>
      <c r="CZ69" s="3101"/>
      <c r="DA69" s="3101"/>
      <c r="DB69" s="3101"/>
      <c r="DC69" s="3101"/>
      <c r="DD69" s="3101"/>
      <c r="DE69" s="3101"/>
      <c r="DF69" s="3101"/>
      <c r="DG69" s="3101"/>
      <c r="DH69" s="3101"/>
      <c r="DI69" s="3101"/>
      <c r="DJ69" s="3101"/>
      <c r="DK69" s="3102"/>
      <c r="DL69" s="3104"/>
      <c r="DM69" s="444"/>
      <c r="DN69" s="444"/>
      <c r="DO69" s="444"/>
      <c r="DP69" s="444"/>
      <c r="DQ69" s="444"/>
      <c r="DR69" s="444"/>
      <c r="DS69" s="444"/>
      <c r="DT69" s="444"/>
      <c r="DU69" s="444"/>
      <c r="EB69" s="445" t="s">
        <v>2214</v>
      </c>
    </row>
    <row r="70" spans="1:132" ht="6.75" customHeight="1">
      <c r="A70" s="3090"/>
      <c r="B70" s="3183" t="s">
        <v>2215</v>
      </c>
      <c r="C70" s="3184"/>
      <c r="D70" s="3184"/>
      <c r="E70" s="3184"/>
      <c r="F70" s="3184"/>
      <c r="G70" s="3184"/>
      <c r="H70" s="3184"/>
      <c r="I70" s="3184"/>
      <c r="J70" s="3184"/>
      <c r="K70" s="3185"/>
      <c r="L70" s="3130" t="s">
        <v>2216</v>
      </c>
      <c r="M70" s="3131"/>
      <c r="N70" s="3131"/>
      <c r="O70" s="3131"/>
      <c r="P70" s="3131"/>
      <c r="Q70" s="3131"/>
      <c r="R70" s="3131"/>
      <c r="S70" s="3131"/>
      <c r="T70" s="3131"/>
      <c r="U70" s="3131"/>
      <c r="V70" s="3131"/>
      <c r="W70" s="3131"/>
      <c r="X70" s="3131"/>
      <c r="Y70" s="3131"/>
      <c r="Z70" s="3132"/>
      <c r="AA70" s="3183" t="s">
        <v>1887</v>
      </c>
      <c r="AB70" s="3184"/>
      <c r="AC70" s="3184"/>
      <c r="AD70" s="3184"/>
      <c r="AE70" s="3185"/>
      <c r="AF70" s="3175" t="s">
        <v>5</v>
      </c>
      <c r="AG70" s="3176"/>
      <c r="AH70" s="3101"/>
      <c r="AI70" s="3101"/>
      <c r="AJ70" s="3101"/>
      <c r="AK70" s="3101"/>
      <c r="AL70" s="3101"/>
      <c r="AM70" s="3101"/>
      <c r="AN70" s="3101"/>
      <c r="AO70" s="3101"/>
      <c r="AP70" s="3101"/>
      <c r="AQ70" s="3101"/>
      <c r="AR70" s="3101"/>
      <c r="AS70" s="3101"/>
      <c r="AT70" s="3101"/>
      <c r="AU70" s="3101"/>
      <c r="AV70" s="3101"/>
      <c r="AW70" s="3101"/>
      <c r="AX70" s="3101"/>
      <c r="AY70" s="3101"/>
      <c r="AZ70" s="3101"/>
      <c r="BA70" s="3101"/>
      <c r="BB70" s="3101"/>
      <c r="BC70" s="3101"/>
      <c r="BD70" s="3101"/>
      <c r="BE70" s="3101"/>
      <c r="BF70" s="3102"/>
      <c r="BG70" s="3105"/>
      <c r="BH70" s="3103"/>
      <c r="BI70" s="3104"/>
      <c r="BJ70" s="3104"/>
      <c r="BK70" s="3104"/>
      <c r="BL70" s="3104"/>
      <c r="BM70" s="3104"/>
      <c r="BN70" s="3104"/>
      <c r="BO70" s="3104"/>
      <c r="BP70" s="3104"/>
      <c r="BQ70" s="3105"/>
      <c r="BR70" s="3228"/>
      <c r="BS70" s="3228"/>
      <c r="BT70" s="3228"/>
      <c r="BU70" s="3229"/>
      <c r="BV70" s="3213"/>
      <c r="BW70" s="3214"/>
      <c r="BX70" s="3214"/>
      <c r="BY70" s="3214"/>
      <c r="BZ70" s="3214"/>
      <c r="CA70" s="3214"/>
      <c r="CB70" s="3214"/>
      <c r="CC70" s="3214"/>
      <c r="CD70" s="3214"/>
      <c r="CE70" s="3214"/>
      <c r="CF70" s="3214"/>
      <c r="CG70" s="3215"/>
      <c r="CH70" s="3233"/>
      <c r="CI70" s="3228"/>
      <c r="CJ70" s="3228"/>
      <c r="CK70" s="3228"/>
      <c r="CL70" s="3170"/>
      <c r="CM70" s="3090"/>
      <c r="CN70" s="3104"/>
      <c r="CO70" s="3104"/>
      <c r="CP70" s="3104"/>
      <c r="CQ70" s="3104"/>
      <c r="CR70" s="3104"/>
      <c r="CS70" s="3104"/>
      <c r="CT70" s="3104"/>
      <c r="CU70" s="3104"/>
      <c r="CV70" s="3104"/>
      <c r="CW70" s="3104"/>
      <c r="CX70" s="3104"/>
      <c r="CY70" s="3104"/>
      <c r="CZ70" s="3104"/>
      <c r="DA70" s="3104"/>
      <c r="DB70" s="3104"/>
      <c r="DC70" s="3104"/>
      <c r="DD70" s="3104"/>
      <c r="DE70" s="3104"/>
      <c r="DF70" s="3104"/>
      <c r="DG70" s="3104"/>
      <c r="DH70" s="3104"/>
      <c r="DI70" s="3104"/>
      <c r="DJ70" s="3104"/>
      <c r="DK70" s="3105"/>
      <c r="DL70" s="3104"/>
      <c r="DM70" s="444"/>
      <c r="DN70" s="444"/>
      <c r="DO70" s="444"/>
      <c r="DP70" s="444"/>
      <c r="DQ70" s="444"/>
      <c r="DR70" s="444"/>
      <c r="DS70" s="444"/>
      <c r="DT70" s="444"/>
      <c r="DU70" s="444"/>
      <c r="EB70" s="445" t="s">
        <v>2217</v>
      </c>
    </row>
    <row r="71" spans="1:132" ht="6.75" customHeight="1">
      <c r="A71" s="3090"/>
      <c r="B71" s="3186"/>
      <c r="C71" s="3187"/>
      <c r="D71" s="3187"/>
      <c r="E71" s="3187"/>
      <c r="F71" s="3187"/>
      <c r="G71" s="3187"/>
      <c r="H71" s="3187"/>
      <c r="I71" s="3187"/>
      <c r="J71" s="3187"/>
      <c r="K71" s="3188"/>
      <c r="L71" s="3137"/>
      <c r="M71" s="3135"/>
      <c r="N71" s="3135"/>
      <c r="O71" s="3135"/>
      <c r="P71" s="3135"/>
      <c r="Q71" s="3135"/>
      <c r="R71" s="3135"/>
      <c r="S71" s="3135"/>
      <c r="T71" s="3135"/>
      <c r="U71" s="3135"/>
      <c r="V71" s="3135"/>
      <c r="W71" s="3135"/>
      <c r="X71" s="3135"/>
      <c r="Y71" s="3135"/>
      <c r="Z71" s="3136"/>
      <c r="AA71" s="3186"/>
      <c r="AB71" s="3187"/>
      <c r="AC71" s="3187"/>
      <c r="AD71" s="3187"/>
      <c r="AE71" s="3188"/>
      <c r="AF71" s="3170"/>
      <c r="AG71" s="3090"/>
      <c r="AH71" s="3104"/>
      <c r="AI71" s="3104"/>
      <c r="AJ71" s="3104"/>
      <c r="AK71" s="3104"/>
      <c r="AL71" s="3104"/>
      <c r="AM71" s="3104"/>
      <c r="AN71" s="3104"/>
      <c r="AO71" s="3104"/>
      <c r="AP71" s="3104"/>
      <c r="AQ71" s="3104"/>
      <c r="AR71" s="3104"/>
      <c r="AS71" s="3104"/>
      <c r="AT71" s="3104"/>
      <c r="AU71" s="3104"/>
      <c r="AV71" s="3104"/>
      <c r="AW71" s="3104"/>
      <c r="AX71" s="3104"/>
      <c r="AY71" s="3104"/>
      <c r="AZ71" s="3104"/>
      <c r="BA71" s="3104"/>
      <c r="BB71" s="3104"/>
      <c r="BC71" s="3104"/>
      <c r="BD71" s="3104"/>
      <c r="BE71" s="3104"/>
      <c r="BF71" s="3105"/>
      <c r="BG71" s="3105"/>
      <c r="BH71" s="3103"/>
      <c r="BI71" s="3104"/>
      <c r="BJ71" s="3104"/>
      <c r="BK71" s="3104"/>
      <c r="BL71" s="3104"/>
      <c r="BM71" s="3104"/>
      <c r="BN71" s="3104"/>
      <c r="BO71" s="3104"/>
      <c r="BP71" s="3104"/>
      <c r="BQ71" s="3105"/>
      <c r="BR71" s="3228"/>
      <c r="BS71" s="3228"/>
      <c r="BT71" s="3228"/>
      <c r="BU71" s="3229"/>
      <c r="BV71" s="3213"/>
      <c r="BW71" s="3214"/>
      <c r="BX71" s="3214"/>
      <c r="BY71" s="3214"/>
      <c r="BZ71" s="3214"/>
      <c r="CA71" s="3214"/>
      <c r="CB71" s="3214"/>
      <c r="CC71" s="3214"/>
      <c r="CD71" s="3214"/>
      <c r="CE71" s="3214"/>
      <c r="CF71" s="3214"/>
      <c r="CG71" s="3215"/>
      <c r="CH71" s="3233"/>
      <c r="CI71" s="3228"/>
      <c r="CJ71" s="3228"/>
      <c r="CK71" s="3228"/>
      <c r="CL71" s="3170"/>
      <c r="CM71" s="3090"/>
      <c r="CN71" s="3104"/>
      <c r="CO71" s="3104"/>
      <c r="CP71" s="3104"/>
      <c r="CQ71" s="3104"/>
      <c r="CR71" s="3104"/>
      <c r="CS71" s="3104"/>
      <c r="CT71" s="3104"/>
      <c r="CU71" s="3104"/>
      <c r="CV71" s="3104"/>
      <c r="CW71" s="3104"/>
      <c r="CX71" s="3104"/>
      <c r="CY71" s="3104"/>
      <c r="CZ71" s="3104"/>
      <c r="DA71" s="3104"/>
      <c r="DB71" s="3104"/>
      <c r="DC71" s="3104"/>
      <c r="DD71" s="3104"/>
      <c r="DE71" s="3104"/>
      <c r="DF71" s="3104"/>
      <c r="DG71" s="3104"/>
      <c r="DH71" s="3104"/>
      <c r="DI71" s="3104"/>
      <c r="DJ71" s="3104"/>
      <c r="DK71" s="3105"/>
      <c r="DL71" s="3104"/>
      <c r="DM71" s="444"/>
      <c r="DN71" s="444"/>
      <c r="DO71" s="444"/>
      <c r="DP71" s="444"/>
      <c r="DQ71" s="444"/>
      <c r="DR71" s="444"/>
      <c r="DS71" s="444"/>
      <c r="DT71" s="444"/>
      <c r="DU71" s="444"/>
      <c r="EB71" s="445" t="s">
        <v>2218</v>
      </c>
    </row>
    <row r="72" spans="1:132" ht="6.75" customHeight="1">
      <c r="A72" s="3090"/>
      <c r="B72" s="3103"/>
      <c r="C72" s="3104"/>
      <c r="D72" s="3104"/>
      <c r="E72" s="3104"/>
      <c r="F72" s="3104"/>
      <c r="G72" s="3104"/>
      <c r="H72" s="3104"/>
      <c r="I72" s="3104"/>
      <c r="J72" s="3104"/>
      <c r="K72" s="3105"/>
      <c r="L72" s="3221"/>
      <c r="M72" s="3221"/>
      <c r="N72" s="3221"/>
      <c r="O72" s="3221"/>
      <c r="P72" s="3221"/>
      <c r="Q72" s="3221"/>
      <c r="R72" s="3221"/>
      <c r="S72" s="3221"/>
      <c r="T72" s="3221"/>
      <c r="U72" s="3221"/>
      <c r="V72" s="3221"/>
      <c r="W72" s="3221"/>
      <c r="X72" s="3221"/>
      <c r="Y72" s="3221"/>
      <c r="Z72" s="3222"/>
      <c r="AA72" s="3103"/>
      <c r="AB72" s="3104"/>
      <c r="AC72" s="3104"/>
      <c r="AD72" s="3104"/>
      <c r="AE72" s="3105"/>
      <c r="AF72" s="3103"/>
      <c r="AG72" s="3104"/>
      <c r="AH72" s="3104"/>
      <c r="AI72" s="3104"/>
      <c r="AJ72" s="3104"/>
      <c r="AK72" s="3104"/>
      <c r="AL72" s="3104"/>
      <c r="AM72" s="3104"/>
      <c r="AN72" s="3104"/>
      <c r="AO72" s="3104"/>
      <c r="AP72" s="3104"/>
      <c r="AQ72" s="3104"/>
      <c r="AR72" s="3104"/>
      <c r="AS72" s="3104"/>
      <c r="AT72" s="3104"/>
      <c r="AU72" s="3104"/>
      <c r="AV72" s="3104"/>
      <c r="AW72" s="3104"/>
      <c r="AX72" s="3104"/>
      <c r="AY72" s="3104"/>
      <c r="AZ72" s="3104"/>
      <c r="BA72" s="3104"/>
      <c r="BB72" s="3104"/>
      <c r="BC72" s="3104"/>
      <c r="BD72" s="3104"/>
      <c r="BE72" s="3104"/>
      <c r="BF72" s="3105"/>
      <c r="BG72" s="3105"/>
      <c r="BH72" s="3103"/>
      <c r="BI72" s="3104"/>
      <c r="BJ72" s="3104"/>
      <c r="BK72" s="3104"/>
      <c r="BL72" s="3104"/>
      <c r="BM72" s="3104"/>
      <c r="BN72" s="3104"/>
      <c r="BO72" s="3104"/>
      <c r="BP72" s="3104"/>
      <c r="BQ72" s="3105"/>
      <c r="BR72" s="3228"/>
      <c r="BS72" s="3228"/>
      <c r="BT72" s="3228"/>
      <c r="BU72" s="3229"/>
      <c r="BV72" s="3213"/>
      <c r="BW72" s="3214"/>
      <c r="BX72" s="3214"/>
      <c r="BY72" s="3214"/>
      <c r="BZ72" s="3214"/>
      <c r="CA72" s="3214"/>
      <c r="CB72" s="3214"/>
      <c r="CC72" s="3214"/>
      <c r="CD72" s="3214"/>
      <c r="CE72" s="3214"/>
      <c r="CF72" s="3214"/>
      <c r="CG72" s="3215"/>
      <c r="CH72" s="3233"/>
      <c r="CI72" s="3228"/>
      <c r="CJ72" s="3228"/>
      <c r="CK72" s="3228"/>
      <c r="CL72" s="3170" t="s">
        <v>1527</v>
      </c>
      <c r="CM72" s="3090"/>
      <c r="CN72" s="3090"/>
      <c r="CO72" s="3104" t="s">
        <v>2202</v>
      </c>
      <c r="CP72" s="3104"/>
      <c r="CQ72" s="3104"/>
      <c r="CR72" s="3104"/>
      <c r="CS72" s="3104"/>
      <c r="CT72" s="3104"/>
      <c r="CU72" s="3104"/>
      <c r="CV72" s="3104"/>
      <c r="CW72" s="3104"/>
      <c r="CX72" s="3104"/>
      <c r="CY72" s="3104"/>
      <c r="CZ72" s="3104"/>
      <c r="DA72" s="3104"/>
      <c r="DB72" s="3104"/>
      <c r="DC72" s="3104"/>
      <c r="DD72" s="3104"/>
      <c r="DE72" s="3104"/>
      <c r="DF72" s="3104"/>
      <c r="DG72" s="3104"/>
      <c r="DH72" s="3104"/>
      <c r="DI72" s="3104"/>
      <c r="DJ72" s="3104"/>
      <c r="DK72" s="3105"/>
      <c r="DL72" s="3104"/>
      <c r="DM72" s="444"/>
      <c r="DN72" s="444"/>
      <c r="DO72" s="444"/>
      <c r="DP72" s="444"/>
      <c r="DQ72" s="444"/>
      <c r="DR72" s="444"/>
      <c r="DS72" s="444"/>
      <c r="DT72" s="444"/>
      <c r="DU72" s="444"/>
      <c r="EB72" s="445" t="s">
        <v>2219</v>
      </c>
    </row>
    <row r="73" spans="1:132" ht="6.75" customHeight="1">
      <c r="A73" s="3090"/>
      <c r="B73" s="3103"/>
      <c r="C73" s="3104"/>
      <c r="D73" s="3104"/>
      <c r="E73" s="3104"/>
      <c r="F73" s="3104"/>
      <c r="G73" s="3104"/>
      <c r="H73" s="3104"/>
      <c r="I73" s="3104"/>
      <c r="J73" s="3104"/>
      <c r="K73" s="3105"/>
      <c r="L73" s="3223"/>
      <c r="M73" s="3223"/>
      <c r="N73" s="3223"/>
      <c r="O73" s="3223"/>
      <c r="P73" s="3223"/>
      <c r="Q73" s="3223"/>
      <c r="R73" s="3223"/>
      <c r="S73" s="3223"/>
      <c r="T73" s="3223"/>
      <c r="U73" s="3223"/>
      <c r="V73" s="3223"/>
      <c r="W73" s="3223"/>
      <c r="X73" s="3223"/>
      <c r="Y73" s="3223"/>
      <c r="Z73" s="3224"/>
      <c r="AA73" s="3103"/>
      <c r="AB73" s="3104"/>
      <c r="AC73" s="3104"/>
      <c r="AD73" s="3104"/>
      <c r="AE73" s="3105"/>
      <c r="AF73" s="3103"/>
      <c r="AG73" s="3104"/>
      <c r="AH73" s="3104"/>
      <c r="AI73" s="3104"/>
      <c r="AJ73" s="3104"/>
      <c r="AK73" s="3104"/>
      <c r="AL73" s="3104"/>
      <c r="AM73" s="3104"/>
      <c r="AN73" s="3104"/>
      <c r="AO73" s="3104"/>
      <c r="AP73" s="3104"/>
      <c r="AQ73" s="3104"/>
      <c r="AR73" s="3104"/>
      <c r="AS73" s="3104"/>
      <c r="AT73" s="3104"/>
      <c r="AU73" s="3104"/>
      <c r="AV73" s="3104"/>
      <c r="AW73" s="3104"/>
      <c r="AX73" s="3104"/>
      <c r="AY73" s="3104"/>
      <c r="AZ73" s="3104"/>
      <c r="BA73" s="3104"/>
      <c r="BB73" s="3104"/>
      <c r="BC73" s="3104"/>
      <c r="BD73" s="3104"/>
      <c r="BE73" s="3104"/>
      <c r="BF73" s="3105"/>
      <c r="BG73" s="3105"/>
      <c r="BH73" s="3103"/>
      <c r="BI73" s="3104"/>
      <c r="BJ73" s="3104"/>
      <c r="BK73" s="3104"/>
      <c r="BL73" s="3104"/>
      <c r="BM73" s="3104"/>
      <c r="BN73" s="3104"/>
      <c r="BO73" s="3104"/>
      <c r="BP73" s="3104"/>
      <c r="BQ73" s="3105"/>
      <c r="BR73" s="3230"/>
      <c r="BS73" s="3230"/>
      <c r="BT73" s="3230"/>
      <c r="BU73" s="3231"/>
      <c r="BV73" s="3216"/>
      <c r="BW73" s="3217"/>
      <c r="BX73" s="3217"/>
      <c r="BY73" s="3217"/>
      <c r="BZ73" s="3217"/>
      <c r="CA73" s="3217"/>
      <c r="CB73" s="3217"/>
      <c r="CC73" s="3217"/>
      <c r="CD73" s="3217"/>
      <c r="CE73" s="3217"/>
      <c r="CF73" s="3217"/>
      <c r="CG73" s="3218"/>
      <c r="CH73" s="3234"/>
      <c r="CI73" s="3230"/>
      <c r="CJ73" s="3230"/>
      <c r="CK73" s="3230"/>
      <c r="CL73" s="3171"/>
      <c r="CM73" s="3172"/>
      <c r="CN73" s="3172"/>
      <c r="CO73" s="3107"/>
      <c r="CP73" s="3107"/>
      <c r="CQ73" s="3107"/>
      <c r="CR73" s="3107"/>
      <c r="CS73" s="3107"/>
      <c r="CT73" s="3107"/>
      <c r="CU73" s="3107"/>
      <c r="CV73" s="3107"/>
      <c r="CW73" s="3107"/>
      <c r="CX73" s="3107"/>
      <c r="CY73" s="3107"/>
      <c r="CZ73" s="3107"/>
      <c r="DA73" s="3107"/>
      <c r="DB73" s="3107"/>
      <c r="DC73" s="3107"/>
      <c r="DD73" s="3107"/>
      <c r="DE73" s="3107"/>
      <c r="DF73" s="3107"/>
      <c r="DG73" s="3107"/>
      <c r="DH73" s="3107"/>
      <c r="DI73" s="3107"/>
      <c r="DJ73" s="3107"/>
      <c r="DK73" s="3108"/>
      <c r="DL73" s="3104"/>
      <c r="DM73" s="444"/>
      <c r="DN73" s="444"/>
      <c r="DO73" s="444"/>
      <c r="DP73" s="444"/>
      <c r="DQ73" s="444"/>
      <c r="DR73" s="444"/>
      <c r="DS73" s="444"/>
      <c r="DT73" s="444"/>
      <c r="DU73" s="444"/>
      <c r="EB73" s="445" t="s">
        <v>2220</v>
      </c>
    </row>
    <row r="74" spans="1:132" ht="6.75" customHeight="1">
      <c r="A74" s="3090"/>
      <c r="B74" s="3103"/>
      <c r="C74" s="3104"/>
      <c r="D74" s="3104"/>
      <c r="E74" s="3104"/>
      <c r="F74" s="3104"/>
      <c r="G74" s="3104"/>
      <c r="H74" s="3104"/>
      <c r="I74" s="3104"/>
      <c r="J74" s="3104"/>
      <c r="K74" s="3105"/>
      <c r="L74" s="3223"/>
      <c r="M74" s="3223"/>
      <c r="N74" s="3223"/>
      <c r="O74" s="3223"/>
      <c r="P74" s="3223"/>
      <c r="Q74" s="3223"/>
      <c r="R74" s="3223"/>
      <c r="S74" s="3223"/>
      <c r="T74" s="3223"/>
      <c r="U74" s="3223"/>
      <c r="V74" s="3223"/>
      <c r="W74" s="3223"/>
      <c r="X74" s="3223"/>
      <c r="Y74" s="3223"/>
      <c r="Z74" s="3224"/>
      <c r="AA74" s="3103"/>
      <c r="AB74" s="3104"/>
      <c r="AC74" s="3104"/>
      <c r="AD74" s="3104"/>
      <c r="AE74" s="3105"/>
      <c r="AF74" s="3103" t="s">
        <v>1527</v>
      </c>
      <c r="AG74" s="3104"/>
      <c r="AH74" s="3104"/>
      <c r="AI74" s="3219" t="s">
        <v>2202</v>
      </c>
      <c r="AJ74" s="3219"/>
      <c r="AK74" s="3219"/>
      <c r="AL74" s="3219"/>
      <c r="AM74" s="3219"/>
      <c r="AN74" s="3219"/>
      <c r="AO74" s="3219"/>
      <c r="AP74" s="3219"/>
      <c r="AQ74" s="3219"/>
      <c r="AR74" s="3219"/>
      <c r="AS74" s="3219"/>
      <c r="AT74" s="3219"/>
      <c r="AU74" s="3219"/>
      <c r="AV74" s="3219"/>
      <c r="AW74" s="3219"/>
      <c r="AX74" s="3104"/>
      <c r="AY74" s="3104"/>
      <c r="AZ74" s="3104"/>
      <c r="BA74" s="3104"/>
      <c r="BB74" s="3104"/>
      <c r="BC74" s="3104"/>
      <c r="BD74" s="3104"/>
      <c r="BE74" s="3104"/>
      <c r="BF74" s="3105"/>
      <c r="BG74" s="3105"/>
      <c r="BH74" s="3103"/>
      <c r="BI74" s="3104"/>
      <c r="BJ74" s="3104"/>
      <c r="BK74" s="3104"/>
      <c r="BL74" s="3104"/>
      <c r="BM74" s="3104"/>
      <c r="BN74" s="3104"/>
      <c r="BO74" s="3104"/>
      <c r="BP74" s="3104"/>
      <c r="BQ74" s="3105"/>
      <c r="BR74" s="3232"/>
      <c r="BS74" s="3226"/>
      <c r="BT74" s="3226"/>
      <c r="BU74" s="3227"/>
      <c r="BV74" s="3210"/>
      <c r="BW74" s="3211"/>
      <c r="BX74" s="3211"/>
      <c r="BY74" s="3211"/>
      <c r="BZ74" s="3211"/>
      <c r="CA74" s="3211"/>
      <c r="CB74" s="3211"/>
      <c r="CC74" s="3211"/>
      <c r="CD74" s="3211"/>
      <c r="CE74" s="3211"/>
      <c r="CF74" s="3211"/>
      <c r="CG74" s="3212"/>
      <c r="CH74" s="3232"/>
      <c r="CI74" s="3226"/>
      <c r="CJ74" s="3226"/>
      <c r="CK74" s="3227"/>
      <c r="CL74" s="3175" t="s">
        <v>5</v>
      </c>
      <c r="CM74" s="3176"/>
      <c r="CN74" s="3101"/>
      <c r="CO74" s="3101"/>
      <c r="CP74" s="3101"/>
      <c r="CQ74" s="3101"/>
      <c r="CR74" s="3101"/>
      <c r="CS74" s="3101"/>
      <c r="CT74" s="3101"/>
      <c r="CU74" s="3101"/>
      <c r="CV74" s="3101"/>
      <c r="CW74" s="3101"/>
      <c r="CX74" s="3101"/>
      <c r="CY74" s="3101"/>
      <c r="CZ74" s="3101"/>
      <c r="DA74" s="3101"/>
      <c r="DB74" s="3101"/>
      <c r="DC74" s="3101"/>
      <c r="DD74" s="3101"/>
      <c r="DE74" s="3101"/>
      <c r="DF74" s="3101"/>
      <c r="DG74" s="3101"/>
      <c r="DH74" s="3101"/>
      <c r="DI74" s="3101"/>
      <c r="DJ74" s="3101"/>
      <c r="DK74" s="3102"/>
      <c r="DL74" s="3104"/>
      <c r="DM74" s="444"/>
      <c r="DN74" s="444"/>
      <c r="DO74" s="444"/>
      <c r="DP74" s="444"/>
      <c r="DQ74" s="444"/>
      <c r="DR74" s="444"/>
      <c r="DS74" s="444"/>
      <c r="DT74" s="444"/>
      <c r="DU74" s="444"/>
      <c r="EB74" s="445" t="s">
        <v>2221</v>
      </c>
    </row>
    <row r="75" spans="1:132" ht="6.75" customHeight="1">
      <c r="A75" s="3090"/>
      <c r="B75" s="3103"/>
      <c r="C75" s="3104"/>
      <c r="D75" s="3104"/>
      <c r="E75" s="3104"/>
      <c r="F75" s="3104"/>
      <c r="G75" s="3104"/>
      <c r="H75" s="3104"/>
      <c r="I75" s="3104"/>
      <c r="J75" s="3104"/>
      <c r="K75" s="3105"/>
      <c r="L75" s="3223"/>
      <c r="M75" s="3223"/>
      <c r="N75" s="3223"/>
      <c r="O75" s="3223"/>
      <c r="P75" s="3223"/>
      <c r="Q75" s="3223"/>
      <c r="R75" s="3223"/>
      <c r="S75" s="3223"/>
      <c r="T75" s="3223"/>
      <c r="U75" s="3223"/>
      <c r="V75" s="3223"/>
      <c r="W75" s="3223"/>
      <c r="X75" s="3223"/>
      <c r="Y75" s="3223"/>
      <c r="Z75" s="3224"/>
      <c r="AA75" s="3103"/>
      <c r="AB75" s="3104"/>
      <c r="AC75" s="3104"/>
      <c r="AD75" s="3104"/>
      <c r="AE75" s="3105"/>
      <c r="AF75" s="3106"/>
      <c r="AG75" s="3107"/>
      <c r="AH75" s="3107"/>
      <c r="AI75" s="3220"/>
      <c r="AJ75" s="3220"/>
      <c r="AK75" s="3220"/>
      <c r="AL75" s="3220"/>
      <c r="AM75" s="3220"/>
      <c r="AN75" s="3220"/>
      <c r="AO75" s="3220"/>
      <c r="AP75" s="3220"/>
      <c r="AQ75" s="3220"/>
      <c r="AR75" s="3220"/>
      <c r="AS75" s="3220"/>
      <c r="AT75" s="3220"/>
      <c r="AU75" s="3220"/>
      <c r="AV75" s="3220"/>
      <c r="AW75" s="3220"/>
      <c r="AX75" s="3107"/>
      <c r="AY75" s="3107"/>
      <c r="AZ75" s="3107"/>
      <c r="BA75" s="3107"/>
      <c r="BB75" s="3107"/>
      <c r="BC75" s="3107"/>
      <c r="BD75" s="3107"/>
      <c r="BE75" s="3107"/>
      <c r="BF75" s="3108"/>
      <c r="BG75" s="3105"/>
      <c r="BH75" s="3103"/>
      <c r="BI75" s="3104"/>
      <c r="BJ75" s="3104"/>
      <c r="BK75" s="3104"/>
      <c r="BL75" s="3104"/>
      <c r="BM75" s="3104"/>
      <c r="BN75" s="3104"/>
      <c r="BO75" s="3104"/>
      <c r="BP75" s="3104"/>
      <c r="BQ75" s="3105"/>
      <c r="BR75" s="3233"/>
      <c r="BS75" s="3228"/>
      <c r="BT75" s="3228"/>
      <c r="BU75" s="3229"/>
      <c r="BV75" s="3213"/>
      <c r="BW75" s="3214"/>
      <c r="BX75" s="3214"/>
      <c r="BY75" s="3214"/>
      <c r="BZ75" s="3214"/>
      <c r="CA75" s="3214"/>
      <c r="CB75" s="3214"/>
      <c r="CC75" s="3214"/>
      <c r="CD75" s="3214"/>
      <c r="CE75" s="3214"/>
      <c r="CF75" s="3214"/>
      <c r="CG75" s="3215"/>
      <c r="CH75" s="3233"/>
      <c r="CI75" s="3228"/>
      <c r="CJ75" s="3228"/>
      <c r="CK75" s="3229"/>
      <c r="CL75" s="3170"/>
      <c r="CM75" s="3090"/>
      <c r="CN75" s="3104"/>
      <c r="CO75" s="3104"/>
      <c r="CP75" s="3104"/>
      <c r="CQ75" s="3104"/>
      <c r="CR75" s="3104"/>
      <c r="CS75" s="3104"/>
      <c r="CT75" s="3104"/>
      <c r="CU75" s="3104"/>
      <c r="CV75" s="3104"/>
      <c r="CW75" s="3104"/>
      <c r="CX75" s="3104"/>
      <c r="CY75" s="3104"/>
      <c r="CZ75" s="3104"/>
      <c r="DA75" s="3104"/>
      <c r="DB75" s="3104"/>
      <c r="DC75" s="3104"/>
      <c r="DD75" s="3104"/>
      <c r="DE75" s="3104"/>
      <c r="DF75" s="3104"/>
      <c r="DG75" s="3104"/>
      <c r="DH75" s="3104"/>
      <c r="DI75" s="3104"/>
      <c r="DJ75" s="3104"/>
      <c r="DK75" s="3105"/>
      <c r="DL75" s="3104"/>
      <c r="DM75" s="444"/>
      <c r="DN75" s="444"/>
      <c r="DO75" s="444"/>
      <c r="DP75" s="444"/>
      <c r="DQ75" s="444"/>
      <c r="DR75" s="444"/>
      <c r="DS75" s="444"/>
      <c r="DT75" s="444"/>
      <c r="DU75" s="444"/>
      <c r="EB75" s="445" t="s">
        <v>2222</v>
      </c>
    </row>
    <row r="76" spans="1:132" ht="6.75" customHeight="1">
      <c r="A76" s="3090"/>
      <c r="B76" s="3103"/>
      <c r="C76" s="3104"/>
      <c r="D76" s="3104"/>
      <c r="E76" s="3104"/>
      <c r="F76" s="3104"/>
      <c r="G76" s="3104"/>
      <c r="H76" s="3104"/>
      <c r="I76" s="3104"/>
      <c r="J76" s="3104"/>
      <c r="K76" s="3105"/>
      <c r="L76" s="3131" t="s">
        <v>2216</v>
      </c>
      <c r="M76" s="3131"/>
      <c r="N76" s="3131"/>
      <c r="O76" s="3131"/>
      <c r="P76" s="3131"/>
      <c r="Q76" s="3131"/>
      <c r="R76" s="3131"/>
      <c r="S76" s="3131"/>
      <c r="T76" s="3131"/>
      <c r="U76" s="3131"/>
      <c r="V76" s="3131"/>
      <c r="W76" s="3131"/>
      <c r="X76" s="3131"/>
      <c r="Y76" s="3131"/>
      <c r="Z76" s="3132"/>
      <c r="AA76" s="3183" t="s">
        <v>1887</v>
      </c>
      <c r="AB76" s="3184"/>
      <c r="AC76" s="3184"/>
      <c r="AD76" s="3184"/>
      <c r="AE76" s="3185"/>
      <c r="AF76" s="3175" t="s">
        <v>5</v>
      </c>
      <c r="AG76" s="3176"/>
      <c r="AH76" s="3101"/>
      <c r="AI76" s="3101"/>
      <c r="AJ76" s="3101"/>
      <c r="AK76" s="3101"/>
      <c r="AL76" s="3101"/>
      <c r="AM76" s="3101"/>
      <c r="AN76" s="3101"/>
      <c r="AO76" s="3101"/>
      <c r="AP76" s="3101"/>
      <c r="AQ76" s="3101"/>
      <c r="AR76" s="3101"/>
      <c r="AS76" s="3101"/>
      <c r="AT76" s="3101"/>
      <c r="AU76" s="3101"/>
      <c r="AV76" s="3101"/>
      <c r="AW76" s="3101"/>
      <c r="AX76" s="3101"/>
      <c r="AY76" s="3101"/>
      <c r="AZ76" s="3101"/>
      <c r="BA76" s="3101"/>
      <c r="BB76" s="3101"/>
      <c r="BC76" s="3101"/>
      <c r="BD76" s="3101"/>
      <c r="BE76" s="3101"/>
      <c r="BF76" s="3102"/>
      <c r="BG76" s="3105"/>
      <c r="BH76" s="3103"/>
      <c r="BI76" s="3104"/>
      <c r="BJ76" s="3104"/>
      <c r="BK76" s="3104"/>
      <c r="BL76" s="3104"/>
      <c r="BM76" s="3104"/>
      <c r="BN76" s="3104"/>
      <c r="BO76" s="3104"/>
      <c r="BP76" s="3104"/>
      <c r="BQ76" s="3105"/>
      <c r="BR76" s="3233"/>
      <c r="BS76" s="3228"/>
      <c r="BT76" s="3228"/>
      <c r="BU76" s="3229"/>
      <c r="BV76" s="3213"/>
      <c r="BW76" s="3214"/>
      <c r="BX76" s="3214"/>
      <c r="BY76" s="3214"/>
      <c r="BZ76" s="3214"/>
      <c r="CA76" s="3214"/>
      <c r="CB76" s="3214"/>
      <c r="CC76" s="3214"/>
      <c r="CD76" s="3214"/>
      <c r="CE76" s="3214"/>
      <c r="CF76" s="3214"/>
      <c r="CG76" s="3215"/>
      <c r="CH76" s="3233"/>
      <c r="CI76" s="3228"/>
      <c r="CJ76" s="3228"/>
      <c r="CK76" s="3229"/>
      <c r="CL76" s="3170"/>
      <c r="CM76" s="3090"/>
      <c r="CN76" s="3104"/>
      <c r="CO76" s="3104"/>
      <c r="CP76" s="3104"/>
      <c r="CQ76" s="3104"/>
      <c r="CR76" s="3104"/>
      <c r="CS76" s="3104"/>
      <c r="CT76" s="3104"/>
      <c r="CU76" s="3104"/>
      <c r="CV76" s="3104"/>
      <c r="CW76" s="3104"/>
      <c r="CX76" s="3104"/>
      <c r="CY76" s="3104"/>
      <c r="CZ76" s="3104"/>
      <c r="DA76" s="3104"/>
      <c r="DB76" s="3104"/>
      <c r="DC76" s="3104"/>
      <c r="DD76" s="3104"/>
      <c r="DE76" s="3104"/>
      <c r="DF76" s="3104"/>
      <c r="DG76" s="3104"/>
      <c r="DH76" s="3104"/>
      <c r="DI76" s="3104"/>
      <c r="DJ76" s="3104"/>
      <c r="DK76" s="3105"/>
      <c r="DL76" s="3104"/>
      <c r="DM76" s="444"/>
      <c r="DN76" s="444"/>
      <c r="DO76" s="444"/>
      <c r="DP76" s="444"/>
      <c r="DQ76" s="444"/>
      <c r="DR76" s="444"/>
      <c r="DS76" s="444"/>
      <c r="DT76" s="444"/>
      <c r="DU76" s="444"/>
      <c r="EB76" s="445" t="s">
        <v>2223</v>
      </c>
    </row>
    <row r="77" spans="1:132" ht="6.75" customHeight="1">
      <c r="A77" s="3090"/>
      <c r="B77" s="3103"/>
      <c r="C77" s="3104"/>
      <c r="D77" s="3104"/>
      <c r="E77" s="3104"/>
      <c r="F77" s="3104"/>
      <c r="G77" s="3104"/>
      <c r="H77" s="3104"/>
      <c r="I77" s="3104"/>
      <c r="J77" s="3104"/>
      <c r="K77" s="3105"/>
      <c r="L77" s="3135"/>
      <c r="M77" s="3135"/>
      <c r="N77" s="3135"/>
      <c r="O77" s="3135"/>
      <c r="P77" s="3135"/>
      <c r="Q77" s="3135"/>
      <c r="R77" s="3135"/>
      <c r="S77" s="3135"/>
      <c r="T77" s="3135"/>
      <c r="U77" s="3135"/>
      <c r="V77" s="3135"/>
      <c r="W77" s="3135"/>
      <c r="X77" s="3135"/>
      <c r="Y77" s="3135"/>
      <c r="Z77" s="3136"/>
      <c r="AA77" s="3186"/>
      <c r="AB77" s="3187"/>
      <c r="AC77" s="3187"/>
      <c r="AD77" s="3187"/>
      <c r="AE77" s="3188"/>
      <c r="AF77" s="3170"/>
      <c r="AG77" s="3090"/>
      <c r="AH77" s="3104"/>
      <c r="AI77" s="3104"/>
      <c r="AJ77" s="3104"/>
      <c r="AK77" s="3104"/>
      <c r="AL77" s="3104"/>
      <c r="AM77" s="3104"/>
      <c r="AN77" s="3104"/>
      <c r="AO77" s="3104"/>
      <c r="AP77" s="3104"/>
      <c r="AQ77" s="3104"/>
      <c r="AR77" s="3104"/>
      <c r="AS77" s="3104"/>
      <c r="AT77" s="3104"/>
      <c r="AU77" s="3104"/>
      <c r="AV77" s="3104"/>
      <c r="AW77" s="3104"/>
      <c r="AX77" s="3104"/>
      <c r="AY77" s="3104"/>
      <c r="AZ77" s="3104"/>
      <c r="BA77" s="3104"/>
      <c r="BB77" s="3104"/>
      <c r="BC77" s="3104"/>
      <c r="BD77" s="3104"/>
      <c r="BE77" s="3104"/>
      <c r="BF77" s="3105"/>
      <c r="BG77" s="3105"/>
      <c r="BH77" s="3103"/>
      <c r="BI77" s="3104"/>
      <c r="BJ77" s="3104"/>
      <c r="BK77" s="3104"/>
      <c r="BL77" s="3104"/>
      <c r="BM77" s="3104"/>
      <c r="BN77" s="3104"/>
      <c r="BO77" s="3104"/>
      <c r="BP77" s="3104"/>
      <c r="BQ77" s="3105"/>
      <c r="BR77" s="3233"/>
      <c r="BS77" s="3228"/>
      <c r="BT77" s="3228"/>
      <c r="BU77" s="3229"/>
      <c r="BV77" s="3213"/>
      <c r="BW77" s="3214"/>
      <c r="BX77" s="3214"/>
      <c r="BY77" s="3214"/>
      <c r="BZ77" s="3214"/>
      <c r="CA77" s="3214"/>
      <c r="CB77" s="3214"/>
      <c r="CC77" s="3214"/>
      <c r="CD77" s="3214"/>
      <c r="CE77" s="3214"/>
      <c r="CF77" s="3214"/>
      <c r="CG77" s="3215"/>
      <c r="CH77" s="3233"/>
      <c r="CI77" s="3228"/>
      <c r="CJ77" s="3228"/>
      <c r="CK77" s="3229"/>
      <c r="CL77" s="3170" t="s">
        <v>1527</v>
      </c>
      <c r="CM77" s="3090"/>
      <c r="CN77" s="3090"/>
      <c r="CO77" s="3104" t="s">
        <v>2202</v>
      </c>
      <c r="CP77" s="3104"/>
      <c r="CQ77" s="3104"/>
      <c r="CR77" s="3104"/>
      <c r="CS77" s="3104"/>
      <c r="CT77" s="3104"/>
      <c r="CU77" s="3104"/>
      <c r="CV77" s="3104"/>
      <c r="CW77" s="3104"/>
      <c r="CX77" s="3104"/>
      <c r="CY77" s="3104"/>
      <c r="CZ77" s="3104"/>
      <c r="DA77" s="3104"/>
      <c r="DB77" s="3104"/>
      <c r="DC77" s="3104"/>
      <c r="DD77" s="3104"/>
      <c r="DE77" s="3104"/>
      <c r="DF77" s="3104"/>
      <c r="DG77" s="3104"/>
      <c r="DH77" s="3104"/>
      <c r="DI77" s="3104"/>
      <c r="DJ77" s="3104"/>
      <c r="DK77" s="3105"/>
      <c r="DL77" s="3104"/>
      <c r="DM77" s="444"/>
      <c r="DN77" s="444"/>
      <c r="DO77" s="444"/>
      <c r="DP77" s="444"/>
      <c r="DQ77" s="444"/>
      <c r="DR77" s="444"/>
      <c r="DS77" s="444"/>
      <c r="DT77" s="444"/>
      <c r="DU77" s="444"/>
      <c r="EB77" s="445" t="s">
        <v>2224</v>
      </c>
    </row>
    <row r="78" spans="1:132" ht="6.75" customHeight="1">
      <c r="A78" s="3090"/>
      <c r="B78" s="3103"/>
      <c r="C78" s="3104"/>
      <c r="D78" s="3104"/>
      <c r="E78" s="3104"/>
      <c r="F78" s="3104"/>
      <c r="G78" s="3104"/>
      <c r="H78" s="3104"/>
      <c r="I78" s="3104"/>
      <c r="J78" s="3104"/>
      <c r="K78" s="3105"/>
      <c r="L78" s="3221"/>
      <c r="M78" s="3221"/>
      <c r="N78" s="3221"/>
      <c r="O78" s="3221"/>
      <c r="P78" s="3221"/>
      <c r="Q78" s="3221"/>
      <c r="R78" s="3221"/>
      <c r="S78" s="3221"/>
      <c r="T78" s="3221"/>
      <c r="U78" s="3221"/>
      <c r="V78" s="3221"/>
      <c r="W78" s="3221"/>
      <c r="X78" s="3221"/>
      <c r="Y78" s="3221"/>
      <c r="Z78" s="3222"/>
      <c r="AA78" s="3103"/>
      <c r="AB78" s="3104"/>
      <c r="AC78" s="3104"/>
      <c r="AD78" s="3104"/>
      <c r="AE78" s="3105"/>
      <c r="AF78" s="3103"/>
      <c r="AG78" s="3104"/>
      <c r="AH78" s="3104"/>
      <c r="AI78" s="3104"/>
      <c r="AJ78" s="3104"/>
      <c r="AK78" s="3104"/>
      <c r="AL78" s="3104"/>
      <c r="AM78" s="3104"/>
      <c r="AN78" s="3104"/>
      <c r="AO78" s="3104"/>
      <c r="AP78" s="3104"/>
      <c r="AQ78" s="3104"/>
      <c r="AR78" s="3104"/>
      <c r="AS78" s="3104"/>
      <c r="AT78" s="3104"/>
      <c r="AU78" s="3104"/>
      <c r="AV78" s="3104"/>
      <c r="AW78" s="3104"/>
      <c r="AX78" s="3104"/>
      <c r="AY78" s="3104"/>
      <c r="AZ78" s="3104"/>
      <c r="BA78" s="3104"/>
      <c r="BB78" s="3104"/>
      <c r="BC78" s="3104"/>
      <c r="BD78" s="3104"/>
      <c r="BE78" s="3104"/>
      <c r="BF78" s="3105"/>
      <c r="BG78" s="3105"/>
      <c r="BH78" s="3103"/>
      <c r="BI78" s="3104"/>
      <c r="BJ78" s="3104"/>
      <c r="BK78" s="3104"/>
      <c r="BL78" s="3104"/>
      <c r="BM78" s="3104"/>
      <c r="BN78" s="3104"/>
      <c r="BO78" s="3104"/>
      <c r="BP78" s="3104"/>
      <c r="BQ78" s="3105"/>
      <c r="BR78" s="3234"/>
      <c r="BS78" s="3230"/>
      <c r="BT78" s="3230"/>
      <c r="BU78" s="3231"/>
      <c r="BV78" s="3216"/>
      <c r="BW78" s="3217"/>
      <c r="BX78" s="3217"/>
      <c r="BY78" s="3217"/>
      <c r="BZ78" s="3217"/>
      <c r="CA78" s="3217"/>
      <c r="CB78" s="3217"/>
      <c r="CC78" s="3217"/>
      <c r="CD78" s="3217"/>
      <c r="CE78" s="3217"/>
      <c r="CF78" s="3217"/>
      <c r="CG78" s="3218"/>
      <c r="CH78" s="3234"/>
      <c r="CI78" s="3230"/>
      <c r="CJ78" s="3230"/>
      <c r="CK78" s="3231"/>
      <c r="CL78" s="3171"/>
      <c r="CM78" s="3172"/>
      <c r="CN78" s="3172"/>
      <c r="CO78" s="3107"/>
      <c r="CP78" s="3107"/>
      <c r="CQ78" s="3107"/>
      <c r="CR78" s="3107"/>
      <c r="CS78" s="3107"/>
      <c r="CT78" s="3107"/>
      <c r="CU78" s="3107"/>
      <c r="CV78" s="3107"/>
      <c r="CW78" s="3107"/>
      <c r="CX78" s="3107"/>
      <c r="CY78" s="3107"/>
      <c r="CZ78" s="3107"/>
      <c r="DA78" s="3107"/>
      <c r="DB78" s="3107"/>
      <c r="DC78" s="3107"/>
      <c r="DD78" s="3107"/>
      <c r="DE78" s="3107"/>
      <c r="DF78" s="3107"/>
      <c r="DG78" s="3107"/>
      <c r="DH78" s="3107"/>
      <c r="DI78" s="3107"/>
      <c r="DJ78" s="3107"/>
      <c r="DK78" s="3108"/>
      <c r="DL78" s="3104"/>
      <c r="DM78" s="444"/>
      <c r="DN78" s="444"/>
      <c r="DO78" s="444"/>
      <c r="DP78" s="444"/>
      <c r="DQ78" s="444"/>
      <c r="DR78" s="444"/>
      <c r="DS78" s="444"/>
      <c r="DT78" s="444"/>
      <c r="DU78" s="444"/>
      <c r="EB78" s="445" t="s">
        <v>2225</v>
      </c>
    </row>
    <row r="79" spans="1:132" ht="6.75" customHeight="1">
      <c r="A79" s="3090"/>
      <c r="B79" s="3103"/>
      <c r="C79" s="3104"/>
      <c r="D79" s="3104"/>
      <c r="E79" s="3104"/>
      <c r="F79" s="3104"/>
      <c r="G79" s="3104"/>
      <c r="H79" s="3104"/>
      <c r="I79" s="3104"/>
      <c r="J79" s="3104"/>
      <c r="K79" s="3105"/>
      <c r="L79" s="3223"/>
      <c r="M79" s="3223"/>
      <c r="N79" s="3223"/>
      <c r="O79" s="3223"/>
      <c r="P79" s="3223"/>
      <c r="Q79" s="3223"/>
      <c r="R79" s="3223"/>
      <c r="S79" s="3223"/>
      <c r="T79" s="3223"/>
      <c r="U79" s="3223"/>
      <c r="V79" s="3223"/>
      <c r="W79" s="3223"/>
      <c r="X79" s="3223"/>
      <c r="Y79" s="3223"/>
      <c r="Z79" s="3224"/>
      <c r="AA79" s="3103"/>
      <c r="AB79" s="3104"/>
      <c r="AC79" s="3104"/>
      <c r="AD79" s="3104"/>
      <c r="AE79" s="3105"/>
      <c r="AF79" s="3103"/>
      <c r="AG79" s="3104"/>
      <c r="AH79" s="3104"/>
      <c r="AI79" s="3104"/>
      <c r="AJ79" s="3104"/>
      <c r="AK79" s="3104"/>
      <c r="AL79" s="3104"/>
      <c r="AM79" s="3104"/>
      <c r="AN79" s="3104"/>
      <c r="AO79" s="3104"/>
      <c r="AP79" s="3104"/>
      <c r="AQ79" s="3104"/>
      <c r="AR79" s="3104"/>
      <c r="AS79" s="3104"/>
      <c r="AT79" s="3104"/>
      <c r="AU79" s="3104"/>
      <c r="AV79" s="3104"/>
      <c r="AW79" s="3104"/>
      <c r="AX79" s="3104"/>
      <c r="AY79" s="3104"/>
      <c r="AZ79" s="3104"/>
      <c r="BA79" s="3104"/>
      <c r="BB79" s="3104"/>
      <c r="BC79" s="3104"/>
      <c r="BD79" s="3104"/>
      <c r="BE79" s="3104"/>
      <c r="BF79" s="3105"/>
      <c r="BG79" s="3105"/>
      <c r="BH79" s="3103"/>
      <c r="BI79" s="3104"/>
      <c r="BJ79" s="3104"/>
      <c r="BK79" s="3104"/>
      <c r="BL79" s="3104"/>
      <c r="BM79" s="3104"/>
      <c r="BN79" s="3104"/>
      <c r="BO79" s="3104"/>
      <c r="BP79" s="3104"/>
      <c r="BQ79" s="3105"/>
      <c r="BR79" s="3226"/>
      <c r="BS79" s="3226"/>
      <c r="BT79" s="3226"/>
      <c r="BU79" s="3227"/>
      <c r="BV79" s="3210"/>
      <c r="BW79" s="3211"/>
      <c r="BX79" s="3211"/>
      <c r="BY79" s="3211"/>
      <c r="BZ79" s="3211"/>
      <c r="CA79" s="3211"/>
      <c r="CB79" s="3211"/>
      <c r="CC79" s="3211"/>
      <c r="CD79" s="3211"/>
      <c r="CE79" s="3211"/>
      <c r="CF79" s="3211"/>
      <c r="CG79" s="3212"/>
      <c r="CH79" s="3232"/>
      <c r="CI79" s="3226"/>
      <c r="CJ79" s="3226"/>
      <c r="CK79" s="3226"/>
      <c r="CL79" s="3175" t="s">
        <v>5</v>
      </c>
      <c r="CM79" s="3176"/>
      <c r="CN79" s="3101"/>
      <c r="CO79" s="3101"/>
      <c r="CP79" s="3101"/>
      <c r="CQ79" s="3101"/>
      <c r="CR79" s="3101"/>
      <c r="CS79" s="3101"/>
      <c r="CT79" s="3101"/>
      <c r="CU79" s="3101"/>
      <c r="CV79" s="3101"/>
      <c r="CW79" s="3101"/>
      <c r="CX79" s="3101"/>
      <c r="CY79" s="3101"/>
      <c r="CZ79" s="3101"/>
      <c r="DA79" s="3101"/>
      <c r="DB79" s="3101"/>
      <c r="DC79" s="3101"/>
      <c r="DD79" s="3101"/>
      <c r="DE79" s="3101"/>
      <c r="DF79" s="3101"/>
      <c r="DG79" s="3101"/>
      <c r="DH79" s="3101"/>
      <c r="DI79" s="3101"/>
      <c r="DJ79" s="3101"/>
      <c r="DK79" s="3102"/>
      <c r="DL79" s="3104"/>
      <c r="DM79" s="444"/>
      <c r="DN79" s="444"/>
      <c r="DO79" s="444"/>
      <c r="DP79" s="444"/>
      <c r="DQ79" s="444"/>
      <c r="DR79" s="444"/>
      <c r="DS79" s="444"/>
      <c r="DT79" s="444"/>
      <c r="DU79" s="444"/>
      <c r="EB79" s="445" t="s">
        <v>2226</v>
      </c>
    </row>
    <row r="80" spans="1:132" ht="6.75" customHeight="1">
      <c r="A80" s="3090"/>
      <c r="B80" s="3103"/>
      <c r="C80" s="3104"/>
      <c r="D80" s="3104"/>
      <c r="E80" s="3104"/>
      <c r="F80" s="3104"/>
      <c r="G80" s="3104"/>
      <c r="H80" s="3104"/>
      <c r="I80" s="3104"/>
      <c r="J80" s="3104"/>
      <c r="K80" s="3105"/>
      <c r="L80" s="3223"/>
      <c r="M80" s="3223"/>
      <c r="N80" s="3223"/>
      <c r="O80" s="3223"/>
      <c r="P80" s="3223"/>
      <c r="Q80" s="3223"/>
      <c r="R80" s="3223"/>
      <c r="S80" s="3223"/>
      <c r="T80" s="3223"/>
      <c r="U80" s="3223"/>
      <c r="V80" s="3223"/>
      <c r="W80" s="3223"/>
      <c r="X80" s="3223"/>
      <c r="Y80" s="3223"/>
      <c r="Z80" s="3224"/>
      <c r="AA80" s="3103"/>
      <c r="AB80" s="3104"/>
      <c r="AC80" s="3104"/>
      <c r="AD80" s="3104"/>
      <c r="AE80" s="3105"/>
      <c r="AF80" s="3103" t="s">
        <v>1527</v>
      </c>
      <c r="AG80" s="3104"/>
      <c r="AH80" s="3104"/>
      <c r="AI80" s="3219" t="s">
        <v>2202</v>
      </c>
      <c r="AJ80" s="3219"/>
      <c r="AK80" s="3219"/>
      <c r="AL80" s="3219"/>
      <c r="AM80" s="3219"/>
      <c r="AN80" s="3219"/>
      <c r="AO80" s="3219"/>
      <c r="AP80" s="3219"/>
      <c r="AQ80" s="3219"/>
      <c r="AR80" s="3219"/>
      <c r="AS80" s="3219"/>
      <c r="AT80" s="3219"/>
      <c r="AU80" s="3219"/>
      <c r="AV80" s="3219"/>
      <c r="AW80" s="3219"/>
      <c r="AX80" s="3104"/>
      <c r="AY80" s="3104"/>
      <c r="AZ80" s="3104"/>
      <c r="BA80" s="3104"/>
      <c r="BB80" s="3104"/>
      <c r="BC80" s="3104"/>
      <c r="BD80" s="3104"/>
      <c r="BE80" s="3104"/>
      <c r="BF80" s="3105"/>
      <c r="BG80" s="3105"/>
      <c r="BH80" s="3103"/>
      <c r="BI80" s="3104"/>
      <c r="BJ80" s="3104"/>
      <c r="BK80" s="3104"/>
      <c r="BL80" s="3104"/>
      <c r="BM80" s="3104"/>
      <c r="BN80" s="3104"/>
      <c r="BO80" s="3104"/>
      <c r="BP80" s="3104"/>
      <c r="BQ80" s="3105"/>
      <c r="BR80" s="3228"/>
      <c r="BS80" s="3228"/>
      <c r="BT80" s="3228"/>
      <c r="BU80" s="3229"/>
      <c r="BV80" s="3213"/>
      <c r="BW80" s="3214"/>
      <c r="BX80" s="3214"/>
      <c r="BY80" s="3214"/>
      <c r="BZ80" s="3214"/>
      <c r="CA80" s="3214"/>
      <c r="CB80" s="3214"/>
      <c r="CC80" s="3214"/>
      <c r="CD80" s="3214"/>
      <c r="CE80" s="3214"/>
      <c r="CF80" s="3214"/>
      <c r="CG80" s="3215"/>
      <c r="CH80" s="3233"/>
      <c r="CI80" s="3228"/>
      <c r="CJ80" s="3228"/>
      <c r="CK80" s="3228"/>
      <c r="CL80" s="3170"/>
      <c r="CM80" s="3090"/>
      <c r="CN80" s="3104"/>
      <c r="CO80" s="3104"/>
      <c r="CP80" s="3104"/>
      <c r="CQ80" s="3104"/>
      <c r="CR80" s="3104"/>
      <c r="CS80" s="3104"/>
      <c r="CT80" s="3104"/>
      <c r="CU80" s="3104"/>
      <c r="CV80" s="3104"/>
      <c r="CW80" s="3104"/>
      <c r="CX80" s="3104"/>
      <c r="CY80" s="3104"/>
      <c r="CZ80" s="3104"/>
      <c r="DA80" s="3104"/>
      <c r="DB80" s="3104"/>
      <c r="DC80" s="3104"/>
      <c r="DD80" s="3104"/>
      <c r="DE80" s="3104"/>
      <c r="DF80" s="3104"/>
      <c r="DG80" s="3104"/>
      <c r="DH80" s="3104"/>
      <c r="DI80" s="3104"/>
      <c r="DJ80" s="3104"/>
      <c r="DK80" s="3105"/>
      <c r="DL80" s="3104"/>
      <c r="DM80" s="444"/>
      <c r="DN80" s="444"/>
      <c r="DO80" s="444"/>
      <c r="DP80" s="444"/>
      <c r="DQ80" s="444"/>
      <c r="DR80" s="444"/>
      <c r="DS80" s="444"/>
      <c r="DT80" s="444"/>
      <c r="DU80" s="444"/>
      <c r="EB80" s="445" t="s">
        <v>2227</v>
      </c>
    </row>
    <row r="81" spans="1:132" ht="6.75" customHeight="1">
      <c r="A81" s="3090"/>
      <c r="B81" s="3103"/>
      <c r="C81" s="3104"/>
      <c r="D81" s="3104"/>
      <c r="E81" s="3104"/>
      <c r="F81" s="3104"/>
      <c r="G81" s="3104"/>
      <c r="H81" s="3104"/>
      <c r="I81" s="3104"/>
      <c r="J81" s="3104"/>
      <c r="K81" s="3105"/>
      <c r="L81" s="3223"/>
      <c r="M81" s="3223"/>
      <c r="N81" s="3223"/>
      <c r="O81" s="3223"/>
      <c r="P81" s="3223"/>
      <c r="Q81" s="3223"/>
      <c r="R81" s="3223"/>
      <c r="S81" s="3223"/>
      <c r="T81" s="3223"/>
      <c r="U81" s="3223"/>
      <c r="V81" s="3223"/>
      <c r="W81" s="3223"/>
      <c r="X81" s="3223"/>
      <c r="Y81" s="3223"/>
      <c r="Z81" s="3224"/>
      <c r="AA81" s="3103"/>
      <c r="AB81" s="3104"/>
      <c r="AC81" s="3104"/>
      <c r="AD81" s="3104"/>
      <c r="AE81" s="3105"/>
      <c r="AF81" s="3106"/>
      <c r="AG81" s="3107"/>
      <c r="AH81" s="3107"/>
      <c r="AI81" s="3220"/>
      <c r="AJ81" s="3220"/>
      <c r="AK81" s="3220"/>
      <c r="AL81" s="3220"/>
      <c r="AM81" s="3220"/>
      <c r="AN81" s="3220"/>
      <c r="AO81" s="3220"/>
      <c r="AP81" s="3220"/>
      <c r="AQ81" s="3220"/>
      <c r="AR81" s="3220"/>
      <c r="AS81" s="3220"/>
      <c r="AT81" s="3220"/>
      <c r="AU81" s="3220"/>
      <c r="AV81" s="3220"/>
      <c r="AW81" s="3220"/>
      <c r="AX81" s="3107"/>
      <c r="AY81" s="3107"/>
      <c r="AZ81" s="3107"/>
      <c r="BA81" s="3107"/>
      <c r="BB81" s="3107"/>
      <c r="BC81" s="3107"/>
      <c r="BD81" s="3107"/>
      <c r="BE81" s="3107"/>
      <c r="BF81" s="3108"/>
      <c r="BG81" s="3105"/>
      <c r="BH81" s="3103"/>
      <c r="BI81" s="3104"/>
      <c r="BJ81" s="3104"/>
      <c r="BK81" s="3104"/>
      <c r="BL81" s="3104"/>
      <c r="BM81" s="3104"/>
      <c r="BN81" s="3104"/>
      <c r="BO81" s="3104"/>
      <c r="BP81" s="3104"/>
      <c r="BQ81" s="3105"/>
      <c r="BR81" s="3228"/>
      <c r="BS81" s="3228"/>
      <c r="BT81" s="3228"/>
      <c r="BU81" s="3229"/>
      <c r="BV81" s="3213"/>
      <c r="BW81" s="3214"/>
      <c r="BX81" s="3214"/>
      <c r="BY81" s="3214"/>
      <c r="BZ81" s="3214"/>
      <c r="CA81" s="3214"/>
      <c r="CB81" s="3214"/>
      <c r="CC81" s="3214"/>
      <c r="CD81" s="3214"/>
      <c r="CE81" s="3214"/>
      <c r="CF81" s="3214"/>
      <c r="CG81" s="3215"/>
      <c r="CH81" s="3233"/>
      <c r="CI81" s="3228"/>
      <c r="CJ81" s="3228"/>
      <c r="CK81" s="3228"/>
      <c r="CL81" s="3170"/>
      <c r="CM81" s="3090"/>
      <c r="CN81" s="3104"/>
      <c r="CO81" s="3104"/>
      <c r="CP81" s="3104"/>
      <c r="CQ81" s="3104"/>
      <c r="CR81" s="3104"/>
      <c r="CS81" s="3104"/>
      <c r="CT81" s="3104"/>
      <c r="CU81" s="3104"/>
      <c r="CV81" s="3104"/>
      <c r="CW81" s="3104"/>
      <c r="CX81" s="3104"/>
      <c r="CY81" s="3104"/>
      <c r="CZ81" s="3104"/>
      <c r="DA81" s="3104"/>
      <c r="DB81" s="3104"/>
      <c r="DC81" s="3104"/>
      <c r="DD81" s="3104"/>
      <c r="DE81" s="3104"/>
      <c r="DF81" s="3104"/>
      <c r="DG81" s="3104"/>
      <c r="DH81" s="3104"/>
      <c r="DI81" s="3104"/>
      <c r="DJ81" s="3104"/>
      <c r="DK81" s="3105"/>
      <c r="DL81" s="3104"/>
      <c r="DM81" s="444"/>
      <c r="DN81" s="444"/>
      <c r="DO81" s="444"/>
      <c r="DP81" s="444"/>
      <c r="DQ81" s="444"/>
      <c r="DR81" s="444"/>
      <c r="DS81" s="444"/>
      <c r="DT81" s="444"/>
      <c r="DU81" s="444"/>
      <c r="EB81" s="445" t="s">
        <v>2228</v>
      </c>
    </row>
    <row r="82" spans="1:132" ht="6.75" customHeight="1">
      <c r="A82" s="3090"/>
      <c r="B82" s="3103"/>
      <c r="C82" s="3104"/>
      <c r="D82" s="3104"/>
      <c r="E82" s="3104"/>
      <c r="F82" s="3104"/>
      <c r="G82" s="3104"/>
      <c r="H82" s="3104"/>
      <c r="I82" s="3104"/>
      <c r="J82" s="3104"/>
      <c r="K82" s="3105"/>
      <c r="L82" s="3131" t="s">
        <v>2216</v>
      </c>
      <c r="M82" s="3131"/>
      <c r="N82" s="3131"/>
      <c r="O82" s="3131"/>
      <c r="P82" s="3131"/>
      <c r="Q82" s="3131"/>
      <c r="R82" s="3131"/>
      <c r="S82" s="3131"/>
      <c r="T82" s="3131"/>
      <c r="U82" s="3131"/>
      <c r="V82" s="3131"/>
      <c r="W82" s="3131"/>
      <c r="X82" s="3131"/>
      <c r="Y82" s="3131"/>
      <c r="Z82" s="3132"/>
      <c r="AA82" s="3183" t="s">
        <v>1887</v>
      </c>
      <c r="AB82" s="3184"/>
      <c r="AC82" s="3184"/>
      <c r="AD82" s="3184"/>
      <c r="AE82" s="3185"/>
      <c r="AF82" s="3175" t="s">
        <v>5</v>
      </c>
      <c r="AG82" s="3176"/>
      <c r="AH82" s="3101"/>
      <c r="AI82" s="3101"/>
      <c r="AJ82" s="3101"/>
      <c r="AK82" s="3101"/>
      <c r="AL82" s="3101"/>
      <c r="AM82" s="3101"/>
      <c r="AN82" s="3101"/>
      <c r="AO82" s="3101"/>
      <c r="AP82" s="3101"/>
      <c r="AQ82" s="3101"/>
      <c r="AR82" s="3101"/>
      <c r="AS82" s="3101"/>
      <c r="AT82" s="3101"/>
      <c r="AU82" s="3101"/>
      <c r="AV82" s="3101"/>
      <c r="AW82" s="3101"/>
      <c r="AX82" s="3101"/>
      <c r="AY82" s="3101"/>
      <c r="AZ82" s="3101"/>
      <c r="BA82" s="3101"/>
      <c r="BB82" s="3101"/>
      <c r="BC82" s="3101"/>
      <c r="BD82" s="3101"/>
      <c r="BE82" s="3101"/>
      <c r="BF82" s="3102"/>
      <c r="BG82" s="3105"/>
      <c r="BH82" s="3103"/>
      <c r="BI82" s="3104"/>
      <c r="BJ82" s="3104"/>
      <c r="BK82" s="3104"/>
      <c r="BL82" s="3104"/>
      <c r="BM82" s="3104"/>
      <c r="BN82" s="3104"/>
      <c r="BO82" s="3104"/>
      <c r="BP82" s="3104"/>
      <c r="BQ82" s="3105"/>
      <c r="BR82" s="3228"/>
      <c r="BS82" s="3228"/>
      <c r="BT82" s="3228"/>
      <c r="BU82" s="3229"/>
      <c r="BV82" s="3213"/>
      <c r="BW82" s="3214"/>
      <c r="BX82" s="3214"/>
      <c r="BY82" s="3214"/>
      <c r="BZ82" s="3214"/>
      <c r="CA82" s="3214"/>
      <c r="CB82" s="3214"/>
      <c r="CC82" s="3214"/>
      <c r="CD82" s="3214"/>
      <c r="CE82" s="3214"/>
      <c r="CF82" s="3214"/>
      <c r="CG82" s="3215"/>
      <c r="CH82" s="3233"/>
      <c r="CI82" s="3228"/>
      <c r="CJ82" s="3228"/>
      <c r="CK82" s="3228"/>
      <c r="CL82" s="3170" t="s">
        <v>1527</v>
      </c>
      <c r="CM82" s="3090"/>
      <c r="CN82" s="3090"/>
      <c r="CO82" s="3104" t="s">
        <v>2202</v>
      </c>
      <c r="CP82" s="3104"/>
      <c r="CQ82" s="3104"/>
      <c r="CR82" s="3104"/>
      <c r="CS82" s="3104"/>
      <c r="CT82" s="3104"/>
      <c r="CU82" s="3104"/>
      <c r="CV82" s="3104"/>
      <c r="CW82" s="3104"/>
      <c r="CX82" s="3104"/>
      <c r="CY82" s="3104"/>
      <c r="CZ82" s="3104"/>
      <c r="DA82" s="3104"/>
      <c r="DB82" s="3104"/>
      <c r="DC82" s="3104"/>
      <c r="DD82" s="3104"/>
      <c r="DE82" s="3104"/>
      <c r="DF82" s="3104"/>
      <c r="DG82" s="3104"/>
      <c r="DH82" s="3104"/>
      <c r="DI82" s="3104"/>
      <c r="DJ82" s="3104"/>
      <c r="DK82" s="3105"/>
      <c r="DL82" s="3104"/>
      <c r="DM82" s="444"/>
      <c r="DN82" s="444"/>
      <c r="DO82" s="444"/>
      <c r="DP82" s="444"/>
      <c r="DQ82" s="444"/>
      <c r="DR82" s="444"/>
      <c r="DS82" s="444"/>
      <c r="DT82" s="444"/>
      <c r="DU82" s="444"/>
      <c r="EB82" s="445" t="s">
        <v>2229</v>
      </c>
    </row>
    <row r="83" spans="1:132" ht="6.75" customHeight="1">
      <c r="A83" s="3090"/>
      <c r="B83" s="3103"/>
      <c r="C83" s="3104"/>
      <c r="D83" s="3104"/>
      <c r="E83" s="3104"/>
      <c r="F83" s="3104"/>
      <c r="G83" s="3104"/>
      <c r="H83" s="3104"/>
      <c r="I83" s="3104"/>
      <c r="J83" s="3104"/>
      <c r="K83" s="3105"/>
      <c r="L83" s="3135"/>
      <c r="M83" s="3135"/>
      <c r="N83" s="3135"/>
      <c r="O83" s="3135"/>
      <c r="P83" s="3135"/>
      <c r="Q83" s="3135"/>
      <c r="R83" s="3135"/>
      <c r="S83" s="3135"/>
      <c r="T83" s="3135"/>
      <c r="U83" s="3135"/>
      <c r="V83" s="3135"/>
      <c r="W83" s="3135"/>
      <c r="X83" s="3135"/>
      <c r="Y83" s="3135"/>
      <c r="Z83" s="3136"/>
      <c r="AA83" s="3186"/>
      <c r="AB83" s="3187"/>
      <c r="AC83" s="3187"/>
      <c r="AD83" s="3187"/>
      <c r="AE83" s="3188"/>
      <c r="AF83" s="3170"/>
      <c r="AG83" s="3090"/>
      <c r="AH83" s="3104"/>
      <c r="AI83" s="3104"/>
      <c r="AJ83" s="3104"/>
      <c r="AK83" s="3104"/>
      <c r="AL83" s="3104"/>
      <c r="AM83" s="3104"/>
      <c r="AN83" s="3104"/>
      <c r="AO83" s="3104"/>
      <c r="AP83" s="3104"/>
      <c r="AQ83" s="3104"/>
      <c r="AR83" s="3104"/>
      <c r="AS83" s="3104"/>
      <c r="AT83" s="3104"/>
      <c r="AU83" s="3104"/>
      <c r="AV83" s="3104"/>
      <c r="AW83" s="3104"/>
      <c r="AX83" s="3104"/>
      <c r="AY83" s="3104"/>
      <c r="AZ83" s="3104"/>
      <c r="BA83" s="3104"/>
      <c r="BB83" s="3104"/>
      <c r="BC83" s="3104"/>
      <c r="BD83" s="3104"/>
      <c r="BE83" s="3104"/>
      <c r="BF83" s="3105"/>
      <c r="BG83" s="3105"/>
      <c r="BH83" s="3103"/>
      <c r="BI83" s="3104"/>
      <c r="BJ83" s="3104"/>
      <c r="BK83" s="3104"/>
      <c r="BL83" s="3104"/>
      <c r="BM83" s="3104"/>
      <c r="BN83" s="3104"/>
      <c r="BO83" s="3104"/>
      <c r="BP83" s="3104"/>
      <c r="BQ83" s="3105"/>
      <c r="BR83" s="3230"/>
      <c r="BS83" s="3230"/>
      <c r="BT83" s="3230"/>
      <c r="BU83" s="3231"/>
      <c r="BV83" s="3216"/>
      <c r="BW83" s="3217"/>
      <c r="BX83" s="3217"/>
      <c r="BY83" s="3217"/>
      <c r="BZ83" s="3217"/>
      <c r="CA83" s="3217"/>
      <c r="CB83" s="3217"/>
      <c r="CC83" s="3217"/>
      <c r="CD83" s="3217"/>
      <c r="CE83" s="3217"/>
      <c r="CF83" s="3217"/>
      <c r="CG83" s="3218"/>
      <c r="CH83" s="3234"/>
      <c r="CI83" s="3230"/>
      <c r="CJ83" s="3230"/>
      <c r="CK83" s="3230"/>
      <c r="CL83" s="3171"/>
      <c r="CM83" s="3172"/>
      <c r="CN83" s="3172"/>
      <c r="CO83" s="3107"/>
      <c r="CP83" s="3107"/>
      <c r="CQ83" s="3107"/>
      <c r="CR83" s="3107"/>
      <c r="CS83" s="3107"/>
      <c r="CT83" s="3107"/>
      <c r="CU83" s="3107"/>
      <c r="CV83" s="3107"/>
      <c r="CW83" s="3107"/>
      <c r="CX83" s="3107"/>
      <c r="CY83" s="3107"/>
      <c r="CZ83" s="3107"/>
      <c r="DA83" s="3107"/>
      <c r="DB83" s="3107"/>
      <c r="DC83" s="3107"/>
      <c r="DD83" s="3107"/>
      <c r="DE83" s="3107"/>
      <c r="DF83" s="3107"/>
      <c r="DG83" s="3107"/>
      <c r="DH83" s="3107"/>
      <c r="DI83" s="3107"/>
      <c r="DJ83" s="3107"/>
      <c r="DK83" s="3108"/>
      <c r="DL83" s="3104"/>
      <c r="DM83" s="444"/>
      <c r="DN83" s="444"/>
      <c r="DO83" s="444"/>
      <c r="DP83" s="444"/>
      <c r="DQ83" s="444"/>
      <c r="DR83" s="444"/>
      <c r="DS83" s="444"/>
      <c r="DT83" s="444"/>
      <c r="DU83" s="444"/>
      <c r="EB83" s="445" t="s">
        <v>2230</v>
      </c>
    </row>
    <row r="84" spans="1:132" ht="6.75" customHeight="1">
      <c r="A84" s="3090"/>
      <c r="B84" s="3103"/>
      <c r="C84" s="3104"/>
      <c r="D84" s="3104"/>
      <c r="E84" s="3104"/>
      <c r="F84" s="3104"/>
      <c r="G84" s="3104"/>
      <c r="H84" s="3104"/>
      <c r="I84" s="3104"/>
      <c r="J84" s="3104"/>
      <c r="K84" s="3105"/>
      <c r="L84" s="3221"/>
      <c r="M84" s="3221"/>
      <c r="N84" s="3221"/>
      <c r="O84" s="3221"/>
      <c r="P84" s="3221"/>
      <c r="Q84" s="3221"/>
      <c r="R84" s="3221"/>
      <c r="S84" s="3221"/>
      <c r="T84" s="3221"/>
      <c r="U84" s="3221"/>
      <c r="V84" s="3221"/>
      <c r="W84" s="3221"/>
      <c r="X84" s="3221"/>
      <c r="Y84" s="3221"/>
      <c r="Z84" s="3222"/>
      <c r="AA84" s="3103"/>
      <c r="AB84" s="3104"/>
      <c r="AC84" s="3104"/>
      <c r="AD84" s="3104"/>
      <c r="AE84" s="3105"/>
      <c r="AF84" s="3103"/>
      <c r="AG84" s="3104"/>
      <c r="AH84" s="3104"/>
      <c r="AI84" s="3104"/>
      <c r="AJ84" s="3104"/>
      <c r="AK84" s="3104"/>
      <c r="AL84" s="3104"/>
      <c r="AM84" s="3104"/>
      <c r="AN84" s="3104"/>
      <c r="AO84" s="3104"/>
      <c r="AP84" s="3104"/>
      <c r="AQ84" s="3104"/>
      <c r="AR84" s="3104"/>
      <c r="AS84" s="3104"/>
      <c r="AT84" s="3104"/>
      <c r="AU84" s="3104"/>
      <c r="AV84" s="3104"/>
      <c r="AW84" s="3104"/>
      <c r="AX84" s="3104"/>
      <c r="AY84" s="3104"/>
      <c r="AZ84" s="3104"/>
      <c r="BA84" s="3104"/>
      <c r="BB84" s="3104"/>
      <c r="BC84" s="3104"/>
      <c r="BD84" s="3104"/>
      <c r="BE84" s="3104"/>
      <c r="BF84" s="3105"/>
      <c r="BG84" s="3105"/>
      <c r="BH84" s="3103"/>
      <c r="BI84" s="3104"/>
      <c r="BJ84" s="3104"/>
      <c r="BK84" s="3104"/>
      <c r="BL84" s="3104"/>
      <c r="BM84" s="3104"/>
      <c r="BN84" s="3104"/>
      <c r="BO84" s="3104"/>
      <c r="BP84" s="3104"/>
      <c r="BQ84" s="3105"/>
      <c r="BR84" s="3226"/>
      <c r="BS84" s="3226"/>
      <c r="BT84" s="3226"/>
      <c r="BU84" s="3227"/>
      <c r="BV84" s="3210"/>
      <c r="BW84" s="3211"/>
      <c r="BX84" s="3211"/>
      <c r="BY84" s="3211"/>
      <c r="BZ84" s="3211"/>
      <c r="CA84" s="3211"/>
      <c r="CB84" s="3211"/>
      <c r="CC84" s="3211"/>
      <c r="CD84" s="3211"/>
      <c r="CE84" s="3211"/>
      <c r="CF84" s="3211"/>
      <c r="CG84" s="3212"/>
      <c r="CH84" s="3232"/>
      <c r="CI84" s="3226"/>
      <c r="CJ84" s="3226"/>
      <c r="CK84" s="3226"/>
      <c r="CL84" s="3175" t="s">
        <v>5</v>
      </c>
      <c r="CM84" s="3176"/>
      <c r="CN84" s="3101"/>
      <c r="CO84" s="3101"/>
      <c r="CP84" s="3101"/>
      <c r="CQ84" s="3101"/>
      <c r="CR84" s="3101"/>
      <c r="CS84" s="3101"/>
      <c r="CT84" s="3101"/>
      <c r="CU84" s="3101"/>
      <c r="CV84" s="3101"/>
      <c r="CW84" s="3101"/>
      <c r="CX84" s="3101"/>
      <c r="CY84" s="3101"/>
      <c r="CZ84" s="3101"/>
      <c r="DA84" s="3101"/>
      <c r="DB84" s="3101"/>
      <c r="DC84" s="3101"/>
      <c r="DD84" s="3101"/>
      <c r="DE84" s="3101"/>
      <c r="DF84" s="3101"/>
      <c r="DG84" s="3101"/>
      <c r="DH84" s="3101"/>
      <c r="DI84" s="3101"/>
      <c r="DJ84" s="3101"/>
      <c r="DK84" s="3102"/>
      <c r="DL84" s="3104"/>
      <c r="DM84" s="444"/>
      <c r="DN84" s="444"/>
      <c r="DO84" s="444"/>
      <c r="DP84" s="444"/>
      <c r="DQ84" s="444"/>
      <c r="DR84" s="444"/>
      <c r="DS84" s="444"/>
      <c r="DT84" s="444"/>
      <c r="DU84" s="444"/>
      <c r="EB84" s="445" t="s">
        <v>2231</v>
      </c>
    </row>
    <row r="85" spans="1:132" ht="6.75" customHeight="1">
      <c r="A85" s="3090"/>
      <c r="B85" s="3103"/>
      <c r="C85" s="3104"/>
      <c r="D85" s="3104"/>
      <c r="E85" s="3104"/>
      <c r="F85" s="3104"/>
      <c r="G85" s="3104"/>
      <c r="H85" s="3104"/>
      <c r="I85" s="3104"/>
      <c r="J85" s="3104"/>
      <c r="K85" s="3105"/>
      <c r="L85" s="3223"/>
      <c r="M85" s="3223"/>
      <c r="N85" s="3223"/>
      <c r="O85" s="3223"/>
      <c r="P85" s="3223"/>
      <c r="Q85" s="3223"/>
      <c r="R85" s="3223"/>
      <c r="S85" s="3223"/>
      <c r="T85" s="3223"/>
      <c r="U85" s="3223"/>
      <c r="V85" s="3223"/>
      <c r="W85" s="3223"/>
      <c r="X85" s="3223"/>
      <c r="Y85" s="3223"/>
      <c r="Z85" s="3224"/>
      <c r="AA85" s="3103"/>
      <c r="AB85" s="3104"/>
      <c r="AC85" s="3104"/>
      <c r="AD85" s="3104"/>
      <c r="AE85" s="3105"/>
      <c r="AF85" s="3103"/>
      <c r="AG85" s="3104"/>
      <c r="AH85" s="3104"/>
      <c r="AI85" s="3104"/>
      <c r="AJ85" s="3104"/>
      <c r="AK85" s="3104"/>
      <c r="AL85" s="3104"/>
      <c r="AM85" s="3104"/>
      <c r="AN85" s="3104"/>
      <c r="AO85" s="3104"/>
      <c r="AP85" s="3104"/>
      <c r="AQ85" s="3104"/>
      <c r="AR85" s="3104"/>
      <c r="AS85" s="3104"/>
      <c r="AT85" s="3104"/>
      <c r="AU85" s="3104"/>
      <c r="AV85" s="3104"/>
      <c r="AW85" s="3104"/>
      <c r="AX85" s="3104"/>
      <c r="AY85" s="3104"/>
      <c r="AZ85" s="3104"/>
      <c r="BA85" s="3104"/>
      <c r="BB85" s="3104"/>
      <c r="BC85" s="3104"/>
      <c r="BD85" s="3104"/>
      <c r="BE85" s="3104"/>
      <c r="BF85" s="3105"/>
      <c r="BG85" s="3105"/>
      <c r="BH85" s="3103"/>
      <c r="BI85" s="3104"/>
      <c r="BJ85" s="3104"/>
      <c r="BK85" s="3104"/>
      <c r="BL85" s="3104"/>
      <c r="BM85" s="3104"/>
      <c r="BN85" s="3104"/>
      <c r="BO85" s="3104"/>
      <c r="BP85" s="3104"/>
      <c r="BQ85" s="3105"/>
      <c r="BR85" s="3228"/>
      <c r="BS85" s="3228"/>
      <c r="BT85" s="3228"/>
      <c r="BU85" s="3229"/>
      <c r="BV85" s="3213"/>
      <c r="BW85" s="3214"/>
      <c r="BX85" s="3214"/>
      <c r="BY85" s="3214"/>
      <c r="BZ85" s="3214"/>
      <c r="CA85" s="3214"/>
      <c r="CB85" s="3214"/>
      <c r="CC85" s="3214"/>
      <c r="CD85" s="3214"/>
      <c r="CE85" s="3214"/>
      <c r="CF85" s="3214"/>
      <c r="CG85" s="3215"/>
      <c r="CH85" s="3233"/>
      <c r="CI85" s="3228"/>
      <c r="CJ85" s="3228"/>
      <c r="CK85" s="3228"/>
      <c r="CL85" s="3170"/>
      <c r="CM85" s="3090"/>
      <c r="CN85" s="3104"/>
      <c r="CO85" s="3104"/>
      <c r="CP85" s="3104"/>
      <c r="CQ85" s="3104"/>
      <c r="CR85" s="3104"/>
      <c r="CS85" s="3104"/>
      <c r="CT85" s="3104"/>
      <c r="CU85" s="3104"/>
      <c r="CV85" s="3104"/>
      <c r="CW85" s="3104"/>
      <c r="CX85" s="3104"/>
      <c r="CY85" s="3104"/>
      <c r="CZ85" s="3104"/>
      <c r="DA85" s="3104"/>
      <c r="DB85" s="3104"/>
      <c r="DC85" s="3104"/>
      <c r="DD85" s="3104"/>
      <c r="DE85" s="3104"/>
      <c r="DF85" s="3104"/>
      <c r="DG85" s="3104"/>
      <c r="DH85" s="3104"/>
      <c r="DI85" s="3104"/>
      <c r="DJ85" s="3104"/>
      <c r="DK85" s="3105"/>
      <c r="DL85" s="3104"/>
      <c r="DM85" s="444"/>
      <c r="DN85" s="444"/>
      <c r="DO85" s="444"/>
      <c r="DP85" s="444"/>
      <c r="DQ85" s="444"/>
      <c r="DR85" s="444"/>
      <c r="DS85" s="444"/>
      <c r="DT85" s="444"/>
      <c r="DU85" s="444"/>
      <c r="EB85" s="445" t="s">
        <v>2232</v>
      </c>
    </row>
    <row r="86" spans="1:132" ht="6.75" customHeight="1">
      <c r="A86" s="3090"/>
      <c r="B86" s="3103"/>
      <c r="C86" s="3104"/>
      <c r="D86" s="3104"/>
      <c r="E86" s="3104"/>
      <c r="F86" s="3104"/>
      <c r="G86" s="3104"/>
      <c r="H86" s="3104"/>
      <c r="I86" s="3104"/>
      <c r="J86" s="3104"/>
      <c r="K86" s="3105"/>
      <c r="L86" s="3223"/>
      <c r="M86" s="3223"/>
      <c r="N86" s="3223"/>
      <c r="O86" s="3223"/>
      <c r="P86" s="3223"/>
      <c r="Q86" s="3223"/>
      <c r="R86" s="3223"/>
      <c r="S86" s="3223"/>
      <c r="T86" s="3223"/>
      <c r="U86" s="3223"/>
      <c r="V86" s="3223"/>
      <c r="W86" s="3223"/>
      <c r="X86" s="3223"/>
      <c r="Y86" s="3223"/>
      <c r="Z86" s="3224"/>
      <c r="AA86" s="3103"/>
      <c r="AB86" s="3104"/>
      <c r="AC86" s="3104"/>
      <c r="AD86" s="3104"/>
      <c r="AE86" s="3105"/>
      <c r="AF86" s="3103" t="s">
        <v>1527</v>
      </c>
      <c r="AG86" s="3104"/>
      <c r="AH86" s="3104"/>
      <c r="AI86" s="3219" t="s">
        <v>2202</v>
      </c>
      <c r="AJ86" s="3219"/>
      <c r="AK86" s="3219"/>
      <c r="AL86" s="3219"/>
      <c r="AM86" s="3219"/>
      <c r="AN86" s="3219"/>
      <c r="AO86" s="3219"/>
      <c r="AP86" s="3219"/>
      <c r="AQ86" s="3219"/>
      <c r="AR86" s="3219"/>
      <c r="AS86" s="3219"/>
      <c r="AT86" s="3219"/>
      <c r="AU86" s="3219"/>
      <c r="AV86" s="3219"/>
      <c r="AW86" s="3219"/>
      <c r="AX86" s="3104"/>
      <c r="AY86" s="3104"/>
      <c r="AZ86" s="3104"/>
      <c r="BA86" s="3104"/>
      <c r="BB86" s="3104"/>
      <c r="BC86" s="3104"/>
      <c r="BD86" s="3104"/>
      <c r="BE86" s="3104"/>
      <c r="BF86" s="3105"/>
      <c r="BG86" s="3105"/>
      <c r="BH86" s="3103"/>
      <c r="BI86" s="3104"/>
      <c r="BJ86" s="3104"/>
      <c r="BK86" s="3104"/>
      <c r="BL86" s="3104"/>
      <c r="BM86" s="3104"/>
      <c r="BN86" s="3104"/>
      <c r="BO86" s="3104"/>
      <c r="BP86" s="3104"/>
      <c r="BQ86" s="3105"/>
      <c r="BR86" s="3228"/>
      <c r="BS86" s="3228"/>
      <c r="BT86" s="3228"/>
      <c r="BU86" s="3229"/>
      <c r="BV86" s="3213"/>
      <c r="BW86" s="3214"/>
      <c r="BX86" s="3214"/>
      <c r="BY86" s="3214"/>
      <c r="BZ86" s="3214"/>
      <c r="CA86" s="3214"/>
      <c r="CB86" s="3214"/>
      <c r="CC86" s="3214"/>
      <c r="CD86" s="3214"/>
      <c r="CE86" s="3214"/>
      <c r="CF86" s="3214"/>
      <c r="CG86" s="3215"/>
      <c r="CH86" s="3233"/>
      <c r="CI86" s="3228"/>
      <c r="CJ86" s="3228"/>
      <c r="CK86" s="3228"/>
      <c r="CL86" s="3170"/>
      <c r="CM86" s="3090"/>
      <c r="CN86" s="3104"/>
      <c r="CO86" s="3104"/>
      <c r="CP86" s="3104"/>
      <c r="CQ86" s="3104"/>
      <c r="CR86" s="3104"/>
      <c r="CS86" s="3104"/>
      <c r="CT86" s="3104"/>
      <c r="CU86" s="3104"/>
      <c r="CV86" s="3104"/>
      <c r="CW86" s="3104"/>
      <c r="CX86" s="3104"/>
      <c r="CY86" s="3104"/>
      <c r="CZ86" s="3104"/>
      <c r="DA86" s="3104"/>
      <c r="DB86" s="3104"/>
      <c r="DC86" s="3104"/>
      <c r="DD86" s="3104"/>
      <c r="DE86" s="3104"/>
      <c r="DF86" s="3104"/>
      <c r="DG86" s="3104"/>
      <c r="DH86" s="3104"/>
      <c r="DI86" s="3104"/>
      <c r="DJ86" s="3104"/>
      <c r="DK86" s="3105"/>
      <c r="DL86" s="3104"/>
      <c r="DM86" s="444"/>
      <c r="DN86" s="444"/>
      <c r="DO86" s="444"/>
      <c r="DP86" s="444"/>
      <c r="DQ86" s="444"/>
      <c r="DR86" s="444"/>
      <c r="DS86" s="444"/>
      <c r="DT86" s="444"/>
      <c r="DU86" s="444"/>
      <c r="EB86" s="445" t="s">
        <v>2233</v>
      </c>
    </row>
    <row r="87" spans="1:132" ht="6.75" customHeight="1">
      <c r="A87" s="3090"/>
      <c r="B87" s="3103"/>
      <c r="C87" s="3104"/>
      <c r="D87" s="3104"/>
      <c r="E87" s="3104"/>
      <c r="F87" s="3104"/>
      <c r="G87" s="3104"/>
      <c r="H87" s="3104"/>
      <c r="I87" s="3104"/>
      <c r="J87" s="3104"/>
      <c r="K87" s="3105"/>
      <c r="L87" s="3225"/>
      <c r="M87" s="3225"/>
      <c r="N87" s="3225"/>
      <c r="O87" s="3225"/>
      <c r="P87" s="3225"/>
      <c r="Q87" s="3225"/>
      <c r="R87" s="3225"/>
      <c r="S87" s="3223"/>
      <c r="T87" s="3223"/>
      <c r="U87" s="3223"/>
      <c r="V87" s="3223"/>
      <c r="W87" s="3223"/>
      <c r="X87" s="3223"/>
      <c r="Y87" s="3223"/>
      <c r="Z87" s="3224"/>
      <c r="AA87" s="3103"/>
      <c r="AB87" s="3104"/>
      <c r="AC87" s="3104"/>
      <c r="AD87" s="3104"/>
      <c r="AE87" s="3105"/>
      <c r="AF87" s="3106"/>
      <c r="AG87" s="3107"/>
      <c r="AH87" s="3107"/>
      <c r="AI87" s="3220"/>
      <c r="AJ87" s="3220"/>
      <c r="AK87" s="3220"/>
      <c r="AL87" s="3220"/>
      <c r="AM87" s="3220"/>
      <c r="AN87" s="3220"/>
      <c r="AO87" s="3220"/>
      <c r="AP87" s="3220"/>
      <c r="AQ87" s="3220"/>
      <c r="AR87" s="3220"/>
      <c r="AS87" s="3220"/>
      <c r="AT87" s="3220"/>
      <c r="AU87" s="3220"/>
      <c r="AV87" s="3220"/>
      <c r="AW87" s="3220"/>
      <c r="AX87" s="3107"/>
      <c r="AY87" s="3107"/>
      <c r="AZ87" s="3107"/>
      <c r="BA87" s="3107"/>
      <c r="BB87" s="3107"/>
      <c r="BC87" s="3107"/>
      <c r="BD87" s="3107"/>
      <c r="BE87" s="3107"/>
      <c r="BF87" s="3108"/>
      <c r="BG87" s="3105"/>
      <c r="BH87" s="3103"/>
      <c r="BI87" s="3104"/>
      <c r="BJ87" s="3104"/>
      <c r="BK87" s="3104"/>
      <c r="BL87" s="3104"/>
      <c r="BM87" s="3104"/>
      <c r="BN87" s="3104"/>
      <c r="BO87" s="3104"/>
      <c r="BP87" s="3104"/>
      <c r="BQ87" s="3105"/>
      <c r="BR87" s="3228"/>
      <c r="BS87" s="3228"/>
      <c r="BT87" s="3228"/>
      <c r="BU87" s="3229"/>
      <c r="BV87" s="3213"/>
      <c r="BW87" s="3214"/>
      <c r="BX87" s="3214"/>
      <c r="BY87" s="3214"/>
      <c r="BZ87" s="3214"/>
      <c r="CA87" s="3214"/>
      <c r="CB87" s="3214"/>
      <c r="CC87" s="3214"/>
      <c r="CD87" s="3214"/>
      <c r="CE87" s="3214"/>
      <c r="CF87" s="3214"/>
      <c r="CG87" s="3215"/>
      <c r="CH87" s="3233"/>
      <c r="CI87" s="3228"/>
      <c r="CJ87" s="3228"/>
      <c r="CK87" s="3228"/>
      <c r="CL87" s="3170" t="s">
        <v>1527</v>
      </c>
      <c r="CM87" s="3090"/>
      <c r="CN87" s="3090"/>
      <c r="CO87" s="3104" t="s">
        <v>2202</v>
      </c>
      <c r="CP87" s="3104"/>
      <c r="CQ87" s="3104"/>
      <c r="CR87" s="3104"/>
      <c r="CS87" s="3104"/>
      <c r="CT87" s="3104"/>
      <c r="CU87" s="3104"/>
      <c r="CV87" s="3104"/>
      <c r="CW87" s="3104"/>
      <c r="CX87" s="3104"/>
      <c r="CY87" s="3104"/>
      <c r="CZ87" s="3104"/>
      <c r="DA87" s="3104"/>
      <c r="DB87" s="3104"/>
      <c r="DC87" s="3104"/>
      <c r="DD87" s="3104"/>
      <c r="DE87" s="3104"/>
      <c r="DF87" s="3104"/>
      <c r="DG87" s="3104"/>
      <c r="DH87" s="3104"/>
      <c r="DI87" s="3104"/>
      <c r="DJ87" s="3104"/>
      <c r="DK87" s="3105"/>
      <c r="DL87" s="3104"/>
      <c r="DM87" s="444"/>
      <c r="DN87" s="444"/>
      <c r="DO87" s="444"/>
      <c r="DP87" s="444"/>
      <c r="DQ87" s="444"/>
      <c r="DR87" s="444"/>
      <c r="DS87" s="444"/>
      <c r="DT87" s="444"/>
      <c r="DU87" s="444"/>
      <c r="EB87" s="445" t="s">
        <v>2234</v>
      </c>
    </row>
    <row r="88" spans="1:132" ht="6.75" customHeight="1">
      <c r="A88" s="3090"/>
      <c r="B88" s="3103"/>
      <c r="C88" s="3104"/>
      <c r="D88" s="3104"/>
      <c r="E88" s="3104"/>
      <c r="F88" s="3104"/>
      <c r="G88" s="3104"/>
      <c r="H88" s="3104"/>
      <c r="I88" s="3104"/>
      <c r="J88" s="3104"/>
      <c r="K88" s="3105"/>
      <c r="L88" s="3193" t="s">
        <v>2235</v>
      </c>
      <c r="M88" s="3143"/>
      <c r="N88" s="3143"/>
      <c r="O88" s="3143"/>
      <c r="P88" s="3143"/>
      <c r="Q88" s="3143"/>
      <c r="R88" s="3194"/>
      <c r="S88" s="3130" t="s">
        <v>2366</v>
      </c>
      <c r="T88" s="3131"/>
      <c r="U88" s="3131"/>
      <c r="V88" s="3131"/>
      <c r="W88" s="3131"/>
      <c r="X88" s="3131"/>
      <c r="Y88" s="3131"/>
      <c r="Z88" s="3131"/>
      <c r="AA88" s="3131"/>
      <c r="AB88" s="3131"/>
      <c r="AC88" s="3131"/>
      <c r="AD88" s="3131"/>
      <c r="AE88" s="3131"/>
      <c r="AF88" s="3130" t="s">
        <v>1</v>
      </c>
      <c r="AG88" s="3131"/>
      <c r="AH88" s="3131"/>
      <c r="AI88" s="3131"/>
      <c r="AJ88" s="3131"/>
      <c r="AK88" s="3131"/>
      <c r="AL88" s="3131"/>
      <c r="AM88" s="3131"/>
      <c r="AN88" s="3131"/>
      <c r="AO88" s="3131"/>
      <c r="AP88" s="3131"/>
      <c r="AQ88" s="3131"/>
      <c r="AR88" s="3131"/>
      <c r="AS88" s="3132"/>
      <c r="AT88" s="3130" t="s">
        <v>2</v>
      </c>
      <c r="AU88" s="3131"/>
      <c r="AV88" s="3131"/>
      <c r="AW88" s="3131"/>
      <c r="AX88" s="3131"/>
      <c r="AY88" s="3131"/>
      <c r="AZ88" s="3131"/>
      <c r="BA88" s="3131"/>
      <c r="BB88" s="3131"/>
      <c r="BC88" s="3131"/>
      <c r="BD88" s="3131"/>
      <c r="BE88" s="3131"/>
      <c r="BF88" s="3132"/>
      <c r="BG88" s="3105"/>
      <c r="BH88" s="3106"/>
      <c r="BI88" s="3107"/>
      <c r="BJ88" s="3107"/>
      <c r="BK88" s="3107"/>
      <c r="BL88" s="3107"/>
      <c r="BM88" s="3107"/>
      <c r="BN88" s="3107"/>
      <c r="BO88" s="3107"/>
      <c r="BP88" s="3107"/>
      <c r="BQ88" s="3108"/>
      <c r="BR88" s="3230"/>
      <c r="BS88" s="3230"/>
      <c r="BT88" s="3230"/>
      <c r="BU88" s="3231"/>
      <c r="BV88" s="3216"/>
      <c r="BW88" s="3217"/>
      <c r="BX88" s="3217"/>
      <c r="BY88" s="3217"/>
      <c r="BZ88" s="3217"/>
      <c r="CA88" s="3217"/>
      <c r="CB88" s="3217"/>
      <c r="CC88" s="3217"/>
      <c r="CD88" s="3217"/>
      <c r="CE88" s="3217"/>
      <c r="CF88" s="3217"/>
      <c r="CG88" s="3218"/>
      <c r="CH88" s="3234"/>
      <c r="CI88" s="3230"/>
      <c r="CJ88" s="3230"/>
      <c r="CK88" s="3230"/>
      <c r="CL88" s="3171"/>
      <c r="CM88" s="3172"/>
      <c r="CN88" s="3172"/>
      <c r="CO88" s="3107"/>
      <c r="CP88" s="3107"/>
      <c r="CQ88" s="3107"/>
      <c r="CR88" s="3107"/>
      <c r="CS88" s="3107"/>
      <c r="CT88" s="3107"/>
      <c r="CU88" s="3107"/>
      <c r="CV88" s="3107"/>
      <c r="CW88" s="3107"/>
      <c r="CX88" s="3107"/>
      <c r="CY88" s="3107"/>
      <c r="CZ88" s="3107"/>
      <c r="DA88" s="3107"/>
      <c r="DB88" s="3107"/>
      <c r="DC88" s="3107"/>
      <c r="DD88" s="3107"/>
      <c r="DE88" s="3107"/>
      <c r="DF88" s="3107"/>
      <c r="DG88" s="3107"/>
      <c r="DH88" s="3107"/>
      <c r="DI88" s="3107"/>
      <c r="DJ88" s="3107"/>
      <c r="DK88" s="3108"/>
      <c r="DL88" s="3104"/>
      <c r="DM88" s="444"/>
      <c r="DN88" s="444"/>
      <c r="DO88" s="444"/>
      <c r="DP88" s="444"/>
      <c r="DQ88" s="444"/>
      <c r="DR88" s="444"/>
      <c r="DS88" s="444"/>
      <c r="DT88" s="444"/>
      <c r="DU88" s="444"/>
      <c r="EB88" s="445" t="s">
        <v>2236</v>
      </c>
    </row>
    <row r="89" spans="1:132" ht="6.75" customHeight="1">
      <c r="A89" s="3090"/>
      <c r="B89" s="3103"/>
      <c r="C89" s="3104"/>
      <c r="D89" s="3104"/>
      <c r="E89" s="3104"/>
      <c r="F89" s="3104"/>
      <c r="G89" s="3104"/>
      <c r="H89" s="3104"/>
      <c r="I89" s="3104"/>
      <c r="J89" s="3104"/>
      <c r="K89" s="3105"/>
      <c r="L89" s="3195"/>
      <c r="M89" s="3144"/>
      <c r="N89" s="3144"/>
      <c r="O89" s="3144"/>
      <c r="P89" s="3144"/>
      <c r="Q89" s="3144"/>
      <c r="R89" s="3196"/>
      <c r="S89" s="3137"/>
      <c r="T89" s="3135"/>
      <c r="U89" s="3135"/>
      <c r="V89" s="3135"/>
      <c r="W89" s="3135"/>
      <c r="X89" s="3135"/>
      <c r="Y89" s="3135"/>
      <c r="Z89" s="3135"/>
      <c r="AA89" s="3135"/>
      <c r="AB89" s="3135"/>
      <c r="AC89" s="3135"/>
      <c r="AD89" s="3135"/>
      <c r="AE89" s="3135"/>
      <c r="AF89" s="3137"/>
      <c r="AG89" s="3135"/>
      <c r="AH89" s="3135"/>
      <c r="AI89" s="3135"/>
      <c r="AJ89" s="3135"/>
      <c r="AK89" s="3135"/>
      <c r="AL89" s="3135"/>
      <c r="AM89" s="3135"/>
      <c r="AN89" s="3135"/>
      <c r="AO89" s="3135"/>
      <c r="AP89" s="3135"/>
      <c r="AQ89" s="3135"/>
      <c r="AR89" s="3135"/>
      <c r="AS89" s="3136"/>
      <c r="AT89" s="3137"/>
      <c r="AU89" s="3135"/>
      <c r="AV89" s="3135"/>
      <c r="AW89" s="3135"/>
      <c r="AX89" s="3135"/>
      <c r="AY89" s="3135"/>
      <c r="AZ89" s="3135"/>
      <c r="BA89" s="3135"/>
      <c r="BB89" s="3135"/>
      <c r="BC89" s="3135"/>
      <c r="BD89" s="3135"/>
      <c r="BE89" s="3135"/>
      <c r="BF89" s="3136"/>
      <c r="BG89" s="3105"/>
      <c r="BH89" s="3152" t="s">
        <v>2237</v>
      </c>
      <c r="BI89" s="3153"/>
      <c r="BJ89" s="3153"/>
      <c r="BK89" s="3153"/>
      <c r="BL89" s="3153"/>
      <c r="BM89" s="3153"/>
      <c r="BN89" s="3153"/>
      <c r="BO89" s="3153"/>
      <c r="BP89" s="3153"/>
      <c r="BQ89" s="3156"/>
      <c r="BR89" s="3131" t="s">
        <v>2197</v>
      </c>
      <c r="BS89" s="3131"/>
      <c r="BT89" s="3131"/>
      <c r="BU89" s="3131"/>
      <c r="BV89" s="3131"/>
      <c r="BW89" s="3131"/>
      <c r="BX89" s="3131"/>
      <c r="BY89" s="3131"/>
      <c r="BZ89" s="3131"/>
      <c r="CA89" s="3131"/>
      <c r="CB89" s="3131"/>
      <c r="CC89" s="3131"/>
      <c r="CD89" s="3131"/>
      <c r="CE89" s="3131"/>
      <c r="CF89" s="3131"/>
      <c r="CG89" s="3131"/>
      <c r="CH89" s="3131" t="s">
        <v>563</v>
      </c>
      <c r="CI89" s="3131"/>
      <c r="CJ89" s="3131"/>
      <c r="CK89" s="3131"/>
      <c r="CL89" s="3131"/>
      <c r="CM89" s="3131"/>
      <c r="CN89" s="3131"/>
      <c r="CO89" s="3131"/>
      <c r="CP89" s="3131"/>
      <c r="CQ89" s="3131"/>
      <c r="CR89" s="3131"/>
      <c r="CS89" s="3131"/>
      <c r="CT89" s="3131"/>
      <c r="CU89" s="3131"/>
      <c r="CV89" s="3131"/>
      <c r="CW89" s="3131"/>
      <c r="CX89" s="3131"/>
      <c r="CY89" s="3131"/>
      <c r="CZ89" s="3131"/>
      <c r="DA89" s="3131"/>
      <c r="DB89" s="3131"/>
      <c r="DC89" s="3131"/>
      <c r="DD89" s="3131"/>
      <c r="DE89" s="3131"/>
      <c r="DF89" s="3131"/>
      <c r="DG89" s="3131"/>
      <c r="DH89" s="3131"/>
      <c r="DI89" s="3131"/>
      <c r="DJ89" s="3131"/>
      <c r="DK89" s="3131"/>
      <c r="DL89" s="3104"/>
      <c r="DM89" s="444"/>
      <c r="DN89" s="444"/>
      <c r="DO89" s="444"/>
      <c r="DP89" s="444"/>
      <c r="DQ89" s="444"/>
      <c r="DR89" s="444"/>
      <c r="DS89" s="444"/>
      <c r="DT89" s="444"/>
      <c r="DU89" s="444"/>
      <c r="EB89" s="445" t="s">
        <v>2238</v>
      </c>
    </row>
    <row r="90" spans="1:132" ht="6.75" customHeight="1">
      <c r="A90" s="3090"/>
      <c r="B90" s="3103"/>
      <c r="C90" s="3104"/>
      <c r="D90" s="3104"/>
      <c r="E90" s="3104"/>
      <c r="F90" s="3104"/>
      <c r="G90" s="3104"/>
      <c r="H90" s="3104"/>
      <c r="I90" s="3104"/>
      <c r="J90" s="3104"/>
      <c r="K90" s="3105"/>
      <c r="L90" s="3103"/>
      <c r="M90" s="3104"/>
      <c r="N90" s="3104"/>
      <c r="O90" s="3104"/>
      <c r="P90" s="3104"/>
      <c r="Q90" s="3104"/>
      <c r="R90" s="3105"/>
      <c r="S90" s="3198"/>
      <c r="T90" s="3199"/>
      <c r="U90" s="3199"/>
      <c r="V90" s="3199"/>
      <c r="W90" s="3199"/>
      <c r="X90" s="3199"/>
      <c r="Y90" s="3199"/>
      <c r="Z90" s="3199"/>
      <c r="AA90" s="3204" t="s">
        <v>2363</v>
      </c>
      <c r="AB90" s="3204"/>
      <c r="AC90" s="3204"/>
      <c r="AD90" s="3204"/>
      <c r="AE90" s="3205"/>
      <c r="AF90" s="3210"/>
      <c r="AG90" s="3211"/>
      <c r="AH90" s="3211"/>
      <c r="AI90" s="3211"/>
      <c r="AJ90" s="3211"/>
      <c r="AK90" s="3211"/>
      <c r="AL90" s="3211"/>
      <c r="AM90" s="3211"/>
      <c r="AN90" s="3211"/>
      <c r="AO90" s="3211"/>
      <c r="AP90" s="3211"/>
      <c r="AQ90" s="3211"/>
      <c r="AR90" s="3211"/>
      <c r="AS90" s="3212"/>
      <c r="AT90" s="3210"/>
      <c r="AU90" s="3211"/>
      <c r="AV90" s="3211"/>
      <c r="AW90" s="3211"/>
      <c r="AX90" s="3211"/>
      <c r="AY90" s="3211"/>
      <c r="AZ90" s="3211"/>
      <c r="BA90" s="3211"/>
      <c r="BB90" s="3211"/>
      <c r="BC90" s="3211"/>
      <c r="BD90" s="3211"/>
      <c r="BE90" s="3211"/>
      <c r="BF90" s="3212"/>
      <c r="BG90" s="3105"/>
      <c r="BH90" s="3154"/>
      <c r="BI90" s="3155"/>
      <c r="BJ90" s="3155"/>
      <c r="BK90" s="3155"/>
      <c r="BL90" s="3155"/>
      <c r="BM90" s="3155"/>
      <c r="BN90" s="3155"/>
      <c r="BO90" s="3155"/>
      <c r="BP90" s="3155"/>
      <c r="BQ90" s="3157"/>
      <c r="BR90" s="3134"/>
      <c r="BS90" s="3134"/>
      <c r="BT90" s="3134"/>
      <c r="BU90" s="3134"/>
      <c r="BV90" s="3134"/>
      <c r="BW90" s="3134"/>
      <c r="BX90" s="3134"/>
      <c r="BY90" s="3134"/>
      <c r="BZ90" s="3134"/>
      <c r="CA90" s="3134"/>
      <c r="CB90" s="3134"/>
      <c r="CC90" s="3134"/>
      <c r="CD90" s="3134"/>
      <c r="CE90" s="3134"/>
      <c r="CF90" s="3134"/>
      <c r="CG90" s="3134"/>
      <c r="CH90" s="3134"/>
      <c r="CI90" s="3134"/>
      <c r="CJ90" s="3134"/>
      <c r="CK90" s="3134"/>
      <c r="CL90" s="3134"/>
      <c r="CM90" s="3134"/>
      <c r="CN90" s="3134"/>
      <c r="CO90" s="3134"/>
      <c r="CP90" s="3134"/>
      <c r="CQ90" s="3134"/>
      <c r="CR90" s="3134"/>
      <c r="CS90" s="3134"/>
      <c r="CT90" s="3134"/>
      <c r="CU90" s="3134"/>
      <c r="CV90" s="3134"/>
      <c r="CW90" s="3134"/>
      <c r="CX90" s="3134"/>
      <c r="CY90" s="3134"/>
      <c r="CZ90" s="3134"/>
      <c r="DA90" s="3134"/>
      <c r="DB90" s="3134"/>
      <c r="DC90" s="3134"/>
      <c r="DD90" s="3134"/>
      <c r="DE90" s="3134"/>
      <c r="DF90" s="3134"/>
      <c r="DG90" s="3134"/>
      <c r="DH90" s="3134"/>
      <c r="DI90" s="3134"/>
      <c r="DJ90" s="3134"/>
      <c r="DK90" s="3134"/>
      <c r="DL90" s="3104"/>
      <c r="DM90" s="444"/>
      <c r="DN90" s="444"/>
      <c r="DO90" s="444"/>
      <c r="DP90" s="444"/>
      <c r="DQ90" s="444"/>
      <c r="DR90" s="444"/>
      <c r="DS90" s="444"/>
      <c r="DT90" s="444"/>
      <c r="DU90" s="444"/>
      <c r="EB90" s="445" t="s">
        <v>2239</v>
      </c>
    </row>
    <row r="91" spans="1:132" ht="6.75" customHeight="1">
      <c r="A91" s="3090"/>
      <c r="B91" s="3103"/>
      <c r="C91" s="3104"/>
      <c r="D91" s="3104"/>
      <c r="E91" s="3104"/>
      <c r="F91" s="3104"/>
      <c r="G91" s="3104"/>
      <c r="H91" s="3104"/>
      <c r="I91" s="3104"/>
      <c r="J91" s="3104"/>
      <c r="K91" s="3105"/>
      <c r="L91" s="3103"/>
      <c r="M91" s="3104"/>
      <c r="N91" s="3104"/>
      <c r="O91" s="3104"/>
      <c r="P91" s="3104"/>
      <c r="Q91" s="3104"/>
      <c r="R91" s="3105"/>
      <c r="S91" s="3200"/>
      <c r="T91" s="3201"/>
      <c r="U91" s="3201"/>
      <c r="V91" s="3201"/>
      <c r="W91" s="3201"/>
      <c r="X91" s="3201"/>
      <c r="Y91" s="3201"/>
      <c r="Z91" s="3201"/>
      <c r="AA91" s="3206"/>
      <c r="AB91" s="3206"/>
      <c r="AC91" s="3206"/>
      <c r="AD91" s="3206"/>
      <c r="AE91" s="3207"/>
      <c r="AF91" s="3213"/>
      <c r="AG91" s="3214"/>
      <c r="AH91" s="3214"/>
      <c r="AI91" s="3214"/>
      <c r="AJ91" s="3214"/>
      <c r="AK91" s="3214"/>
      <c r="AL91" s="3214"/>
      <c r="AM91" s="3214"/>
      <c r="AN91" s="3214"/>
      <c r="AO91" s="3214"/>
      <c r="AP91" s="3214"/>
      <c r="AQ91" s="3214"/>
      <c r="AR91" s="3214"/>
      <c r="AS91" s="3215"/>
      <c r="AT91" s="3213"/>
      <c r="AU91" s="3214"/>
      <c r="AV91" s="3214"/>
      <c r="AW91" s="3214"/>
      <c r="AX91" s="3214"/>
      <c r="AY91" s="3214"/>
      <c r="AZ91" s="3214"/>
      <c r="BA91" s="3214"/>
      <c r="BB91" s="3214"/>
      <c r="BC91" s="3214"/>
      <c r="BD91" s="3214"/>
      <c r="BE91" s="3214"/>
      <c r="BF91" s="3215"/>
      <c r="BG91" s="3105"/>
      <c r="BH91" s="3170" t="s">
        <v>2240</v>
      </c>
      <c r="BI91" s="3090"/>
      <c r="BJ91" s="3090"/>
      <c r="BK91" s="3090"/>
      <c r="BL91" s="3090"/>
      <c r="BM91" s="3090"/>
      <c r="BN91" s="3090"/>
      <c r="BO91" s="3090"/>
      <c r="BP91" s="3090"/>
      <c r="BQ91" s="3197"/>
      <c r="BR91" s="3177"/>
      <c r="BS91" s="3177"/>
      <c r="BT91" s="3177"/>
      <c r="BU91" s="3177"/>
      <c r="BV91" s="3177"/>
      <c r="BW91" s="3177"/>
      <c r="BX91" s="3177"/>
      <c r="BY91" s="3177"/>
      <c r="BZ91" s="3177"/>
      <c r="CA91" s="3177"/>
      <c r="CB91" s="3177"/>
      <c r="CC91" s="3177"/>
      <c r="CD91" s="3177"/>
      <c r="CE91" s="3177"/>
      <c r="CF91" s="3177"/>
      <c r="CG91" s="3178"/>
      <c r="CH91" s="3175" t="s">
        <v>5</v>
      </c>
      <c r="CI91" s="3176"/>
      <c r="CJ91" s="3166"/>
      <c r="CK91" s="3166"/>
      <c r="CL91" s="3166"/>
      <c r="CM91" s="3166"/>
      <c r="CN91" s="3166"/>
      <c r="CO91" s="3101"/>
      <c r="CP91" s="3166"/>
      <c r="CQ91" s="3166"/>
      <c r="CR91" s="3166"/>
      <c r="CS91" s="3166"/>
      <c r="CT91" s="3166"/>
      <c r="CU91" s="3166"/>
      <c r="CV91" s="3166"/>
      <c r="CW91" s="3166"/>
      <c r="CX91" s="3166"/>
      <c r="CY91" s="3166"/>
      <c r="CZ91" s="3166"/>
      <c r="DA91" s="3166"/>
      <c r="DB91" s="3166"/>
      <c r="DC91" s="3166"/>
      <c r="DD91" s="3166"/>
      <c r="DE91" s="3166"/>
      <c r="DF91" s="3166"/>
      <c r="DG91" s="3166"/>
      <c r="DH91" s="3166"/>
      <c r="DI91" s="3166"/>
      <c r="DJ91" s="3166"/>
      <c r="DK91" s="3167"/>
      <c r="DL91" s="3104"/>
      <c r="DM91" s="444"/>
      <c r="DN91" s="444"/>
      <c r="DO91" s="444"/>
      <c r="DP91" s="444"/>
      <c r="DQ91" s="444"/>
      <c r="DR91" s="444"/>
      <c r="DS91" s="444"/>
      <c r="DT91" s="444"/>
      <c r="DU91" s="444"/>
      <c r="EB91" s="445" t="s">
        <v>2241</v>
      </c>
    </row>
    <row r="92" spans="1:132" ht="6.75" customHeight="1">
      <c r="A92" s="3090"/>
      <c r="B92" s="3103"/>
      <c r="C92" s="3104"/>
      <c r="D92" s="3104"/>
      <c r="E92" s="3104"/>
      <c r="F92" s="3104"/>
      <c r="G92" s="3104"/>
      <c r="H92" s="3104"/>
      <c r="I92" s="3104"/>
      <c r="J92" s="3104"/>
      <c r="K92" s="3105"/>
      <c r="L92" s="3103"/>
      <c r="M92" s="3104"/>
      <c r="N92" s="3104"/>
      <c r="O92" s="3104"/>
      <c r="P92" s="3104"/>
      <c r="Q92" s="3104"/>
      <c r="R92" s="3105"/>
      <c r="S92" s="3200"/>
      <c r="T92" s="3201"/>
      <c r="U92" s="3201"/>
      <c r="V92" s="3201"/>
      <c r="W92" s="3201"/>
      <c r="X92" s="3201"/>
      <c r="Y92" s="3201"/>
      <c r="Z92" s="3201"/>
      <c r="AA92" s="3206"/>
      <c r="AB92" s="3206"/>
      <c r="AC92" s="3206"/>
      <c r="AD92" s="3206"/>
      <c r="AE92" s="3207"/>
      <c r="AF92" s="3213"/>
      <c r="AG92" s="3214"/>
      <c r="AH92" s="3214"/>
      <c r="AI92" s="3214"/>
      <c r="AJ92" s="3214"/>
      <c r="AK92" s="3214"/>
      <c r="AL92" s="3214"/>
      <c r="AM92" s="3214"/>
      <c r="AN92" s="3214"/>
      <c r="AO92" s="3214"/>
      <c r="AP92" s="3214"/>
      <c r="AQ92" s="3214"/>
      <c r="AR92" s="3214"/>
      <c r="AS92" s="3215"/>
      <c r="AT92" s="3213"/>
      <c r="AU92" s="3214"/>
      <c r="AV92" s="3214"/>
      <c r="AW92" s="3214"/>
      <c r="AX92" s="3214"/>
      <c r="AY92" s="3214"/>
      <c r="AZ92" s="3214"/>
      <c r="BA92" s="3214"/>
      <c r="BB92" s="3214"/>
      <c r="BC92" s="3214"/>
      <c r="BD92" s="3214"/>
      <c r="BE92" s="3214"/>
      <c r="BF92" s="3215"/>
      <c r="BG92" s="3105"/>
      <c r="BH92" s="3170"/>
      <c r="BI92" s="3090"/>
      <c r="BJ92" s="3090"/>
      <c r="BK92" s="3090"/>
      <c r="BL92" s="3090"/>
      <c r="BM92" s="3090"/>
      <c r="BN92" s="3090"/>
      <c r="BO92" s="3090"/>
      <c r="BP92" s="3090"/>
      <c r="BQ92" s="3197"/>
      <c r="BR92" s="3179"/>
      <c r="BS92" s="3179"/>
      <c r="BT92" s="3179"/>
      <c r="BU92" s="3179"/>
      <c r="BV92" s="3179"/>
      <c r="BW92" s="3179"/>
      <c r="BX92" s="3179"/>
      <c r="BY92" s="3179"/>
      <c r="BZ92" s="3179"/>
      <c r="CA92" s="3179"/>
      <c r="CB92" s="3179"/>
      <c r="CC92" s="3179"/>
      <c r="CD92" s="3179"/>
      <c r="CE92" s="3179"/>
      <c r="CF92" s="3179"/>
      <c r="CG92" s="3180"/>
      <c r="CH92" s="3170"/>
      <c r="CI92" s="3090"/>
      <c r="CJ92" s="3168"/>
      <c r="CK92" s="3168"/>
      <c r="CL92" s="3168"/>
      <c r="CM92" s="3168"/>
      <c r="CN92" s="3168"/>
      <c r="CO92" s="3104"/>
      <c r="CP92" s="3168"/>
      <c r="CQ92" s="3168"/>
      <c r="CR92" s="3168"/>
      <c r="CS92" s="3168"/>
      <c r="CT92" s="3168"/>
      <c r="CU92" s="3168"/>
      <c r="CV92" s="3168"/>
      <c r="CW92" s="3168"/>
      <c r="CX92" s="3168"/>
      <c r="CY92" s="3168"/>
      <c r="CZ92" s="3168"/>
      <c r="DA92" s="3168"/>
      <c r="DB92" s="3168"/>
      <c r="DC92" s="3168"/>
      <c r="DD92" s="3168"/>
      <c r="DE92" s="3168"/>
      <c r="DF92" s="3168"/>
      <c r="DG92" s="3168"/>
      <c r="DH92" s="3168"/>
      <c r="DI92" s="3168"/>
      <c r="DJ92" s="3168"/>
      <c r="DK92" s="3169"/>
      <c r="DL92" s="3104"/>
      <c r="DM92" s="444"/>
      <c r="DN92" s="444"/>
      <c r="DO92" s="444"/>
      <c r="DP92" s="444"/>
      <c r="DQ92" s="444"/>
      <c r="DR92" s="444"/>
      <c r="DS92" s="444"/>
      <c r="DT92" s="444"/>
      <c r="DU92" s="444"/>
      <c r="EB92" s="445" t="s">
        <v>2242</v>
      </c>
    </row>
    <row r="93" spans="1:132" ht="6.75" customHeight="1">
      <c r="A93" s="3090"/>
      <c r="B93" s="3103"/>
      <c r="C93" s="3104"/>
      <c r="D93" s="3104"/>
      <c r="E93" s="3104"/>
      <c r="F93" s="3104"/>
      <c r="G93" s="3104"/>
      <c r="H93" s="3104"/>
      <c r="I93" s="3104"/>
      <c r="J93" s="3104"/>
      <c r="K93" s="3105"/>
      <c r="L93" s="3103"/>
      <c r="M93" s="3104"/>
      <c r="N93" s="3104"/>
      <c r="O93" s="3104"/>
      <c r="P93" s="3104"/>
      <c r="Q93" s="3104"/>
      <c r="R93" s="3105"/>
      <c r="S93" s="3202"/>
      <c r="T93" s="3203"/>
      <c r="U93" s="3203"/>
      <c r="V93" s="3203"/>
      <c r="W93" s="3203"/>
      <c r="X93" s="3203"/>
      <c r="Y93" s="3203"/>
      <c r="Z93" s="3203"/>
      <c r="AA93" s="3208"/>
      <c r="AB93" s="3208"/>
      <c r="AC93" s="3208"/>
      <c r="AD93" s="3208"/>
      <c r="AE93" s="3209"/>
      <c r="AF93" s="3216"/>
      <c r="AG93" s="3217"/>
      <c r="AH93" s="3217"/>
      <c r="AI93" s="3217"/>
      <c r="AJ93" s="3217"/>
      <c r="AK93" s="3217"/>
      <c r="AL93" s="3217"/>
      <c r="AM93" s="3217"/>
      <c r="AN93" s="3217"/>
      <c r="AO93" s="3217"/>
      <c r="AP93" s="3217"/>
      <c r="AQ93" s="3217"/>
      <c r="AR93" s="3217"/>
      <c r="AS93" s="3218"/>
      <c r="AT93" s="3216"/>
      <c r="AU93" s="3217"/>
      <c r="AV93" s="3217"/>
      <c r="AW93" s="3217"/>
      <c r="AX93" s="3217"/>
      <c r="AY93" s="3217"/>
      <c r="AZ93" s="3217"/>
      <c r="BA93" s="3217"/>
      <c r="BB93" s="3217"/>
      <c r="BC93" s="3217"/>
      <c r="BD93" s="3217"/>
      <c r="BE93" s="3217"/>
      <c r="BF93" s="3218"/>
      <c r="BG93" s="3105"/>
      <c r="BH93" s="3170" t="s">
        <v>2243</v>
      </c>
      <c r="BI93" s="3090"/>
      <c r="BJ93" s="3090"/>
      <c r="BK93" s="3090"/>
      <c r="BL93" s="3090"/>
      <c r="BM93" s="3090"/>
      <c r="BN93" s="3090"/>
      <c r="BO93" s="3090"/>
      <c r="BP93" s="3090"/>
      <c r="BQ93" s="3197"/>
      <c r="BR93" s="3179"/>
      <c r="BS93" s="3179"/>
      <c r="BT93" s="3179"/>
      <c r="BU93" s="3179"/>
      <c r="BV93" s="3179"/>
      <c r="BW93" s="3179"/>
      <c r="BX93" s="3179"/>
      <c r="BY93" s="3179"/>
      <c r="BZ93" s="3179"/>
      <c r="CA93" s="3179"/>
      <c r="CB93" s="3179"/>
      <c r="CC93" s="3179"/>
      <c r="CD93" s="3179"/>
      <c r="CE93" s="3179"/>
      <c r="CF93" s="3179"/>
      <c r="CG93" s="3180"/>
      <c r="CH93" s="3170" t="s">
        <v>1527</v>
      </c>
      <c r="CI93" s="3090"/>
      <c r="CJ93" s="3090"/>
      <c r="CK93" s="3173" t="s">
        <v>2202</v>
      </c>
      <c r="CL93" s="3173"/>
      <c r="CM93" s="3173"/>
      <c r="CN93" s="3173"/>
      <c r="CO93" s="3173"/>
      <c r="CP93" s="3173"/>
      <c r="CQ93" s="3173"/>
      <c r="CR93" s="3173"/>
      <c r="CS93" s="3173"/>
      <c r="CT93" s="3173"/>
      <c r="CU93" s="3173"/>
      <c r="CV93" s="3173"/>
      <c r="CW93" s="3173"/>
      <c r="CX93" s="3173"/>
      <c r="CY93" s="3173"/>
      <c r="CZ93" s="3104"/>
      <c r="DA93" s="3104"/>
      <c r="DB93" s="3104"/>
      <c r="DC93" s="3104"/>
      <c r="DD93" s="3104"/>
      <c r="DE93" s="3104"/>
      <c r="DF93" s="3104"/>
      <c r="DG93" s="3104"/>
      <c r="DH93" s="3104"/>
      <c r="DI93" s="3104"/>
      <c r="DJ93" s="3104"/>
      <c r="DK93" s="3105"/>
      <c r="DL93" s="3104"/>
      <c r="DM93" s="444"/>
      <c r="DN93" s="444"/>
      <c r="DO93" s="444"/>
      <c r="DP93" s="444"/>
      <c r="DQ93" s="444"/>
      <c r="DR93" s="444"/>
      <c r="DS93" s="444"/>
      <c r="DT93" s="444"/>
      <c r="DU93" s="444"/>
      <c r="EB93" s="445" t="s">
        <v>2244</v>
      </c>
    </row>
    <row r="94" spans="1:132" ht="6.75" customHeight="1">
      <c r="A94" s="3090"/>
      <c r="B94" s="3103"/>
      <c r="C94" s="3104"/>
      <c r="D94" s="3104"/>
      <c r="E94" s="3104"/>
      <c r="F94" s="3104"/>
      <c r="G94" s="3104"/>
      <c r="H94" s="3104"/>
      <c r="I94" s="3104"/>
      <c r="J94" s="3104"/>
      <c r="K94" s="3105"/>
      <c r="L94" s="3103"/>
      <c r="M94" s="3104"/>
      <c r="N94" s="3104"/>
      <c r="O94" s="3104"/>
      <c r="P94" s="3104"/>
      <c r="Q94" s="3104"/>
      <c r="R94" s="3105"/>
      <c r="S94" s="3183" t="s">
        <v>1528</v>
      </c>
      <c r="T94" s="3184"/>
      <c r="U94" s="3184"/>
      <c r="V94" s="3185"/>
      <c r="W94" s="3175" t="s">
        <v>5</v>
      </c>
      <c r="X94" s="3176"/>
      <c r="Y94" s="3101"/>
      <c r="Z94" s="3101"/>
      <c r="AA94" s="3101"/>
      <c r="AB94" s="3101"/>
      <c r="AC94" s="3101"/>
      <c r="AD94" s="448"/>
      <c r="AE94" s="3101"/>
      <c r="AF94" s="3101"/>
      <c r="AG94" s="3101"/>
      <c r="AH94" s="3101"/>
      <c r="AI94" s="3101"/>
      <c r="AJ94" s="3101"/>
      <c r="AK94" s="3101"/>
      <c r="AL94" s="3101"/>
      <c r="AM94" s="3101"/>
      <c r="AN94" s="3101"/>
      <c r="AO94" s="3101"/>
      <c r="AP94" s="3101"/>
      <c r="AQ94" s="3101"/>
      <c r="AR94" s="3101"/>
      <c r="AS94" s="3101"/>
      <c r="AT94" s="3101"/>
      <c r="AU94" s="3101"/>
      <c r="AV94" s="3101"/>
      <c r="AW94" s="3101"/>
      <c r="AX94" s="3101"/>
      <c r="AY94" s="3101"/>
      <c r="AZ94" s="3101"/>
      <c r="BA94" s="3101"/>
      <c r="BB94" s="3101"/>
      <c r="BC94" s="3101"/>
      <c r="BD94" s="3101"/>
      <c r="BE94" s="3101"/>
      <c r="BF94" s="3102"/>
      <c r="BG94" s="3105"/>
      <c r="BH94" s="3170"/>
      <c r="BI94" s="3090"/>
      <c r="BJ94" s="3090"/>
      <c r="BK94" s="3090"/>
      <c r="BL94" s="3090"/>
      <c r="BM94" s="3090"/>
      <c r="BN94" s="3090"/>
      <c r="BO94" s="3090"/>
      <c r="BP94" s="3090"/>
      <c r="BQ94" s="3197"/>
      <c r="BR94" s="3181"/>
      <c r="BS94" s="3181"/>
      <c r="BT94" s="3181"/>
      <c r="BU94" s="3181"/>
      <c r="BV94" s="3181"/>
      <c r="BW94" s="3181"/>
      <c r="BX94" s="3181"/>
      <c r="BY94" s="3181"/>
      <c r="BZ94" s="3181"/>
      <c r="CA94" s="3181"/>
      <c r="CB94" s="3181"/>
      <c r="CC94" s="3181"/>
      <c r="CD94" s="3181"/>
      <c r="CE94" s="3181"/>
      <c r="CF94" s="3181"/>
      <c r="CG94" s="3182"/>
      <c r="CH94" s="3171"/>
      <c r="CI94" s="3172"/>
      <c r="CJ94" s="3172"/>
      <c r="CK94" s="3173"/>
      <c r="CL94" s="3173"/>
      <c r="CM94" s="3173"/>
      <c r="CN94" s="3173"/>
      <c r="CO94" s="3173"/>
      <c r="CP94" s="3173"/>
      <c r="CQ94" s="3173"/>
      <c r="CR94" s="3173"/>
      <c r="CS94" s="3173"/>
      <c r="CT94" s="3173"/>
      <c r="CU94" s="3173"/>
      <c r="CV94" s="3173"/>
      <c r="CW94" s="3173"/>
      <c r="CX94" s="3173"/>
      <c r="CY94" s="3173"/>
      <c r="CZ94" s="3107"/>
      <c r="DA94" s="3107"/>
      <c r="DB94" s="3107"/>
      <c r="DC94" s="3107"/>
      <c r="DD94" s="3107"/>
      <c r="DE94" s="3107"/>
      <c r="DF94" s="3107"/>
      <c r="DG94" s="3107"/>
      <c r="DH94" s="3107"/>
      <c r="DI94" s="3107"/>
      <c r="DJ94" s="3107"/>
      <c r="DK94" s="3108"/>
      <c r="DL94" s="3104"/>
      <c r="DM94" s="444"/>
      <c r="DN94" s="444"/>
      <c r="DO94" s="444"/>
      <c r="DP94" s="444"/>
      <c r="DQ94" s="444"/>
      <c r="DR94" s="444"/>
      <c r="DS94" s="444"/>
      <c r="DT94" s="444"/>
      <c r="DU94" s="444"/>
      <c r="EB94" s="445" t="s">
        <v>2245</v>
      </c>
    </row>
    <row r="95" spans="1:132" ht="6.75" customHeight="1">
      <c r="A95" s="3090"/>
      <c r="B95" s="3103"/>
      <c r="C95" s="3104"/>
      <c r="D95" s="3104"/>
      <c r="E95" s="3104"/>
      <c r="F95" s="3104"/>
      <c r="G95" s="3104"/>
      <c r="H95" s="3104"/>
      <c r="I95" s="3104"/>
      <c r="J95" s="3104"/>
      <c r="K95" s="3105"/>
      <c r="L95" s="3103"/>
      <c r="M95" s="3104"/>
      <c r="N95" s="3104"/>
      <c r="O95" s="3104"/>
      <c r="P95" s="3104"/>
      <c r="Q95" s="3104"/>
      <c r="R95" s="3105"/>
      <c r="S95" s="3186"/>
      <c r="T95" s="3187"/>
      <c r="U95" s="3187"/>
      <c r="V95" s="3188"/>
      <c r="W95" s="3170"/>
      <c r="X95" s="3090"/>
      <c r="Y95" s="3104"/>
      <c r="Z95" s="3104"/>
      <c r="AA95" s="3104"/>
      <c r="AB95" s="3104"/>
      <c r="AC95" s="3104"/>
      <c r="AE95" s="3104"/>
      <c r="AF95" s="3104"/>
      <c r="AG95" s="3104"/>
      <c r="AH95" s="3104"/>
      <c r="AI95" s="3104"/>
      <c r="AJ95" s="3104"/>
      <c r="AK95" s="3104"/>
      <c r="AL95" s="3104"/>
      <c r="AM95" s="3104"/>
      <c r="AN95" s="3104"/>
      <c r="AO95" s="3104"/>
      <c r="AP95" s="3104"/>
      <c r="AQ95" s="3104"/>
      <c r="AR95" s="3104"/>
      <c r="AS95" s="3104"/>
      <c r="AT95" s="3104"/>
      <c r="AU95" s="3104"/>
      <c r="AV95" s="3104"/>
      <c r="AW95" s="3104"/>
      <c r="AX95" s="3104"/>
      <c r="AY95" s="3104"/>
      <c r="AZ95" s="3104"/>
      <c r="BA95" s="3104"/>
      <c r="BB95" s="3104"/>
      <c r="BC95" s="3104"/>
      <c r="BD95" s="3104"/>
      <c r="BE95" s="3104"/>
      <c r="BF95" s="3105"/>
      <c r="BG95" s="3105"/>
      <c r="BH95" s="3170" t="s">
        <v>2246</v>
      </c>
      <c r="BI95" s="3090"/>
      <c r="BJ95" s="3090"/>
      <c r="BK95" s="3090"/>
      <c r="BL95" s="3090"/>
      <c r="BM95" s="3090"/>
      <c r="BN95" s="3090"/>
      <c r="BO95" s="3090"/>
      <c r="BP95" s="3090"/>
      <c r="BQ95" s="3197"/>
      <c r="BR95" s="3177"/>
      <c r="BS95" s="3177"/>
      <c r="BT95" s="3177"/>
      <c r="BU95" s="3177"/>
      <c r="BV95" s="3177"/>
      <c r="BW95" s="3177"/>
      <c r="BX95" s="3177"/>
      <c r="BY95" s="3177"/>
      <c r="BZ95" s="3177"/>
      <c r="CA95" s="3177"/>
      <c r="CB95" s="3177"/>
      <c r="CC95" s="3177"/>
      <c r="CD95" s="3177"/>
      <c r="CE95" s="3177"/>
      <c r="CF95" s="3177"/>
      <c r="CG95" s="3178"/>
      <c r="CH95" s="3175" t="s">
        <v>5</v>
      </c>
      <c r="CI95" s="3176"/>
      <c r="CJ95" s="3166"/>
      <c r="CK95" s="3166"/>
      <c r="CL95" s="3166"/>
      <c r="CM95" s="3166"/>
      <c r="CN95" s="3166"/>
      <c r="CO95" s="3101"/>
      <c r="CP95" s="3166"/>
      <c r="CQ95" s="3166"/>
      <c r="CR95" s="3166"/>
      <c r="CS95" s="3166"/>
      <c r="CT95" s="3166"/>
      <c r="CU95" s="3166"/>
      <c r="CV95" s="3166"/>
      <c r="CW95" s="3166"/>
      <c r="CX95" s="3166"/>
      <c r="CY95" s="3166"/>
      <c r="CZ95" s="3166"/>
      <c r="DA95" s="3166"/>
      <c r="DB95" s="3166"/>
      <c r="DC95" s="3166"/>
      <c r="DD95" s="3166"/>
      <c r="DE95" s="3166"/>
      <c r="DF95" s="3166"/>
      <c r="DG95" s="3166"/>
      <c r="DH95" s="3166"/>
      <c r="DI95" s="3166"/>
      <c r="DJ95" s="3166"/>
      <c r="DK95" s="3167"/>
      <c r="DL95" s="3104"/>
      <c r="DM95" s="444"/>
      <c r="DN95" s="444"/>
      <c r="DO95" s="444"/>
      <c r="DP95" s="444"/>
      <c r="DQ95" s="444"/>
      <c r="DR95" s="444"/>
      <c r="DS95" s="444"/>
      <c r="DT95" s="444"/>
      <c r="DU95" s="444"/>
      <c r="EB95" s="445" t="s">
        <v>2247</v>
      </c>
    </row>
    <row r="96" spans="1:132" ht="6.75" customHeight="1">
      <c r="A96" s="3090"/>
      <c r="B96" s="3103"/>
      <c r="C96" s="3104"/>
      <c r="D96" s="3104"/>
      <c r="E96" s="3104"/>
      <c r="F96" s="3104"/>
      <c r="G96" s="3104"/>
      <c r="H96" s="3104"/>
      <c r="I96" s="3104"/>
      <c r="J96" s="3104"/>
      <c r="K96" s="3105"/>
      <c r="L96" s="3103"/>
      <c r="M96" s="3104"/>
      <c r="N96" s="3104"/>
      <c r="O96" s="3104"/>
      <c r="P96" s="3104"/>
      <c r="Q96" s="3104"/>
      <c r="R96" s="3105"/>
      <c r="S96" s="3103"/>
      <c r="T96" s="3104"/>
      <c r="U96" s="3104"/>
      <c r="V96" s="3105"/>
      <c r="W96" s="3170"/>
      <c r="X96" s="3090"/>
      <c r="Y96" s="3104"/>
      <c r="Z96" s="3104"/>
      <c r="AA96" s="3104"/>
      <c r="AB96" s="3104"/>
      <c r="AC96" s="3104"/>
      <c r="AE96" s="3104"/>
      <c r="AF96" s="3104"/>
      <c r="AG96" s="3104"/>
      <c r="AH96" s="3104"/>
      <c r="AI96" s="3104"/>
      <c r="AJ96" s="3104"/>
      <c r="AK96" s="3104"/>
      <c r="AL96" s="3104"/>
      <c r="AM96" s="3104"/>
      <c r="AN96" s="3104"/>
      <c r="AO96" s="3104"/>
      <c r="AP96" s="3104"/>
      <c r="AQ96" s="3104"/>
      <c r="AR96" s="3104"/>
      <c r="AS96" s="3104"/>
      <c r="AT96" s="3104"/>
      <c r="AU96" s="3104"/>
      <c r="AV96" s="3104"/>
      <c r="AW96" s="3104"/>
      <c r="AX96" s="3104"/>
      <c r="AY96" s="3104"/>
      <c r="AZ96" s="3104"/>
      <c r="BA96" s="3104"/>
      <c r="BB96" s="3104"/>
      <c r="BC96" s="3104"/>
      <c r="BD96" s="3104"/>
      <c r="BE96" s="3104"/>
      <c r="BF96" s="3105"/>
      <c r="BG96" s="3105"/>
      <c r="BH96" s="3170"/>
      <c r="BI96" s="3090"/>
      <c r="BJ96" s="3090"/>
      <c r="BK96" s="3090"/>
      <c r="BL96" s="3090"/>
      <c r="BM96" s="3090"/>
      <c r="BN96" s="3090"/>
      <c r="BO96" s="3090"/>
      <c r="BP96" s="3090"/>
      <c r="BQ96" s="3197"/>
      <c r="BR96" s="3179"/>
      <c r="BS96" s="3179"/>
      <c r="BT96" s="3179"/>
      <c r="BU96" s="3179"/>
      <c r="BV96" s="3179"/>
      <c r="BW96" s="3179"/>
      <c r="BX96" s="3179"/>
      <c r="BY96" s="3179"/>
      <c r="BZ96" s="3179"/>
      <c r="CA96" s="3179"/>
      <c r="CB96" s="3179"/>
      <c r="CC96" s="3179"/>
      <c r="CD96" s="3179"/>
      <c r="CE96" s="3179"/>
      <c r="CF96" s="3179"/>
      <c r="CG96" s="3180"/>
      <c r="CH96" s="3170"/>
      <c r="CI96" s="3090"/>
      <c r="CJ96" s="3168"/>
      <c r="CK96" s="3168"/>
      <c r="CL96" s="3168"/>
      <c r="CM96" s="3168"/>
      <c r="CN96" s="3168"/>
      <c r="CO96" s="3104"/>
      <c r="CP96" s="3168"/>
      <c r="CQ96" s="3168"/>
      <c r="CR96" s="3168"/>
      <c r="CS96" s="3168"/>
      <c r="CT96" s="3168"/>
      <c r="CU96" s="3168"/>
      <c r="CV96" s="3168"/>
      <c r="CW96" s="3168"/>
      <c r="CX96" s="3168"/>
      <c r="CY96" s="3168"/>
      <c r="CZ96" s="3168"/>
      <c r="DA96" s="3168"/>
      <c r="DB96" s="3168"/>
      <c r="DC96" s="3168"/>
      <c r="DD96" s="3168"/>
      <c r="DE96" s="3168"/>
      <c r="DF96" s="3168"/>
      <c r="DG96" s="3168"/>
      <c r="DH96" s="3168"/>
      <c r="DI96" s="3168"/>
      <c r="DJ96" s="3168"/>
      <c r="DK96" s="3169"/>
      <c r="DL96" s="3104"/>
      <c r="DM96" s="444"/>
      <c r="DN96" s="444"/>
      <c r="DO96" s="444"/>
      <c r="DP96" s="444"/>
      <c r="DQ96" s="444"/>
      <c r="DR96" s="444"/>
      <c r="DS96" s="444"/>
      <c r="DT96" s="444"/>
      <c r="DU96" s="444"/>
      <c r="EB96" s="445" t="s">
        <v>2248</v>
      </c>
    </row>
    <row r="97" spans="1:132" ht="6.75" customHeight="1">
      <c r="A97" s="3090"/>
      <c r="B97" s="3103"/>
      <c r="C97" s="3104"/>
      <c r="D97" s="3104"/>
      <c r="E97" s="3104"/>
      <c r="F97" s="3104"/>
      <c r="G97" s="3104"/>
      <c r="H97" s="3104"/>
      <c r="I97" s="3104"/>
      <c r="J97" s="3104"/>
      <c r="K97" s="3105"/>
      <c r="L97" s="3103"/>
      <c r="M97" s="3104"/>
      <c r="N97" s="3104"/>
      <c r="O97" s="3104"/>
      <c r="P97" s="3104"/>
      <c r="Q97" s="3104"/>
      <c r="R97" s="3105"/>
      <c r="S97" s="3103"/>
      <c r="T97" s="3104"/>
      <c r="U97" s="3104"/>
      <c r="V97" s="3105"/>
      <c r="W97" s="3170" t="s">
        <v>1527</v>
      </c>
      <c r="X97" s="3090"/>
      <c r="Y97" s="3090"/>
      <c r="Z97" s="3192" t="s">
        <v>2365</v>
      </c>
      <c r="AA97" s="3192"/>
      <c r="AB97" s="3192"/>
      <c r="AC97" s="3192"/>
      <c r="AD97" s="3192"/>
      <c r="AE97" s="3192"/>
      <c r="AF97" s="3192"/>
      <c r="AG97" s="3192"/>
      <c r="AH97" s="3192"/>
      <c r="AI97" s="3192"/>
      <c r="AJ97" s="3192"/>
      <c r="AK97" s="3192"/>
      <c r="AL97" s="3192"/>
      <c r="AM97" s="3192"/>
      <c r="AN97" s="3192"/>
      <c r="AO97" s="3104"/>
      <c r="AP97" s="3104"/>
      <c r="AQ97" s="3104"/>
      <c r="AR97" s="3104"/>
      <c r="AS97" s="3104"/>
      <c r="AT97" s="3104"/>
      <c r="AU97" s="3104"/>
      <c r="AV97" s="3104"/>
      <c r="AW97" s="3104"/>
      <c r="AX97" s="3104"/>
      <c r="AY97" s="3104"/>
      <c r="AZ97" s="3104"/>
      <c r="BA97" s="3104"/>
      <c r="BB97" s="3104"/>
      <c r="BC97" s="3104"/>
      <c r="BD97" s="3104"/>
      <c r="BE97" s="3104"/>
      <c r="BF97" s="3105"/>
      <c r="BG97" s="3105"/>
      <c r="BH97" s="3103"/>
      <c r="BI97" s="3104"/>
      <c r="BJ97" s="3104"/>
      <c r="BK97" s="3104"/>
      <c r="BL97" s="3104"/>
      <c r="BM97" s="3104"/>
      <c r="BN97" s="3104"/>
      <c r="BO97" s="3104"/>
      <c r="BP97" s="3104"/>
      <c r="BQ97" s="3105"/>
      <c r="BR97" s="3179"/>
      <c r="BS97" s="3179"/>
      <c r="BT97" s="3179"/>
      <c r="BU97" s="3179"/>
      <c r="BV97" s="3179"/>
      <c r="BW97" s="3179"/>
      <c r="BX97" s="3179"/>
      <c r="BY97" s="3179"/>
      <c r="BZ97" s="3179"/>
      <c r="CA97" s="3179"/>
      <c r="CB97" s="3179"/>
      <c r="CC97" s="3179"/>
      <c r="CD97" s="3179"/>
      <c r="CE97" s="3179"/>
      <c r="CF97" s="3179"/>
      <c r="CG97" s="3180"/>
      <c r="CH97" s="3170" t="s">
        <v>1527</v>
      </c>
      <c r="CI97" s="3090"/>
      <c r="CJ97" s="3090"/>
      <c r="CK97" s="3173" t="s">
        <v>2202</v>
      </c>
      <c r="CL97" s="3173"/>
      <c r="CM97" s="3173"/>
      <c r="CN97" s="3173"/>
      <c r="CO97" s="3173"/>
      <c r="CP97" s="3173"/>
      <c r="CQ97" s="3173"/>
      <c r="CR97" s="3173"/>
      <c r="CS97" s="3173"/>
      <c r="CT97" s="3173"/>
      <c r="CU97" s="3173"/>
      <c r="CV97" s="3173"/>
      <c r="CW97" s="3173"/>
      <c r="CX97" s="3173"/>
      <c r="CY97" s="3173"/>
      <c r="CZ97" s="3104"/>
      <c r="DA97" s="3104"/>
      <c r="DB97" s="3104"/>
      <c r="DC97" s="3104"/>
      <c r="DD97" s="3104"/>
      <c r="DE97" s="3104"/>
      <c r="DF97" s="3104"/>
      <c r="DG97" s="3104"/>
      <c r="DH97" s="3104"/>
      <c r="DI97" s="3104"/>
      <c r="DJ97" s="3104"/>
      <c r="DK97" s="3105"/>
      <c r="DL97" s="3104"/>
      <c r="DM97" s="444"/>
      <c r="DN97" s="444"/>
      <c r="DO97" s="444"/>
      <c r="DP97" s="444"/>
      <c r="DQ97" s="444"/>
      <c r="DR97" s="444"/>
      <c r="DS97" s="444"/>
      <c r="DT97" s="444"/>
      <c r="DU97" s="444"/>
      <c r="EB97" s="445" t="s">
        <v>2249</v>
      </c>
    </row>
    <row r="98" spans="1:132" ht="6.75" customHeight="1">
      <c r="A98" s="3090"/>
      <c r="B98" s="3103"/>
      <c r="C98" s="3104"/>
      <c r="D98" s="3104"/>
      <c r="E98" s="3104"/>
      <c r="F98" s="3104"/>
      <c r="G98" s="3104"/>
      <c r="H98" s="3104"/>
      <c r="I98" s="3104"/>
      <c r="J98" s="3104"/>
      <c r="K98" s="3105"/>
      <c r="L98" s="3106"/>
      <c r="M98" s="3107"/>
      <c r="N98" s="3107"/>
      <c r="O98" s="3107"/>
      <c r="P98" s="3107"/>
      <c r="Q98" s="3107"/>
      <c r="R98" s="3108"/>
      <c r="S98" s="3106"/>
      <c r="T98" s="3107"/>
      <c r="U98" s="3107"/>
      <c r="V98" s="3108"/>
      <c r="W98" s="3171"/>
      <c r="X98" s="3172"/>
      <c r="Y98" s="3172"/>
      <c r="Z98" s="3192"/>
      <c r="AA98" s="3192"/>
      <c r="AB98" s="3192"/>
      <c r="AC98" s="3192"/>
      <c r="AD98" s="3192"/>
      <c r="AE98" s="3192"/>
      <c r="AF98" s="3192"/>
      <c r="AG98" s="3192"/>
      <c r="AH98" s="3192"/>
      <c r="AI98" s="3192"/>
      <c r="AJ98" s="3192"/>
      <c r="AK98" s="3192"/>
      <c r="AL98" s="3192"/>
      <c r="AM98" s="3192"/>
      <c r="AN98" s="3192"/>
      <c r="AO98" s="3107"/>
      <c r="AP98" s="3107"/>
      <c r="AQ98" s="3107"/>
      <c r="AR98" s="3107"/>
      <c r="AS98" s="3107"/>
      <c r="AT98" s="3107"/>
      <c r="AU98" s="3107"/>
      <c r="AV98" s="3107"/>
      <c r="AW98" s="3107"/>
      <c r="AX98" s="3107"/>
      <c r="AY98" s="3107"/>
      <c r="AZ98" s="3107"/>
      <c r="BA98" s="3107"/>
      <c r="BB98" s="3107"/>
      <c r="BC98" s="3107"/>
      <c r="BD98" s="3107"/>
      <c r="BE98" s="3107"/>
      <c r="BF98" s="3108"/>
      <c r="BG98" s="3105"/>
      <c r="BH98" s="3103"/>
      <c r="BI98" s="3104"/>
      <c r="BJ98" s="3104"/>
      <c r="BK98" s="3104"/>
      <c r="BL98" s="3104"/>
      <c r="BM98" s="3104"/>
      <c r="BN98" s="3104"/>
      <c r="BO98" s="3104"/>
      <c r="BP98" s="3104"/>
      <c r="BQ98" s="3105"/>
      <c r="BR98" s="3181"/>
      <c r="BS98" s="3181"/>
      <c r="BT98" s="3181"/>
      <c r="BU98" s="3181"/>
      <c r="BV98" s="3181"/>
      <c r="BW98" s="3181"/>
      <c r="BX98" s="3181"/>
      <c r="BY98" s="3181"/>
      <c r="BZ98" s="3181"/>
      <c r="CA98" s="3181"/>
      <c r="CB98" s="3181"/>
      <c r="CC98" s="3181"/>
      <c r="CD98" s="3181"/>
      <c r="CE98" s="3181"/>
      <c r="CF98" s="3181"/>
      <c r="CG98" s="3182"/>
      <c r="CH98" s="3171"/>
      <c r="CI98" s="3172"/>
      <c r="CJ98" s="3172"/>
      <c r="CK98" s="3173"/>
      <c r="CL98" s="3173"/>
      <c r="CM98" s="3173"/>
      <c r="CN98" s="3173"/>
      <c r="CO98" s="3173"/>
      <c r="CP98" s="3173"/>
      <c r="CQ98" s="3173"/>
      <c r="CR98" s="3173"/>
      <c r="CS98" s="3173"/>
      <c r="CT98" s="3173"/>
      <c r="CU98" s="3173"/>
      <c r="CV98" s="3173"/>
      <c r="CW98" s="3173"/>
      <c r="CX98" s="3173"/>
      <c r="CY98" s="3173"/>
      <c r="CZ98" s="3107"/>
      <c r="DA98" s="3107"/>
      <c r="DB98" s="3107"/>
      <c r="DC98" s="3107"/>
      <c r="DD98" s="3107"/>
      <c r="DE98" s="3107"/>
      <c r="DF98" s="3107"/>
      <c r="DG98" s="3107"/>
      <c r="DH98" s="3107"/>
      <c r="DI98" s="3107"/>
      <c r="DJ98" s="3107"/>
      <c r="DK98" s="3108"/>
      <c r="DL98" s="3104"/>
      <c r="DM98" s="444"/>
      <c r="DN98" s="444"/>
      <c r="DO98" s="444"/>
      <c r="DP98" s="444"/>
      <c r="DQ98" s="444"/>
      <c r="DR98" s="444"/>
      <c r="DS98" s="444"/>
      <c r="DT98" s="444"/>
      <c r="DU98" s="444"/>
      <c r="EB98" s="445" t="s">
        <v>2250</v>
      </c>
    </row>
    <row r="99" spans="1:132" ht="6.75" customHeight="1">
      <c r="A99" s="3090"/>
      <c r="B99" s="3103"/>
      <c r="C99" s="3104"/>
      <c r="D99" s="3104"/>
      <c r="E99" s="3104"/>
      <c r="F99" s="3104"/>
      <c r="G99" s="3104"/>
      <c r="H99" s="3104"/>
      <c r="I99" s="3104"/>
      <c r="J99" s="3104"/>
      <c r="K99" s="3105"/>
      <c r="L99" s="3193" t="s">
        <v>2251</v>
      </c>
      <c r="M99" s="3143"/>
      <c r="N99" s="3143"/>
      <c r="O99" s="3143"/>
      <c r="P99" s="3143"/>
      <c r="Q99" s="3143"/>
      <c r="R99" s="3194"/>
      <c r="S99" s="3183" t="s">
        <v>2252</v>
      </c>
      <c r="T99" s="3184"/>
      <c r="U99" s="3184"/>
      <c r="V99" s="3185"/>
      <c r="W99" s="3100"/>
      <c r="X99" s="3101"/>
      <c r="Y99" s="3101"/>
      <c r="Z99" s="3101"/>
      <c r="AA99" s="3101"/>
      <c r="AB99" s="3101"/>
      <c r="AC99" s="3101"/>
      <c r="AD99" s="3101"/>
      <c r="AE99" s="3101"/>
      <c r="AF99" s="3101"/>
      <c r="AG99" s="3101"/>
      <c r="AH99" s="3101"/>
      <c r="AI99" s="3101"/>
      <c r="AJ99" s="3101"/>
      <c r="AK99" s="3101"/>
      <c r="AL99" s="3101"/>
      <c r="AM99" s="3101"/>
      <c r="AN99" s="3101"/>
      <c r="AO99" s="3101"/>
      <c r="AP99" s="3101"/>
      <c r="AQ99" s="3101"/>
      <c r="AR99" s="3101"/>
      <c r="AS99" s="3101"/>
      <c r="AT99" s="3101"/>
      <c r="AU99" s="3101"/>
      <c r="AV99" s="3101"/>
      <c r="AW99" s="3101"/>
      <c r="AX99" s="3101"/>
      <c r="AY99" s="3101"/>
      <c r="AZ99" s="3101"/>
      <c r="BA99" s="3101"/>
      <c r="BB99" s="3101"/>
      <c r="BC99" s="3101"/>
      <c r="BD99" s="3101"/>
      <c r="BE99" s="3101"/>
      <c r="BF99" s="3102"/>
      <c r="BG99" s="3105"/>
      <c r="BH99" s="3103"/>
      <c r="BI99" s="3104"/>
      <c r="BJ99" s="3104"/>
      <c r="BK99" s="3104"/>
      <c r="BL99" s="3104"/>
      <c r="BM99" s="3104"/>
      <c r="BN99" s="3104"/>
      <c r="BO99" s="3104"/>
      <c r="BP99" s="3104"/>
      <c r="BQ99" s="3105"/>
      <c r="BR99" s="3177"/>
      <c r="BS99" s="3177"/>
      <c r="BT99" s="3177"/>
      <c r="BU99" s="3177"/>
      <c r="BV99" s="3177"/>
      <c r="BW99" s="3177"/>
      <c r="BX99" s="3177"/>
      <c r="BY99" s="3177"/>
      <c r="BZ99" s="3177"/>
      <c r="CA99" s="3177"/>
      <c r="CB99" s="3177"/>
      <c r="CC99" s="3177"/>
      <c r="CD99" s="3177"/>
      <c r="CE99" s="3177"/>
      <c r="CF99" s="3177"/>
      <c r="CG99" s="3178"/>
      <c r="CH99" s="3175" t="s">
        <v>5</v>
      </c>
      <c r="CI99" s="3176"/>
      <c r="CJ99" s="3166"/>
      <c r="CK99" s="3166"/>
      <c r="CL99" s="3166"/>
      <c r="CM99" s="3166"/>
      <c r="CN99" s="3166"/>
      <c r="CO99" s="3101"/>
      <c r="CP99" s="3166"/>
      <c r="CQ99" s="3166"/>
      <c r="CR99" s="3166"/>
      <c r="CS99" s="3166"/>
      <c r="CT99" s="3166"/>
      <c r="CU99" s="3166"/>
      <c r="CV99" s="3166"/>
      <c r="CW99" s="3166"/>
      <c r="CX99" s="3166"/>
      <c r="CY99" s="3166"/>
      <c r="CZ99" s="3166"/>
      <c r="DA99" s="3166"/>
      <c r="DB99" s="3166"/>
      <c r="DC99" s="3166"/>
      <c r="DD99" s="3166"/>
      <c r="DE99" s="3166"/>
      <c r="DF99" s="3166"/>
      <c r="DG99" s="3166"/>
      <c r="DH99" s="3166"/>
      <c r="DI99" s="3166"/>
      <c r="DJ99" s="3166"/>
      <c r="DK99" s="3167"/>
      <c r="DL99" s="3104"/>
      <c r="DM99" s="444"/>
      <c r="DN99" s="444"/>
      <c r="DO99" s="444"/>
      <c r="DP99" s="444"/>
      <c r="DQ99" s="444"/>
      <c r="DR99" s="444"/>
      <c r="DS99" s="444"/>
      <c r="DT99" s="444"/>
      <c r="DU99" s="444"/>
      <c r="EB99" s="445" t="s">
        <v>2253</v>
      </c>
    </row>
    <row r="100" spans="1:132" ht="6.75" customHeight="1">
      <c r="A100" s="3090"/>
      <c r="B100" s="3103"/>
      <c r="C100" s="3104"/>
      <c r="D100" s="3104"/>
      <c r="E100" s="3104"/>
      <c r="F100" s="3104"/>
      <c r="G100" s="3104"/>
      <c r="H100" s="3104"/>
      <c r="I100" s="3104"/>
      <c r="J100" s="3104"/>
      <c r="K100" s="3105"/>
      <c r="L100" s="3195"/>
      <c r="M100" s="3144"/>
      <c r="N100" s="3144"/>
      <c r="O100" s="3144"/>
      <c r="P100" s="3144"/>
      <c r="Q100" s="3144"/>
      <c r="R100" s="3196"/>
      <c r="S100" s="3186"/>
      <c r="T100" s="3187"/>
      <c r="U100" s="3187"/>
      <c r="V100" s="3188"/>
      <c r="W100" s="3103"/>
      <c r="X100" s="3104"/>
      <c r="Y100" s="3104"/>
      <c r="Z100" s="3104"/>
      <c r="AA100" s="3104"/>
      <c r="AB100" s="3104"/>
      <c r="AC100" s="3104"/>
      <c r="AD100" s="3104"/>
      <c r="AE100" s="3104"/>
      <c r="AF100" s="3104"/>
      <c r="AG100" s="3104"/>
      <c r="AH100" s="3104"/>
      <c r="AI100" s="3104"/>
      <c r="AJ100" s="3104"/>
      <c r="AK100" s="3104"/>
      <c r="AL100" s="3104"/>
      <c r="AM100" s="3104"/>
      <c r="AN100" s="3104"/>
      <c r="AO100" s="3104"/>
      <c r="AP100" s="3104"/>
      <c r="AQ100" s="3104"/>
      <c r="AR100" s="3104"/>
      <c r="AS100" s="3104"/>
      <c r="AT100" s="3104"/>
      <c r="AU100" s="3104"/>
      <c r="AV100" s="3104"/>
      <c r="AW100" s="3104"/>
      <c r="AX100" s="3104"/>
      <c r="AY100" s="3104"/>
      <c r="AZ100" s="3104"/>
      <c r="BA100" s="3104"/>
      <c r="BB100" s="3104"/>
      <c r="BC100" s="3104"/>
      <c r="BD100" s="3104"/>
      <c r="BE100" s="3104"/>
      <c r="BF100" s="3105"/>
      <c r="BG100" s="3105"/>
      <c r="BH100" s="3103"/>
      <c r="BI100" s="3104"/>
      <c r="BJ100" s="3104"/>
      <c r="BK100" s="3104"/>
      <c r="BL100" s="3104"/>
      <c r="BM100" s="3104"/>
      <c r="BN100" s="3104"/>
      <c r="BO100" s="3104"/>
      <c r="BP100" s="3104"/>
      <c r="BQ100" s="3105"/>
      <c r="BR100" s="3179"/>
      <c r="BS100" s="3179"/>
      <c r="BT100" s="3179"/>
      <c r="BU100" s="3179"/>
      <c r="BV100" s="3179"/>
      <c r="BW100" s="3179"/>
      <c r="BX100" s="3179"/>
      <c r="BY100" s="3179"/>
      <c r="BZ100" s="3179"/>
      <c r="CA100" s="3179"/>
      <c r="CB100" s="3179"/>
      <c r="CC100" s="3179"/>
      <c r="CD100" s="3179"/>
      <c r="CE100" s="3179"/>
      <c r="CF100" s="3179"/>
      <c r="CG100" s="3180"/>
      <c r="CH100" s="3170"/>
      <c r="CI100" s="3090"/>
      <c r="CJ100" s="3168"/>
      <c r="CK100" s="3168"/>
      <c r="CL100" s="3168"/>
      <c r="CM100" s="3168"/>
      <c r="CN100" s="3168"/>
      <c r="CO100" s="3104"/>
      <c r="CP100" s="3168"/>
      <c r="CQ100" s="3168"/>
      <c r="CR100" s="3168"/>
      <c r="CS100" s="3168"/>
      <c r="CT100" s="3168"/>
      <c r="CU100" s="3168"/>
      <c r="CV100" s="3168"/>
      <c r="CW100" s="3168"/>
      <c r="CX100" s="3168"/>
      <c r="CY100" s="3168"/>
      <c r="CZ100" s="3168"/>
      <c r="DA100" s="3168"/>
      <c r="DB100" s="3168"/>
      <c r="DC100" s="3168"/>
      <c r="DD100" s="3168"/>
      <c r="DE100" s="3168"/>
      <c r="DF100" s="3168"/>
      <c r="DG100" s="3168"/>
      <c r="DH100" s="3168"/>
      <c r="DI100" s="3168"/>
      <c r="DJ100" s="3168"/>
      <c r="DK100" s="3169"/>
      <c r="DL100" s="3104"/>
      <c r="DM100" s="444"/>
      <c r="DN100" s="444"/>
      <c r="DO100" s="444"/>
      <c r="DP100" s="444"/>
      <c r="DQ100" s="444"/>
      <c r="DR100" s="444"/>
      <c r="DS100" s="444"/>
      <c r="DT100" s="444"/>
      <c r="DU100" s="444"/>
      <c r="EB100" s="445" t="s">
        <v>2254</v>
      </c>
    </row>
    <row r="101" spans="1:132" ht="6.75" customHeight="1">
      <c r="A101" s="3090"/>
      <c r="B101" s="3103"/>
      <c r="C101" s="3104"/>
      <c r="D101" s="3104"/>
      <c r="E101" s="3104"/>
      <c r="F101" s="3104"/>
      <c r="G101" s="3104"/>
      <c r="H101" s="3104"/>
      <c r="I101" s="3104"/>
      <c r="J101" s="3104"/>
      <c r="K101" s="3105"/>
      <c r="L101" s="3103"/>
      <c r="M101" s="3104"/>
      <c r="N101" s="3104"/>
      <c r="O101" s="3104"/>
      <c r="P101" s="3104"/>
      <c r="Q101" s="3104"/>
      <c r="R101" s="3105"/>
      <c r="S101" s="3189"/>
      <c r="T101" s="3190"/>
      <c r="U101" s="3190"/>
      <c r="V101" s="3191"/>
      <c r="W101" s="3106"/>
      <c r="X101" s="3107"/>
      <c r="Y101" s="3107"/>
      <c r="Z101" s="3107"/>
      <c r="AA101" s="3107"/>
      <c r="AB101" s="3107"/>
      <c r="AC101" s="3107"/>
      <c r="AD101" s="3107"/>
      <c r="AE101" s="3107"/>
      <c r="AF101" s="3107"/>
      <c r="AG101" s="3107"/>
      <c r="AH101" s="3107"/>
      <c r="AI101" s="3107"/>
      <c r="AJ101" s="3107"/>
      <c r="AK101" s="3107"/>
      <c r="AL101" s="3107"/>
      <c r="AM101" s="3107"/>
      <c r="AN101" s="3107"/>
      <c r="AO101" s="3107"/>
      <c r="AP101" s="3107"/>
      <c r="AQ101" s="3107"/>
      <c r="AR101" s="3107"/>
      <c r="AS101" s="3107"/>
      <c r="AT101" s="3107"/>
      <c r="AU101" s="3107"/>
      <c r="AV101" s="3107"/>
      <c r="AW101" s="3107"/>
      <c r="AX101" s="3107"/>
      <c r="AY101" s="3107"/>
      <c r="AZ101" s="3107"/>
      <c r="BA101" s="3107"/>
      <c r="BB101" s="3107"/>
      <c r="BC101" s="3107"/>
      <c r="BD101" s="3107"/>
      <c r="BE101" s="3107"/>
      <c r="BF101" s="3108"/>
      <c r="BG101" s="3105"/>
      <c r="BH101" s="3103"/>
      <c r="BI101" s="3104"/>
      <c r="BJ101" s="3104"/>
      <c r="BK101" s="3104"/>
      <c r="BL101" s="3104"/>
      <c r="BM101" s="3104"/>
      <c r="BN101" s="3104"/>
      <c r="BO101" s="3104"/>
      <c r="BP101" s="3104"/>
      <c r="BQ101" s="3105"/>
      <c r="BR101" s="3179"/>
      <c r="BS101" s="3179"/>
      <c r="BT101" s="3179"/>
      <c r="BU101" s="3179"/>
      <c r="BV101" s="3179"/>
      <c r="BW101" s="3179"/>
      <c r="BX101" s="3179"/>
      <c r="BY101" s="3179"/>
      <c r="BZ101" s="3179"/>
      <c r="CA101" s="3179"/>
      <c r="CB101" s="3179"/>
      <c r="CC101" s="3179"/>
      <c r="CD101" s="3179"/>
      <c r="CE101" s="3179"/>
      <c r="CF101" s="3179"/>
      <c r="CG101" s="3180"/>
      <c r="CH101" s="3170" t="s">
        <v>1527</v>
      </c>
      <c r="CI101" s="3090"/>
      <c r="CJ101" s="3090"/>
      <c r="CK101" s="3173" t="s">
        <v>2202</v>
      </c>
      <c r="CL101" s="3173"/>
      <c r="CM101" s="3173"/>
      <c r="CN101" s="3173"/>
      <c r="CO101" s="3173"/>
      <c r="CP101" s="3173"/>
      <c r="CQ101" s="3173"/>
      <c r="CR101" s="3173"/>
      <c r="CS101" s="3173"/>
      <c r="CT101" s="3173"/>
      <c r="CU101" s="3173"/>
      <c r="CV101" s="3173"/>
      <c r="CW101" s="3173"/>
      <c r="CX101" s="3173"/>
      <c r="CY101" s="3173"/>
      <c r="CZ101" s="3104"/>
      <c r="DA101" s="3104"/>
      <c r="DB101" s="3104"/>
      <c r="DC101" s="3104"/>
      <c r="DD101" s="3104"/>
      <c r="DE101" s="3104"/>
      <c r="DF101" s="3104"/>
      <c r="DG101" s="3104"/>
      <c r="DH101" s="3104"/>
      <c r="DI101" s="3104"/>
      <c r="DJ101" s="3104"/>
      <c r="DK101" s="3105"/>
      <c r="DL101" s="3104"/>
      <c r="DM101" s="444"/>
      <c r="DN101" s="444"/>
      <c r="DO101" s="444"/>
      <c r="DP101" s="444"/>
      <c r="DQ101" s="444"/>
      <c r="DR101" s="444"/>
      <c r="DS101" s="444"/>
      <c r="DT101" s="444"/>
      <c r="DU101" s="444"/>
      <c r="EB101" s="445" t="s">
        <v>2255</v>
      </c>
    </row>
    <row r="102" spans="1:132" ht="6.75" customHeight="1">
      <c r="A102" s="3090"/>
      <c r="B102" s="3103"/>
      <c r="C102" s="3104"/>
      <c r="D102" s="3104"/>
      <c r="E102" s="3104"/>
      <c r="F102" s="3104"/>
      <c r="G102" s="3104"/>
      <c r="H102" s="3104"/>
      <c r="I102" s="3104"/>
      <c r="J102" s="3104"/>
      <c r="K102" s="3105"/>
      <c r="L102" s="3103"/>
      <c r="M102" s="3104"/>
      <c r="N102" s="3104"/>
      <c r="O102" s="3104"/>
      <c r="P102" s="3104"/>
      <c r="Q102" s="3104"/>
      <c r="R102" s="3105"/>
      <c r="S102" s="3133" t="s">
        <v>1528</v>
      </c>
      <c r="T102" s="3134"/>
      <c r="U102" s="3134"/>
      <c r="V102" s="3174"/>
      <c r="W102" s="3175" t="s">
        <v>5</v>
      </c>
      <c r="X102" s="3176"/>
      <c r="Y102" s="3101"/>
      <c r="Z102" s="3101"/>
      <c r="AA102" s="3101"/>
      <c r="AB102" s="3101"/>
      <c r="AC102" s="3101"/>
      <c r="AD102" s="3101"/>
      <c r="AE102" s="3101"/>
      <c r="AF102" s="3101"/>
      <c r="AG102" s="3101"/>
      <c r="AH102" s="3101"/>
      <c r="AI102" s="3101"/>
      <c r="AJ102" s="3101"/>
      <c r="AK102" s="3101"/>
      <c r="AL102" s="3101"/>
      <c r="AM102" s="3101"/>
      <c r="AN102" s="3101"/>
      <c r="AO102" s="3101"/>
      <c r="AP102" s="3101"/>
      <c r="AQ102" s="3101"/>
      <c r="AR102" s="3101"/>
      <c r="AS102" s="3101"/>
      <c r="AT102" s="3101"/>
      <c r="AU102" s="3101"/>
      <c r="AV102" s="3101"/>
      <c r="AW102" s="3101"/>
      <c r="AX102" s="3101"/>
      <c r="AY102" s="3101"/>
      <c r="AZ102" s="3101"/>
      <c r="BA102" s="3101"/>
      <c r="BB102" s="3101"/>
      <c r="BC102" s="3101"/>
      <c r="BD102" s="3101"/>
      <c r="BE102" s="3101"/>
      <c r="BF102" s="3102"/>
      <c r="BG102" s="3105"/>
      <c r="BH102" s="3103"/>
      <c r="BI102" s="3104"/>
      <c r="BJ102" s="3104"/>
      <c r="BK102" s="3104"/>
      <c r="BL102" s="3104"/>
      <c r="BM102" s="3104"/>
      <c r="BN102" s="3104"/>
      <c r="BO102" s="3104"/>
      <c r="BP102" s="3104"/>
      <c r="BQ102" s="3105"/>
      <c r="BR102" s="3181"/>
      <c r="BS102" s="3181"/>
      <c r="BT102" s="3181"/>
      <c r="BU102" s="3181"/>
      <c r="BV102" s="3181"/>
      <c r="BW102" s="3181"/>
      <c r="BX102" s="3181"/>
      <c r="BY102" s="3181"/>
      <c r="BZ102" s="3181"/>
      <c r="CA102" s="3181"/>
      <c r="CB102" s="3181"/>
      <c r="CC102" s="3181"/>
      <c r="CD102" s="3181"/>
      <c r="CE102" s="3181"/>
      <c r="CF102" s="3181"/>
      <c r="CG102" s="3182"/>
      <c r="CH102" s="3171"/>
      <c r="CI102" s="3172"/>
      <c r="CJ102" s="3172"/>
      <c r="CK102" s="3173"/>
      <c r="CL102" s="3173"/>
      <c r="CM102" s="3173"/>
      <c r="CN102" s="3173"/>
      <c r="CO102" s="3173"/>
      <c r="CP102" s="3173"/>
      <c r="CQ102" s="3173"/>
      <c r="CR102" s="3173"/>
      <c r="CS102" s="3173"/>
      <c r="CT102" s="3173"/>
      <c r="CU102" s="3173"/>
      <c r="CV102" s="3173"/>
      <c r="CW102" s="3173"/>
      <c r="CX102" s="3173"/>
      <c r="CY102" s="3173"/>
      <c r="CZ102" s="3107"/>
      <c r="DA102" s="3107"/>
      <c r="DB102" s="3107"/>
      <c r="DC102" s="3107"/>
      <c r="DD102" s="3107"/>
      <c r="DE102" s="3107"/>
      <c r="DF102" s="3107"/>
      <c r="DG102" s="3107"/>
      <c r="DH102" s="3107"/>
      <c r="DI102" s="3107"/>
      <c r="DJ102" s="3107"/>
      <c r="DK102" s="3108"/>
      <c r="DL102" s="3104"/>
      <c r="DM102" s="444"/>
      <c r="DN102" s="444"/>
      <c r="DO102" s="444"/>
      <c r="DP102" s="444"/>
      <c r="DQ102" s="444"/>
      <c r="DR102" s="444"/>
      <c r="DS102" s="444"/>
      <c r="DT102" s="444"/>
      <c r="DU102" s="444"/>
      <c r="EB102" s="445" t="s">
        <v>2256</v>
      </c>
    </row>
    <row r="103" spans="1:132" ht="6.75" customHeight="1">
      <c r="A103" s="3090"/>
      <c r="B103" s="3103"/>
      <c r="C103" s="3104"/>
      <c r="D103" s="3104"/>
      <c r="E103" s="3104"/>
      <c r="F103" s="3104"/>
      <c r="G103" s="3104"/>
      <c r="H103" s="3104"/>
      <c r="I103" s="3104"/>
      <c r="J103" s="3104"/>
      <c r="K103" s="3105"/>
      <c r="L103" s="3103"/>
      <c r="M103" s="3104"/>
      <c r="N103" s="3104"/>
      <c r="O103" s="3104"/>
      <c r="P103" s="3104"/>
      <c r="Q103" s="3104"/>
      <c r="R103" s="3105"/>
      <c r="S103" s="3133"/>
      <c r="T103" s="3134"/>
      <c r="U103" s="3134"/>
      <c r="V103" s="3174"/>
      <c r="W103" s="3170"/>
      <c r="X103" s="3090"/>
      <c r="Y103" s="3104"/>
      <c r="Z103" s="3104"/>
      <c r="AA103" s="3104"/>
      <c r="AB103" s="3104"/>
      <c r="AC103" s="3104"/>
      <c r="AD103" s="3104"/>
      <c r="AE103" s="3104"/>
      <c r="AF103" s="3104"/>
      <c r="AG103" s="3104"/>
      <c r="AH103" s="3104"/>
      <c r="AI103" s="3104"/>
      <c r="AJ103" s="3104"/>
      <c r="AK103" s="3104"/>
      <c r="AL103" s="3104"/>
      <c r="AM103" s="3104"/>
      <c r="AN103" s="3104"/>
      <c r="AO103" s="3104"/>
      <c r="AP103" s="3104"/>
      <c r="AQ103" s="3104"/>
      <c r="AR103" s="3104"/>
      <c r="AS103" s="3104"/>
      <c r="AT103" s="3104"/>
      <c r="AU103" s="3104"/>
      <c r="AV103" s="3104"/>
      <c r="AW103" s="3104"/>
      <c r="AX103" s="3104"/>
      <c r="AY103" s="3104"/>
      <c r="AZ103" s="3104"/>
      <c r="BA103" s="3104"/>
      <c r="BB103" s="3104"/>
      <c r="BC103" s="3104"/>
      <c r="BD103" s="3104"/>
      <c r="BE103" s="3104"/>
      <c r="BF103" s="3105"/>
      <c r="BG103" s="3105"/>
      <c r="BH103" s="3103"/>
      <c r="BI103" s="3104"/>
      <c r="BJ103" s="3104"/>
      <c r="BK103" s="3104"/>
      <c r="BL103" s="3104"/>
      <c r="BM103" s="3104"/>
      <c r="BN103" s="3104"/>
      <c r="BO103" s="3104"/>
      <c r="BP103" s="3104"/>
      <c r="BQ103" s="3105"/>
      <c r="BR103" s="3177"/>
      <c r="BS103" s="3177"/>
      <c r="BT103" s="3177"/>
      <c r="BU103" s="3177"/>
      <c r="BV103" s="3177"/>
      <c r="BW103" s="3177"/>
      <c r="BX103" s="3177"/>
      <c r="BY103" s="3177"/>
      <c r="BZ103" s="3177"/>
      <c r="CA103" s="3177"/>
      <c r="CB103" s="3177"/>
      <c r="CC103" s="3177"/>
      <c r="CD103" s="3177"/>
      <c r="CE103" s="3177"/>
      <c r="CF103" s="3177"/>
      <c r="CG103" s="3178"/>
      <c r="CH103" s="3175" t="s">
        <v>5</v>
      </c>
      <c r="CI103" s="3176"/>
      <c r="CJ103" s="3166"/>
      <c r="CK103" s="3166"/>
      <c r="CL103" s="3166"/>
      <c r="CM103" s="3166"/>
      <c r="CN103" s="3166"/>
      <c r="CO103" s="3101"/>
      <c r="CP103" s="3166"/>
      <c r="CQ103" s="3166"/>
      <c r="CR103" s="3166"/>
      <c r="CS103" s="3166"/>
      <c r="CT103" s="3166"/>
      <c r="CU103" s="3166"/>
      <c r="CV103" s="3166"/>
      <c r="CW103" s="3166"/>
      <c r="CX103" s="3166"/>
      <c r="CY103" s="3166"/>
      <c r="CZ103" s="3166"/>
      <c r="DA103" s="3166"/>
      <c r="DB103" s="3166"/>
      <c r="DC103" s="3166"/>
      <c r="DD103" s="3166"/>
      <c r="DE103" s="3166"/>
      <c r="DF103" s="3166"/>
      <c r="DG103" s="3166"/>
      <c r="DH103" s="3166"/>
      <c r="DI103" s="3166"/>
      <c r="DJ103" s="3166"/>
      <c r="DK103" s="3167"/>
      <c r="DL103" s="3104"/>
      <c r="DM103" s="444"/>
      <c r="DN103" s="444"/>
      <c r="DO103" s="444"/>
      <c r="DP103" s="444"/>
      <c r="DQ103" s="444"/>
      <c r="DR103" s="444"/>
      <c r="DS103" s="444"/>
      <c r="DT103" s="444"/>
      <c r="DU103" s="444"/>
      <c r="EB103" s="445" t="s">
        <v>2257</v>
      </c>
    </row>
    <row r="104" spans="1:132" ht="6.75" customHeight="1">
      <c r="A104" s="3090"/>
      <c r="B104" s="3103"/>
      <c r="C104" s="3104"/>
      <c r="D104" s="3104"/>
      <c r="E104" s="3104"/>
      <c r="F104" s="3104"/>
      <c r="G104" s="3104"/>
      <c r="H104" s="3104"/>
      <c r="I104" s="3104"/>
      <c r="J104" s="3104"/>
      <c r="K104" s="3105"/>
      <c r="L104" s="3103"/>
      <c r="M104" s="3104"/>
      <c r="N104" s="3104"/>
      <c r="O104" s="3104"/>
      <c r="P104" s="3104"/>
      <c r="Q104" s="3104"/>
      <c r="R104" s="3105"/>
      <c r="S104" s="3133"/>
      <c r="T104" s="3134"/>
      <c r="U104" s="3134"/>
      <c r="V104" s="3174"/>
      <c r="W104" s="3170"/>
      <c r="X104" s="3090"/>
      <c r="Y104" s="3104"/>
      <c r="Z104" s="3104"/>
      <c r="AA104" s="3104"/>
      <c r="AB104" s="3104"/>
      <c r="AC104" s="3104"/>
      <c r="AD104" s="3104"/>
      <c r="AE104" s="3104"/>
      <c r="AF104" s="3104"/>
      <c r="AG104" s="3104"/>
      <c r="AH104" s="3104"/>
      <c r="AI104" s="3104"/>
      <c r="AJ104" s="3104"/>
      <c r="AK104" s="3104"/>
      <c r="AL104" s="3104"/>
      <c r="AM104" s="3104"/>
      <c r="AN104" s="3104"/>
      <c r="AO104" s="3104"/>
      <c r="AP104" s="3104"/>
      <c r="AQ104" s="3104"/>
      <c r="AR104" s="3104"/>
      <c r="AS104" s="3104"/>
      <c r="AT104" s="3104"/>
      <c r="AU104" s="3104"/>
      <c r="AV104" s="3104"/>
      <c r="AW104" s="3104"/>
      <c r="AX104" s="3104"/>
      <c r="AY104" s="3104"/>
      <c r="AZ104" s="3104"/>
      <c r="BA104" s="3104"/>
      <c r="BB104" s="3104"/>
      <c r="BC104" s="3104"/>
      <c r="BD104" s="3104"/>
      <c r="BE104" s="3104"/>
      <c r="BF104" s="3105"/>
      <c r="BG104" s="3105"/>
      <c r="BH104" s="3103"/>
      <c r="BI104" s="3104"/>
      <c r="BJ104" s="3104"/>
      <c r="BK104" s="3104"/>
      <c r="BL104" s="3104"/>
      <c r="BM104" s="3104"/>
      <c r="BN104" s="3104"/>
      <c r="BO104" s="3104"/>
      <c r="BP104" s="3104"/>
      <c r="BQ104" s="3105"/>
      <c r="BR104" s="3179"/>
      <c r="BS104" s="3179"/>
      <c r="BT104" s="3179"/>
      <c r="BU104" s="3179"/>
      <c r="BV104" s="3179"/>
      <c r="BW104" s="3179"/>
      <c r="BX104" s="3179"/>
      <c r="BY104" s="3179"/>
      <c r="BZ104" s="3179"/>
      <c r="CA104" s="3179"/>
      <c r="CB104" s="3179"/>
      <c r="CC104" s="3179"/>
      <c r="CD104" s="3179"/>
      <c r="CE104" s="3179"/>
      <c r="CF104" s="3179"/>
      <c r="CG104" s="3180"/>
      <c r="CH104" s="3170"/>
      <c r="CI104" s="3090"/>
      <c r="CJ104" s="3168"/>
      <c r="CK104" s="3168"/>
      <c r="CL104" s="3168"/>
      <c r="CM104" s="3168"/>
      <c r="CN104" s="3168"/>
      <c r="CO104" s="3104"/>
      <c r="CP104" s="3168"/>
      <c r="CQ104" s="3168"/>
      <c r="CR104" s="3168"/>
      <c r="CS104" s="3168"/>
      <c r="CT104" s="3168"/>
      <c r="CU104" s="3168"/>
      <c r="CV104" s="3168"/>
      <c r="CW104" s="3168"/>
      <c r="CX104" s="3168"/>
      <c r="CY104" s="3168"/>
      <c r="CZ104" s="3168"/>
      <c r="DA104" s="3168"/>
      <c r="DB104" s="3168"/>
      <c r="DC104" s="3168"/>
      <c r="DD104" s="3168"/>
      <c r="DE104" s="3168"/>
      <c r="DF104" s="3168"/>
      <c r="DG104" s="3168"/>
      <c r="DH104" s="3168"/>
      <c r="DI104" s="3168"/>
      <c r="DJ104" s="3168"/>
      <c r="DK104" s="3169"/>
      <c r="DL104" s="3104"/>
      <c r="DM104" s="444"/>
      <c r="DN104" s="444"/>
      <c r="DO104" s="444"/>
      <c r="DP104" s="444"/>
      <c r="DQ104" s="444"/>
      <c r="DR104" s="444"/>
      <c r="DS104" s="444"/>
      <c r="DT104" s="444"/>
      <c r="DU104" s="444"/>
      <c r="EB104" s="445" t="s">
        <v>2258</v>
      </c>
    </row>
    <row r="105" spans="1:132" ht="6.75" customHeight="1">
      <c r="A105" s="3090"/>
      <c r="B105" s="3103"/>
      <c r="C105" s="3104"/>
      <c r="D105" s="3104"/>
      <c r="E105" s="3104"/>
      <c r="F105" s="3104"/>
      <c r="G105" s="3104"/>
      <c r="H105" s="3104"/>
      <c r="I105" s="3104"/>
      <c r="J105" s="3104"/>
      <c r="K105" s="3105"/>
      <c r="L105" s="3103"/>
      <c r="M105" s="3104"/>
      <c r="N105" s="3104"/>
      <c r="O105" s="3104"/>
      <c r="P105" s="3104"/>
      <c r="Q105" s="3104"/>
      <c r="R105" s="3105"/>
      <c r="S105" s="3133"/>
      <c r="T105" s="3134"/>
      <c r="U105" s="3134"/>
      <c r="V105" s="3174"/>
      <c r="W105" s="3170" t="s">
        <v>1527</v>
      </c>
      <c r="X105" s="3090"/>
      <c r="Y105" s="3090"/>
      <c r="Z105" s="3192" t="s">
        <v>2202</v>
      </c>
      <c r="AA105" s="3192"/>
      <c r="AB105" s="3192"/>
      <c r="AC105" s="3192"/>
      <c r="AD105" s="3192"/>
      <c r="AE105" s="3192"/>
      <c r="AF105" s="3192"/>
      <c r="AG105" s="3192"/>
      <c r="AH105" s="3192"/>
      <c r="AI105" s="3192"/>
      <c r="AJ105" s="3192"/>
      <c r="AK105" s="3192"/>
      <c r="AL105" s="3192"/>
      <c r="AM105" s="3192"/>
      <c r="AN105" s="3192"/>
      <c r="AO105" s="3104"/>
      <c r="AP105" s="3104"/>
      <c r="AQ105" s="3104"/>
      <c r="AR105" s="3104"/>
      <c r="AS105" s="3104"/>
      <c r="AT105" s="3104"/>
      <c r="AU105" s="3104"/>
      <c r="AV105" s="3104"/>
      <c r="AW105" s="3104"/>
      <c r="AX105" s="3104"/>
      <c r="AY105" s="3104"/>
      <c r="AZ105" s="3104"/>
      <c r="BA105" s="3104"/>
      <c r="BB105" s="3104"/>
      <c r="BC105" s="3104"/>
      <c r="BD105" s="3104"/>
      <c r="BE105" s="3104"/>
      <c r="BF105" s="3105"/>
      <c r="BG105" s="3105"/>
      <c r="BH105" s="3103"/>
      <c r="BI105" s="3104"/>
      <c r="BJ105" s="3104"/>
      <c r="BK105" s="3104"/>
      <c r="BL105" s="3104"/>
      <c r="BM105" s="3104"/>
      <c r="BN105" s="3104"/>
      <c r="BO105" s="3104"/>
      <c r="BP105" s="3104"/>
      <c r="BQ105" s="3105"/>
      <c r="BR105" s="3179"/>
      <c r="BS105" s="3179"/>
      <c r="BT105" s="3179"/>
      <c r="BU105" s="3179"/>
      <c r="BV105" s="3179"/>
      <c r="BW105" s="3179"/>
      <c r="BX105" s="3179"/>
      <c r="BY105" s="3179"/>
      <c r="BZ105" s="3179"/>
      <c r="CA105" s="3179"/>
      <c r="CB105" s="3179"/>
      <c r="CC105" s="3179"/>
      <c r="CD105" s="3179"/>
      <c r="CE105" s="3179"/>
      <c r="CF105" s="3179"/>
      <c r="CG105" s="3180"/>
      <c r="CH105" s="3170" t="s">
        <v>1527</v>
      </c>
      <c r="CI105" s="3090"/>
      <c r="CJ105" s="3090"/>
      <c r="CK105" s="3173" t="s">
        <v>2202</v>
      </c>
      <c r="CL105" s="3173"/>
      <c r="CM105" s="3173"/>
      <c r="CN105" s="3173"/>
      <c r="CO105" s="3173"/>
      <c r="CP105" s="3173"/>
      <c r="CQ105" s="3173"/>
      <c r="CR105" s="3173"/>
      <c r="CS105" s="3173"/>
      <c r="CT105" s="3173"/>
      <c r="CU105" s="3173"/>
      <c r="CV105" s="3173"/>
      <c r="CW105" s="3173"/>
      <c r="CX105" s="3173"/>
      <c r="CY105" s="3173"/>
      <c r="CZ105" s="3104"/>
      <c r="DA105" s="3104"/>
      <c r="DB105" s="3104"/>
      <c r="DC105" s="3104"/>
      <c r="DD105" s="3104"/>
      <c r="DE105" s="3104"/>
      <c r="DF105" s="3104"/>
      <c r="DG105" s="3104"/>
      <c r="DH105" s="3104"/>
      <c r="DI105" s="3104"/>
      <c r="DJ105" s="3104"/>
      <c r="DK105" s="3105"/>
      <c r="DL105" s="3104"/>
      <c r="DM105" s="444"/>
      <c r="DN105" s="444"/>
      <c r="DO105" s="444"/>
      <c r="DP105" s="444"/>
      <c r="DQ105" s="444"/>
      <c r="DR105" s="444"/>
      <c r="DS105" s="444"/>
      <c r="DT105" s="444"/>
      <c r="DU105" s="444"/>
      <c r="EB105" s="445" t="s">
        <v>2259</v>
      </c>
    </row>
    <row r="106" spans="1:132" ht="6.75" customHeight="1">
      <c r="A106" s="3090"/>
      <c r="B106" s="3103"/>
      <c r="C106" s="3104"/>
      <c r="D106" s="3104"/>
      <c r="E106" s="3104"/>
      <c r="F106" s="3104"/>
      <c r="G106" s="3104"/>
      <c r="H106" s="3104"/>
      <c r="I106" s="3104"/>
      <c r="J106" s="3104"/>
      <c r="K106" s="3105"/>
      <c r="L106" s="3103"/>
      <c r="M106" s="3104"/>
      <c r="N106" s="3104"/>
      <c r="O106" s="3104"/>
      <c r="P106" s="3104"/>
      <c r="Q106" s="3104"/>
      <c r="R106" s="3105"/>
      <c r="S106" s="3137"/>
      <c r="T106" s="3135"/>
      <c r="U106" s="3135"/>
      <c r="V106" s="3136"/>
      <c r="W106" s="3171"/>
      <c r="X106" s="3172"/>
      <c r="Y106" s="3172"/>
      <c r="Z106" s="3192"/>
      <c r="AA106" s="3192"/>
      <c r="AB106" s="3192"/>
      <c r="AC106" s="3192"/>
      <c r="AD106" s="3192"/>
      <c r="AE106" s="3192"/>
      <c r="AF106" s="3192"/>
      <c r="AG106" s="3192"/>
      <c r="AH106" s="3192"/>
      <c r="AI106" s="3192"/>
      <c r="AJ106" s="3192"/>
      <c r="AK106" s="3192"/>
      <c r="AL106" s="3192"/>
      <c r="AM106" s="3192"/>
      <c r="AN106" s="3192"/>
      <c r="AO106" s="3107"/>
      <c r="AP106" s="3107"/>
      <c r="AQ106" s="3107"/>
      <c r="AR106" s="3107"/>
      <c r="AS106" s="3107"/>
      <c r="AT106" s="3107"/>
      <c r="AU106" s="3107"/>
      <c r="AV106" s="3107"/>
      <c r="AW106" s="3107"/>
      <c r="AX106" s="3107"/>
      <c r="AY106" s="3107"/>
      <c r="AZ106" s="3107"/>
      <c r="BA106" s="3107"/>
      <c r="BB106" s="3107"/>
      <c r="BC106" s="3107"/>
      <c r="BD106" s="3107"/>
      <c r="BE106" s="3107"/>
      <c r="BF106" s="3108"/>
      <c r="BG106" s="3105"/>
      <c r="BH106" s="3103"/>
      <c r="BI106" s="3104"/>
      <c r="BJ106" s="3104"/>
      <c r="BK106" s="3104"/>
      <c r="BL106" s="3104"/>
      <c r="BM106" s="3104"/>
      <c r="BN106" s="3104"/>
      <c r="BO106" s="3104"/>
      <c r="BP106" s="3104"/>
      <c r="BQ106" s="3105"/>
      <c r="BR106" s="3181"/>
      <c r="BS106" s="3181"/>
      <c r="BT106" s="3181"/>
      <c r="BU106" s="3181"/>
      <c r="BV106" s="3181"/>
      <c r="BW106" s="3181"/>
      <c r="BX106" s="3181"/>
      <c r="BY106" s="3181"/>
      <c r="BZ106" s="3181"/>
      <c r="CA106" s="3181"/>
      <c r="CB106" s="3181"/>
      <c r="CC106" s="3181"/>
      <c r="CD106" s="3181"/>
      <c r="CE106" s="3181"/>
      <c r="CF106" s="3181"/>
      <c r="CG106" s="3182"/>
      <c r="CH106" s="3171"/>
      <c r="CI106" s="3172"/>
      <c r="CJ106" s="3172"/>
      <c r="CK106" s="3173"/>
      <c r="CL106" s="3173"/>
      <c r="CM106" s="3173"/>
      <c r="CN106" s="3173"/>
      <c r="CO106" s="3173"/>
      <c r="CP106" s="3173"/>
      <c r="CQ106" s="3173"/>
      <c r="CR106" s="3173"/>
      <c r="CS106" s="3173"/>
      <c r="CT106" s="3173"/>
      <c r="CU106" s="3173"/>
      <c r="CV106" s="3173"/>
      <c r="CW106" s="3173"/>
      <c r="CX106" s="3173"/>
      <c r="CY106" s="3173"/>
      <c r="CZ106" s="3107"/>
      <c r="DA106" s="3107"/>
      <c r="DB106" s="3107"/>
      <c r="DC106" s="3107"/>
      <c r="DD106" s="3107"/>
      <c r="DE106" s="3107"/>
      <c r="DF106" s="3107"/>
      <c r="DG106" s="3107"/>
      <c r="DH106" s="3107"/>
      <c r="DI106" s="3107"/>
      <c r="DJ106" s="3107"/>
      <c r="DK106" s="3108"/>
      <c r="DL106" s="3104"/>
      <c r="DM106" s="444"/>
      <c r="DN106" s="444"/>
      <c r="DO106" s="444"/>
      <c r="DP106" s="444"/>
      <c r="DQ106" s="444"/>
      <c r="DR106" s="444"/>
      <c r="DS106" s="444"/>
      <c r="DT106" s="444"/>
      <c r="DU106" s="444"/>
      <c r="EB106" s="445" t="s">
        <v>2260</v>
      </c>
    </row>
    <row r="107" spans="1:132" ht="6.75" customHeight="1">
      <c r="A107" s="3090"/>
      <c r="B107" s="3103"/>
      <c r="C107" s="3104"/>
      <c r="D107" s="3104"/>
      <c r="E107" s="3104"/>
      <c r="F107" s="3104"/>
      <c r="G107" s="3104"/>
      <c r="H107" s="3104"/>
      <c r="I107" s="3104"/>
      <c r="J107" s="3104"/>
      <c r="K107" s="3105"/>
      <c r="L107" s="3103"/>
      <c r="M107" s="3104"/>
      <c r="N107" s="3104"/>
      <c r="O107" s="3104"/>
      <c r="P107" s="3104"/>
      <c r="Q107" s="3104"/>
      <c r="R107" s="3105"/>
      <c r="S107" s="3183" t="s">
        <v>2252</v>
      </c>
      <c r="T107" s="3184"/>
      <c r="U107" s="3184"/>
      <c r="V107" s="3185"/>
      <c r="W107" s="3100"/>
      <c r="X107" s="3101"/>
      <c r="Y107" s="3101"/>
      <c r="Z107" s="3101"/>
      <c r="AA107" s="3101"/>
      <c r="AB107" s="3101"/>
      <c r="AC107" s="3101"/>
      <c r="AD107" s="3101"/>
      <c r="AE107" s="3101"/>
      <c r="AF107" s="3101"/>
      <c r="AG107" s="3101"/>
      <c r="AH107" s="3101"/>
      <c r="AI107" s="3101"/>
      <c r="AJ107" s="3101"/>
      <c r="AK107" s="3101"/>
      <c r="AL107" s="3101"/>
      <c r="AM107" s="3101"/>
      <c r="AN107" s="3101"/>
      <c r="AO107" s="3101"/>
      <c r="AP107" s="3101"/>
      <c r="AQ107" s="3101"/>
      <c r="AR107" s="3101"/>
      <c r="AS107" s="3101"/>
      <c r="AT107" s="3101"/>
      <c r="AU107" s="3101"/>
      <c r="AV107" s="3101"/>
      <c r="AW107" s="3101"/>
      <c r="AX107" s="3101"/>
      <c r="AY107" s="3101"/>
      <c r="AZ107" s="3101"/>
      <c r="BA107" s="3101"/>
      <c r="BB107" s="3101"/>
      <c r="BC107" s="3101"/>
      <c r="BD107" s="3101"/>
      <c r="BE107" s="3101"/>
      <c r="BF107" s="3102"/>
      <c r="BG107" s="3105"/>
      <c r="BH107" s="3103"/>
      <c r="BI107" s="3104"/>
      <c r="BJ107" s="3104"/>
      <c r="BK107" s="3104"/>
      <c r="BL107" s="3104"/>
      <c r="BM107" s="3104"/>
      <c r="BN107" s="3104"/>
      <c r="BO107" s="3104"/>
      <c r="BP107" s="3104"/>
      <c r="BQ107" s="3105"/>
      <c r="BR107" s="3177"/>
      <c r="BS107" s="3177"/>
      <c r="BT107" s="3177"/>
      <c r="BU107" s="3177"/>
      <c r="BV107" s="3177"/>
      <c r="BW107" s="3177"/>
      <c r="BX107" s="3177"/>
      <c r="BY107" s="3177"/>
      <c r="BZ107" s="3177"/>
      <c r="CA107" s="3177"/>
      <c r="CB107" s="3177"/>
      <c r="CC107" s="3177"/>
      <c r="CD107" s="3177"/>
      <c r="CE107" s="3177"/>
      <c r="CF107" s="3177"/>
      <c r="CG107" s="3178"/>
      <c r="CH107" s="3175" t="s">
        <v>5</v>
      </c>
      <c r="CI107" s="3176"/>
      <c r="CJ107" s="3166"/>
      <c r="CK107" s="3166"/>
      <c r="CL107" s="3166"/>
      <c r="CM107" s="3166"/>
      <c r="CN107" s="3166"/>
      <c r="CO107" s="3101"/>
      <c r="CP107" s="3166"/>
      <c r="CQ107" s="3166"/>
      <c r="CR107" s="3166"/>
      <c r="CS107" s="3166"/>
      <c r="CT107" s="3166"/>
      <c r="CU107" s="3166"/>
      <c r="CV107" s="3166"/>
      <c r="CW107" s="3166"/>
      <c r="CX107" s="3166"/>
      <c r="CY107" s="3166"/>
      <c r="CZ107" s="3166"/>
      <c r="DA107" s="3166"/>
      <c r="DB107" s="3166"/>
      <c r="DC107" s="3166"/>
      <c r="DD107" s="3166"/>
      <c r="DE107" s="3166"/>
      <c r="DF107" s="3166"/>
      <c r="DG107" s="3166"/>
      <c r="DH107" s="3166"/>
      <c r="DI107" s="3166"/>
      <c r="DJ107" s="3166"/>
      <c r="DK107" s="3167"/>
      <c r="DL107" s="3104"/>
      <c r="DM107" s="444"/>
      <c r="DN107" s="444"/>
      <c r="DO107" s="444"/>
      <c r="DP107" s="444"/>
      <c r="DQ107" s="444"/>
      <c r="DR107" s="444"/>
      <c r="DS107" s="444"/>
      <c r="DT107" s="444"/>
      <c r="DU107" s="444"/>
      <c r="EB107" s="445" t="s">
        <v>2261</v>
      </c>
    </row>
    <row r="108" spans="1:132" ht="6.75" customHeight="1">
      <c r="A108" s="3090"/>
      <c r="B108" s="3103"/>
      <c r="C108" s="3104"/>
      <c r="D108" s="3104"/>
      <c r="E108" s="3104"/>
      <c r="F108" s="3104"/>
      <c r="G108" s="3104"/>
      <c r="H108" s="3104"/>
      <c r="I108" s="3104"/>
      <c r="J108" s="3104"/>
      <c r="K108" s="3105"/>
      <c r="L108" s="3103"/>
      <c r="M108" s="3104"/>
      <c r="N108" s="3104"/>
      <c r="O108" s="3104"/>
      <c r="P108" s="3104"/>
      <c r="Q108" s="3104"/>
      <c r="R108" s="3105"/>
      <c r="S108" s="3186"/>
      <c r="T108" s="3187"/>
      <c r="U108" s="3187"/>
      <c r="V108" s="3188"/>
      <c r="W108" s="3103"/>
      <c r="X108" s="3104"/>
      <c r="Y108" s="3104"/>
      <c r="Z108" s="3104"/>
      <c r="AA108" s="3104"/>
      <c r="AB108" s="3104"/>
      <c r="AC108" s="3104"/>
      <c r="AD108" s="3104"/>
      <c r="AE108" s="3104"/>
      <c r="AF108" s="3104"/>
      <c r="AG108" s="3104"/>
      <c r="AH108" s="3104"/>
      <c r="AI108" s="3104"/>
      <c r="AJ108" s="3104"/>
      <c r="AK108" s="3104"/>
      <c r="AL108" s="3104"/>
      <c r="AM108" s="3104"/>
      <c r="AN108" s="3104"/>
      <c r="AO108" s="3104"/>
      <c r="AP108" s="3104"/>
      <c r="AQ108" s="3104"/>
      <c r="AR108" s="3104"/>
      <c r="AS108" s="3104"/>
      <c r="AT108" s="3104"/>
      <c r="AU108" s="3104"/>
      <c r="AV108" s="3104"/>
      <c r="AW108" s="3104"/>
      <c r="AX108" s="3104"/>
      <c r="AY108" s="3104"/>
      <c r="AZ108" s="3104"/>
      <c r="BA108" s="3104"/>
      <c r="BB108" s="3104"/>
      <c r="BC108" s="3104"/>
      <c r="BD108" s="3104"/>
      <c r="BE108" s="3104"/>
      <c r="BF108" s="3105"/>
      <c r="BG108" s="3105"/>
      <c r="BH108" s="3103"/>
      <c r="BI108" s="3104"/>
      <c r="BJ108" s="3104"/>
      <c r="BK108" s="3104"/>
      <c r="BL108" s="3104"/>
      <c r="BM108" s="3104"/>
      <c r="BN108" s="3104"/>
      <c r="BO108" s="3104"/>
      <c r="BP108" s="3104"/>
      <c r="BQ108" s="3105"/>
      <c r="BR108" s="3179"/>
      <c r="BS108" s="3179"/>
      <c r="BT108" s="3179"/>
      <c r="BU108" s="3179"/>
      <c r="BV108" s="3179"/>
      <c r="BW108" s="3179"/>
      <c r="BX108" s="3179"/>
      <c r="BY108" s="3179"/>
      <c r="BZ108" s="3179"/>
      <c r="CA108" s="3179"/>
      <c r="CB108" s="3179"/>
      <c r="CC108" s="3179"/>
      <c r="CD108" s="3179"/>
      <c r="CE108" s="3179"/>
      <c r="CF108" s="3179"/>
      <c r="CG108" s="3180"/>
      <c r="CH108" s="3170"/>
      <c r="CI108" s="3090"/>
      <c r="CJ108" s="3168"/>
      <c r="CK108" s="3168"/>
      <c r="CL108" s="3168"/>
      <c r="CM108" s="3168"/>
      <c r="CN108" s="3168"/>
      <c r="CO108" s="3104"/>
      <c r="CP108" s="3168"/>
      <c r="CQ108" s="3168"/>
      <c r="CR108" s="3168"/>
      <c r="CS108" s="3168"/>
      <c r="CT108" s="3168"/>
      <c r="CU108" s="3168"/>
      <c r="CV108" s="3168"/>
      <c r="CW108" s="3168"/>
      <c r="CX108" s="3168"/>
      <c r="CY108" s="3168"/>
      <c r="CZ108" s="3168"/>
      <c r="DA108" s="3168"/>
      <c r="DB108" s="3168"/>
      <c r="DC108" s="3168"/>
      <c r="DD108" s="3168"/>
      <c r="DE108" s="3168"/>
      <c r="DF108" s="3168"/>
      <c r="DG108" s="3168"/>
      <c r="DH108" s="3168"/>
      <c r="DI108" s="3168"/>
      <c r="DJ108" s="3168"/>
      <c r="DK108" s="3169"/>
      <c r="DL108" s="3104"/>
      <c r="DM108" s="444"/>
      <c r="DN108" s="444"/>
      <c r="DO108" s="444"/>
      <c r="DP108" s="444"/>
      <c r="DQ108" s="444"/>
      <c r="DR108" s="444"/>
      <c r="DS108" s="444"/>
      <c r="DT108" s="444"/>
      <c r="DU108" s="444"/>
    </row>
    <row r="109" spans="1:132" ht="6.75" customHeight="1">
      <c r="A109" s="3090"/>
      <c r="B109" s="3103"/>
      <c r="C109" s="3104"/>
      <c r="D109" s="3104"/>
      <c r="E109" s="3104"/>
      <c r="F109" s="3104"/>
      <c r="G109" s="3104"/>
      <c r="H109" s="3104"/>
      <c r="I109" s="3104"/>
      <c r="J109" s="3104"/>
      <c r="K109" s="3105"/>
      <c r="L109" s="3103"/>
      <c r="M109" s="3104"/>
      <c r="N109" s="3104"/>
      <c r="O109" s="3104"/>
      <c r="P109" s="3104"/>
      <c r="Q109" s="3104"/>
      <c r="R109" s="3105"/>
      <c r="S109" s="3189"/>
      <c r="T109" s="3190"/>
      <c r="U109" s="3190"/>
      <c r="V109" s="3191"/>
      <c r="W109" s="3106"/>
      <c r="X109" s="3107"/>
      <c r="Y109" s="3107"/>
      <c r="Z109" s="3107"/>
      <c r="AA109" s="3107"/>
      <c r="AB109" s="3107"/>
      <c r="AC109" s="3107"/>
      <c r="AD109" s="3107"/>
      <c r="AE109" s="3107"/>
      <c r="AF109" s="3107"/>
      <c r="AG109" s="3107"/>
      <c r="AH109" s="3107"/>
      <c r="AI109" s="3107"/>
      <c r="AJ109" s="3107"/>
      <c r="AK109" s="3107"/>
      <c r="AL109" s="3107"/>
      <c r="AM109" s="3107"/>
      <c r="AN109" s="3107"/>
      <c r="AO109" s="3107"/>
      <c r="AP109" s="3107"/>
      <c r="AQ109" s="3107"/>
      <c r="AR109" s="3107"/>
      <c r="AS109" s="3107"/>
      <c r="AT109" s="3107"/>
      <c r="AU109" s="3107"/>
      <c r="AV109" s="3107"/>
      <c r="AW109" s="3107"/>
      <c r="AX109" s="3107"/>
      <c r="AY109" s="3107"/>
      <c r="AZ109" s="3107"/>
      <c r="BA109" s="3107"/>
      <c r="BB109" s="3107"/>
      <c r="BC109" s="3107"/>
      <c r="BD109" s="3107"/>
      <c r="BE109" s="3107"/>
      <c r="BF109" s="3108"/>
      <c r="BG109" s="3105"/>
      <c r="BH109" s="3103"/>
      <c r="BI109" s="3104"/>
      <c r="BJ109" s="3104"/>
      <c r="BK109" s="3104"/>
      <c r="BL109" s="3104"/>
      <c r="BM109" s="3104"/>
      <c r="BN109" s="3104"/>
      <c r="BO109" s="3104"/>
      <c r="BP109" s="3104"/>
      <c r="BQ109" s="3105"/>
      <c r="BR109" s="3179"/>
      <c r="BS109" s="3179"/>
      <c r="BT109" s="3179"/>
      <c r="BU109" s="3179"/>
      <c r="BV109" s="3179"/>
      <c r="BW109" s="3179"/>
      <c r="BX109" s="3179"/>
      <c r="BY109" s="3179"/>
      <c r="BZ109" s="3179"/>
      <c r="CA109" s="3179"/>
      <c r="CB109" s="3179"/>
      <c r="CC109" s="3179"/>
      <c r="CD109" s="3179"/>
      <c r="CE109" s="3179"/>
      <c r="CF109" s="3179"/>
      <c r="CG109" s="3180"/>
      <c r="CH109" s="3170" t="s">
        <v>1527</v>
      </c>
      <c r="CI109" s="3090"/>
      <c r="CJ109" s="3090"/>
      <c r="CK109" s="3173" t="s">
        <v>2202</v>
      </c>
      <c r="CL109" s="3173"/>
      <c r="CM109" s="3173"/>
      <c r="CN109" s="3173"/>
      <c r="CO109" s="3173"/>
      <c r="CP109" s="3173"/>
      <c r="CQ109" s="3173"/>
      <c r="CR109" s="3173"/>
      <c r="CS109" s="3173"/>
      <c r="CT109" s="3173"/>
      <c r="CU109" s="3173"/>
      <c r="CV109" s="3173"/>
      <c r="CW109" s="3173"/>
      <c r="CX109" s="3173"/>
      <c r="CY109" s="3173"/>
      <c r="CZ109" s="3104"/>
      <c r="DA109" s="3104"/>
      <c r="DB109" s="3104"/>
      <c r="DC109" s="3104"/>
      <c r="DD109" s="3104"/>
      <c r="DE109" s="3104"/>
      <c r="DF109" s="3104"/>
      <c r="DG109" s="3104"/>
      <c r="DH109" s="3104"/>
      <c r="DI109" s="3104"/>
      <c r="DJ109" s="3104"/>
      <c r="DK109" s="3105"/>
      <c r="DL109" s="3104"/>
      <c r="DM109" s="444"/>
      <c r="DN109" s="444"/>
      <c r="DO109" s="444"/>
      <c r="DP109" s="444"/>
      <c r="DQ109" s="444"/>
      <c r="DR109" s="444"/>
      <c r="DS109" s="444"/>
      <c r="DT109" s="444"/>
      <c r="DU109" s="444"/>
    </row>
    <row r="110" spans="1:132" ht="6.75" customHeight="1">
      <c r="A110" s="3090"/>
      <c r="B110" s="3103"/>
      <c r="C110" s="3104"/>
      <c r="D110" s="3104"/>
      <c r="E110" s="3104"/>
      <c r="F110" s="3104"/>
      <c r="G110" s="3104"/>
      <c r="H110" s="3104"/>
      <c r="I110" s="3104"/>
      <c r="J110" s="3104"/>
      <c r="K110" s="3105"/>
      <c r="L110" s="3103"/>
      <c r="M110" s="3104"/>
      <c r="N110" s="3104"/>
      <c r="O110" s="3104"/>
      <c r="P110" s="3104"/>
      <c r="Q110" s="3104"/>
      <c r="R110" s="3105"/>
      <c r="S110" s="3133" t="s">
        <v>1528</v>
      </c>
      <c r="T110" s="3134"/>
      <c r="U110" s="3134"/>
      <c r="V110" s="3174"/>
      <c r="W110" s="3175" t="s">
        <v>5</v>
      </c>
      <c r="X110" s="3176"/>
      <c r="Y110" s="3101"/>
      <c r="Z110" s="3101"/>
      <c r="AA110" s="3101"/>
      <c r="AB110" s="3101"/>
      <c r="AC110" s="3101"/>
      <c r="AD110" s="3101"/>
      <c r="AE110" s="3101"/>
      <c r="AF110" s="3101"/>
      <c r="AG110" s="3101"/>
      <c r="AH110" s="3101"/>
      <c r="AI110" s="3101"/>
      <c r="AJ110" s="3101"/>
      <c r="AK110" s="3101"/>
      <c r="AL110" s="3101"/>
      <c r="AM110" s="3101"/>
      <c r="AN110" s="3101"/>
      <c r="AO110" s="3101"/>
      <c r="AP110" s="3101"/>
      <c r="AQ110" s="3101"/>
      <c r="AR110" s="3101"/>
      <c r="AS110" s="3101"/>
      <c r="AT110" s="3101"/>
      <c r="AU110" s="3101"/>
      <c r="AV110" s="3101"/>
      <c r="AW110" s="3101"/>
      <c r="AX110" s="3101"/>
      <c r="AY110" s="3101"/>
      <c r="AZ110" s="3101"/>
      <c r="BA110" s="3101"/>
      <c r="BB110" s="3101"/>
      <c r="BC110" s="3101"/>
      <c r="BD110" s="3101"/>
      <c r="BE110" s="3101"/>
      <c r="BF110" s="3102"/>
      <c r="BG110" s="3105"/>
      <c r="BH110" s="3103"/>
      <c r="BI110" s="3104"/>
      <c r="BJ110" s="3104"/>
      <c r="BK110" s="3104"/>
      <c r="BL110" s="3104"/>
      <c r="BM110" s="3104"/>
      <c r="BN110" s="3104"/>
      <c r="BO110" s="3104"/>
      <c r="BP110" s="3104"/>
      <c r="BQ110" s="3105"/>
      <c r="BR110" s="3181"/>
      <c r="BS110" s="3181"/>
      <c r="BT110" s="3181"/>
      <c r="BU110" s="3181"/>
      <c r="BV110" s="3181"/>
      <c r="BW110" s="3181"/>
      <c r="BX110" s="3181"/>
      <c r="BY110" s="3181"/>
      <c r="BZ110" s="3181"/>
      <c r="CA110" s="3181"/>
      <c r="CB110" s="3181"/>
      <c r="CC110" s="3181"/>
      <c r="CD110" s="3181"/>
      <c r="CE110" s="3181"/>
      <c r="CF110" s="3181"/>
      <c r="CG110" s="3182"/>
      <c r="CH110" s="3171"/>
      <c r="CI110" s="3172"/>
      <c r="CJ110" s="3172"/>
      <c r="CK110" s="3173"/>
      <c r="CL110" s="3173"/>
      <c r="CM110" s="3173"/>
      <c r="CN110" s="3173"/>
      <c r="CO110" s="3173"/>
      <c r="CP110" s="3173"/>
      <c r="CQ110" s="3173"/>
      <c r="CR110" s="3173"/>
      <c r="CS110" s="3173"/>
      <c r="CT110" s="3173"/>
      <c r="CU110" s="3173"/>
      <c r="CV110" s="3173"/>
      <c r="CW110" s="3173"/>
      <c r="CX110" s="3173"/>
      <c r="CY110" s="3173"/>
      <c r="CZ110" s="3107"/>
      <c r="DA110" s="3107"/>
      <c r="DB110" s="3107"/>
      <c r="DC110" s="3107"/>
      <c r="DD110" s="3107"/>
      <c r="DE110" s="3107"/>
      <c r="DF110" s="3107"/>
      <c r="DG110" s="3107"/>
      <c r="DH110" s="3107"/>
      <c r="DI110" s="3107"/>
      <c r="DJ110" s="3107"/>
      <c r="DK110" s="3108"/>
      <c r="DL110" s="3104"/>
      <c r="DM110" s="444"/>
      <c r="DN110" s="444"/>
      <c r="DO110" s="444"/>
      <c r="DP110" s="444"/>
      <c r="DQ110" s="444"/>
      <c r="DR110" s="444"/>
      <c r="DS110" s="444"/>
      <c r="DT110" s="444"/>
      <c r="DU110" s="444"/>
    </row>
    <row r="111" spans="1:132" ht="6.75" customHeight="1">
      <c r="A111" s="3090"/>
      <c r="B111" s="3103"/>
      <c r="C111" s="3104"/>
      <c r="D111" s="3104"/>
      <c r="E111" s="3104"/>
      <c r="F111" s="3104"/>
      <c r="G111" s="3104"/>
      <c r="H111" s="3104"/>
      <c r="I111" s="3104"/>
      <c r="J111" s="3104"/>
      <c r="K111" s="3105"/>
      <c r="L111" s="3103"/>
      <c r="M111" s="3104"/>
      <c r="N111" s="3104"/>
      <c r="O111" s="3104"/>
      <c r="P111" s="3104"/>
      <c r="Q111" s="3104"/>
      <c r="R111" s="3105"/>
      <c r="S111" s="3133"/>
      <c r="T111" s="3134"/>
      <c r="U111" s="3134"/>
      <c r="V111" s="3174"/>
      <c r="W111" s="3170"/>
      <c r="X111" s="3090"/>
      <c r="Y111" s="3104"/>
      <c r="Z111" s="3104"/>
      <c r="AA111" s="3104"/>
      <c r="AB111" s="3104"/>
      <c r="AC111" s="3104"/>
      <c r="AD111" s="3104"/>
      <c r="AE111" s="3104"/>
      <c r="AF111" s="3104"/>
      <c r="AG111" s="3104"/>
      <c r="AH111" s="3104"/>
      <c r="AI111" s="3104"/>
      <c r="AJ111" s="3104"/>
      <c r="AK111" s="3104"/>
      <c r="AL111" s="3104"/>
      <c r="AM111" s="3104"/>
      <c r="AN111" s="3104"/>
      <c r="AO111" s="3104"/>
      <c r="AP111" s="3104"/>
      <c r="AQ111" s="3104"/>
      <c r="AR111" s="3104"/>
      <c r="AS111" s="3104"/>
      <c r="AT111" s="3104"/>
      <c r="AU111" s="3104"/>
      <c r="AV111" s="3104"/>
      <c r="AW111" s="3104"/>
      <c r="AX111" s="3104"/>
      <c r="AY111" s="3104"/>
      <c r="AZ111" s="3104"/>
      <c r="BA111" s="3104"/>
      <c r="BB111" s="3104"/>
      <c r="BC111" s="3104"/>
      <c r="BD111" s="3104"/>
      <c r="BE111" s="3104"/>
      <c r="BF111" s="3105"/>
      <c r="BG111" s="3105"/>
      <c r="BH111" s="3103"/>
      <c r="BI111" s="3104"/>
      <c r="BJ111" s="3104"/>
      <c r="BK111" s="3104"/>
      <c r="BL111" s="3104"/>
      <c r="BM111" s="3104"/>
      <c r="BN111" s="3104"/>
      <c r="BO111" s="3104"/>
      <c r="BP111" s="3104"/>
      <c r="BQ111" s="3105"/>
      <c r="BR111" s="3177"/>
      <c r="BS111" s="3177"/>
      <c r="BT111" s="3177"/>
      <c r="BU111" s="3177"/>
      <c r="BV111" s="3177"/>
      <c r="BW111" s="3177"/>
      <c r="BX111" s="3177"/>
      <c r="BY111" s="3177"/>
      <c r="BZ111" s="3177"/>
      <c r="CA111" s="3177"/>
      <c r="CB111" s="3177"/>
      <c r="CC111" s="3177"/>
      <c r="CD111" s="3177"/>
      <c r="CE111" s="3177"/>
      <c r="CF111" s="3177"/>
      <c r="CG111" s="3178"/>
      <c r="CH111" s="3175" t="s">
        <v>5</v>
      </c>
      <c r="CI111" s="3176"/>
      <c r="CJ111" s="3166"/>
      <c r="CK111" s="3166"/>
      <c r="CL111" s="3166"/>
      <c r="CM111" s="3166"/>
      <c r="CN111" s="3166"/>
      <c r="CO111" s="3101"/>
      <c r="CP111" s="3166"/>
      <c r="CQ111" s="3166"/>
      <c r="CR111" s="3166"/>
      <c r="CS111" s="3166"/>
      <c r="CT111" s="3166"/>
      <c r="CU111" s="3166"/>
      <c r="CV111" s="3166"/>
      <c r="CW111" s="3166"/>
      <c r="CX111" s="3166"/>
      <c r="CY111" s="3166"/>
      <c r="CZ111" s="3166"/>
      <c r="DA111" s="3166"/>
      <c r="DB111" s="3166"/>
      <c r="DC111" s="3166"/>
      <c r="DD111" s="3166"/>
      <c r="DE111" s="3166"/>
      <c r="DF111" s="3166"/>
      <c r="DG111" s="3166"/>
      <c r="DH111" s="3166"/>
      <c r="DI111" s="3166"/>
      <c r="DJ111" s="3166"/>
      <c r="DK111" s="3167"/>
      <c r="DL111" s="3104"/>
      <c r="DM111" s="444"/>
      <c r="DN111" s="444"/>
      <c r="DO111" s="444"/>
      <c r="DP111" s="444"/>
      <c r="DQ111" s="444"/>
      <c r="DR111" s="444"/>
      <c r="DS111" s="444"/>
      <c r="DT111" s="444"/>
      <c r="DU111" s="444"/>
    </row>
    <row r="112" spans="1:132" ht="6.75" customHeight="1">
      <c r="A112" s="3090"/>
      <c r="B112" s="3103"/>
      <c r="C112" s="3104"/>
      <c r="D112" s="3104"/>
      <c r="E112" s="3104"/>
      <c r="F112" s="3104"/>
      <c r="G112" s="3104"/>
      <c r="H112" s="3104"/>
      <c r="I112" s="3104"/>
      <c r="J112" s="3104"/>
      <c r="K112" s="3105"/>
      <c r="L112" s="3103"/>
      <c r="M112" s="3104"/>
      <c r="N112" s="3104"/>
      <c r="O112" s="3104"/>
      <c r="P112" s="3104"/>
      <c r="Q112" s="3104"/>
      <c r="R112" s="3105"/>
      <c r="S112" s="3133"/>
      <c r="T112" s="3134"/>
      <c r="U112" s="3134"/>
      <c r="V112" s="3174"/>
      <c r="W112" s="3170"/>
      <c r="X112" s="3090"/>
      <c r="Y112" s="3104"/>
      <c r="Z112" s="3104"/>
      <c r="AA112" s="3104"/>
      <c r="AB112" s="3104"/>
      <c r="AC112" s="3104"/>
      <c r="AD112" s="3104"/>
      <c r="AE112" s="3104"/>
      <c r="AF112" s="3104"/>
      <c r="AG112" s="3104"/>
      <c r="AH112" s="3104"/>
      <c r="AI112" s="3104"/>
      <c r="AJ112" s="3104"/>
      <c r="AK112" s="3104"/>
      <c r="AL112" s="3104"/>
      <c r="AM112" s="3104"/>
      <c r="AN112" s="3104"/>
      <c r="AO112" s="3104"/>
      <c r="AP112" s="3104"/>
      <c r="AQ112" s="3104"/>
      <c r="AR112" s="3104"/>
      <c r="AS112" s="3104"/>
      <c r="AT112" s="3104"/>
      <c r="AU112" s="3104"/>
      <c r="AV112" s="3104"/>
      <c r="AW112" s="3104"/>
      <c r="AX112" s="3104"/>
      <c r="AY112" s="3104"/>
      <c r="AZ112" s="3104"/>
      <c r="BA112" s="3104"/>
      <c r="BB112" s="3104"/>
      <c r="BC112" s="3104"/>
      <c r="BD112" s="3104"/>
      <c r="BE112" s="3104"/>
      <c r="BF112" s="3105"/>
      <c r="BG112" s="3105"/>
      <c r="BH112" s="3103"/>
      <c r="BI112" s="3104"/>
      <c r="BJ112" s="3104"/>
      <c r="BK112" s="3104"/>
      <c r="BL112" s="3104"/>
      <c r="BM112" s="3104"/>
      <c r="BN112" s="3104"/>
      <c r="BO112" s="3104"/>
      <c r="BP112" s="3104"/>
      <c r="BQ112" s="3105"/>
      <c r="BR112" s="3179"/>
      <c r="BS112" s="3179"/>
      <c r="BT112" s="3179"/>
      <c r="BU112" s="3179"/>
      <c r="BV112" s="3179"/>
      <c r="BW112" s="3179"/>
      <c r="BX112" s="3179"/>
      <c r="BY112" s="3179"/>
      <c r="BZ112" s="3179"/>
      <c r="CA112" s="3179"/>
      <c r="CB112" s="3179"/>
      <c r="CC112" s="3179"/>
      <c r="CD112" s="3179"/>
      <c r="CE112" s="3179"/>
      <c r="CF112" s="3179"/>
      <c r="CG112" s="3180"/>
      <c r="CH112" s="3170"/>
      <c r="CI112" s="3090"/>
      <c r="CJ112" s="3168"/>
      <c r="CK112" s="3168"/>
      <c r="CL112" s="3168"/>
      <c r="CM112" s="3168"/>
      <c r="CN112" s="3168"/>
      <c r="CO112" s="3104"/>
      <c r="CP112" s="3168"/>
      <c r="CQ112" s="3168"/>
      <c r="CR112" s="3168"/>
      <c r="CS112" s="3168"/>
      <c r="CT112" s="3168"/>
      <c r="CU112" s="3168"/>
      <c r="CV112" s="3168"/>
      <c r="CW112" s="3168"/>
      <c r="CX112" s="3168"/>
      <c r="CY112" s="3168"/>
      <c r="CZ112" s="3168"/>
      <c r="DA112" s="3168"/>
      <c r="DB112" s="3168"/>
      <c r="DC112" s="3168"/>
      <c r="DD112" s="3168"/>
      <c r="DE112" s="3168"/>
      <c r="DF112" s="3168"/>
      <c r="DG112" s="3168"/>
      <c r="DH112" s="3168"/>
      <c r="DI112" s="3168"/>
      <c r="DJ112" s="3168"/>
      <c r="DK112" s="3169"/>
      <c r="DL112" s="3104"/>
      <c r="DM112" s="444"/>
      <c r="DN112" s="444"/>
      <c r="DO112" s="444"/>
      <c r="DP112" s="444"/>
      <c r="DQ112" s="444"/>
      <c r="DR112" s="444"/>
      <c r="DS112" s="444"/>
      <c r="DT112" s="444"/>
      <c r="DU112" s="444"/>
    </row>
    <row r="113" spans="1:125" ht="6.75" customHeight="1">
      <c r="A113" s="3090"/>
      <c r="B113" s="3103"/>
      <c r="C113" s="3104"/>
      <c r="D113" s="3104"/>
      <c r="E113" s="3104"/>
      <c r="F113" s="3104"/>
      <c r="G113" s="3104"/>
      <c r="H113" s="3104"/>
      <c r="I113" s="3104"/>
      <c r="J113" s="3104"/>
      <c r="K113" s="3105"/>
      <c r="L113" s="3103"/>
      <c r="M113" s="3104"/>
      <c r="N113" s="3104"/>
      <c r="O113" s="3104"/>
      <c r="P113" s="3104"/>
      <c r="Q113" s="3104"/>
      <c r="R113" s="3105"/>
      <c r="S113" s="3133"/>
      <c r="T113" s="3134"/>
      <c r="U113" s="3134"/>
      <c r="V113" s="3174"/>
      <c r="W113" s="3170" t="s">
        <v>1527</v>
      </c>
      <c r="X113" s="3090"/>
      <c r="Y113" s="3090"/>
      <c r="Z113" s="3192" t="s">
        <v>2202</v>
      </c>
      <c r="AA113" s="3192"/>
      <c r="AB113" s="3192"/>
      <c r="AC113" s="3192"/>
      <c r="AD113" s="3192"/>
      <c r="AE113" s="3192"/>
      <c r="AF113" s="3192"/>
      <c r="AG113" s="3192"/>
      <c r="AH113" s="3192"/>
      <c r="AI113" s="3192"/>
      <c r="AJ113" s="3192"/>
      <c r="AK113" s="3192"/>
      <c r="AL113" s="3192"/>
      <c r="AM113" s="3192"/>
      <c r="AN113" s="3192"/>
      <c r="AO113" s="3104"/>
      <c r="AP113" s="3104"/>
      <c r="AQ113" s="3104"/>
      <c r="AR113" s="3104"/>
      <c r="AS113" s="3104"/>
      <c r="AT113" s="3104"/>
      <c r="AU113" s="3104"/>
      <c r="AV113" s="3104"/>
      <c r="AW113" s="3104"/>
      <c r="AX113" s="3104"/>
      <c r="AY113" s="3104"/>
      <c r="AZ113" s="3104"/>
      <c r="BA113" s="3104"/>
      <c r="BB113" s="3104"/>
      <c r="BC113" s="3104"/>
      <c r="BD113" s="3104"/>
      <c r="BE113" s="3104"/>
      <c r="BF113" s="3105"/>
      <c r="BG113" s="3105"/>
      <c r="BH113" s="3103"/>
      <c r="BI113" s="3104"/>
      <c r="BJ113" s="3104"/>
      <c r="BK113" s="3104"/>
      <c r="BL113" s="3104"/>
      <c r="BM113" s="3104"/>
      <c r="BN113" s="3104"/>
      <c r="BO113" s="3104"/>
      <c r="BP113" s="3104"/>
      <c r="BQ113" s="3105"/>
      <c r="BR113" s="3179"/>
      <c r="BS113" s="3179"/>
      <c r="BT113" s="3179"/>
      <c r="BU113" s="3179"/>
      <c r="BV113" s="3179"/>
      <c r="BW113" s="3179"/>
      <c r="BX113" s="3179"/>
      <c r="BY113" s="3179"/>
      <c r="BZ113" s="3179"/>
      <c r="CA113" s="3179"/>
      <c r="CB113" s="3179"/>
      <c r="CC113" s="3179"/>
      <c r="CD113" s="3179"/>
      <c r="CE113" s="3179"/>
      <c r="CF113" s="3179"/>
      <c r="CG113" s="3180"/>
      <c r="CH113" s="3170" t="s">
        <v>1527</v>
      </c>
      <c r="CI113" s="3090"/>
      <c r="CJ113" s="3090"/>
      <c r="CK113" s="3173" t="s">
        <v>2202</v>
      </c>
      <c r="CL113" s="3173"/>
      <c r="CM113" s="3173"/>
      <c r="CN113" s="3173"/>
      <c r="CO113" s="3173"/>
      <c r="CP113" s="3173"/>
      <c r="CQ113" s="3173"/>
      <c r="CR113" s="3173"/>
      <c r="CS113" s="3173"/>
      <c r="CT113" s="3173"/>
      <c r="CU113" s="3173"/>
      <c r="CV113" s="3173"/>
      <c r="CW113" s="3173"/>
      <c r="CX113" s="3173"/>
      <c r="CY113" s="3173"/>
      <c r="CZ113" s="3104"/>
      <c r="DA113" s="3104"/>
      <c r="DB113" s="3104"/>
      <c r="DC113" s="3104"/>
      <c r="DD113" s="3104"/>
      <c r="DE113" s="3104"/>
      <c r="DF113" s="3104"/>
      <c r="DG113" s="3104"/>
      <c r="DH113" s="3104"/>
      <c r="DI113" s="3104"/>
      <c r="DJ113" s="3104"/>
      <c r="DK113" s="3105"/>
      <c r="DL113" s="3104"/>
      <c r="DM113" s="444"/>
      <c r="DN113" s="444"/>
      <c r="DO113" s="444"/>
      <c r="DP113" s="444"/>
      <c r="DQ113" s="444"/>
      <c r="DR113" s="444"/>
      <c r="DS113" s="444"/>
      <c r="DT113" s="444"/>
      <c r="DU113" s="444"/>
    </row>
    <row r="114" spans="1:125" ht="6.75" customHeight="1">
      <c r="A114" s="3090"/>
      <c r="B114" s="3103"/>
      <c r="C114" s="3104"/>
      <c r="D114" s="3104"/>
      <c r="E114" s="3104"/>
      <c r="F114" s="3104"/>
      <c r="G114" s="3104"/>
      <c r="H114" s="3104"/>
      <c r="I114" s="3104"/>
      <c r="J114" s="3104"/>
      <c r="K114" s="3105"/>
      <c r="L114" s="3103"/>
      <c r="M114" s="3104"/>
      <c r="N114" s="3104"/>
      <c r="O114" s="3104"/>
      <c r="P114" s="3104"/>
      <c r="Q114" s="3104"/>
      <c r="R114" s="3105"/>
      <c r="S114" s="3137"/>
      <c r="T114" s="3135"/>
      <c r="U114" s="3135"/>
      <c r="V114" s="3136"/>
      <c r="W114" s="3171"/>
      <c r="X114" s="3172"/>
      <c r="Y114" s="3172"/>
      <c r="Z114" s="3192"/>
      <c r="AA114" s="3192"/>
      <c r="AB114" s="3192"/>
      <c r="AC114" s="3192"/>
      <c r="AD114" s="3192"/>
      <c r="AE114" s="3192"/>
      <c r="AF114" s="3192"/>
      <c r="AG114" s="3192"/>
      <c r="AH114" s="3192"/>
      <c r="AI114" s="3192"/>
      <c r="AJ114" s="3192"/>
      <c r="AK114" s="3192"/>
      <c r="AL114" s="3192"/>
      <c r="AM114" s="3192"/>
      <c r="AN114" s="3192"/>
      <c r="AO114" s="3107"/>
      <c r="AP114" s="3107"/>
      <c r="AQ114" s="3107"/>
      <c r="AR114" s="3107"/>
      <c r="AS114" s="3107"/>
      <c r="AT114" s="3107"/>
      <c r="AU114" s="3107"/>
      <c r="AV114" s="3107"/>
      <c r="AW114" s="3107"/>
      <c r="AX114" s="3107"/>
      <c r="AY114" s="3107"/>
      <c r="AZ114" s="3107"/>
      <c r="BA114" s="3107"/>
      <c r="BB114" s="3107"/>
      <c r="BC114" s="3107"/>
      <c r="BD114" s="3107"/>
      <c r="BE114" s="3107"/>
      <c r="BF114" s="3108"/>
      <c r="BG114" s="3105"/>
      <c r="BH114" s="3103"/>
      <c r="BI114" s="3104"/>
      <c r="BJ114" s="3104"/>
      <c r="BK114" s="3104"/>
      <c r="BL114" s="3104"/>
      <c r="BM114" s="3104"/>
      <c r="BN114" s="3104"/>
      <c r="BO114" s="3104"/>
      <c r="BP114" s="3104"/>
      <c r="BQ114" s="3105"/>
      <c r="BR114" s="3181"/>
      <c r="BS114" s="3181"/>
      <c r="BT114" s="3181"/>
      <c r="BU114" s="3181"/>
      <c r="BV114" s="3181"/>
      <c r="BW114" s="3181"/>
      <c r="BX114" s="3181"/>
      <c r="BY114" s="3181"/>
      <c r="BZ114" s="3181"/>
      <c r="CA114" s="3181"/>
      <c r="CB114" s="3181"/>
      <c r="CC114" s="3181"/>
      <c r="CD114" s="3181"/>
      <c r="CE114" s="3181"/>
      <c r="CF114" s="3181"/>
      <c r="CG114" s="3182"/>
      <c r="CH114" s="3171"/>
      <c r="CI114" s="3172"/>
      <c r="CJ114" s="3172"/>
      <c r="CK114" s="3173"/>
      <c r="CL114" s="3173"/>
      <c r="CM114" s="3173"/>
      <c r="CN114" s="3173"/>
      <c r="CO114" s="3173"/>
      <c r="CP114" s="3173"/>
      <c r="CQ114" s="3173"/>
      <c r="CR114" s="3173"/>
      <c r="CS114" s="3173"/>
      <c r="CT114" s="3173"/>
      <c r="CU114" s="3173"/>
      <c r="CV114" s="3173"/>
      <c r="CW114" s="3173"/>
      <c r="CX114" s="3173"/>
      <c r="CY114" s="3173"/>
      <c r="CZ114" s="3107"/>
      <c r="DA114" s="3107"/>
      <c r="DB114" s="3107"/>
      <c r="DC114" s="3107"/>
      <c r="DD114" s="3107"/>
      <c r="DE114" s="3107"/>
      <c r="DF114" s="3107"/>
      <c r="DG114" s="3107"/>
      <c r="DH114" s="3107"/>
      <c r="DI114" s="3107"/>
      <c r="DJ114" s="3107"/>
      <c r="DK114" s="3108"/>
      <c r="DL114" s="3104"/>
      <c r="DM114" s="444"/>
      <c r="DN114" s="444"/>
      <c r="DO114" s="444"/>
      <c r="DP114" s="444"/>
      <c r="DQ114" s="444"/>
      <c r="DR114" s="444"/>
      <c r="DS114" s="444"/>
      <c r="DT114" s="444"/>
      <c r="DU114" s="444"/>
    </row>
    <row r="115" spans="1:125" ht="6.75" customHeight="1">
      <c r="A115" s="3090"/>
      <c r="B115" s="3103"/>
      <c r="C115" s="3104"/>
      <c r="D115" s="3104"/>
      <c r="E115" s="3104"/>
      <c r="F115" s="3104"/>
      <c r="G115" s="3104"/>
      <c r="H115" s="3104"/>
      <c r="I115" s="3104"/>
      <c r="J115" s="3104"/>
      <c r="K115" s="3105"/>
      <c r="L115" s="3103"/>
      <c r="M115" s="3104"/>
      <c r="N115" s="3104"/>
      <c r="O115" s="3104"/>
      <c r="P115" s="3104"/>
      <c r="Q115" s="3104"/>
      <c r="R115" s="3105"/>
      <c r="S115" s="3183" t="s">
        <v>2252</v>
      </c>
      <c r="T115" s="3184"/>
      <c r="U115" s="3184"/>
      <c r="V115" s="3185"/>
      <c r="W115" s="3100"/>
      <c r="X115" s="3101"/>
      <c r="Y115" s="3101"/>
      <c r="Z115" s="3101"/>
      <c r="AA115" s="3101"/>
      <c r="AB115" s="3101"/>
      <c r="AC115" s="3101"/>
      <c r="AD115" s="3101"/>
      <c r="AE115" s="3101"/>
      <c r="AF115" s="3101"/>
      <c r="AG115" s="3101"/>
      <c r="AH115" s="3101"/>
      <c r="AI115" s="3101"/>
      <c r="AJ115" s="3101"/>
      <c r="AK115" s="3101"/>
      <c r="AL115" s="3101"/>
      <c r="AM115" s="3101"/>
      <c r="AN115" s="3101"/>
      <c r="AO115" s="3101"/>
      <c r="AP115" s="3101"/>
      <c r="AQ115" s="3101"/>
      <c r="AR115" s="3101"/>
      <c r="AS115" s="3101"/>
      <c r="AT115" s="3101"/>
      <c r="AU115" s="3101"/>
      <c r="AV115" s="3101"/>
      <c r="AW115" s="3101"/>
      <c r="AX115" s="3101"/>
      <c r="AY115" s="3101"/>
      <c r="AZ115" s="3101"/>
      <c r="BA115" s="3101"/>
      <c r="BB115" s="3101"/>
      <c r="BC115" s="3101"/>
      <c r="BD115" s="3101"/>
      <c r="BE115" s="3101"/>
      <c r="BF115" s="3102"/>
      <c r="BG115" s="3105"/>
      <c r="BH115" s="3103"/>
      <c r="BI115" s="3104"/>
      <c r="BJ115" s="3104"/>
      <c r="BK115" s="3104"/>
      <c r="BL115" s="3104"/>
      <c r="BM115" s="3104"/>
      <c r="BN115" s="3104"/>
      <c r="BO115" s="3104"/>
      <c r="BP115" s="3104"/>
      <c r="BQ115" s="3105"/>
      <c r="BR115" s="3177"/>
      <c r="BS115" s="3177"/>
      <c r="BT115" s="3177"/>
      <c r="BU115" s="3177"/>
      <c r="BV115" s="3177"/>
      <c r="BW115" s="3177"/>
      <c r="BX115" s="3177"/>
      <c r="BY115" s="3177"/>
      <c r="BZ115" s="3177"/>
      <c r="CA115" s="3177"/>
      <c r="CB115" s="3177"/>
      <c r="CC115" s="3177"/>
      <c r="CD115" s="3177"/>
      <c r="CE115" s="3177"/>
      <c r="CF115" s="3177"/>
      <c r="CG115" s="3178"/>
      <c r="CH115" s="3175" t="s">
        <v>5</v>
      </c>
      <c r="CI115" s="3176"/>
      <c r="CJ115" s="3166"/>
      <c r="CK115" s="3166"/>
      <c r="CL115" s="3166"/>
      <c r="CM115" s="3166"/>
      <c r="CN115" s="3166"/>
      <c r="CO115" s="3101"/>
      <c r="CP115" s="3166"/>
      <c r="CQ115" s="3166"/>
      <c r="CR115" s="3166"/>
      <c r="CS115" s="3166"/>
      <c r="CT115" s="3166"/>
      <c r="CU115" s="3166"/>
      <c r="CV115" s="3166"/>
      <c r="CW115" s="3166"/>
      <c r="CX115" s="3166"/>
      <c r="CY115" s="3166"/>
      <c r="CZ115" s="3166"/>
      <c r="DA115" s="3166"/>
      <c r="DB115" s="3166"/>
      <c r="DC115" s="3166"/>
      <c r="DD115" s="3166"/>
      <c r="DE115" s="3166"/>
      <c r="DF115" s="3166"/>
      <c r="DG115" s="3166"/>
      <c r="DH115" s="3166"/>
      <c r="DI115" s="3166"/>
      <c r="DJ115" s="3166"/>
      <c r="DK115" s="3167"/>
      <c r="DL115" s="3104"/>
      <c r="DM115" s="444"/>
      <c r="DN115" s="444"/>
      <c r="DO115" s="444"/>
      <c r="DP115" s="444"/>
      <c r="DQ115" s="444"/>
      <c r="DR115" s="444"/>
      <c r="DS115" s="444"/>
      <c r="DT115" s="444"/>
      <c r="DU115" s="444"/>
    </row>
    <row r="116" spans="1:125" ht="6.75" customHeight="1">
      <c r="A116" s="3090"/>
      <c r="B116" s="3103"/>
      <c r="C116" s="3104"/>
      <c r="D116" s="3104"/>
      <c r="E116" s="3104"/>
      <c r="F116" s="3104"/>
      <c r="G116" s="3104"/>
      <c r="H116" s="3104"/>
      <c r="I116" s="3104"/>
      <c r="J116" s="3104"/>
      <c r="K116" s="3105"/>
      <c r="L116" s="3103"/>
      <c r="M116" s="3104"/>
      <c r="N116" s="3104"/>
      <c r="O116" s="3104"/>
      <c r="P116" s="3104"/>
      <c r="Q116" s="3104"/>
      <c r="R116" s="3105"/>
      <c r="S116" s="3186"/>
      <c r="T116" s="3187"/>
      <c r="U116" s="3187"/>
      <c r="V116" s="3188"/>
      <c r="W116" s="3103"/>
      <c r="X116" s="3104"/>
      <c r="Y116" s="3104"/>
      <c r="Z116" s="3104"/>
      <c r="AA116" s="3104"/>
      <c r="AB116" s="3104"/>
      <c r="AC116" s="3104"/>
      <c r="AD116" s="3104"/>
      <c r="AE116" s="3104"/>
      <c r="AF116" s="3104"/>
      <c r="AG116" s="3104"/>
      <c r="AH116" s="3104"/>
      <c r="AI116" s="3104"/>
      <c r="AJ116" s="3104"/>
      <c r="AK116" s="3104"/>
      <c r="AL116" s="3104"/>
      <c r="AM116" s="3104"/>
      <c r="AN116" s="3104"/>
      <c r="AO116" s="3104"/>
      <c r="AP116" s="3104"/>
      <c r="AQ116" s="3104"/>
      <c r="AR116" s="3104"/>
      <c r="AS116" s="3104"/>
      <c r="AT116" s="3104"/>
      <c r="AU116" s="3104"/>
      <c r="AV116" s="3104"/>
      <c r="AW116" s="3104"/>
      <c r="AX116" s="3104"/>
      <c r="AY116" s="3104"/>
      <c r="AZ116" s="3104"/>
      <c r="BA116" s="3104"/>
      <c r="BB116" s="3104"/>
      <c r="BC116" s="3104"/>
      <c r="BD116" s="3104"/>
      <c r="BE116" s="3104"/>
      <c r="BF116" s="3105"/>
      <c r="BG116" s="3105"/>
      <c r="BH116" s="3103"/>
      <c r="BI116" s="3104"/>
      <c r="BJ116" s="3104"/>
      <c r="BK116" s="3104"/>
      <c r="BL116" s="3104"/>
      <c r="BM116" s="3104"/>
      <c r="BN116" s="3104"/>
      <c r="BO116" s="3104"/>
      <c r="BP116" s="3104"/>
      <c r="BQ116" s="3105"/>
      <c r="BR116" s="3179"/>
      <c r="BS116" s="3179"/>
      <c r="BT116" s="3179"/>
      <c r="BU116" s="3179"/>
      <c r="BV116" s="3179"/>
      <c r="BW116" s="3179"/>
      <c r="BX116" s="3179"/>
      <c r="BY116" s="3179"/>
      <c r="BZ116" s="3179"/>
      <c r="CA116" s="3179"/>
      <c r="CB116" s="3179"/>
      <c r="CC116" s="3179"/>
      <c r="CD116" s="3179"/>
      <c r="CE116" s="3179"/>
      <c r="CF116" s="3179"/>
      <c r="CG116" s="3180"/>
      <c r="CH116" s="3170"/>
      <c r="CI116" s="3090"/>
      <c r="CJ116" s="3168"/>
      <c r="CK116" s="3168"/>
      <c r="CL116" s="3168"/>
      <c r="CM116" s="3168"/>
      <c r="CN116" s="3168"/>
      <c r="CO116" s="3104"/>
      <c r="CP116" s="3168"/>
      <c r="CQ116" s="3168"/>
      <c r="CR116" s="3168"/>
      <c r="CS116" s="3168"/>
      <c r="CT116" s="3168"/>
      <c r="CU116" s="3168"/>
      <c r="CV116" s="3168"/>
      <c r="CW116" s="3168"/>
      <c r="CX116" s="3168"/>
      <c r="CY116" s="3168"/>
      <c r="CZ116" s="3168"/>
      <c r="DA116" s="3168"/>
      <c r="DB116" s="3168"/>
      <c r="DC116" s="3168"/>
      <c r="DD116" s="3168"/>
      <c r="DE116" s="3168"/>
      <c r="DF116" s="3168"/>
      <c r="DG116" s="3168"/>
      <c r="DH116" s="3168"/>
      <c r="DI116" s="3168"/>
      <c r="DJ116" s="3168"/>
      <c r="DK116" s="3169"/>
      <c r="DL116" s="3104"/>
      <c r="DM116" s="444"/>
      <c r="DN116" s="444"/>
      <c r="DO116" s="444"/>
      <c r="DP116" s="444"/>
      <c r="DQ116" s="444"/>
      <c r="DR116" s="444"/>
      <c r="DS116" s="444"/>
      <c r="DT116" s="444"/>
      <c r="DU116" s="444"/>
    </row>
    <row r="117" spans="1:125" ht="6.75" customHeight="1">
      <c r="A117" s="3090"/>
      <c r="B117" s="3103"/>
      <c r="C117" s="3104"/>
      <c r="D117" s="3104"/>
      <c r="E117" s="3104"/>
      <c r="F117" s="3104"/>
      <c r="G117" s="3104"/>
      <c r="H117" s="3104"/>
      <c r="I117" s="3104"/>
      <c r="J117" s="3104"/>
      <c r="K117" s="3105"/>
      <c r="L117" s="3103"/>
      <c r="M117" s="3104"/>
      <c r="N117" s="3104"/>
      <c r="O117" s="3104"/>
      <c r="P117" s="3104"/>
      <c r="Q117" s="3104"/>
      <c r="R117" s="3105"/>
      <c r="S117" s="3189"/>
      <c r="T117" s="3190"/>
      <c r="U117" s="3190"/>
      <c r="V117" s="3191"/>
      <c r="W117" s="3106"/>
      <c r="X117" s="3107"/>
      <c r="Y117" s="3107"/>
      <c r="Z117" s="3107"/>
      <c r="AA117" s="3107"/>
      <c r="AB117" s="3107"/>
      <c r="AC117" s="3107"/>
      <c r="AD117" s="3107"/>
      <c r="AE117" s="3107"/>
      <c r="AF117" s="3107"/>
      <c r="AG117" s="3107"/>
      <c r="AH117" s="3107"/>
      <c r="AI117" s="3107"/>
      <c r="AJ117" s="3107"/>
      <c r="AK117" s="3107"/>
      <c r="AL117" s="3107"/>
      <c r="AM117" s="3107"/>
      <c r="AN117" s="3107"/>
      <c r="AO117" s="3107"/>
      <c r="AP117" s="3107"/>
      <c r="AQ117" s="3107"/>
      <c r="AR117" s="3107"/>
      <c r="AS117" s="3107"/>
      <c r="AT117" s="3107"/>
      <c r="AU117" s="3107"/>
      <c r="AV117" s="3107"/>
      <c r="AW117" s="3107"/>
      <c r="AX117" s="3107"/>
      <c r="AY117" s="3107"/>
      <c r="AZ117" s="3107"/>
      <c r="BA117" s="3107"/>
      <c r="BB117" s="3107"/>
      <c r="BC117" s="3107"/>
      <c r="BD117" s="3107"/>
      <c r="BE117" s="3107"/>
      <c r="BF117" s="3108"/>
      <c r="BG117" s="3105"/>
      <c r="BH117" s="3103"/>
      <c r="BI117" s="3104"/>
      <c r="BJ117" s="3104"/>
      <c r="BK117" s="3104"/>
      <c r="BL117" s="3104"/>
      <c r="BM117" s="3104"/>
      <c r="BN117" s="3104"/>
      <c r="BO117" s="3104"/>
      <c r="BP117" s="3104"/>
      <c r="BQ117" s="3105"/>
      <c r="BR117" s="3179"/>
      <c r="BS117" s="3179"/>
      <c r="BT117" s="3179"/>
      <c r="BU117" s="3179"/>
      <c r="BV117" s="3179"/>
      <c r="BW117" s="3179"/>
      <c r="BX117" s="3179"/>
      <c r="BY117" s="3179"/>
      <c r="BZ117" s="3179"/>
      <c r="CA117" s="3179"/>
      <c r="CB117" s="3179"/>
      <c r="CC117" s="3179"/>
      <c r="CD117" s="3179"/>
      <c r="CE117" s="3179"/>
      <c r="CF117" s="3179"/>
      <c r="CG117" s="3180"/>
      <c r="CH117" s="3170" t="s">
        <v>1527</v>
      </c>
      <c r="CI117" s="3090"/>
      <c r="CJ117" s="3090"/>
      <c r="CK117" s="3173" t="s">
        <v>2202</v>
      </c>
      <c r="CL117" s="3173"/>
      <c r="CM117" s="3173"/>
      <c r="CN117" s="3173"/>
      <c r="CO117" s="3173"/>
      <c r="CP117" s="3173"/>
      <c r="CQ117" s="3173"/>
      <c r="CR117" s="3173"/>
      <c r="CS117" s="3173"/>
      <c r="CT117" s="3173"/>
      <c r="CU117" s="3173"/>
      <c r="CV117" s="3173"/>
      <c r="CW117" s="3173"/>
      <c r="CX117" s="3173"/>
      <c r="CY117" s="3173"/>
      <c r="CZ117" s="3104"/>
      <c r="DA117" s="3104"/>
      <c r="DB117" s="3104"/>
      <c r="DC117" s="3104"/>
      <c r="DD117" s="3104"/>
      <c r="DE117" s="3104"/>
      <c r="DF117" s="3104"/>
      <c r="DG117" s="3104"/>
      <c r="DH117" s="3104"/>
      <c r="DI117" s="3104"/>
      <c r="DJ117" s="3104"/>
      <c r="DK117" s="3105"/>
      <c r="DL117" s="3104"/>
      <c r="DM117" s="444"/>
      <c r="DN117" s="444"/>
      <c r="DO117" s="444"/>
      <c r="DP117" s="444"/>
      <c r="DQ117" s="444"/>
      <c r="DR117" s="444"/>
      <c r="DS117" s="444"/>
      <c r="DT117" s="444"/>
      <c r="DU117" s="444"/>
    </row>
    <row r="118" spans="1:125" ht="6.75" customHeight="1">
      <c r="A118" s="3090"/>
      <c r="B118" s="3103"/>
      <c r="C118" s="3104"/>
      <c r="D118" s="3104"/>
      <c r="E118" s="3104"/>
      <c r="F118" s="3104"/>
      <c r="G118" s="3104"/>
      <c r="H118" s="3104"/>
      <c r="I118" s="3104"/>
      <c r="J118" s="3104"/>
      <c r="K118" s="3105"/>
      <c r="L118" s="3103"/>
      <c r="M118" s="3104"/>
      <c r="N118" s="3104"/>
      <c r="O118" s="3104"/>
      <c r="P118" s="3104"/>
      <c r="Q118" s="3104"/>
      <c r="R118" s="3105"/>
      <c r="S118" s="3133" t="s">
        <v>1528</v>
      </c>
      <c r="T118" s="3134"/>
      <c r="U118" s="3134"/>
      <c r="V118" s="3174"/>
      <c r="W118" s="3175" t="s">
        <v>5</v>
      </c>
      <c r="X118" s="3176"/>
      <c r="Y118" s="3101"/>
      <c r="Z118" s="3101"/>
      <c r="AA118" s="3101"/>
      <c r="AB118" s="3101"/>
      <c r="AC118" s="3101"/>
      <c r="AD118" s="3101"/>
      <c r="AE118" s="3101"/>
      <c r="AF118" s="3101"/>
      <c r="AG118" s="3101"/>
      <c r="AH118" s="3101"/>
      <c r="AI118" s="3101"/>
      <c r="AJ118" s="3101"/>
      <c r="AK118" s="3101"/>
      <c r="AL118" s="3101"/>
      <c r="AM118" s="3101"/>
      <c r="AN118" s="3101"/>
      <c r="AO118" s="3101"/>
      <c r="AP118" s="3101"/>
      <c r="AQ118" s="3101"/>
      <c r="AR118" s="3101"/>
      <c r="AS118" s="3101"/>
      <c r="AT118" s="3101"/>
      <c r="AU118" s="3101"/>
      <c r="AV118" s="3101"/>
      <c r="AW118" s="3101"/>
      <c r="AX118" s="3101"/>
      <c r="AY118" s="3101"/>
      <c r="AZ118" s="3101"/>
      <c r="BA118" s="3101"/>
      <c r="BB118" s="3101"/>
      <c r="BC118" s="3101"/>
      <c r="BD118" s="3101"/>
      <c r="BE118" s="3101"/>
      <c r="BF118" s="3102"/>
      <c r="BG118" s="3105"/>
      <c r="BH118" s="3103"/>
      <c r="BI118" s="3104"/>
      <c r="BJ118" s="3104"/>
      <c r="BK118" s="3104"/>
      <c r="BL118" s="3104"/>
      <c r="BM118" s="3104"/>
      <c r="BN118" s="3104"/>
      <c r="BO118" s="3104"/>
      <c r="BP118" s="3104"/>
      <c r="BQ118" s="3105"/>
      <c r="BR118" s="3181"/>
      <c r="BS118" s="3181"/>
      <c r="BT118" s="3181"/>
      <c r="BU118" s="3181"/>
      <c r="BV118" s="3181"/>
      <c r="BW118" s="3181"/>
      <c r="BX118" s="3181"/>
      <c r="BY118" s="3181"/>
      <c r="BZ118" s="3181"/>
      <c r="CA118" s="3181"/>
      <c r="CB118" s="3181"/>
      <c r="CC118" s="3181"/>
      <c r="CD118" s="3181"/>
      <c r="CE118" s="3181"/>
      <c r="CF118" s="3181"/>
      <c r="CG118" s="3182"/>
      <c r="CH118" s="3171"/>
      <c r="CI118" s="3172"/>
      <c r="CJ118" s="3172"/>
      <c r="CK118" s="3173"/>
      <c r="CL118" s="3173"/>
      <c r="CM118" s="3173"/>
      <c r="CN118" s="3173"/>
      <c r="CO118" s="3173"/>
      <c r="CP118" s="3173"/>
      <c r="CQ118" s="3173"/>
      <c r="CR118" s="3173"/>
      <c r="CS118" s="3173"/>
      <c r="CT118" s="3173"/>
      <c r="CU118" s="3173"/>
      <c r="CV118" s="3173"/>
      <c r="CW118" s="3173"/>
      <c r="CX118" s="3173"/>
      <c r="CY118" s="3173"/>
      <c r="CZ118" s="3107"/>
      <c r="DA118" s="3107"/>
      <c r="DB118" s="3107"/>
      <c r="DC118" s="3107"/>
      <c r="DD118" s="3107"/>
      <c r="DE118" s="3107"/>
      <c r="DF118" s="3107"/>
      <c r="DG118" s="3107"/>
      <c r="DH118" s="3107"/>
      <c r="DI118" s="3107"/>
      <c r="DJ118" s="3107"/>
      <c r="DK118" s="3108"/>
      <c r="DL118" s="3104"/>
      <c r="DM118" s="444"/>
      <c r="DN118" s="444"/>
      <c r="DO118" s="444"/>
      <c r="DP118" s="444"/>
      <c r="DQ118" s="444"/>
      <c r="DR118" s="444"/>
      <c r="DS118" s="444"/>
      <c r="DT118" s="444"/>
      <c r="DU118" s="444"/>
    </row>
    <row r="119" spans="1:125" ht="6.75" customHeight="1">
      <c r="A119" s="3090"/>
      <c r="B119" s="3103"/>
      <c r="C119" s="3104"/>
      <c r="D119" s="3104"/>
      <c r="E119" s="3104"/>
      <c r="F119" s="3104"/>
      <c r="G119" s="3104"/>
      <c r="H119" s="3104"/>
      <c r="I119" s="3104"/>
      <c r="J119" s="3104"/>
      <c r="K119" s="3105"/>
      <c r="L119" s="3103"/>
      <c r="M119" s="3104"/>
      <c r="N119" s="3104"/>
      <c r="O119" s="3104"/>
      <c r="P119" s="3104"/>
      <c r="Q119" s="3104"/>
      <c r="R119" s="3105"/>
      <c r="S119" s="3133"/>
      <c r="T119" s="3134"/>
      <c r="U119" s="3134"/>
      <c r="V119" s="3174"/>
      <c r="W119" s="3170"/>
      <c r="X119" s="3090"/>
      <c r="Y119" s="3104"/>
      <c r="Z119" s="3104"/>
      <c r="AA119" s="3104"/>
      <c r="AB119" s="3104"/>
      <c r="AC119" s="3104"/>
      <c r="AD119" s="3104"/>
      <c r="AE119" s="3104"/>
      <c r="AF119" s="3104"/>
      <c r="AG119" s="3104"/>
      <c r="AH119" s="3104"/>
      <c r="AI119" s="3104"/>
      <c r="AJ119" s="3104"/>
      <c r="AK119" s="3104"/>
      <c r="AL119" s="3104"/>
      <c r="AM119" s="3104"/>
      <c r="AN119" s="3104"/>
      <c r="AO119" s="3104"/>
      <c r="AP119" s="3104"/>
      <c r="AQ119" s="3104"/>
      <c r="AR119" s="3104"/>
      <c r="AS119" s="3104"/>
      <c r="AT119" s="3104"/>
      <c r="AU119" s="3104"/>
      <c r="AV119" s="3104"/>
      <c r="AW119" s="3104"/>
      <c r="AX119" s="3104"/>
      <c r="AY119" s="3104"/>
      <c r="AZ119" s="3104"/>
      <c r="BA119" s="3104"/>
      <c r="BB119" s="3104"/>
      <c r="BC119" s="3104"/>
      <c r="BD119" s="3104"/>
      <c r="BE119" s="3104"/>
      <c r="BF119" s="3105"/>
      <c r="BG119" s="3105"/>
      <c r="BH119" s="3103"/>
      <c r="BI119" s="3104"/>
      <c r="BJ119" s="3104"/>
      <c r="BK119" s="3104"/>
      <c r="BL119" s="3104"/>
      <c r="BM119" s="3104"/>
      <c r="BN119" s="3104"/>
      <c r="BO119" s="3104"/>
      <c r="BP119" s="3104"/>
      <c r="BQ119" s="3105"/>
      <c r="BR119" s="3177"/>
      <c r="BS119" s="3177"/>
      <c r="BT119" s="3177"/>
      <c r="BU119" s="3177"/>
      <c r="BV119" s="3177"/>
      <c r="BW119" s="3177"/>
      <c r="BX119" s="3177"/>
      <c r="BY119" s="3177"/>
      <c r="BZ119" s="3177"/>
      <c r="CA119" s="3177"/>
      <c r="CB119" s="3177"/>
      <c r="CC119" s="3177"/>
      <c r="CD119" s="3177"/>
      <c r="CE119" s="3177"/>
      <c r="CF119" s="3177"/>
      <c r="CG119" s="3178"/>
      <c r="CH119" s="3175" t="s">
        <v>5</v>
      </c>
      <c r="CI119" s="3176"/>
      <c r="CJ119" s="3166"/>
      <c r="CK119" s="3166"/>
      <c r="CL119" s="3166"/>
      <c r="CM119" s="3166"/>
      <c r="CN119" s="3166"/>
      <c r="CO119" s="3101"/>
      <c r="CP119" s="3166"/>
      <c r="CQ119" s="3166"/>
      <c r="CR119" s="3166"/>
      <c r="CS119" s="3166"/>
      <c r="CT119" s="3166"/>
      <c r="CU119" s="3166"/>
      <c r="CV119" s="3166"/>
      <c r="CW119" s="3166"/>
      <c r="CX119" s="3166"/>
      <c r="CY119" s="3166"/>
      <c r="CZ119" s="3166"/>
      <c r="DA119" s="3166"/>
      <c r="DB119" s="3166"/>
      <c r="DC119" s="3166"/>
      <c r="DD119" s="3166"/>
      <c r="DE119" s="3166"/>
      <c r="DF119" s="3166"/>
      <c r="DG119" s="3166"/>
      <c r="DH119" s="3166"/>
      <c r="DI119" s="3166"/>
      <c r="DJ119" s="3166"/>
      <c r="DK119" s="3167"/>
      <c r="DL119" s="3104"/>
      <c r="DM119" s="444"/>
      <c r="DN119" s="444"/>
      <c r="DO119" s="444"/>
      <c r="DP119" s="444"/>
      <c r="DQ119" s="444"/>
      <c r="DR119" s="444"/>
      <c r="DS119" s="444"/>
      <c r="DT119" s="444"/>
      <c r="DU119" s="444"/>
    </row>
    <row r="120" spans="1:125" ht="6.75" customHeight="1">
      <c r="A120" s="3090"/>
      <c r="B120" s="3103"/>
      <c r="C120" s="3104"/>
      <c r="D120" s="3104"/>
      <c r="E120" s="3104"/>
      <c r="F120" s="3104"/>
      <c r="G120" s="3104"/>
      <c r="H120" s="3104"/>
      <c r="I120" s="3104"/>
      <c r="J120" s="3104"/>
      <c r="K120" s="3105"/>
      <c r="L120" s="3103"/>
      <c r="M120" s="3104"/>
      <c r="N120" s="3104"/>
      <c r="O120" s="3104"/>
      <c r="P120" s="3104"/>
      <c r="Q120" s="3104"/>
      <c r="R120" s="3105"/>
      <c r="S120" s="3133"/>
      <c r="T120" s="3134"/>
      <c r="U120" s="3134"/>
      <c r="V120" s="3174"/>
      <c r="W120" s="3170"/>
      <c r="X120" s="3090"/>
      <c r="Y120" s="3104"/>
      <c r="Z120" s="3104"/>
      <c r="AA120" s="3104"/>
      <c r="AB120" s="3104"/>
      <c r="AC120" s="3104"/>
      <c r="AD120" s="3104"/>
      <c r="AE120" s="3104"/>
      <c r="AF120" s="3104"/>
      <c r="AG120" s="3104"/>
      <c r="AH120" s="3104"/>
      <c r="AI120" s="3104"/>
      <c r="AJ120" s="3104"/>
      <c r="AK120" s="3104"/>
      <c r="AL120" s="3104"/>
      <c r="AM120" s="3104"/>
      <c r="AN120" s="3104"/>
      <c r="AO120" s="3104"/>
      <c r="AP120" s="3104"/>
      <c r="AQ120" s="3104"/>
      <c r="AR120" s="3104"/>
      <c r="AS120" s="3104"/>
      <c r="AT120" s="3104"/>
      <c r="AU120" s="3104"/>
      <c r="AV120" s="3104"/>
      <c r="AW120" s="3104"/>
      <c r="AX120" s="3104"/>
      <c r="AY120" s="3104"/>
      <c r="AZ120" s="3104"/>
      <c r="BA120" s="3104"/>
      <c r="BB120" s="3104"/>
      <c r="BC120" s="3104"/>
      <c r="BD120" s="3104"/>
      <c r="BE120" s="3104"/>
      <c r="BF120" s="3105"/>
      <c r="BG120" s="3105"/>
      <c r="BH120" s="3103"/>
      <c r="BI120" s="3104"/>
      <c r="BJ120" s="3104"/>
      <c r="BK120" s="3104"/>
      <c r="BL120" s="3104"/>
      <c r="BM120" s="3104"/>
      <c r="BN120" s="3104"/>
      <c r="BO120" s="3104"/>
      <c r="BP120" s="3104"/>
      <c r="BQ120" s="3105"/>
      <c r="BR120" s="3179"/>
      <c r="BS120" s="3179"/>
      <c r="BT120" s="3179"/>
      <c r="BU120" s="3179"/>
      <c r="BV120" s="3179"/>
      <c r="BW120" s="3179"/>
      <c r="BX120" s="3179"/>
      <c r="BY120" s="3179"/>
      <c r="BZ120" s="3179"/>
      <c r="CA120" s="3179"/>
      <c r="CB120" s="3179"/>
      <c r="CC120" s="3179"/>
      <c r="CD120" s="3179"/>
      <c r="CE120" s="3179"/>
      <c r="CF120" s="3179"/>
      <c r="CG120" s="3180"/>
      <c r="CH120" s="3170"/>
      <c r="CI120" s="3090"/>
      <c r="CJ120" s="3168"/>
      <c r="CK120" s="3168"/>
      <c r="CL120" s="3168"/>
      <c r="CM120" s="3168"/>
      <c r="CN120" s="3168"/>
      <c r="CO120" s="3104"/>
      <c r="CP120" s="3168"/>
      <c r="CQ120" s="3168"/>
      <c r="CR120" s="3168"/>
      <c r="CS120" s="3168"/>
      <c r="CT120" s="3168"/>
      <c r="CU120" s="3168"/>
      <c r="CV120" s="3168"/>
      <c r="CW120" s="3168"/>
      <c r="CX120" s="3168"/>
      <c r="CY120" s="3168"/>
      <c r="CZ120" s="3168"/>
      <c r="DA120" s="3168"/>
      <c r="DB120" s="3168"/>
      <c r="DC120" s="3168"/>
      <c r="DD120" s="3168"/>
      <c r="DE120" s="3168"/>
      <c r="DF120" s="3168"/>
      <c r="DG120" s="3168"/>
      <c r="DH120" s="3168"/>
      <c r="DI120" s="3168"/>
      <c r="DJ120" s="3168"/>
      <c r="DK120" s="3169"/>
      <c r="DL120" s="3104"/>
      <c r="DM120" s="444"/>
      <c r="DN120" s="444"/>
      <c r="DO120" s="444"/>
      <c r="DP120" s="444"/>
      <c r="DQ120" s="444"/>
      <c r="DR120" s="444"/>
      <c r="DS120" s="444"/>
      <c r="DT120" s="444"/>
      <c r="DU120" s="444"/>
    </row>
    <row r="121" spans="1:125" ht="6.75" customHeight="1">
      <c r="A121" s="3090"/>
      <c r="B121" s="3103"/>
      <c r="C121" s="3104"/>
      <c r="D121" s="3104"/>
      <c r="E121" s="3104"/>
      <c r="F121" s="3104"/>
      <c r="G121" s="3104"/>
      <c r="H121" s="3104"/>
      <c r="I121" s="3104"/>
      <c r="J121" s="3104"/>
      <c r="K121" s="3105"/>
      <c r="L121" s="3103"/>
      <c r="M121" s="3104"/>
      <c r="N121" s="3104"/>
      <c r="O121" s="3104"/>
      <c r="P121" s="3104"/>
      <c r="Q121" s="3104"/>
      <c r="R121" s="3105"/>
      <c r="S121" s="3133"/>
      <c r="T121" s="3134"/>
      <c r="U121" s="3134"/>
      <c r="V121" s="3174"/>
      <c r="W121" s="3170" t="s">
        <v>1527</v>
      </c>
      <c r="X121" s="3090"/>
      <c r="Y121" s="3090"/>
      <c r="Z121" s="3192" t="s">
        <v>2202</v>
      </c>
      <c r="AA121" s="3192"/>
      <c r="AB121" s="3192"/>
      <c r="AC121" s="3192"/>
      <c r="AD121" s="3192"/>
      <c r="AE121" s="3192"/>
      <c r="AF121" s="3192"/>
      <c r="AG121" s="3192"/>
      <c r="AH121" s="3192"/>
      <c r="AI121" s="3192"/>
      <c r="AJ121" s="3192"/>
      <c r="AK121" s="3192"/>
      <c r="AL121" s="3192"/>
      <c r="AM121" s="3192"/>
      <c r="AN121" s="3192"/>
      <c r="AO121" s="3104"/>
      <c r="AP121" s="3104"/>
      <c r="AQ121" s="3104"/>
      <c r="AR121" s="3104"/>
      <c r="AS121" s="3104"/>
      <c r="AT121" s="3104"/>
      <c r="AU121" s="3104"/>
      <c r="AV121" s="3104"/>
      <c r="AW121" s="3104"/>
      <c r="AX121" s="3104"/>
      <c r="AY121" s="3104"/>
      <c r="AZ121" s="3104"/>
      <c r="BA121" s="3104"/>
      <c r="BB121" s="3104"/>
      <c r="BC121" s="3104"/>
      <c r="BD121" s="3104"/>
      <c r="BE121" s="3104"/>
      <c r="BF121" s="3105"/>
      <c r="BG121" s="3105"/>
      <c r="BH121" s="3103"/>
      <c r="BI121" s="3104"/>
      <c r="BJ121" s="3104"/>
      <c r="BK121" s="3104"/>
      <c r="BL121" s="3104"/>
      <c r="BM121" s="3104"/>
      <c r="BN121" s="3104"/>
      <c r="BO121" s="3104"/>
      <c r="BP121" s="3104"/>
      <c r="BQ121" s="3105"/>
      <c r="BR121" s="3179"/>
      <c r="BS121" s="3179"/>
      <c r="BT121" s="3179"/>
      <c r="BU121" s="3179"/>
      <c r="BV121" s="3179"/>
      <c r="BW121" s="3179"/>
      <c r="BX121" s="3179"/>
      <c r="BY121" s="3179"/>
      <c r="BZ121" s="3179"/>
      <c r="CA121" s="3179"/>
      <c r="CB121" s="3179"/>
      <c r="CC121" s="3179"/>
      <c r="CD121" s="3179"/>
      <c r="CE121" s="3179"/>
      <c r="CF121" s="3179"/>
      <c r="CG121" s="3180"/>
      <c r="CH121" s="3170" t="s">
        <v>1527</v>
      </c>
      <c r="CI121" s="3090"/>
      <c r="CJ121" s="3090"/>
      <c r="CK121" s="3173" t="s">
        <v>2202</v>
      </c>
      <c r="CL121" s="3173"/>
      <c r="CM121" s="3173"/>
      <c r="CN121" s="3173"/>
      <c r="CO121" s="3173"/>
      <c r="CP121" s="3173"/>
      <c r="CQ121" s="3173"/>
      <c r="CR121" s="3173"/>
      <c r="CS121" s="3173"/>
      <c r="CT121" s="3173"/>
      <c r="CU121" s="3173"/>
      <c r="CV121" s="3173"/>
      <c r="CW121" s="3173"/>
      <c r="CX121" s="3173"/>
      <c r="CY121" s="3173"/>
      <c r="CZ121" s="3104"/>
      <c r="DA121" s="3104"/>
      <c r="DB121" s="3104"/>
      <c r="DC121" s="3104"/>
      <c r="DD121" s="3104"/>
      <c r="DE121" s="3104"/>
      <c r="DF121" s="3104"/>
      <c r="DG121" s="3104"/>
      <c r="DH121" s="3104"/>
      <c r="DI121" s="3104"/>
      <c r="DJ121" s="3104"/>
      <c r="DK121" s="3105"/>
      <c r="DL121" s="3104"/>
      <c r="DM121" s="444"/>
      <c r="DN121" s="444"/>
      <c r="DO121" s="444"/>
      <c r="DP121" s="444"/>
      <c r="DQ121" s="444"/>
      <c r="DR121" s="444"/>
      <c r="DS121" s="444"/>
      <c r="DT121" s="444"/>
      <c r="DU121" s="444"/>
    </row>
    <row r="122" spans="1:125" ht="6.75" customHeight="1">
      <c r="A122" s="3090"/>
      <c r="B122" s="3106"/>
      <c r="C122" s="3107"/>
      <c r="D122" s="3107"/>
      <c r="E122" s="3107"/>
      <c r="F122" s="3107"/>
      <c r="G122" s="3107"/>
      <c r="H122" s="3107"/>
      <c r="I122" s="3107"/>
      <c r="J122" s="3107"/>
      <c r="K122" s="3108"/>
      <c r="L122" s="3106"/>
      <c r="M122" s="3107"/>
      <c r="N122" s="3107"/>
      <c r="O122" s="3107"/>
      <c r="P122" s="3107"/>
      <c r="Q122" s="3107"/>
      <c r="R122" s="3108"/>
      <c r="S122" s="3137"/>
      <c r="T122" s="3135"/>
      <c r="U122" s="3135"/>
      <c r="V122" s="3136"/>
      <c r="W122" s="3171"/>
      <c r="X122" s="3172"/>
      <c r="Y122" s="3172"/>
      <c r="Z122" s="3192"/>
      <c r="AA122" s="3192"/>
      <c r="AB122" s="3192"/>
      <c r="AC122" s="3192"/>
      <c r="AD122" s="3192"/>
      <c r="AE122" s="3192"/>
      <c r="AF122" s="3192"/>
      <c r="AG122" s="3192"/>
      <c r="AH122" s="3192"/>
      <c r="AI122" s="3192"/>
      <c r="AJ122" s="3192"/>
      <c r="AK122" s="3192"/>
      <c r="AL122" s="3192"/>
      <c r="AM122" s="3192"/>
      <c r="AN122" s="3192"/>
      <c r="AO122" s="3107"/>
      <c r="AP122" s="3107"/>
      <c r="AQ122" s="3107"/>
      <c r="AR122" s="3107"/>
      <c r="AS122" s="3107"/>
      <c r="AT122" s="3107"/>
      <c r="AU122" s="3107"/>
      <c r="AV122" s="3107"/>
      <c r="AW122" s="3107"/>
      <c r="AX122" s="3107"/>
      <c r="AY122" s="3107"/>
      <c r="AZ122" s="3107"/>
      <c r="BA122" s="3107"/>
      <c r="BB122" s="3107"/>
      <c r="BC122" s="3107"/>
      <c r="BD122" s="3107"/>
      <c r="BE122" s="3107"/>
      <c r="BF122" s="3108"/>
      <c r="BG122" s="3105"/>
      <c r="BH122" s="3106"/>
      <c r="BI122" s="3107"/>
      <c r="BJ122" s="3107"/>
      <c r="BK122" s="3107"/>
      <c r="BL122" s="3107"/>
      <c r="BM122" s="3107"/>
      <c r="BN122" s="3107"/>
      <c r="BO122" s="3107"/>
      <c r="BP122" s="3107"/>
      <c r="BQ122" s="3108"/>
      <c r="BR122" s="3181"/>
      <c r="BS122" s="3181"/>
      <c r="BT122" s="3181"/>
      <c r="BU122" s="3181"/>
      <c r="BV122" s="3181"/>
      <c r="BW122" s="3181"/>
      <c r="BX122" s="3181"/>
      <c r="BY122" s="3181"/>
      <c r="BZ122" s="3181"/>
      <c r="CA122" s="3181"/>
      <c r="CB122" s="3181"/>
      <c r="CC122" s="3181"/>
      <c r="CD122" s="3181"/>
      <c r="CE122" s="3181"/>
      <c r="CF122" s="3181"/>
      <c r="CG122" s="3182"/>
      <c r="CH122" s="3171"/>
      <c r="CI122" s="3172"/>
      <c r="CJ122" s="3172"/>
      <c r="CK122" s="3173"/>
      <c r="CL122" s="3173"/>
      <c r="CM122" s="3173"/>
      <c r="CN122" s="3173"/>
      <c r="CO122" s="3173"/>
      <c r="CP122" s="3173"/>
      <c r="CQ122" s="3173"/>
      <c r="CR122" s="3173"/>
      <c r="CS122" s="3173"/>
      <c r="CT122" s="3173"/>
      <c r="CU122" s="3173"/>
      <c r="CV122" s="3173"/>
      <c r="CW122" s="3173"/>
      <c r="CX122" s="3173"/>
      <c r="CY122" s="3173"/>
      <c r="CZ122" s="3107"/>
      <c r="DA122" s="3107"/>
      <c r="DB122" s="3107"/>
      <c r="DC122" s="3107"/>
      <c r="DD122" s="3107"/>
      <c r="DE122" s="3107"/>
      <c r="DF122" s="3107"/>
      <c r="DG122" s="3107"/>
      <c r="DH122" s="3107"/>
      <c r="DI122" s="3107"/>
      <c r="DJ122" s="3107"/>
      <c r="DK122" s="3108"/>
      <c r="DL122" s="3104"/>
      <c r="DM122" s="444"/>
      <c r="DN122" s="444"/>
      <c r="DO122" s="444"/>
      <c r="DP122" s="444"/>
      <c r="DQ122" s="444"/>
      <c r="DR122" s="444"/>
      <c r="DS122" s="444"/>
      <c r="DT122" s="444"/>
      <c r="DU122" s="444"/>
    </row>
    <row r="123" spans="1:125" ht="6.75" customHeight="1">
      <c r="A123" s="3090"/>
      <c r="B123" s="3101"/>
      <c r="C123" s="3101"/>
      <c r="D123" s="3101"/>
      <c r="E123" s="3101"/>
      <c r="F123" s="3101"/>
      <c r="G123" s="3101"/>
      <c r="H123" s="3101"/>
      <c r="I123" s="3101"/>
      <c r="J123" s="3101"/>
      <c r="K123" s="3101"/>
      <c r="L123" s="3101"/>
      <c r="M123" s="3101"/>
      <c r="N123" s="3101"/>
      <c r="O123" s="3101"/>
      <c r="P123" s="3101"/>
      <c r="Q123" s="3101"/>
      <c r="R123" s="3101"/>
      <c r="S123" s="3101"/>
      <c r="T123" s="3101"/>
      <c r="U123" s="3101"/>
      <c r="V123" s="3101"/>
      <c r="W123" s="3101"/>
      <c r="X123" s="3101"/>
      <c r="Y123" s="3101"/>
      <c r="Z123" s="3101"/>
      <c r="AA123" s="3101"/>
      <c r="AB123" s="3101"/>
      <c r="AC123" s="3101"/>
      <c r="AD123" s="3101"/>
      <c r="AE123" s="3101"/>
      <c r="AF123" s="3101"/>
      <c r="AG123" s="3101"/>
      <c r="AH123" s="3101"/>
      <c r="AI123" s="3101"/>
      <c r="AJ123" s="3101"/>
      <c r="AK123" s="3101"/>
      <c r="AL123" s="3101"/>
      <c r="AM123" s="3101"/>
      <c r="AN123" s="3101"/>
      <c r="AO123" s="3101"/>
      <c r="AP123" s="3101"/>
      <c r="AQ123" s="3101"/>
      <c r="AR123" s="3101"/>
      <c r="AS123" s="3101"/>
      <c r="AT123" s="3101"/>
      <c r="AU123" s="3101"/>
      <c r="AV123" s="3101"/>
      <c r="AW123" s="3101"/>
      <c r="AX123" s="3101"/>
      <c r="AY123" s="3101"/>
      <c r="AZ123" s="3101"/>
      <c r="BA123" s="3101"/>
      <c r="BB123" s="3101"/>
      <c r="BC123" s="3101"/>
      <c r="BD123" s="3101"/>
      <c r="BE123" s="3101"/>
      <c r="BF123" s="3101"/>
      <c r="BG123" s="3105"/>
      <c r="BH123" s="3152" t="s">
        <v>2262</v>
      </c>
      <c r="BI123" s="3153"/>
      <c r="BJ123" s="3153"/>
      <c r="BK123" s="3153"/>
      <c r="BL123" s="3153"/>
      <c r="BM123" s="3153"/>
      <c r="BN123" s="3153"/>
      <c r="BO123" s="3153"/>
      <c r="BP123" s="3153"/>
      <c r="BQ123" s="3153"/>
      <c r="BR123" s="3130" t="s">
        <v>2263</v>
      </c>
      <c r="BS123" s="3131"/>
      <c r="BT123" s="3131"/>
      <c r="BU123" s="3131"/>
      <c r="BV123" s="3131"/>
      <c r="BW123" s="3131"/>
      <c r="BX123" s="3131"/>
      <c r="BY123" s="3131"/>
      <c r="BZ123" s="3131"/>
      <c r="CA123" s="3131"/>
      <c r="CB123" s="3131"/>
      <c r="CC123" s="3131"/>
      <c r="CD123" s="3131"/>
      <c r="CE123" s="3131"/>
      <c r="CF123" s="3131"/>
      <c r="CG123" s="3131"/>
      <c r="CH123" s="3131"/>
      <c r="CI123" s="3131"/>
      <c r="CJ123" s="3131"/>
      <c r="CK123" s="3131"/>
      <c r="CL123" s="3131"/>
      <c r="CM123" s="3131"/>
      <c r="CN123" s="3131"/>
      <c r="CO123" s="3131"/>
      <c r="CP123" s="3131"/>
      <c r="CQ123" s="3131"/>
      <c r="CR123" s="3131"/>
      <c r="CS123" s="3131"/>
      <c r="CT123" s="3131"/>
      <c r="CU123" s="3132"/>
      <c r="CV123" s="3130" t="s">
        <v>2264</v>
      </c>
      <c r="CW123" s="3131"/>
      <c r="CX123" s="3131"/>
      <c r="CY123" s="3131"/>
      <c r="CZ123" s="3131"/>
      <c r="DA123" s="3131"/>
      <c r="DB123" s="3131"/>
      <c r="DC123" s="3131"/>
      <c r="DD123" s="3131"/>
      <c r="DE123" s="3131"/>
      <c r="DF123" s="3131"/>
      <c r="DG123" s="3131"/>
      <c r="DH123" s="3131"/>
      <c r="DI123" s="3131"/>
      <c r="DJ123" s="3131"/>
      <c r="DK123" s="3132"/>
      <c r="DL123" s="3104"/>
      <c r="DM123" s="444"/>
      <c r="DN123" s="444"/>
      <c r="DO123" s="444"/>
      <c r="DP123" s="444"/>
      <c r="DQ123" s="444"/>
      <c r="DR123" s="444"/>
      <c r="DS123" s="444"/>
      <c r="DT123" s="444"/>
      <c r="DU123" s="444"/>
    </row>
    <row r="124" spans="1:125" ht="6.75" customHeight="1">
      <c r="A124" s="3090"/>
      <c r="B124" s="3152" t="s">
        <v>2265</v>
      </c>
      <c r="C124" s="3153"/>
      <c r="D124" s="3153"/>
      <c r="E124" s="3153"/>
      <c r="F124" s="3153"/>
      <c r="G124" s="3153"/>
      <c r="H124" s="3153"/>
      <c r="I124" s="3153"/>
      <c r="J124" s="3153"/>
      <c r="K124" s="3156"/>
      <c r="L124" s="3130" t="s">
        <v>2266</v>
      </c>
      <c r="M124" s="3131"/>
      <c r="N124" s="3131"/>
      <c r="O124" s="3131"/>
      <c r="P124" s="3131"/>
      <c r="Q124" s="3131"/>
      <c r="R124" s="3131"/>
      <c r="S124" s="3131"/>
      <c r="T124" s="3131"/>
      <c r="U124" s="3131"/>
      <c r="V124" s="3131"/>
      <c r="W124" s="3131"/>
      <c r="X124" s="3131"/>
      <c r="Y124" s="3131"/>
      <c r="Z124" s="3131"/>
      <c r="AA124" s="3131"/>
      <c r="AB124" s="3131"/>
      <c r="AC124" s="3131"/>
      <c r="AD124" s="3131"/>
      <c r="AE124" s="3132"/>
      <c r="AF124" s="3130" t="s">
        <v>1</v>
      </c>
      <c r="AG124" s="3131"/>
      <c r="AH124" s="3131"/>
      <c r="AI124" s="3131"/>
      <c r="AJ124" s="3131"/>
      <c r="AK124" s="3131"/>
      <c r="AL124" s="3131"/>
      <c r="AM124" s="3131"/>
      <c r="AN124" s="3131"/>
      <c r="AO124" s="3131"/>
      <c r="AP124" s="3131"/>
      <c r="AQ124" s="3131"/>
      <c r="AR124" s="3131"/>
      <c r="AS124" s="3131"/>
      <c r="AT124" s="3131"/>
      <c r="AU124" s="3131"/>
      <c r="AV124" s="3131"/>
      <c r="AW124" s="3131"/>
      <c r="AX124" s="3131"/>
      <c r="AY124" s="3131"/>
      <c r="AZ124" s="3131"/>
      <c r="BA124" s="3131"/>
      <c r="BB124" s="3131"/>
      <c r="BC124" s="3131"/>
      <c r="BD124" s="3131"/>
      <c r="BE124" s="3131"/>
      <c r="BF124" s="3132"/>
      <c r="BG124" s="3105"/>
      <c r="BH124" s="3154"/>
      <c r="BI124" s="3155"/>
      <c r="BJ124" s="3155"/>
      <c r="BK124" s="3155"/>
      <c r="BL124" s="3155"/>
      <c r="BM124" s="3155"/>
      <c r="BN124" s="3155"/>
      <c r="BO124" s="3155"/>
      <c r="BP124" s="3155"/>
      <c r="BQ124" s="3155"/>
      <c r="BR124" s="3137"/>
      <c r="BS124" s="3135"/>
      <c r="BT124" s="3135"/>
      <c r="BU124" s="3135"/>
      <c r="BV124" s="3135"/>
      <c r="BW124" s="3135"/>
      <c r="BX124" s="3135"/>
      <c r="BY124" s="3135"/>
      <c r="BZ124" s="3135"/>
      <c r="CA124" s="3135"/>
      <c r="CB124" s="3135"/>
      <c r="CC124" s="3135"/>
      <c r="CD124" s="3135"/>
      <c r="CE124" s="3135"/>
      <c r="CF124" s="3135"/>
      <c r="CG124" s="3135"/>
      <c r="CH124" s="3135"/>
      <c r="CI124" s="3135"/>
      <c r="CJ124" s="3135"/>
      <c r="CK124" s="3135"/>
      <c r="CL124" s="3135"/>
      <c r="CM124" s="3135"/>
      <c r="CN124" s="3135"/>
      <c r="CO124" s="3135"/>
      <c r="CP124" s="3135"/>
      <c r="CQ124" s="3135"/>
      <c r="CR124" s="3135"/>
      <c r="CS124" s="3135"/>
      <c r="CT124" s="3135"/>
      <c r="CU124" s="3136"/>
      <c r="CV124" s="3137"/>
      <c r="CW124" s="3135"/>
      <c r="CX124" s="3135"/>
      <c r="CY124" s="3135"/>
      <c r="CZ124" s="3135"/>
      <c r="DA124" s="3135"/>
      <c r="DB124" s="3135"/>
      <c r="DC124" s="3135"/>
      <c r="DD124" s="3135"/>
      <c r="DE124" s="3135"/>
      <c r="DF124" s="3135"/>
      <c r="DG124" s="3135"/>
      <c r="DH124" s="3135"/>
      <c r="DI124" s="3135"/>
      <c r="DJ124" s="3135"/>
      <c r="DK124" s="3136"/>
      <c r="DL124" s="3104"/>
      <c r="DM124" s="444"/>
      <c r="DN124" s="444"/>
      <c r="DO124" s="444"/>
      <c r="DP124" s="444"/>
      <c r="DQ124" s="444"/>
      <c r="DR124" s="444"/>
      <c r="DS124" s="444"/>
      <c r="DT124" s="444"/>
      <c r="DU124" s="444"/>
    </row>
    <row r="125" spans="1:125" ht="6.75" customHeight="1">
      <c r="A125" s="3090"/>
      <c r="B125" s="3154"/>
      <c r="C125" s="3155"/>
      <c r="D125" s="3155"/>
      <c r="E125" s="3155"/>
      <c r="F125" s="3155"/>
      <c r="G125" s="3155"/>
      <c r="H125" s="3155"/>
      <c r="I125" s="3155"/>
      <c r="J125" s="3155"/>
      <c r="K125" s="3157"/>
      <c r="L125" s="3137"/>
      <c r="M125" s="3135"/>
      <c r="N125" s="3135"/>
      <c r="O125" s="3135"/>
      <c r="P125" s="3135"/>
      <c r="Q125" s="3135"/>
      <c r="R125" s="3135"/>
      <c r="S125" s="3135"/>
      <c r="T125" s="3135"/>
      <c r="U125" s="3135"/>
      <c r="V125" s="3135"/>
      <c r="W125" s="3135"/>
      <c r="X125" s="3135"/>
      <c r="Y125" s="3135"/>
      <c r="Z125" s="3135"/>
      <c r="AA125" s="3135"/>
      <c r="AB125" s="3135"/>
      <c r="AC125" s="3135"/>
      <c r="AD125" s="3135"/>
      <c r="AE125" s="3136"/>
      <c r="AF125" s="3137"/>
      <c r="AG125" s="3135"/>
      <c r="AH125" s="3135"/>
      <c r="AI125" s="3135"/>
      <c r="AJ125" s="3135"/>
      <c r="AK125" s="3135"/>
      <c r="AL125" s="3135"/>
      <c r="AM125" s="3135"/>
      <c r="AN125" s="3135"/>
      <c r="AO125" s="3135"/>
      <c r="AP125" s="3135"/>
      <c r="AQ125" s="3135"/>
      <c r="AR125" s="3135"/>
      <c r="AS125" s="3135"/>
      <c r="AT125" s="3135"/>
      <c r="AU125" s="3135"/>
      <c r="AV125" s="3135"/>
      <c r="AW125" s="3135"/>
      <c r="AX125" s="3135"/>
      <c r="AY125" s="3135"/>
      <c r="AZ125" s="3135"/>
      <c r="BA125" s="3135"/>
      <c r="BB125" s="3135"/>
      <c r="BC125" s="3135"/>
      <c r="BD125" s="3135"/>
      <c r="BE125" s="3135"/>
      <c r="BF125" s="3136"/>
      <c r="BG125" s="3105"/>
      <c r="BH125" s="3100"/>
      <c r="BI125" s="3101"/>
      <c r="BJ125" s="3101"/>
      <c r="BK125" s="3101"/>
      <c r="BL125" s="3101"/>
      <c r="BM125" s="3101"/>
      <c r="BN125" s="3101"/>
      <c r="BO125" s="3101"/>
      <c r="BP125" s="3101"/>
      <c r="BQ125" s="3102"/>
      <c r="BR125" s="3158"/>
      <c r="BS125" s="3141"/>
      <c r="BT125" s="3141"/>
      <c r="BU125" s="3141"/>
      <c r="BV125" s="3141"/>
      <c r="BW125" s="3131" t="s">
        <v>2267</v>
      </c>
      <c r="BX125" s="3131"/>
      <c r="BY125" s="3131" t="s">
        <v>2268</v>
      </c>
      <c r="BZ125" s="3131"/>
      <c r="CA125" s="3131"/>
      <c r="CB125" s="3131"/>
      <c r="CC125" s="3131"/>
      <c r="CD125" s="3131"/>
      <c r="CE125" s="3141"/>
      <c r="CF125" s="3141"/>
      <c r="CG125" s="3141"/>
      <c r="CH125" s="3141"/>
      <c r="CI125" s="3143" t="s">
        <v>2269</v>
      </c>
      <c r="CJ125" s="3143"/>
      <c r="CK125" s="3143"/>
      <c r="CL125" s="3143"/>
      <c r="CM125" s="3143"/>
      <c r="CN125" s="3143"/>
      <c r="CO125" s="3141"/>
      <c r="CP125" s="3141"/>
      <c r="CQ125" s="3141"/>
      <c r="CR125" s="3141"/>
      <c r="CS125" s="3145" t="s">
        <v>2270</v>
      </c>
      <c r="CT125" s="3145"/>
      <c r="CU125" s="3146"/>
      <c r="CV125" s="3091"/>
      <c r="CW125" s="3092"/>
      <c r="CX125" s="3092"/>
      <c r="CY125" s="3092"/>
      <c r="CZ125" s="3092"/>
      <c r="DA125" s="3092"/>
      <c r="DB125" s="3092"/>
      <c r="DC125" s="3092"/>
      <c r="DD125" s="3092"/>
      <c r="DE125" s="3092"/>
      <c r="DF125" s="3092"/>
      <c r="DG125" s="3092"/>
      <c r="DH125" s="3092"/>
      <c r="DI125" s="3092"/>
      <c r="DJ125" s="3092"/>
      <c r="DK125" s="3093"/>
      <c r="DL125" s="3104"/>
      <c r="DM125" s="444"/>
      <c r="DN125" s="444"/>
      <c r="DO125" s="444"/>
      <c r="DP125" s="444"/>
      <c r="DQ125" s="444"/>
      <c r="DR125" s="444"/>
      <c r="DS125" s="444"/>
      <c r="DT125" s="444"/>
      <c r="DU125" s="444"/>
    </row>
    <row r="126" spans="1:125" ht="14.25" customHeight="1">
      <c r="A126" s="3090"/>
      <c r="B126" s="3100"/>
      <c r="C126" s="3101"/>
      <c r="D126" s="3101"/>
      <c r="E126" s="3101"/>
      <c r="F126" s="3101"/>
      <c r="G126" s="3101"/>
      <c r="H126" s="3101"/>
      <c r="I126" s="3101"/>
      <c r="J126" s="3101"/>
      <c r="K126" s="3102"/>
      <c r="L126" s="3109" t="s">
        <v>1125</v>
      </c>
      <c r="M126" s="3110"/>
      <c r="N126" s="3110"/>
      <c r="O126" s="3110"/>
      <c r="P126" s="3110"/>
      <c r="Q126" s="3110"/>
      <c r="R126" s="3110"/>
      <c r="S126" s="3110"/>
      <c r="T126" s="3110"/>
      <c r="U126" s="3110"/>
      <c r="W126" s="3113" t="s">
        <v>1126</v>
      </c>
      <c r="X126" s="3113"/>
      <c r="Y126" s="3113"/>
      <c r="Z126" s="3113"/>
      <c r="AB126" s="3110" t="s">
        <v>1127</v>
      </c>
      <c r="AC126" s="3110"/>
      <c r="AD126" s="3110"/>
      <c r="AE126" s="3115"/>
      <c r="AF126" s="3117">
        <f>★入力画面!M18</f>
        <v>0</v>
      </c>
      <c r="AG126" s="3118"/>
      <c r="AH126" s="3118"/>
      <c r="AI126" s="3118"/>
      <c r="AJ126" s="3118"/>
      <c r="AK126" s="3118"/>
      <c r="AL126" s="3118"/>
      <c r="AM126" s="3118"/>
      <c r="AN126" s="3118"/>
      <c r="AO126" s="3118"/>
      <c r="AP126" s="3118"/>
      <c r="AQ126" s="3118"/>
      <c r="AR126" s="3118"/>
      <c r="AS126" s="3118"/>
      <c r="AT126" s="3118"/>
      <c r="AU126" s="3118"/>
      <c r="AV126" s="3118"/>
      <c r="AW126" s="3118"/>
      <c r="AX126" s="3118"/>
      <c r="AY126" s="3118"/>
      <c r="AZ126" s="3118"/>
      <c r="BA126" s="3118"/>
      <c r="BB126" s="3118"/>
      <c r="BC126" s="3118"/>
      <c r="BD126" s="3118"/>
      <c r="BE126" s="3118"/>
      <c r="BF126" s="3119"/>
      <c r="BG126" s="3105"/>
      <c r="BH126" s="3103"/>
      <c r="BI126" s="3104"/>
      <c r="BJ126" s="3104"/>
      <c r="BK126" s="3104"/>
      <c r="BL126" s="3104"/>
      <c r="BM126" s="3104"/>
      <c r="BN126" s="3104"/>
      <c r="BO126" s="3104"/>
      <c r="BP126" s="3104"/>
      <c r="BQ126" s="3105"/>
      <c r="BR126" s="3159"/>
      <c r="BS126" s="3142"/>
      <c r="BT126" s="3142"/>
      <c r="BU126" s="3142"/>
      <c r="BV126" s="3142"/>
      <c r="BW126" s="3134"/>
      <c r="BX126" s="3134"/>
      <c r="BY126" s="3134"/>
      <c r="BZ126" s="3134"/>
      <c r="CA126" s="3134"/>
      <c r="CB126" s="3134"/>
      <c r="CC126" s="3134"/>
      <c r="CD126" s="3134"/>
      <c r="CE126" s="3142"/>
      <c r="CF126" s="3142"/>
      <c r="CG126" s="3142"/>
      <c r="CH126" s="3142"/>
      <c r="CI126" s="3144"/>
      <c r="CJ126" s="3144"/>
      <c r="CK126" s="3144"/>
      <c r="CL126" s="3144"/>
      <c r="CM126" s="3144"/>
      <c r="CN126" s="3144"/>
      <c r="CO126" s="3142"/>
      <c r="CP126" s="3142"/>
      <c r="CQ126" s="3142"/>
      <c r="CR126" s="3142"/>
      <c r="CS126" s="3147"/>
      <c r="CT126" s="3147"/>
      <c r="CU126" s="3148"/>
      <c r="CV126" s="3149"/>
      <c r="CW126" s="3150"/>
      <c r="CX126" s="3150"/>
      <c r="CY126" s="3150"/>
      <c r="CZ126" s="3150"/>
      <c r="DA126" s="3150"/>
      <c r="DB126" s="3150"/>
      <c r="DC126" s="3150"/>
      <c r="DD126" s="3150"/>
      <c r="DE126" s="3150"/>
      <c r="DF126" s="3150"/>
      <c r="DG126" s="3150"/>
      <c r="DH126" s="3150"/>
      <c r="DI126" s="3150"/>
      <c r="DJ126" s="3150"/>
      <c r="DK126" s="3151"/>
      <c r="DL126" s="3104"/>
      <c r="DM126" s="444"/>
      <c r="DN126" s="444"/>
      <c r="DO126" s="444"/>
      <c r="DP126" s="444"/>
      <c r="DQ126" s="444"/>
      <c r="DR126" s="444"/>
      <c r="DS126" s="444"/>
      <c r="DT126" s="444"/>
      <c r="DU126" s="444"/>
    </row>
    <row r="127" spans="1:125" ht="6.75" customHeight="1">
      <c r="A127" s="3090"/>
      <c r="B127" s="3103"/>
      <c r="C127" s="3104"/>
      <c r="D127" s="3104"/>
      <c r="E127" s="3104"/>
      <c r="F127" s="3104"/>
      <c r="G127" s="3104"/>
      <c r="H127" s="3104"/>
      <c r="I127" s="3104"/>
      <c r="J127" s="3104"/>
      <c r="K127" s="3105"/>
      <c r="L127" s="3111"/>
      <c r="M127" s="3112"/>
      <c r="N127" s="3112"/>
      <c r="O127" s="3112"/>
      <c r="P127" s="3112"/>
      <c r="Q127" s="3112"/>
      <c r="R127" s="3112"/>
      <c r="S127" s="3112"/>
      <c r="T127" s="3112"/>
      <c r="U127" s="3112"/>
      <c r="V127" s="449"/>
      <c r="W127" s="3114"/>
      <c r="X127" s="3114"/>
      <c r="Y127" s="3114"/>
      <c r="Z127" s="3114"/>
      <c r="AA127" s="449"/>
      <c r="AB127" s="3112"/>
      <c r="AC127" s="3112"/>
      <c r="AD127" s="3112"/>
      <c r="AE127" s="3116"/>
      <c r="AF127" s="3120"/>
      <c r="AG127" s="3121"/>
      <c r="AH127" s="3121"/>
      <c r="AI127" s="3121"/>
      <c r="AJ127" s="3121"/>
      <c r="AK127" s="3121"/>
      <c r="AL127" s="3121"/>
      <c r="AM127" s="3121"/>
      <c r="AN127" s="3121"/>
      <c r="AO127" s="3121"/>
      <c r="AP127" s="3121"/>
      <c r="AQ127" s="3121"/>
      <c r="AR127" s="3121"/>
      <c r="AS127" s="3121"/>
      <c r="AT127" s="3121"/>
      <c r="AU127" s="3121"/>
      <c r="AV127" s="3121"/>
      <c r="AW127" s="3121"/>
      <c r="AX127" s="3121"/>
      <c r="AY127" s="3121"/>
      <c r="AZ127" s="3121"/>
      <c r="BA127" s="3121"/>
      <c r="BB127" s="3121"/>
      <c r="BC127" s="3121"/>
      <c r="BD127" s="3121"/>
      <c r="BE127" s="3121"/>
      <c r="BF127" s="3122"/>
      <c r="BG127" s="3105"/>
      <c r="BH127" s="3103"/>
      <c r="BI127" s="3104"/>
      <c r="BJ127" s="3104"/>
      <c r="BK127" s="3104"/>
      <c r="BL127" s="3104"/>
      <c r="BM127" s="3104"/>
      <c r="BN127" s="3104"/>
      <c r="BO127" s="3104"/>
      <c r="BP127" s="3104"/>
      <c r="BQ127" s="3105"/>
      <c r="BR127" s="3123" t="s">
        <v>2271</v>
      </c>
      <c r="BS127" s="3124"/>
      <c r="BT127" s="3124"/>
      <c r="BU127" s="3124"/>
      <c r="BV127" s="3124"/>
      <c r="BW127" s="3124"/>
      <c r="BX127" s="3124"/>
      <c r="BY127" s="3124"/>
      <c r="BZ127" s="3124"/>
      <c r="CA127" s="3124"/>
      <c r="CB127" s="3124"/>
      <c r="CC127" s="3124"/>
      <c r="CD127" s="3124"/>
      <c r="CE127" s="3124"/>
      <c r="CF127" s="3124"/>
      <c r="CG127" s="3124"/>
      <c r="CH127" s="3124"/>
      <c r="CI127" s="3124"/>
      <c r="CJ127" s="3124"/>
      <c r="CK127" s="3124"/>
      <c r="CL127" s="3124"/>
      <c r="CM127" s="3124"/>
      <c r="CN127" s="3124"/>
      <c r="CO127" s="3124"/>
      <c r="CP127" s="3124"/>
      <c r="CQ127" s="3124"/>
      <c r="CR127" s="3124"/>
      <c r="CS127" s="3124"/>
      <c r="CT127" s="3124"/>
      <c r="CU127" s="3125"/>
      <c r="CV127" s="3149"/>
      <c r="CW127" s="3150"/>
      <c r="CX127" s="3150"/>
      <c r="CY127" s="3150"/>
      <c r="CZ127" s="3150"/>
      <c r="DA127" s="3150"/>
      <c r="DB127" s="3150"/>
      <c r="DC127" s="3150"/>
      <c r="DD127" s="3150"/>
      <c r="DE127" s="3150"/>
      <c r="DF127" s="3150"/>
      <c r="DG127" s="3150"/>
      <c r="DH127" s="3150"/>
      <c r="DI127" s="3150"/>
      <c r="DJ127" s="3150"/>
      <c r="DK127" s="3151"/>
      <c r="DL127" s="3104"/>
      <c r="DM127" s="444"/>
      <c r="DN127" s="444"/>
      <c r="DO127" s="444"/>
      <c r="DP127" s="444"/>
      <c r="DQ127" s="444"/>
      <c r="DR127" s="444"/>
      <c r="DS127" s="444"/>
      <c r="DT127" s="444"/>
      <c r="DU127" s="444"/>
    </row>
    <row r="128" spans="1:125" ht="6.75" customHeight="1">
      <c r="A128" s="3090"/>
      <c r="B128" s="3103"/>
      <c r="C128" s="3104"/>
      <c r="D128" s="3104"/>
      <c r="E128" s="3104"/>
      <c r="F128" s="3104"/>
      <c r="G128" s="3104"/>
      <c r="H128" s="3104"/>
      <c r="I128" s="3104"/>
      <c r="J128" s="3104"/>
      <c r="K128" s="3105"/>
      <c r="L128" s="3130" t="s">
        <v>2272</v>
      </c>
      <c r="M128" s="3131"/>
      <c r="N128" s="3131"/>
      <c r="O128" s="3131"/>
      <c r="P128" s="3131"/>
      <c r="Q128" s="3131"/>
      <c r="R128" s="3131"/>
      <c r="S128" s="3131"/>
      <c r="T128" s="3131"/>
      <c r="U128" s="3131"/>
      <c r="V128" s="3131"/>
      <c r="W128" s="3131"/>
      <c r="X128" s="3131"/>
      <c r="Y128" s="3131"/>
      <c r="Z128" s="3131"/>
      <c r="AA128" s="3131"/>
      <c r="AB128" s="3131"/>
      <c r="AC128" s="3131"/>
      <c r="AD128" s="3131"/>
      <c r="AE128" s="3131"/>
      <c r="AF128" s="3131"/>
      <c r="AG128" s="3131"/>
      <c r="AH128" s="3131"/>
      <c r="AI128" s="3131"/>
      <c r="AJ128" s="3131"/>
      <c r="AK128" s="3131"/>
      <c r="AL128" s="3131"/>
      <c r="AM128" s="3131"/>
      <c r="AN128" s="3131"/>
      <c r="AO128" s="3131"/>
      <c r="AP128" s="3131"/>
      <c r="AQ128" s="3131"/>
      <c r="AR128" s="3131"/>
      <c r="AS128" s="3131"/>
      <c r="AT128" s="3131"/>
      <c r="AU128" s="3131"/>
      <c r="AV128" s="3131"/>
      <c r="AW128" s="3131"/>
      <c r="AX128" s="3131"/>
      <c r="AY128" s="3131"/>
      <c r="AZ128" s="3131"/>
      <c r="BA128" s="3131"/>
      <c r="BB128" s="3131"/>
      <c r="BC128" s="3131"/>
      <c r="BD128" s="3131"/>
      <c r="BE128" s="3131"/>
      <c r="BF128" s="3132"/>
      <c r="BG128" s="3105"/>
      <c r="BH128" s="3103"/>
      <c r="BI128" s="3104"/>
      <c r="BJ128" s="3104"/>
      <c r="BK128" s="3104"/>
      <c r="BL128" s="3104"/>
      <c r="BM128" s="3104"/>
      <c r="BN128" s="3104"/>
      <c r="BO128" s="3104"/>
      <c r="BP128" s="3104"/>
      <c r="BQ128" s="3105"/>
      <c r="BR128" s="3126"/>
      <c r="BS128" s="3127"/>
      <c r="BT128" s="3127"/>
      <c r="BU128" s="3127"/>
      <c r="BV128" s="3127"/>
      <c r="BW128" s="3127"/>
      <c r="BX128" s="3127"/>
      <c r="BY128" s="3127"/>
      <c r="BZ128" s="3127"/>
      <c r="CA128" s="3127"/>
      <c r="CB128" s="3127"/>
      <c r="CC128" s="3127"/>
      <c r="CD128" s="3127"/>
      <c r="CE128" s="3127"/>
      <c r="CF128" s="3127"/>
      <c r="CG128" s="3127"/>
      <c r="CH128" s="3127"/>
      <c r="CI128" s="3127"/>
      <c r="CJ128" s="3127"/>
      <c r="CK128" s="3127"/>
      <c r="CL128" s="3127"/>
      <c r="CM128" s="3127"/>
      <c r="CN128" s="3127"/>
      <c r="CO128" s="3127"/>
      <c r="CP128" s="3127"/>
      <c r="CQ128" s="3127"/>
      <c r="CR128" s="3127"/>
      <c r="CS128" s="3127"/>
      <c r="CT128" s="3127"/>
      <c r="CU128" s="3128"/>
      <c r="CV128" s="3094"/>
      <c r="CW128" s="3095"/>
      <c r="CX128" s="3095"/>
      <c r="CY128" s="3095"/>
      <c r="CZ128" s="3095"/>
      <c r="DA128" s="3095"/>
      <c r="DB128" s="3095"/>
      <c r="DC128" s="3095"/>
      <c r="DD128" s="3095"/>
      <c r="DE128" s="3095"/>
      <c r="DF128" s="3095"/>
      <c r="DG128" s="3095"/>
      <c r="DH128" s="3095"/>
      <c r="DI128" s="3095"/>
      <c r="DJ128" s="3095"/>
      <c r="DK128" s="3096"/>
      <c r="DL128" s="3104"/>
      <c r="DM128" s="444"/>
      <c r="DN128" s="444"/>
      <c r="DO128" s="444"/>
      <c r="DP128" s="444"/>
      <c r="DQ128" s="444"/>
      <c r="DR128" s="444"/>
      <c r="DS128" s="444"/>
      <c r="DT128" s="444"/>
      <c r="DU128" s="444"/>
    </row>
    <row r="129" spans="1:125" ht="6.75" customHeight="1">
      <c r="A129" s="3090"/>
      <c r="B129" s="3103"/>
      <c r="C129" s="3104"/>
      <c r="D129" s="3104"/>
      <c r="E129" s="3104"/>
      <c r="F129" s="3104"/>
      <c r="G129" s="3104"/>
      <c r="H129" s="3104"/>
      <c r="I129" s="3104"/>
      <c r="J129" s="3104"/>
      <c r="K129" s="3105"/>
      <c r="L129" s="3133"/>
      <c r="M129" s="3134"/>
      <c r="N129" s="3134"/>
      <c r="O129" s="3134"/>
      <c r="P129" s="3134"/>
      <c r="Q129" s="3134"/>
      <c r="R129" s="3134"/>
      <c r="S129" s="3134"/>
      <c r="T129" s="3134"/>
      <c r="U129" s="3134"/>
      <c r="V129" s="3134"/>
      <c r="W129" s="3134"/>
      <c r="X129" s="3135"/>
      <c r="Y129" s="3135"/>
      <c r="Z129" s="3135"/>
      <c r="AA129" s="3135"/>
      <c r="AB129" s="3135"/>
      <c r="AC129" s="3135"/>
      <c r="AD129" s="3135"/>
      <c r="AE129" s="3135"/>
      <c r="AF129" s="3135"/>
      <c r="AG129" s="3135"/>
      <c r="AH129" s="3135"/>
      <c r="AI129" s="3135"/>
      <c r="AJ129" s="3135"/>
      <c r="AK129" s="3135"/>
      <c r="AL129" s="3135"/>
      <c r="AM129" s="3135"/>
      <c r="AN129" s="3135"/>
      <c r="AO129" s="3135"/>
      <c r="AP129" s="3135"/>
      <c r="AQ129" s="3135"/>
      <c r="AR129" s="3135"/>
      <c r="AS129" s="3135"/>
      <c r="AT129" s="3135"/>
      <c r="AU129" s="3135"/>
      <c r="AV129" s="3135"/>
      <c r="AW129" s="3135"/>
      <c r="AX129" s="3135"/>
      <c r="AY129" s="3135"/>
      <c r="AZ129" s="3135"/>
      <c r="BA129" s="3135"/>
      <c r="BB129" s="3135"/>
      <c r="BC129" s="3135"/>
      <c r="BD129" s="3135"/>
      <c r="BE129" s="3135"/>
      <c r="BF129" s="3136"/>
      <c r="BG129" s="3105"/>
      <c r="BH129" s="3103"/>
      <c r="BI129" s="3104"/>
      <c r="BJ129" s="3104"/>
      <c r="BK129" s="3104"/>
      <c r="BL129" s="3104"/>
      <c r="BM129" s="3104"/>
      <c r="BN129" s="3104"/>
      <c r="BO129" s="3104"/>
      <c r="BP129" s="3104"/>
      <c r="BQ129" s="3105"/>
      <c r="BR129" s="3130" t="s">
        <v>2273</v>
      </c>
      <c r="BS129" s="3131"/>
      <c r="BT129" s="3131"/>
      <c r="BU129" s="3131"/>
      <c r="BV129" s="3131"/>
      <c r="BW129" s="3131"/>
      <c r="BX129" s="3131"/>
      <c r="BY129" s="3131"/>
      <c r="BZ129" s="3131"/>
      <c r="CA129" s="3131"/>
      <c r="CB129" s="3131"/>
      <c r="CC129" s="3131"/>
      <c r="CD129" s="3131"/>
      <c r="CE129" s="3131"/>
      <c r="CF129" s="3131"/>
      <c r="CG129" s="3131"/>
      <c r="CH129" s="3131"/>
      <c r="CI129" s="3131"/>
      <c r="CJ129" s="3131"/>
      <c r="CK129" s="3131"/>
      <c r="CL129" s="3131"/>
      <c r="CM129" s="3131"/>
      <c r="CN129" s="3131"/>
      <c r="CO129" s="3131"/>
      <c r="CP129" s="3131"/>
      <c r="CQ129" s="3131"/>
      <c r="CR129" s="3131"/>
      <c r="CS129" s="3131"/>
      <c r="CT129" s="3131"/>
      <c r="CU129" s="3132"/>
      <c r="CV129" s="3130" t="s">
        <v>2274</v>
      </c>
      <c r="CW129" s="3131"/>
      <c r="CX129" s="3131"/>
      <c r="CY129" s="3131"/>
      <c r="CZ129" s="3131"/>
      <c r="DA129" s="3131"/>
      <c r="DB129" s="3131"/>
      <c r="DC129" s="3131"/>
      <c r="DD129" s="3131"/>
      <c r="DE129" s="3131"/>
      <c r="DF129" s="3131"/>
      <c r="DG129" s="3131"/>
      <c r="DH129" s="3131"/>
      <c r="DI129" s="3131"/>
      <c r="DJ129" s="3131"/>
      <c r="DK129" s="3132"/>
      <c r="DL129" s="3104"/>
      <c r="DM129" s="444"/>
      <c r="DN129" s="444"/>
      <c r="DO129" s="444"/>
      <c r="DP129" s="444"/>
      <c r="DQ129" s="444"/>
      <c r="DR129" s="444"/>
      <c r="DS129" s="444"/>
      <c r="DT129" s="444"/>
      <c r="DU129" s="444"/>
    </row>
    <row r="130" spans="1:125" ht="6.75" customHeight="1">
      <c r="A130" s="3090"/>
      <c r="B130" s="3103"/>
      <c r="C130" s="3104"/>
      <c r="D130" s="3104"/>
      <c r="E130" s="3104"/>
      <c r="F130" s="3104"/>
      <c r="G130" s="3104"/>
      <c r="H130" s="3104"/>
      <c r="I130" s="3104"/>
      <c r="J130" s="3104"/>
      <c r="K130" s="3105"/>
      <c r="L130" s="3160"/>
      <c r="M130" s="3161"/>
      <c r="N130" s="3161"/>
      <c r="O130" s="3161"/>
      <c r="P130" s="3161"/>
      <c r="Q130" s="3161"/>
      <c r="R130" s="3161"/>
      <c r="S130" s="3161"/>
      <c r="T130" s="3161"/>
      <c r="U130" s="3161"/>
      <c r="V130" s="3161"/>
      <c r="W130" s="3162"/>
      <c r="X130" s="3160"/>
      <c r="Y130" s="3161"/>
      <c r="Z130" s="3161"/>
      <c r="AA130" s="3161"/>
      <c r="AB130" s="3161"/>
      <c r="AC130" s="3161"/>
      <c r="AD130" s="3161"/>
      <c r="AE130" s="3161"/>
      <c r="AF130" s="3161"/>
      <c r="AG130" s="3161"/>
      <c r="AH130" s="3161"/>
      <c r="AI130" s="3162"/>
      <c r="AJ130" s="3160"/>
      <c r="AK130" s="3161"/>
      <c r="AL130" s="3161"/>
      <c r="AM130" s="3161"/>
      <c r="AN130" s="3161"/>
      <c r="AO130" s="3161"/>
      <c r="AP130" s="3161"/>
      <c r="AQ130" s="3161"/>
      <c r="AR130" s="3161"/>
      <c r="AS130" s="3161"/>
      <c r="AT130" s="3161"/>
      <c r="AU130" s="3162"/>
      <c r="AV130" s="3160"/>
      <c r="AW130" s="3161"/>
      <c r="AX130" s="3161"/>
      <c r="AY130" s="3161"/>
      <c r="AZ130" s="3161"/>
      <c r="BA130" s="3161"/>
      <c r="BB130" s="3161"/>
      <c r="BC130" s="3161"/>
      <c r="BD130" s="3161"/>
      <c r="BE130" s="3161"/>
      <c r="BF130" s="3162"/>
      <c r="BG130" s="3105"/>
      <c r="BH130" s="3103"/>
      <c r="BI130" s="3104"/>
      <c r="BJ130" s="3104"/>
      <c r="BK130" s="3104"/>
      <c r="BL130" s="3104"/>
      <c r="BM130" s="3104"/>
      <c r="BN130" s="3104"/>
      <c r="BO130" s="3104"/>
      <c r="BP130" s="3104"/>
      <c r="BQ130" s="3105"/>
      <c r="BR130" s="3137"/>
      <c r="BS130" s="3135"/>
      <c r="BT130" s="3135"/>
      <c r="BU130" s="3135"/>
      <c r="BV130" s="3135"/>
      <c r="BW130" s="3135"/>
      <c r="BX130" s="3135"/>
      <c r="BY130" s="3135"/>
      <c r="BZ130" s="3135"/>
      <c r="CA130" s="3135"/>
      <c r="CB130" s="3135"/>
      <c r="CC130" s="3135"/>
      <c r="CD130" s="3135"/>
      <c r="CE130" s="3135"/>
      <c r="CF130" s="3135"/>
      <c r="CG130" s="3135"/>
      <c r="CH130" s="3135"/>
      <c r="CI130" s="3135"/>
      <c r="CJ130" s="3135"/>
      <c r="CK130" s="3135"/>
      <c r="CL130" s="3135"/>
      <c r="CM130" s="3135"/>
      <c r="CN130" s="3135"/>
      <c r="CO130" s="3135"/>
      <c r="CP130" s="3135"/>
      <c r="CQ130" s="3135"/>
      <c r="CR130" s="3135"/>
      <c r="CS130" s="3135"/>
      <c r="CT130" s="3135"/>
      <c r="CU130" s="3136"/>
      <c r="CV130" s="3137"/>
      <c r="CW130" s="3135"/>
      <c r="CX130" s="3135"/>
      <c r="CY130" s="3135"/>
      <c r="CZ130" s="3135"/>
      <c r="DA130" s="3135"/>
      <c r="DB130" s="3135"/>
      <c r="DC130" s="3135"/>
      <c r="DD130" s="3135"/>
      <c r="DE130" s="3135"/>
      <c r="DF130" s="3135"/>
      <c r="DG130" s="3135"/>
      <c r="DH130" s="3135"/>
      <c r="DI130" s="3135"/>
      <c r="DJ130" s="3135"/>
      <c r="DK130" s="3136"/>
      <c r="DL130" s="3104"/>
      <c r="DM130" s="444"/>
      <c r="DN130" s="444"/>
      <c r="DO130" s="444"/>
      <c r="DP130" s="444"/>
      <c r="DQ130" s="444"/>
      <c r="DR130" s="444"/>
      <c r="DS130" s="444"/>
      <c r="DT130" s="444"/>
      <c r="DU130" s="444"/>
    </row>
    <row r="131" spans="1:125" ht="14.25" customHeight="1">
      <c r="A131" s="3090"/>
      <c r="B131" s="3103"/>
      <c r="C131" s="3104"/>
      <c r="D131" s="3104"/>
      <c r="E131" s="3104"/>
      <c r="F131" s="3104"/>
      <c r="G131" s="3104"/>
      <c r="H131" s="3104"/>
      <c r="I131" s="3104"/>
      <c r="J131" s="3104"/>
      <c r="K131" s="3105"/>
      <c r="L131" s="3163"/>
      <c r="M131" s="3164"/>
      <c r="N131" s="3164"/>
      <c r="O131" s="3164"/>
      <c r="P131" s="3164"/>
      <c r="Q131" s="3164"/>
      <c r="R131" s="3164"/>
      <c r="S131" s="3164"/>
      <c r="T131" s="3164"/>
      <c r="U131" s="3164"/>
      <c r="V131" s="3164"/>
      <c r="W131" s="3165"/>
      <c r="X131" s="3163"/>
      <c r="Y131" s="3164"/>
      <c r="Z131" s="3164"/>
      <c r="AA131" s="3164"/>
      <c r="AB131" s="3164"/>
      <c r="AC131" s="3164"/>
      <c r="AD131" s="3164"/>
      <c r="AE131" s="3164"/>
      <c r="AF131" s="3164"/>
      <c r="AG131" s="3164"/>
      <c r="AH131" s="3164"/>
      <c r="AI131" s="3165"/>
      <c r="AJ131" s="3163"/>
      <c r="AK131" s="3164"/>
      <c r="AL131" s="3164"/>
      <c r="AM131" s="3164"/>
      <c r="AN131" s="3164"/>
      <c r="AO131" s="3164"/>
      <c r="AP131" s="3164"/>
      <c r="AQ131" s="3164"/>
      <c r="AR131" s="3164"/>
      <c r="AS131" s="3164"/>
      <c r="AT131" s="3164"/>
      <c r="AU131" s="3165"/>
      <c r="AV131" s="3163"/>
      <c r="AW131" s="3164"/>
      <c r="AX131" s="3164"/>
      <c r="AY131" s="3164"/>
      <c r="AZ131" s="3164"/>
      <c r="BA131" s="3164"/>
      <c r="BB131" s="3164"/>
      <c r="BC131" s="3164"/>
      <c r="BD131" s="3164"/>
      <c r="BE131" s="3164"/>
      <c r="BF131" s="3165"/>
      <c r="BG131" s="3105"/>
      <c r="BH131" s="3103"/>
      <c r="BI131" s="3104"/>
      <c r="BJ131" s="3104"/>
      <c r="BK131" s="3104"/>
      <c r="BL131" s="3104"/>
      <c r="BM131" s="3104"/>
      <c r="BN131" s="3104"/>
      <c r="BO131" s="3104"/>
      <c r="BP131" s="3104"/>
      <c r="BQ131" s="3105"/>
      <c r="BR131" s="3100"/>
      <c r="BS131" s="3101"/>
      <c r="BT131" s="3129" t="s">
        <v>2275</v>
      </c>
      <c r="BU131" s="3129"/>
      <c r="BV131" s="3129"/>
      <c r="BW131" s="3129"/>
      <c r="BX131" s="3129"/>
      <c r="BY131" s="3129"/>
      <c r="BZ131" s="3129"/>
      <c r="CA131" s="3129"/>
      <c r="CB131" s="3129"/>
      <c r="CC131" s="3129"/>
      <c r="CD131" s="3129"/>
      <c r="CE131" s="3129" t="s">
        <v>2008</v>
      </c>
      <c r="CF131" s="3129"/>
      <c r="CG131" s="3129"/>
      <c r="CH131" s="3129"/>
      <c r="CI131" s="3129"/>
      <c r="CJ131" s="3129"/>
      <c r="CK131" s="3129"/>
      <c r="CL131" s="3129" t="s">
        <v>2009</v>
      </c>
      <c r="CM131" s="3129"/>
      <c r="CN131" s="3129"/>
      <c r="CO131" s="3129"/>
      <c r="CP131" s="3129"/>
      <c r="CQ131" s="3129"/>
      <c r="CR131" s="3129"/>
      <c r="CS131" s="3101"/>
      <c r="CT131" s="3101"/>
      <c r="CU131" s="3102"/>
      <c r="CV131" s="3091"/>
      <c r="CW131" s="3092"/>
      <c r="CX131" s="3092"/>
      <c r="CY131" s="3092"/>
      <c r="CZ131" s="3092"/>
      <c r="DA131" s="3092"/>
      <c r="DB131" s="3092"/>
      <c r="DC131" s="3092"/>
      <c r="DD131" s="3092"/>
      <c r="DE131" s="3092"/>
      <c r="DF131" s="3092"/>
      <c r="DG131" s="3092"/>
      <c r="DH131" s="3092"/>
      <c r="DI131" s="3092"/>
      <c r="DJ131" s="3092"/>
      <c r="DK131" s="3093"/>
      <c r="DL131" s="3104"/>
      <c r="DM131" s="444"/>
      <c r="DN131" s="444"/>
      <c r="DO131" s="444"/>
      <c r="DP131" s="444"/>
      <c r="DQ131" s="444"/>
      <c r="DR131" s="444"/>
      <c r="DS131" s="444"/>
      <c r="DT131" s="444"/>
      <c r="DU131" s="444"/>
    </row>
    <row r="132" spans="1:125" ht="14.25" customHeight="1">
      <c r="A132" s="3090"/>
      <c r="B132" s="3106"/>
      <c r="C132" s="3107"/>
      <c r="D132" s="3107"/>
      <c r="E132" s="3107"/>
      <c r="F132" s="3107"/>
      <c r="G132" s="3107"/>
      <c r="H132" s="3107"/>
      <c r="I132" s="3107"/>
      <c r="J132" s="3107"/>
      <c r="K132" s="3108"/>
      <c r="L132" s="3097" t="s">
        <v>1125</v>
      </c>
      <c r="M132" s="3098"/>
      <c r="N132" s="3098"/>
      <c r="O132" s="3098"/>
      <c r="P132" s="3098"/>
      <c r="Q132" s="3098"/>
      <c r="R132" s="3098" t="s">
        <v>1126</v>
      </c>
      <c r="S132" s="3098"/>
      <c r="T132" s="3098"/>
      <c r="U132" s="3098" t="s">
        <v>1127</v>
      </c>
      <c r="V132" s="3098"/>
      <c r="W132" s="3099"/>
      <c r="X132" s="3097" t="s">
        <v>1125</v>
      </c>
      <c r="Y132" s="3098"/>
      <c r="Z132" s="3098"/>
      <c r="AA132" s="3098"/>
      <c r="AB132" s="3098"/>
      <c r="AC132" s="3098"/>
      <c r="AD132" s="3098" t="s">
        <v>1126</v>
      </c>
      <c r="AE132" s="3098"/>
      <c r="AF132" s="3098"/>
      <c r="AG132" s="3098" t="s">
        <v>1127</v>
      </c>
      <c r="AH132" s="3098"/>
      <c r="AI132" s="3099"/>
      <c r="AJ132" s="3097" t="s">
        <v>1125</v>
      </c>
      <c r="AK132" s="3098"/>
      <c r="AL132" s="3098"/>
      <c r="AM132" s="3098"/>
      <c r="AN132" s="3098"/>
      <c r="AO132" s="3098"/>
      <c r="AP132" s="3098" t="s">
        <v>1126</v>
      </c>
      <c r="AQ132" s="3098"/>
      <c r="AR132" s="3098"/>
      <c r="AS132" s="3098" t="s">
        <v>1127</v>
      </c>
      <c r="AT132" s="3098"/>
      <c r="AU132" s="3099"/>
      <c r="AV132" s="3097" t="s">
        <v>1125</v>
      </c>
      <c r="AW132" s="3098"/>
      <c r="AX132" s="3098"/>
      <c r="AY132" s="3098"/>
      <c r="AZ132" s="3098"/>
      <c r="BA132" s="3098" t="s">
        <v>1126</v>
      </c>
      <c r="BB132" s="3098"/>
      <c r="BC132" s="3098"/>
      <c r="BD132" s="3098" t="s">
        <v>1127</v>
      </c>
      <c r="BE132" s="3098"/>
      <c r="BF132" s="3099"/>
      <c r="BG132" s="3105"/>
      <c r="BH132" s="3106"/>
      <c r="BI132" s="3107"/>
      <c r="BJ132" s="3107"/>
      <c r="BK132" s="3107"/>
      <c r="BL132" s="3107"/>
      <c r="BM132" s="3107"/>
      <c r="BN132" s="3107"/>
      <c r="BO132" s="3107"/>
      <c r="BP132" s="3107"/>
      <c r="BQ132" s="3108"/>
      <c r="BR132" s="3106"/>
      <c r="BS132" s="3107"/>
      <c r="BT132" s="3138" t="s">
        <v>2010</v>
      </c>
      <c r="BU132" s="3138"/>
      <c r="BV132" s="3138"/>
      <c r="BW132" s="3138"/>
      <c r="BX132" s="3138"/>
      <c r="BY132" s="3138"/>
      <c r="BZ132" s="3138"/>
      <c r="CA132" s="3138"/>
      <c r="CB132" s="3138" t="s">
        <v>2011</v>
      </c>
      <c r="CC132" s="3138"/>
      <c r="CD132" s="3138"/>
      <c r="CE132" s="3138"/>
      <c r="CF132" s="3138"/>
      <c r="CG132" s="3138"/>
      <c r="CH132" s="3138"/>
      <c r="CI132" s="3138"/>
      <c r="CJ132" s="3139"/>
      <c r="CK132" s="3139"/>
      <c r="CL132" s="3139"/>
      <c r="CM132" s="3139"/>
      <c r="CN132" s="3139"/>
      <c r="CO132" s="3139"/>
      <c r="CP132" s="3139"/>
      <c r="CQ132" s="3139"/>
      <c r="CR132" s="3139"/>
      <c r="CS132" s="3139"/>
      <c r="CT132" s="3139"/>
      <c r="CU132" s="3140"/>
      <c r="CV132" s="3094"/>
      <c r="CW132" s="3095"/>
      <c r="CX132" s="3095"/>
      <c r="CY132" s="3095"/>
      <c r="CZ132" s="3095"/>
      <c r="DA132" s="3095"/>
      <c r="DB132" s="3095"/>
      <c r="DC132" s="3095"/>
      <c r="DD132" s="3095"/>
      <c r="DE132" s="3095"/>
      <c r="DF132" s="3095"/>
      <c r="DG132" s="3095"/>
      <c r="DH132" s="3095"/>
      <c r="DI132" s="3095"/>
      <c r="DJ132" s="3095"/>
      <c r="DK132" s="3096"/>
      <c r="DL132" s="3104"/>
      <c r="DM132" s="444"/>
      <c r="DN132" s="444"/>
      <c r="DO132" s="444"/>
      <c r="DP132" s="444"/>
      <c r="DQ132" s="444"/>
      <c r="DR132" s="444"/>
      <c r="DS132" s="444"/>
      <c r="DT132" s="444"/>
      <c r="DU132" s="444"/>
    </row>
    <row r="133" spans="1:125" ht="6.75" customHeight="1">
      <c r="A133" s="3090"/>
      <c r="B133" s="3090"/>
      <c r="C133" s="3090"/>
      <c r="D133" s="3090"/>
      <c r="E133" s="3090"/>
      <c r="F133" s="3090"/>
      <c r="G133" s="3090"/>
      <c r="H133" s="3090"/>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90"/>
      <c r="AD133" s="3090"/>
      <c r="AE133" s="3090"/>
      <c r="AF133" s="3090"/>
      <c r="AG133" s="3090"/>
      <c r="AH133" s="3090"/>
      <c r="AI133" s="3090"/>
      <c r="AJ133" s="3090"/>
      <c r="AK133" s="3090"/>
      <c r="AL133" s="3090"/>
      <c r="AM133" s="3090"/>
      <c r="AN133" s="3090"/>
      <c r="AO133" s="3090"/>
      <c r="AP133" s="3090"/>
      <c r="AQ133" s="3090"/>
      <c r="AR133" s="3090"/>
      <c r="AS133" s="3090"/>
      <c r="AT133" s="3090"/>
      <c r="AU133" s="3090"/>
      <c r="AV133" s="3090"/>
      <c r="AW133" s="3090"/>
      <c r="AX133" s="3090"/>
      <c r="AY133" s="3090"/>
      <c r="AZ133" s="3090"/>
      <c r="BA133" s="3090"/>
      <c r="BB133" s="3090"/>
      <c r="BC133" s="3090"/>
      <c r="BD133" s="3090"/>
      <c r="BE133" s="3090"/>
      <c r="BF133" s="3090"/>
      <c r="BG133" s="3090"/>
      <c r="BH133" s="3090"/>
      <c r="BI133" s="3090"/>
      <c r="BJ133" s="3090"/>
      <c r="BK133" s="3090"/>
      <c r="BL133" s="3090"/>
      <c r="BM133" s="3090"/>
      <c r="BN133" s="3090"/>
      <c r="BO133" s="3090"/>
      <c r="BP133" s="3090"/>
      <c r="BQ133" s="3090"/>
      <c r="BR133" s="3090"/>
      <c r="BS133" s="3090"/>
      <c r="BT133" s="3090"/>
      <c r="BU133" s="3090"/>
      <c r="BV133" s="3090"/>
      <c r="BW133" s="3090"/>
      <c r="BX133" s="3090"/>
      <c r="BY133" s="3090"/>
      <c r="BZ133" s="3090"/>
      <c r="CA133" s="3090"/>
      <c r="CB133" s="3090"/>
      <c r="CC133" s="3090"/>
      <c r="CD133" s="3090"/>
      <c r="CE133" s="3090"/>
      <c r="CF133" s="3090"/>
      <c r="CG133" s="3090"/>
      <c r="CH133" s="3090"/>
      <c r="CI133" s="3090"/>
      <c r="CJ133" s="3090"/>
      <c r="CK133" s="3090"/>
      <c r="CL133" s="3090"/>
      <c r="CM133" s="3090"/>
      <c r="CN133" s="3090"/>
      <c r="CO133" s="3090"/>
      <c r="CP133" s="3090"/>
      <c r="CQ133" s="3090"/>
      <c r="CR133" s="3090"/>
      <c r="CS133" s="3090"/>
      <c r="CT133" s="3090"/>
      <c r="CU133" s="3090"/>
      <c r="CV133" s="3090"/>
      <c r="CW133" s="3090"/>
      <c r="CX133" s="3090"/>
      <c r="CY133" s="3090"/>
      <c r="CZ133" s="3090"/>
      <c r="DA133" s="3090"/>
      <c r="DB133" s="3090"/>
      <c r="DC133" s="3090"/>
      <c r="DD133" s="3090"/>
      <c r="DE133" s="3090"/>
      <c r="DF133" s="3090"/>
      <c r="DG133" s="3090"/>
      <c r="DH133" s="3090"/>
      <c r="DI133" s="3090"/>
      <c r="DJ133" s="3090"/>
      <c r="DK133" s="3090"/>
      <c r="DL133" s="3090"/>
      <c r="DM133" s="444"/>
      <c r="DN133" s="444"/>
      <c r="DO133" s="444"/>
      <c r="DP133" s="444"/>
      <c r="DQ133" s="444"/>
      <c r="DR133" s="444"/>
      <c r="DS133" s="444"/>
      <c r="DT133" s="444"/>
      <c r="DU133" s="444"/>
    </row>
    <row r="134" spans="1:125" s="451" customFormat="1" ht="15" customHeight="1">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0"/>
      <c r="BL134" s="450"/>
      <c r="BM134" s="450"/>
      <c r="BN134" s="450"/>
      <c r="BO134" s="450"/>
      <c r="BP134" s="450"/>
      <c r="BQ134" s="450"/>
      <c r="BR134" s="450"/>
      <c r="BS134" s="450"/>
      <c r="BT134" s="450"/>
      <c r="BU134" s="450"/>
      <c r="BV134" s="450"/>
      <c r="BW134" s="450"/>
      <c r="BX134" s="450"/>
      <c r="BY134" s="450"/>
      <c r="BZ134" s="450"/>
      <c r="CA134" s="450"/>
      <c r="CB134" s="450"/>
      <c r="CC134" s="450"/>
      <c r="CD134" s="450"/>
      <c r="CE134" s="450"/>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450"/>
      <c r="DG134" s="450"/>
      <c r="DH134" s="450"/>
      <c r="DI134" s="450"/>
      <c r="DJ134" s="450"/>
      <c r="DK134" s="450"/>
      <c r="DL134" s="450"/>
    </row>
  </sheetData>
  <sheetProtection algorithmName="SHA-512" hashValue="BU2gkELDoTrBDsOMENSDAWk6nLnvVuDvLe3q/eNPh+BmcmkRRgVXyBJMVtE9oJh8VgXe6fP3n6659sBhpP5+pQ==" saltValue="JTgODDx4TAl5ir+cuc1efg==" spinCount="100000" sheet="1" objects="1" scenarios="1" selectLockedCells="1"/>
  <mergeCells count="549">
    <mergeCell ref="BE1:BM1"/>
    <mergeCell ref="BN1:BX1"/>
    <mergeCell ref="BZ1:CD1"/>
    <mergeCell ref="CF1:CJ1"/>
    <mergeCell ref="CL1:CS1"/>
    <mergeCell ref="CT1:DL1"/>
    <mergeCell ref="S1:U1"/>
    <mergeCell ref="W1:Y1"/>
    <mergeCell ref="AA1:AG1"/>
    <mergeCell ref="AH1:AY1"/>
    <mergeCell ref="AZ1:BD1"/>
    <mergeCell ref="A1:G1"/>
    <mergeCell ref="H1:J1"/>
    <mergeCell ref="K1:Q1"/>
    <mergeCell ref="CY5:CY14"/>
    <mergeCell ref="A2:DL2"/>
    <mergeCell ref="A3:P4"/>
    <mergeCell ref="Q3:Q49"/>
    <mergeCell ref="R3:Z3"/>
    <mergeCell ref="BE3:BM3"/>
    <mergeCell ref="R4:Z4"/>
    <mergeCell ref="AA4:AD4"/>
    <mergeCell ref="AE4:AW4"/>
    <mergeCell ref="AX4:AZ4"/>
    <mergeCell ref="BA4:BR4"/>
    <mergeCell ref="BS4:CJ4"/>
    <mergeCell ref="R7:Z7"/>
    <mergeCell ref="AA7:AD7"/>
    <mergeCell ref="AE7:AW7"/>
    <mergeCell ref="AX7:AZ7"/>
    <mergeCell ref="BA7:BR7"/>
    <mergeCell ref="BS7:CJ7"/>
    <mergeCell ref="A5:P7"/>
    <mergeCell ref="R5:Z6"/>
    <mergeCell ref="AA5:AW6"/>
    <mergeCell ref="AX5:AZ6"/>
    <mergeCell ref="BA5:BR5"/>
    <mergeCell ref="BS5:CJ5"/>
    <mergeCell ref="BA6:BD6"/>
    <mergeCell ref="BE6:BR6"/>
    <mergeCell ref="BS6:BV6"/>
    <mergeCell ref="BW6:CJ6"/>
    <mergeCell ref="A8:P8"/>
    <mergeCell ref="R8:Z9"/>
    <mergeCell ref="AA8:AW8"/>
    <mergeCell ref="AX8:AZ9"/>
    <mergeCell ref="BA8:BR8"/>
    <mergeCell ref="BS8:CJ8"/>
    <mergeCell ref="A9:P14"/>
    <mergeCell ref="AA9:AE9"/>
    <mergeCell ref="AF9:AW9"/>
    <mergeCell ref="BA9:BD9"/>
    <mergeCell ref="BE9:BR9"/>
    <mergeCell ref="BS9:BV9"/>
    <mergeCell ref="BW9:CJ9"/>
    <mergeCell ref="R10:Z10"/>
    <mergeCell ref="AA10:AD10"/>
    <mergeCell ref="AE10:AW10"/>
    <mergeCell ref="AX10:AZ10"/>
    <mergeCell ref="BA10:BR10"/>
    <mergeCell ref="BS10:CJ10"/>
    <mergeCell ref="BW12:CJ13"/>
    <mergeCell ref="CL12:CN14"/>
    <mergeCell ref="CO12:CX14"/>
    <mergeCell ref="CZ12:DB14"/>
    <mergeCell ref="DC12:DL14"/>
    <mergeCell ref="R14:Z15"/>
    <mergeCell ref="AA14:AC15"/>
    <mergeCell ref="AD14:AJ15"/>
    <mergeCell ref="AK14:CJ15"/>
    <mergeCell ref="R11:Z13"/>
    <mergeCell ref="AA11:AW11"/>
    <mergeCell ref="AX11:AZ13"/>
    <mergeCell ref="BA11:BR11"/>
    <mergeCell ref="BS11:CJ11"/>
    <mergeCell ref="AA12:AE13"/>
    <mergeCell ref="AF12:AW13"/>
    <mergeCell ref="BA12:BD13"/>
    <mergeCell ref="BE12:BR13"/>
    <mergeCell ref="BS12:BV13"/>
    <mergeCell ref="CK3:CK49"/>
    <mergeCell ref="CL3:CX3"/>
    <mergeCell ref="CZ3:DL3"/>
    <mergeCell ref="CL4:DL4"/>
    <mergeCell ref="CL5:CX11"/>
    <mergeCell ref="AF21:AK22"/>
    <mergeCell ref="A15:P16"/>
    <mergeCell ref="CL15:DL15"/>
    <mergeCell ref="R16:Z35"/>
    <mergeCell ref="AA16:CJ18"/>
    <mergeCell ref="CL16:CX29"/>
    <mergeCell ref="CY16:CY32"/>
    <mergeCell ref="CZ16:DL29"/>
    <mergeCell ref="A17:P17"/>
    <mergeCell ref="A18:P19"/>
    <mergeCell ref="AA19:BQ19"/>
    <mergeCell ref="BR19:BW19"/>
    <mergeCell ref="BX19:CB19"/>
    <mergeCell ref="CC19:CD19"/>
    <mergeCell ref="CE19:CH19"/>
    <mergeCell ref="CI19:CJ19"/>
    <mergeCell ref="A20:P20"/>
    <mergeCell ref="AA20:AD20"/>
    <mergeCell ref="AE20:AG20"/>
    <mergeCell ref="AH20:AY20"/>
    <mergeCell ref="AZ20:BB20"/>
    <mergeCell ref="BC20:BU20"/>
    <mergeCell ref="A21:P38"/>
    <mergeCell ref="AA21:AE22"/>
    <mergeCell ref="AL21:CJ22"/>
    <mergeCell ref="AA23:CJ25"/>
    <mergeCell ref="AA26:BQ26"/>
    <mergeCell ref="BR26:BW26"/>
    <mergeCell ref="BX26:CB26"/>
    <mergeCell ref="AA28:AE29"/>
    <mergeCell ref="AF28:AK29"/>
    <mergeCell ref="AL28:CJ29"/>
    <mergeCell ref="AA30:CJ32"/>
    <mergeCell ref="R38:Z38"/>
    <mergeCell ref="AA38:AZ39"/>
    <mergeCell ref="BA38:CJ38"/>
    <mergeCell ref="AE37:AZ37"/>
    <mergeCell ref="BA37:BC37"/>
    <mergeCell ref="BD37:BJ37"/>
    <mergeCell ref="CC26:CD26"/>
    <mergeCell ref="CE26:CH26"/>
    <mergeCell ref="CI26:CJ26"/>
    <mergeCell ref="AA42:AZ43"/>
    <mergeCell ref="BA42:CJ42"/>
    <mergeCell ref="AA27:AD27"/>
    <mergeCell ref="AE27:AG27"/>
    <mergeCell ref="AH27:AY27"/>
    <mergeCell ref="AZ27:BB27"/>
    <mergeCell ref="BC27:BU27"/>
    <mergeCell ref="BV27:CJ27"/>
    <mergeCell ref="BV20:CJ20"/>
    <mergeCell ref="CZ30:DB32"/>
    <mergeCell ref="DC30:DL32"/>
    <mergeCell ref="AA33:BQ34"/>
    <mergeCell ref="BR33:BW34"/>
    <mergeCell ref="BX33:CB34"/>
    <mergeCell ref="CC33:CD34"/>
    <mergeCell ref="CE33:CH34"/>
    <mergeCell ref="CI33:CJ34"/>
    <mergeCell ref="CL33:DL33"/>
    <mergeCell ref="CL34:CX43"/>
    <mergeCell ref="CZ34:DL43"/>
    <mergeCell ref="AA35:AD35"/>
    <mergeCell ref="AE35:AG35"/>
    <mergeCell ref="AH35:AY35"/>
    <mergeCell ref="AZ35:BB35"/>
    <mergeCell ref="BC35:BU35"/>
    <mergeCell ref="BV35:CJ35"/>
    <mergeCell ref="R36:CJ36"/>
    <mergeCell ref="R37:Z37"/>
    <mergeCell ref="AA37:AD37"/>
    <mergeCell ref="BK37:CJ37"/>
    <mergeCell ref="CL30:CN32"/>
    <mergeCell ref="CO30:CX32"/>
    <mergeCell ref="BE40:BR40"/>
    <mergeCell ref="A49:P49"/>
    <mergeCell ref="AA49:AE49"/>
    <mergeCell ref="BZ49:CF49"/>
    <mergeCell ref="CG49:CJ49"/>
    <mergeCell ref="CY34:CY45"/>
    <mergeCell ref="BS40:BW40"/>
    <mergeCell ref="BX40:BY40"/>
    <mergeCell ref="BZ40:CF40"/>
    <mergeCell ref="CG40:CJ40"/>
    <mergeCell ref="A41:P42"/>
    <mergeCell ref="AA41:AD41"/>
    <mergeCell ref="AE41:AZ41"/>
    <mergeCell ref="BA41:BC41"/>
    <mergeCell ref="BD41:BJ41"/>
    <mergeCell ref="BK41:CJ41"/>
    <mergeCell ref="A39:P40"/>
    <mergeCell ref="R39:Z49"/>
    <mergeCell ref="BA39:BC39"/>
    <mergeCell ref="BD39:BR39"/>
    <mergeCell ref="BS39:CJ39"/>
    <mergeCell ref="AA40:AE40"/>
    <mergeCell ref="AF40:AW40"/>
    <mergeCell ref="AX40:AZ40"/>
    <mergeCell ref="BA40:BD40"/>
    <mergeCell ref="DC44:DL45"/>
    <mergeCell ref="A45:P46"/>
    <mergeCell ref="AA45:AD46"/>
    <mergeCell ref="AE45:AZ46"/>
    <mergeCell ref="BA45:BC46"/>
    <mergeCell ref="BD45:BJ46"/>
    <mergeCell ref="BK45:CJ46"/>
    <mergeCell ref="BA44:BD44"/>
    <mergeCell ref="BE44:BR44"/>
    <mergeCell ref="BS44:BW44"/>
    <mergeCell ref="BX44:BY44"/>
    <mergeCell ref="BZ44:CF44"/>
    <mergeCell ref="CG44:CJ44"/>
    <mergeCell ref="E43:P44"/>
    <mergeCell ref="BA43:BC43"/>
    <mergeCell ref="BD43:BR43"/>
    <mergeCell ref="BS43:CJ43"/>
    <mergeCell ref="AA44:AE44"/>
    <mergeCell ref="AF44:AW44"/>
    <mergeCell ref="AX44:AZ44"/>
    <mergeCell ref="A43:D44"/>
    <mergeCell ref="CL44:CN45"/>
    <mergeCell ref="CO44:CX45"/>
    <mergeCell ref="CZ44:DB45"/>
    <mergeCell ref="A50:DL50"/>
    <mergeCell ref="A51:DL51"/>
    <mergeCell ref="A52:A132"/>
    <mergeCell ref="B52:K52"/>
    <mergeCell ref="L52:Z52"/>
    <mergeCell ref="AA52:AE52"/>
    <mergeCell ref="AF52:AG52"/>
    <mergeCell ref="AH52:AL52"/>
    <mergeCell ref="AF49:AW49"/>
    <mergeCell ref="AX49:AZ49"/>
    <mergeCell ref="BA49:BD49"/>
    <mergeCell ref="BE49:BR49"/>
    <mergeCell ref="BS49:BW49"/>
    <mergeCell ref="BX49:BY49"/>
    <mergeCell ref="CL46:DL49"/>
    <mergeCell ref="A47:P47"/>
    <mergeCell ref="AA47:AZ48"/>
    <mergeCell ref="BA47:CJ47"/>
    <mergeCell ref="A48:P48"/>
    <mergeCell ref="BA48:BC48"/>
    <mergeCell ref="BD48:BR48"/>
    <mergeCell ref="BS48:CJ48"/>
    <mergeCell ref="AM52:BF52"/>
    <mergeCell ref="BG52:BG132"/>
    <mergeCell ref="BH52:BQ52"/>
    <mergeCell ref="BR52:CK52"/>
    <mergeCell ref="CL52:DK52"/>
    <mergeCell ref="DL52:DL132"/>
    <mergeCell ref="CC53:CF54"/>
    <mergeCell ref="CH53:CK54"/>
    <mergeCell ref="CL53:DD54"/>
    <mergeCell ref="DE53:DK54"/>
    <mergeCell ref="CN56:CR57"/>
    <mergeCell ref="CS56:DK57"/>
    <mergeCell ref="BH55:BQ88"/>
    <mergeCell ref="BR55:BU55"/>
    <mergeCell ref="BV55:CG55"/>
    <mergeCell ref="CH55:CK55"/>
    <mergeCell ref="CL55:DK55"/>
    <mergeCell ref="BR53:CA54"/>
    <mergeCell ref="CN60:CR62"/>
    <mergeCell ref="CS60:DK62"/>
    <mergeCell ref="CL58:CN59"/>
    <mergeCell ref="CO58:DC59"/>
    <mergeCell ref="DD58:DK59"/>
    <mergeCell ref="BR60:BU64"/>
    <mergeCell ref="BV60:CG64"/>
    <mergeCell ref="CH60:CK64"/>
    <mergeCell ref="L56:Z56"/>
    <mergeCell ref="AA56:AE56"/>
    <mergeCell ref="AF56:AG56"/>
    <mergeCell ref="AH56:AL56"/>
    <mergeCell ref="AM56:BF56"/>
    <mergeCell ref="L53:Z55"/>
    <mergeCell ref="AA53:AE55"/>
    <mergeCell ref="AF53:BF54"/>
    <mergeCell ref="BH53:BQ53"/>
    <mergeCell ref="BH54:BQ54"/>
    <mergeCell ref="AF55:AH55"/>
    <mergeCell ref="AI55:AW55"/>
    <mergeCell ref="AX55:BF55"/>
    <mergeCell ref="AF61:AH62"/>
    <mergeCell ref="AI61:AW62"/>
    <mergeCell ref="AX61:BF62"/>
    <mergeCell ref="L63:Z64"/>
    <mergeCell ref="AA63:AE64"/>
    <mergeCell ref="AF63:AG64"/>
    <mergeCell ref="AH63:AL64"/>
    <mergeCell ref="AM63:BF64"/>
    <mergeCell ref="L57:Z62"/>
    <mergeCell ref="AA57:AE62"/>
    <mergeCell ref="AF57:BF60"/>
    <mergeCell ref="CL60:CM62"/>
    <mergeCell ref="BR56:BU59"/>
    <mergeCell ref="BV56:CG59"/>
    <mergeCell ref="CH56:CK59"/>
    <mergeCell ref="CL56:CM57"/>
    <mergeCell ref="CL63:CN64"/>
    <mergeCell ref="CO63:DC64"/>
    <mergeCell ref="DD63:DK64"/>
    <mergeCell ref="L65:Z69"/>
    <mergeCell ref="AA65:AE69"/>
    <mergeCell ref="AF65:BF67"/>
    <mergeCell ref="BR65:BU68"/>
    <mergeCell ref="BV65:CG68"/>
    <mergeCell ref="CH65:CK68"/>
    <mergeCell ref="CL65:CM66"/>
    <mergeCell ref="CN65:CR66"/>
    <mergeCell ref="CS65:DK66"/>
    <mergeCell ref="CL67:CN68"/>
    <mergeCell ref="CO67:DC68"/>
    <mergeCell ref="DD67:DK68"/>
    <mergeCell ref="AF68:AH69"/>
    <mergeCell ref="AI68:AW69"/>
    <mergeCell ref="AX68:BF69"/>
    <mergeCell ref="BR69:BU73"/>
    <mergeCell ref="BV69:CG73"/>
    <mergeCell ref="B72:K122"/>
    <mergeCell ref="L72:Z75"/>
    <mergeCell ref="AA72:AE75"/>
    <mergeCell ref="AF72:BF73"/>
    <mergeCell ref="CL72:CN73"/>
    <mergeCell ref="CO72:DC73"/>
    <mergeCell ref="L76:Z77"/>
    <mergeCell ref="AA76:AE77"/>
    <mergeCell ref="AF76:AG77"/>
    <mergeCell ref="AH76:AL77"/>
    <mergeCell ref="CH69:CK73"/>
    <mergeCell ref="CL69:CM71"/>
    <mergeCell ref="CN69:CR71"/>
    <mergeCell ref="CS69:DK71"/>
    <mergeCell ref="B70:K71"/>
    <mergeCell ref="L70:Z71"/>
    <mergeCell ref="AA70:AE71"/>
    <mergeCell ref="AF70:AG71"/>
    <mergeCell ref="AH70:AL71"/>
    <mergeCell ref="AM70:BF71"/>
    <mergeCell ref="B53:K69"/>
    <mergeCell ref="L78:Z81"/>
    <mergeCell ref="AA78:AE81"/>
    <mergeCell ref="AF78:BF79"/>
    <mergeCell ref="BR79:BU83"/>
    <mergeCell ref="BV79:CG83"/>
    <mergeCell ref="CH79:CK83"/>
    <mergeCell ref="DD72:DK73"/>
    <mergeCell ref="AF74:AH75"/>
    <mergeCell ref="AI74:AW75"/>
    <mergeCell ref="AX74:BF75"/>
    <mergeCell ref="BR74:BU78"/>
    <mergeCell ref="BV74:CG78"/>
    <mergeCell ref="CH74:CK78"/>
    <mergeCell ref="CL74:CM76"/>
    <mergeCell ref="CN74:CR76"/>
    <mergeCell ref="CS74:DK76"/>
    <mergeCell ref="CL79:CM81"/>
    <mergeCell ref="CN79:CR81"/>
    <mergeCell ref="CS79:DK81"/>
    <mergeCell ref="AF80:AH81"/>
    <mergeCell ref="AI80:AW81"/>
    <mergeCell ref="AX80:BF81"/>
    <mergeCell ref="AM76:BF77"/>
    <mergeCell ref="CL77:CN78"/>
    <mergeCell ref="CO77:DC78"/>
    <mergeCell ref="DD77:DK78"/>
    <mergeCell ref="L84:Z87"/>
    <mergeCell ref="AA84:AE87"/>
    <mergeCell ref="AF84:BF85"/>
    <mergeCell ref="BR84:BU88"/>
    <mergeCell ref="BV84:CG88"/>
    <mergeCell ref="CH84:CK88"/>
    <mergeCell ref="CL84:CM86"/>
    <mergeCell ref="CN84:CR86"/>
    <mergeCell ref="L82:Z83"/>
    <mergeCell ref="AA82:AE83"/>
    <mergeCell ref="AF82:AG83"/>
    <mergeCell ref="AH82:AL83"/>
    <mergeCell ref="AM82:BF83"/>
    <mergeCell ref="CL82:CN83"/>
    <mergeCell ref="CS84:DK86"/>
    <mergeCell ref="AF86:AH87"/>
    <mergeCell ref="AI86:AW87"/>
    <mergeCell ref="AX86:BF87"/>
    <mergeCell ref="CL87:CN88"/>
    <mergeCell ref="CO87:DC88"/>
    <mergeCell ref="DD87:DK88"/>
    <mergeCell ref="CO82:DC83"/>
    <mergeCell ref="DD82:DK83"/>
    <mergeCell ref="CO91:CO92"/>
    <mergeCell ref="CP91:DK92"/>
    <mergeCell ref="BH93:BQ94"/>
    <mergeCell ref="CH93:CJ94"/>
    <mergeCell ref="CK93:CY94"/>
    <mergeCell ref="CZ93:DK94"/>
    <mergeCell ref="CH89:DK90"/>
    <mergeCell ref="L90:R98"/>
    <mergeCell ref="S90:Z93"/>
    <mergeCell ref="AA90:AE93"/>
    <mergeCell ref="AF90:AS93"/>
    <mergeCell ref="AT90:BF93"/>
    <mergeCell ref="BH91:BQ92"/>
    <mergeCell ref="BR91:CG94"/>
    <mergeCell ref="CH91:CI92"/>
    <mergeCell ref="CJ91:CN92"/>
    <mergeCell ref="L88:R89"/>
    <mergeCell ref="S88:AE89"/>
    <mergeCell ref="AF88:AS89"/>
    <mergeCell ref="AT88:BF89"/>
    <mergeCell ref="BH89:BQ90"/>
    <mergeCell ref="BR89:CG90"/>
    <mergeCell ref="CH95:CI96"/>
    <mergeCell ref="CJ95:CN96"/>
    <mergeCell ref="L99:R100"/>
    <mergeCell ref="CO95:CO96"/>
    <mergeCell ref="CP95:DK96"/>
    <mergeCell ref="S96:V98"/>
    <mergeCell ref="W97:Y98"/>
    <mergeCell ref="Z97:AN98"/>
    <mergeCell ref="AO97:BF98"/>
    <mergeCell ref="BH97:BQ122"/>
    <mergeCell ref="CH97:CJ98"/>
    <mergeCell ref="S94:V95"/>
    <mergeCell ref="W94:X96"/>
    <mergeCell ref="Y94:AC96"/>
    <mergeCell ref="AE94:BF96"/>
    <mergeCell ref="BH95:BQ96"/>
    <mergeCell ref="BR95:CG98"/>
    <mergeCell ref="CK97:CY98"/>
    <mergeCell ref="CZ97:DK98"/>
    <mergeCell ref="CH105:CJ106"/>
    <mergeCell ref="CK105:CY106"/>
    <mergeCell ref="CZ105:DK106"/>
    <mergeCell ref="CP107:DK108"/>
    <mergeCell ref="CH109:CJ110"/>
    <mergeCell ref="CK109:CY110"/>
    <mergeCell ref="CZ109:DK110"/>
    <mergeCell ref="L101:R122"/>
    <mergeCell ref="CH101:CJ102"/>
    <mergeCell ref="CK101:CY102"/>
    <mergeCell ref="CZ101:DK102"/>
    <mergeCell ref="S102:V106"/>
    <mergeCell ref="W102:X104"/>
    <mergeCell ref="Y102:AC104"/>
    <mergeCell ref="AD102:BF104"/>
    <mergeCell ref="BR103:CG106"/>
    <mergeCell ref="CH103:CI104"/>
    <mergeCell ref="CJ103:CN104"/>
    <mergeCell ref="CO103:CO104"/>
    <mergeCell ref="CP103:DK104"/>
    <mergeCell ref="W105:Y106"/>
    <mergeCell ref="Z105:AN106"/>
    <mergeCell ref="AO105:BF106"/>
    <mergeCell ref="S107:V109"/>
    <mergeCell ref="W107:BF109"/>
    <mergeCell ref="BR107:CG110"/>
    <mergeCell ref="CH107:CI108"/>
    <mergeCell ref="S110:V114"/>
    <mergeCell ref="S99:V101"/>
    <mergeCell ref="W99:BF101"/>
    <mergeCell ref="BR99:CG102"/>
    <mergeCell ref="CH99:CI100"/>
    <mergeCell ref="CJ107:CN108"/>
    <mergeCell ref="CO107:CO108"/>
    <mergeCell ref="CJ111:CN112"/>
    <mergeCell ref="CO111:CO112"/>
    <mergeCell ref="CP111:DK112"/>
    <mergeCell ref="CJ99:CN100"/>
    <mergeCell ref="CO99:CO100"/>
    <mergeCell ref="CP99:DK100"/>
    <mergeCell ref="W113:Y114"/>
    <mergeCell ref="Z113:AN114"/>
    <mergeCell ref="AO113:BF114"/>
    <mergeCell ref="CH113:CJ114"/>
    <mergeCell ref="CK113:CY114"/>
    <mergeCell ref="CZ113:DK114"/>
    <mergeCell ref="W110:X112"/>
    <mergeCell ref="Y110:AC112"/>
    <mergeCell ref="AD110:BF112"/>
    <mergeCell ref="BR111:CG114"/>
    <mergeCell ref="CH111:CI112"/>
    <mergeCell ref="CP115:DK116"/>
    <mergeCell ref="CH117:CJ118"/>
    <mergeCell ref="CK117:CY118"/>
    <mergeCell ref="CZ117:DK118"/>
    <mergeCell ref="S118:V122"/>
    <mergeCell ref="W118:X120"/>
    <mergeCell ref="Y118:AC120"/>
    <mergeCell ref="AD118:BF120"/>
    <mergeCell ref="BR119:CG122"/>
    <mergeCell ref="CH119:CI120"/>
    <mergeCell ref="S115:V117"/>
    <mergeCell ref="W115:BF117"/>
    <mergeCell ref="BR115:CG118"/>
    <mergeCell ref="CH115:CI116"/>
    <mergeCell ref="CJ115:CN116"/>
    <mergeCell ref="CO115:CO116"/>
    <mergeCell ref="CJ119:CN120"/>
    <mergeCell ref="CO119:CO120"/>
    <mergeCell ref="CP119:DK120"/>
    <mergeCell ref="W121:Y122"/>
    <mergeCell ref="Z121:AN122"/>
    <mergeCell ref="AO121:BF122"/>
    <mergeCell ref="CH121:CJ122"/>
    <mergeCell ref="CK121:CY122"/>
    <mergeCell ref="CZ121:DK122"/>
    <mergeCell ref="BY125:CD126"/>
    <mergeCell ref="CE125:CH126"/>
    <mergeCell ref="CI125:CN126"/>
    <mergeCell ref="CO125:CR126"/>
    <mergeCell ref="CS125:CU126"/>
    <mergeCell ref="CV125:DK128"/>
    <mergeCell ref="B123:BF123"/>
    <mergeCell ref="BH123:BQ124"/>
    <mergeCell ref="BR123:CU124"/>
    <mergeCell ref="CV123:DK124"/>
    <mergeCell ref="B124:K125"/>
    <mergeCell ref="L124:AE125"/>
    <mergeCell ref="AF124:BF125"/>
    <mergeCell ref="BH125:BQ132"/>
    <mergeCell ref="BR125:BV126"/>
    <mergeCell ref="BW125:BX126"/>
    <mergeCell ref="CV129:DK130"/>
    <mergeCell ref="L130:W131"/>
    <mergeCell ref="X130:AI131"/>
    <mergeCell ref="AJ130:AU131"/>
    <mergeCell ref="AV130:BF131"/>
    <mergeCell ref="BR131:BS131"/>
    <mergeCell ref="BT131:CD131"/>
    <mergeCell ref="CE131:CK131"/>
    <mergeCell ref="CL131:CR131"/>
    <mergeCell ref="CS131:CU131"/>
    <mergeCell ref="L128:BF129"/>
    <mergeCell ref="BR129:CU130"/>
    <mergeCell ref="BD132:BF132"/>
    <mergeCell ref="BR132:BS132"/>
    <mergeCell ref="BT132:CA132"/>
    <mergeCell ref="CB132:CI132"/>
    <mergeCell ref="CJ132:CU132"/>
    <mergeCell ref="AA3:BD3"/>
    <mergeCell ref="BN3:CJ3"/>
    <mergeCell ref="CZ5:DL8"/>
    <mergeCell ref="CZ9:DL9"/>
    <mergeCell ref="CZ10:DL11"/>
    <mergeCell ref="A133:DL133"/>
    <mergeCell ref="CV131:DK132"/>
    <mergeCell ref="L132:Q132"/>
    <mergeCell ref="R132:T132"/>
    <mergeCell ref="U132:W132"/>
    <mergeCell ref="X132:AC132"/>
    <mergeCell ref="AD132:AF132"/>
    <mergeCell ref="AG132:AI132"/>
    <mergeCell ref="AJ132:AO132"/>
    <mergeCell ref="AP132:AR132"/>
    <mergeCell ref="AS132:AU132"/>
    <mergeCell ref="B126:K132"/>
    <mergeCell ref="L126:U127"/>
    <mergeCell ref="W126:Z127"/>
    <mergeCell ref="AB126:AE127"/>
    <mergeCell ref="AF126:BF127"/>
    <mergeCell ref="BR127:CU128"/>
    <mergeCell ref="AV132:AZ132"/>
    <mergeCell ref="BA132:BC132"/>
  </mergeCells>
  <phoneticPr fontId="15"/>
  <dataValidations count="18">
    <dataValidation type="list" allowBlank="1" showInputMessage="1" sqref="CB132:CI132" xr:uid="{69FC9AC2-C788-4588-8231-46868548D230}">
      <formula1>$EO$2:$EO$3</formula1>
    </dataValidation>
    <dataValidation type="list" allowBlank="1" showInputMessage="1" sqref="BT132:CA132" xr:uid="{CD5BF605-72AA-43D4-87AA-2AC120E4F7B0}">
      <formula1>$EN$2:$EN$3</formula1>
    </dataValidation>
    <dataValidation type="list" allowBlank="1" showInputMessage="1" sqref="CL131:CR131" xr:uid="{2B1ACF0A-F966-46A5-812A-7FFEC06B34DA}">
      <formula1>$EM$2:$EM$3</formula1>
    </dataValidation>
    <dataValidation type="list" allowBlank="1" showInputMessage="1" sqref="CE131:CK131" xr:uid="{5EFFCFF8-9222-45F2-8B47-24C3A6A5031C}">
      <formula1>$EL$2:$EL$3</formula1>
    </dataValidation>
    <dataValidation type="list" allowBlank="1" showInputMessage="1" sqref="BT131:CD131" xr:uid="{E24683A8-6B27-409C-AFD9-4ACAF79022E0}">
      <formula1>$EK$2:$EK$7</formula1>
    </dataValidation>
    <dataValidation imeMode="off" allowBlank="1" showInputMessage="1" showErrorMessage="1" sqref="CO58:DC59 CO63:DC64 CO67:DC68 CO72:DC73 CO77:DC78 CO82:DC83 CO87:DC88" xr:uid="{A4EF972D-CF15-4F2D-B00B-2812E11ABFD2}"/>
    <dataValidation imeMode="hiragana" allowBlank="1" showInputMessage="1" sqref="EI1:EJ1" xr:uid="{26E9780E-2691-44B0-BE54-81620C13A882}"/>
    <dataValidation type="list" allowBlank="1" showInputMessage="1" showErrorMessage="1" sqref="L126:U127" xr:uid="{C70BB687-F05F-4E24-B327-E7736547C5D7}">
      <formula1>$EB$2:$EB$107</formula1>
    </dataValidation>
    <dataValidation type="list" allowBlank="1" showInputMessage="1" sqref="L130:BF131" xr:uid="{23E58B2C-94AD-43D3-ADC0-787D226C1DED}">
      <formula1>$EH$2:$EH$5</formula1>
    </dataValidation>
    <dataValidation type="list" allowBlank="1" showInputMessage="1" showErrorMessage="1" sqref="AV132 AJ132 L132 X132" xr:uid="{F966B258-07AF-4CCA-9B2B-C09BBDF30FE8}">
      <formula1>$EE$2:$EE$9</formula1>
    </dataValidation>
    <dataValidation type="list" allowBlank="1" showInputMessage="1" showErrorMessage="1" sqref="R132 BA132 W126 AD132 AP132" xr:uid="{75083139-E9D3-477D-A5FE-26A83B619625}">
      <formula1>$EC$2:$EC$14</formula1>
    </dataValidation>
    <dataValidation type="list" allowBlank="1" showInputMessage="1" showErrorMessage="1" sqref="U132 BD132 AB126 AG132 AS132" xr:uid="{F75F0506-3214-4F46-8454-4D32E6937D99}">
      <formula1>$ED$2:$ED$33</formula1>
    </dataValidation>
    <dataValidation type="list" imeMode="hiragana" allowBlank="1" showInputMessage="1" showErrorMessage="1" sqref="W1:Y1" xr:uid="{DED8C146-A31F-4134-A5F9-0ECF5929A7E7}">
      <formula1>$DX$2:$DX$3</formula1>
    </dataValidation>
    <dataValidation type="list" imeMode="hiragana" allowBlank="1" showInputMessage="1" showErrorMessage="1" sqref="S1:U1" xr:uid="{CA2ECEDA-4557-4A3B-867D-E0BFE46ADED0}">
      <formula1>$DW$2:$DW$3</formula1>
    </dataValidation>
    <dataValidation type="list" allowBlank="1" showInputMessage="1" showErrorMessage="1" sqref="BE40:BR40 BE49:BR49 BE44:BR44" xr:uid="{9ACA9799-0457-450C-9015-2A3C29AE71FC}">
      <formula1>$EA$2:$EA$51</formula1>
    </dataValidation>
    <dataValidation imeMode="disabled" allowBlank="1" showInputMessage="1" showErrorMessage="1" sqref="BD41:BJ41 BD37:BJ37 BD45:BJ46 CN84:CR85 BD43:BR43 CN56:CR57 CN60:CR61 CN65:CR66 CN69:CR70 CN74:CR75 CN79:CR80 BD48:BR48" xr:uid="{A0A49418-C162-4BCE-9316-9BD8AA47E656}"/>
    <dataValidation type="list" imeMode="hiragana" allowBlank="1" showInputMessage="1" sqref="BR19:BW19" xr:uid="{CDF1B696-8769-4235-AEB8-45F2079CE766}">
      <formula1>$DZ$2:$DZ$5</formula1>
    </dataValidation>
    <dataValidation imeMode="hiragana" allowBlank="1" showInputMessage="1" showErrorMessage="1" sqref="EM10:EO10 W94 AE94 Y94 DZ21:EJ34 BV55 DA12:DL14 BX19 CC19 CE19 CI19 BV20 CI26 BR26 BX26 CC26 CE26 CL58 BV27 CI33 BR33 CZ44 CC33 W121 BS39 BK37 W115 AV134:DL134 BK41 BS43 BS48 W107 CK3:CU3 CY34 CL4:CL5 CM30:CX32 CZ12 CL12:CX14 CY16 CO44 CL44 DC44 Y118 BV35 BR111 BR52:CK52 DE52:DE53 CM52:DD52 CL52:CL53 J139:K1048576 EK1:EP2 AV137:BH139 CL55:CL56 CH55 BH54:BH55 BH93 CH103 BR115 BH95 CH107 CO107 CJ107 CO103 CJ103 AV135:BH135 CL63 EK134:EO1048576 AY136:BH136 CL60:CL61 CS56:DK57 BD132:BF132 DM35:EJ1048576 CH119 CP135:DL139 EK11:EO132 AS139:AU139 CO119 CJ119 CS60:DK61 CL67 CG135:CO136 EP21:XFD1048576 L134:AU135 CL65 CS65:DK66 DM1:EF2 CL72 CL69:CL70 CS69:DK70 EC13:EF20 DM13:EA16 EH1:EH20 A134:I1048576 K136:AO136 CL77 CL74:CL75 CS74:DK75 CL82 BR55 J134:K136 CU141:DL142 CL79:CL80 CS79:DK80 T137:AU138 AF63 AH63 AF56 AH56 AF52 AH52 EI2:EJ20 AF70 AH70 BR89 AF76 AH76 CH89 AF82 AH82 BR91 CH91 CO91 CH109 CJ91 CH115 CH93 BR95 CH121 CG139:CO139 BR99 CO115 CJ115 CH117 CH95 BR103 CO95 CJ95 CH97 CH99 BR107 CO99 CJ99 CH101 CH105 BR119 CH111 CO111 CJ111 CH113 L139:M139 BH125 BR123 CV123 CV129 BR129 EL5:EO9 EP6:EP20 BE1 CY5:CZ5 W99 W102 DM17:DY34 Y102 W105 W110 DM3:DY12 Y110 W113 W118 CY3:DI3 CL30:CL33 W97 CZ30:DL32 EA18:EA20 EG19:EG20 DZ9:EA12 EA7:EA8 EC7:EC12 DZ17:DZ20 EE10:EE12 EF3:EF12 CL87 CL84:CL85 CS84:DK85 BN137:CR138 L140:DL140 L143:DL1048576 L141:BO142 EQ1:XFD20 EK8:EK9 EN1:EO3 A1 Z1:AA1 V1 R1 AZ1" xr:uid="{B3C15655-3579-4750-86E7-3A9D23856CE5}"/>
  </dataValidations>
  <printOptions horizontalCentered="1" verticalCentered="1"/>
  <pageMargins left="0" right="0" top="0" bottom="0" header="0.31496062992125984" footer="0"/>
  <pageSetup paperSize="9" scale="99" fitToHeight="2" orientation="landscape" blackAndWhite="1" horizontalDpi="4294967292" r:id="rId1"/>
  <rowBreaks count="1" manualBreakCount="1">
    <brk id="50" max="115"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1"/>
    <pageSetUpPr autoPageBreaks="0" fitToPage="1"/>
  </sheetPr>
  <dimension ref="A1:CN2651"/>
  <sheetViews>
    <sheetView showGridLines="0" showRowColHeaders="0" workbookViewId="0">
      <selection sqref="A1:AO3"/>
    </sheetView>
  </sheetViews>
  <sheetFormatPr defaultColWidth="0" defaultRowHeight="18.75" customHeight="1"/>
  <cols>
    <col min="1" max="1" width="1.25" style="127" customWidth="1"/>
    <col min="2" max="2" width="2.5" style="127" customWidth="1"/>
    <col min="3" max="3" width="5" style="128" customWidth="1"/>
    <col min="4" max="12" width="2.5" style="127" customWidth="1"/>
    <col min="13" max="42" width="2.5" style="128" customWidth="1"/>
    <col min="43" max="43" width="2.5" style="39" customWidth="1"/>
    <col min="44" max="61" width="1.25" style="12" customWidth="1"/>
    <col min="62" max="62" width="2.5" style="12" customWidth="1"/>
    <col min="63" max="63" width="2.5" style="3" hidden="1" customWidth="1"/>
    <col min="64" max="64" width="12.375" style="6" hidden="1" customWidth="1"/>
    <col min="65" max="65" width="8.25" style="6" hidden="1" customWidth="1"/>
    <col min="66" max="66" width="2.5" style="6" hidden="1" customWidth="1"/>
    <col min="67" max="67" width="2.5" style="8" hidden="1" customWidth="1"/>
    <col min="68" max="68" width="13.875" style="8" hidden="1" customWidth="1"/>
    <col min="69" max="77" width="2.25" style="8" hidden="1" customWidth="1"/>
    <col min="78" max="78" width="2.25" style="16" hidden="1" customWidth="1"/>
    <col min="79" max="79" width="16.125" style="1" hidden="1" customWidth="1"/>
    <col min="80" max="80" width="8.25" style="1" hidden="1" customWidth="1"/>
    <col min="81" max="81" width="20" style="1" hidden="1" customWidth="1"/>
    <col min="82" max="82" width="10" style="1" hidden="1" customWidth="1"/>
    <col min="83" max="84" width="19.75" style="1" hidden="1" customWidth="1"/>
    <col min="85" max="85" width="14.125" style="1" hidden="1" customWidth="1"/>
    <col min="86" max="86" width="6.5" style="1" hidden="1" customWidth="1"/>
    <col min="87" max="87" width="11.75" style="1" hidden="1" customWidth="1"/>
    <col min="88" max="88" width="20" style="1" hidden="1" customWidth="1"/>
    <col min="89" max="89" width="10" style="1" hidden="1" customWidth="1"/>
    <col min="90" max="90" width="20.75" style="1" hidden="1" customWidth="1"/>
    <col min="91" max="91" width="10.25" style="1" hidden="1" customWidth="1"/>
    <col min="92" max="92" width="9.625" style="1" hidden="1" customWidth="1"/>
    <col min="93" max="16384" width="2.5" style="1" hidden="1"/>
  </cols>
  <sheetData>
    <row r="1" spans="1:92" ht="15" customHeight="1">
      <c r="A1" s="1500" t="s">
        <v>891</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c r="AO1" s="1500"/>
      <c r="AP1" s="5"/>
      <c r="AQ1" s="81"/>
      <c r="BL1" s="1109" t="s">
        <v>190</v>
      </c>
      <c r="BM1" s="1109"/>
      <c r="BN1" s="1109"/>
      <c r="BO1" s="1109"/>
      <c r="BP1" s="1109"/>
      <c r="BQ1" s="1109"/>
      <c r="BR1" s="1109"/>
      <c r="BS1" s="1109"/>
      <c r="BT1" s="1109"/>
      <c r="BU1" s="1109"/>
      <c r="BV1" s="33"/>
      <c r="BW1" s="33"/>
      <c r="BX1" s="33"/>
      <c r="BY1" s="33"/>
      <c r="BZ1" s="15"/>
      <c r="CA1" s="4" t="s">
        <v>123</v>
      </c>
      <c r="CB1" s="4" t="s">
        <v>66</v>
      </c>
      <c r="CC1" s="4" t="s">
        <v>127</v>
      </c>
      <c r="CD1" s="4" t="s">
        <v>362</v>
      </c>
      <c r="CE1" s="4" t="s">
        <v>827</v>
      </c>
      <c r="CF1" s="4" t="s">
        <v>545</v>
      </c>
      <c r="CG1" s="4" t="s">
        <v>377</v>
      </c>
      <c r="CH1" s="4" t="s">
        <v>395</v>
      </c>
      <c r="CI1" s="4" t="s">
        <v>398</v>
      </c>
      <c r="CJ1" s="4" t="s">
        <v>411</v>
      </c>
      <c r="CK1" s="4" t="s">
        <v>413</v>
      </c>
      <c r="CL1" s="4" t="s">
        <v>540</v>
      </c>
      <c r="CM1" s="4" t="s">
        <v>553</v>
      </c>
      <c r="CN1" s="4" t="s">
        <v>553</v>
      </c>
    </row>
    <row r="2" spans="1:92" ht="15" customHeigh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c r="AO2" s="1500"/>
      <c r="AP2" s="5"/>
      <c r="AQ2" s="81"/>
      <c r="CA2" s="1" t="s">
        <v>699</v>
      </c>
      <c r="CB2" s="1" t="s">
        <v>703</v>
      </c>
      <c r="CC2" s="1" t="s">
        <v>819</v>
      </c>
      <c r="CD2" s="1" t="s">
        <v>363</v>
      </c>
      <c r="CE2" s="1" t="s">
        <v>826</v>
      </c>
      <c r="CF2" s="1" t="s">
        <v>826</v>
      </c>
      <c r="CH2" s="1" t="s">
        <v>823</v>
      </c>
      <c r="CI2" s="1" t="s">
        <v>824</v>
      </c>
      <c r="CL2" s="1" t="s">
        <v>718</v>
      </c>
      <c r="CN2" s="1" t="s">
        <v>1002</v>
      </c>
    </row>
    <row r="3" spans="1:92" ht="15" customHeight="1">
      <c r="A3" s="1500"/>
      <c r="B3" s="1500"/>
      <c r="C3" s="1500"/>
      <c r="D3" s="1500"/>
      <c r="E3" s="1500"/>
      <c r="F3" s="1500"/>
      <c r="G3" s="1500"/>
      <c r="H3" s="1500"/>
      <c r="I3" s="1500"/>
      <c r="J3" s="1500"/>
      <c r="K3" s="1500"/>
      <c r="L3" s="1500"/>
      <c r="M3" s="1500"/>
      <c r="N3" s="1500"/>
      <c r="O3" s="1500"/>
      <c r="P3" s="1500"/>
      <c r="Q3" s="1500"/>
      <c r="R3" s="1500"/>
      <c r="S3" s="1500"/>
      <c r="T3" s="1500"/>
      <c r="U3" s="1500"/>
      <c r="V3" s="1500"/>
      <c r="W3" s="1500"/>
      <c r="X3" s="1500"/>
      <c r="Y3" s="1500"/>
      <c r="Z3" s="1500"/>
      <c r="AA3" s="1500"/>
      <c r="AB3" s="1500"/>
      <c r="AC3" s="1500"/>
      <c r="AD3" s="1500"/>
      <c r="AE3" s="1500"/>
      <c r="AF3" s="1500"/>
      <c r="AG3" s="1500"/>
      <c r="AH3" s="1500"/>
      <c r="AI3" s="1500"/>
      <c r="AJ3" s="1500"/>
      <c r="AK3" s="1500"/>
      <c r="AL3" s="1500"/>
      <c r="AM3" s="1500"/>
      <c r="AN3" s="1500"/>
      <c r="AO3" s="1500"/>
      <c r="AP3" s="5"/>
      <c r="AQ3" s="81"/>
      <c r="CA3" s="1" t="s">
        <v>730</v>
      </c>
      <c r="CB3" s="1" t="s">
        <v>134</v>
      </c>
      <c r="CC3" s="1" t="s">
        <v>164</v>
      </c>
      <c r="CD3" s="1" t="s">
        <v>327</v>
      </c>
      <c r="CE3" s="1" t="s">
        <v>1098</v>
      </c>
      <c r="CG3" s="1" t="s">
        <v>378</v>
      </c>
      <c r="CH3" s="1" t="s">
        <v>393</v>
      </c>
      <c r="CI3" s="1" t="s">
        <v>129</v>
      </c>
      <c r="CJ3" s="1" t="s">
        <v>410</v>
      </c>
      <c r="CK3" s="1" t="s">
        <v>426</v>
      </c>
      <c r="CL3" s="9"/>
      <c r="CM3" s="1" t="s">
        <v>554</v>
      </c>
      <c r="CN3" s="1" t="s">
        <v>570</v>
      </c>
    </row>
    <row r="4" spans="1:92" ht="15" customHeight="1" thickBot="1">
      <c r="A4" s="35"/>
      <c r="B4" s="35"/>
      <c r="C4" s="36"/>
      <c r="D4" s="35"/>
      <c r="E4" s="35"/>
      <c r="F4" s="35"/>
      <c r="G4" s="35"/>
      <c r="H4" s="35"/>
      <c r="I4" s="35"/>
      <c r="J4" s="35"/>
      <c r="K4" s="35"/>
      <c r="L4" s="35"/>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CA4" s="1" t="s">
        <v>708</v>
      </c>
      <c r="CB4" s="1" t="s">
        <v>135</v>
      </c>
      <c r="CC4" s="1" t="s">
        <v>165</v>
      </c>
      <c r="CD4" s="1" t="s">
        <v>820</v>
      </c>
      <c r="CE4" s="1" t="s">
        <v>715</v>
      </c>
      <c r="CF4" s="1" t="s">
        <v>1039</v>
      </c>
      <c r="CG4" s="1" t="s">
        <v>379</v>
      </c>
      <c r="CH4" s="1" t="s">
        <v>394</v>
      </c>
      <c r="CI4" s="1" t="s">
        <v>485</v>
      </c>
      <c r="CK4" s="1" t="s">
        <v>892</v>
      </c>
      <c r="CL4" s="1" t="s">
        <v>537</v>
      </c>
      <c r="CM4" s="1" t="s">
        <v>555</v>
      </c>
      <c r="CN4" s="1" t="s">
        <v>571</v>
      </c>
    </row>
    <row r="5" spans="1:92" ht="15" customHeight="1" thickTop="1" thickBot="1">
      <c r="A5" s="35"/>
      <c r="B5" s="35"/>
      <c r="C5" s="1497" t="s">
        <v>70</v>
      </c>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c r="AH5" s="1498"/>
      <c r="AI5" s="1498"/>
      <c r="AJ5" s="1498"/>
      <c r="AK5" s="1498"/>
      <c r="AL5" s="1498"/>
      <c r="AM5" s="1498"/>
      <c r="AN5" s="1498"/>
      <c r="AO5" s="1499"/>
      <c r="AP5" s="36"/>
      <c r="CA5" s="1" t="s">
        <v>719</v>
      </c>
      <c r="CC5" s="1" t="s">
        <v>166</v>
      </c>
      <c r="CD5" s="1" t="s">
        <v>315</v>
      </c>
      <c r="CE5" s="1" t="s">
        <v>1098</v>
      </c>
      <c r="CF5" s="1" t="s">
        <v>2396</v>
      </c>
      <c r="CI5" s="1" t="s">
        <v>399</v>
      </c>
      <c r="CK5" s="1" t="s">
        <v>414</v>
      </c>
      <c r="CL5" s="1" t="s">
        <v>538</v>
      </c>
    </row>
    <row r="6" spans="1:92" ht="15" customHeight="1" thickTop="1" thickBot="1">
      <c r="A6" s="35"/>
      <c r="B6" s="35"/>
      <c r="C6" s="36"/>
      <c r="D6" s="35"/>
      <c r="E6" s="35"/>
      <c r="F6" s="35"/>
      <c r="G6" s="35"/>
      <c r="H6" s="35"/>
      <c r="I6" s="35"/>
      <c r="J6" s="35"/>
      <c r="K6" s="35"/>
      <c r="L6" s="35"/>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4"/>
      <c r="AQ6" s="82"/>
      <c r="CA6" s="1" t="s">
        <v>720</v>
      </c>
      <c r="CB6" s="1" t="s">
        <v>703</v>
      </c>
      <c r="CC6" s="1" t="s">
        <v>167</v>
      </c>
      <c r="CD6" s="1" t="s">
        <v>316</v>
      </c>
      <c r="CE6" s="1" t="s">
        <v>1039</v>
      </c>
      <c r="CF6" s="1" t="s">
        <v>2397</v>
      </c>
      <c r="CI6" s="1" t="s">
        <v>400</v>
      </c>
      <c r="CK6" s="1" t="s">
        <v>415</v>
      </c>
      <c r="CL6" s="1" t="s">
        <v>539</v>
      </c>
    </row>
    <row r="7" spans="1:92" ht="15" customHeight="1" thickTop="1">
      <c r="A7" s="35"/>
      <c r="B7" s="57"/>
      <c r="C7" s="58"/>
      <c r="D7" s="58"/>
      <c r="E7" s="58"/>
      <c r="F7" s="58"/>
      <c r="G7" s="59"/>
      <c r="H7" s="59"/>
      <c r="I7" s="59"/>
      <c r="J7" s="59"/>
      <c r="K7" s="59"/>
      <c r="L7" s="59"/>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93"/>
      <c r="AP7" s="36"/>
      <c r="AR7" s="1501" t="s">
        <v>1796</v>
      </c>
      <c r="AS7" s="1502"/>
      <c r="AT7" s="1502"/>
      <c r="AU7" s="1502"/>
      <c r="AV7" s="1502"/>
      <c r="AW7" s="1502"/>
      <c r="AX7" s="1502"/>
      <c r="AY7" s="1502"/>
      <c r="AZ7" s="1502"/>
      <c r="BA7" s="1502"/>
      <c r="BB7" s="1502"/>
      <c r="BC7" s="1502"/>
      <c r="BD7" s="1502"/>
      <c r="BE7" s="1502"/>
      <c r="BF7" s="1502"/>
      <c r="BG7" s="1502"/>
      <c r="BH7" s="1502"/>
      <c r="BI7" s="1503"/>
      <c r="CA7" s="1" t="s">
        <v>721</v>
      </c>
      <c r="CB7" s="1" t="s">
        <v>1024</v>
      </c>
      <c r="CC7" s="1" t="s">
        <v>168</v>
      </c>
      <c r="CD7" s="1" t="s">
        <v>317</v>
      </c>
      <c r="CE7" s="1" t="s">
        <v>2396</v>
      </c>
      <c r="CF7" s="1" t="s">
        <v>2398</v>
      </c>
      <c r="CI7" s="1" t="s">
        <v>401</v>
      </c>
      <c r="CK7" s="1" t="s">
        <v>416</v>
      </c>
    </row>
    <row r="8" spans="1:92" ht="15" customHeight="1">
      <c r="A8" s="35"/>
      <c r="B8" s="61"/>
      <c r="C8" s="1469" t="s">
        <v>766</v>
      </c>
      <c r="D8" s="1397"/>
      <c r="E8" s="1397"/>
      <c r="F8" s="1398"/>
      <c r="G8" s="1473" t="s">
        <v>4</v>
      </c>
      <c r="H8" s="1473"/>
      <c r="I8" s="1473"/>
      <c r="J8" s="1473"/>
      <c r="K8" s="1473"/>
      <c r="L8" s="1474"/>
      <c r="M8" s="1026"/>
      <c r="N8" s="1027"/>
      <c r="O8" s="1027"/>
      <c r="P8" s="1027"/>
      <c r="Q8" s="1027"/>
      <c r="R8" s="1027"/>
      <c r="S8" s="1027"/>
      <c r="T8" s="1027"/>
      <c r="U8" s="1027"/>
      <c r="V8" s="1029"/>
      <c r="W8" s="1178" t="s">
        <v>175</v>
      </c>
      <c r="X8" s="1179"/>
      <c r="Y8" s="1179"/>
      <c r="Z8" s="1179"/>
      <c r="AA8" s="1179"/>
      <c r="AB8" s="1179"/>
      <c r="AC8" s="1179"/>
      <c r="AD8" s="1179"/>
      <c r="AE8" s="1179"/>
      <c r="AF8" s="1179"/>
      <c r="AG8" s="1179"/>
      <c r="AH8" s="1179"/>
      <c r="AI8" s="1179"/>
      <c r="AJ8" s="1179"/>
      <c r="AK8" s="1179"/>
      <c r="AL8" s="1179"/>
      <c r="AM8" s="1180"/>
      <c r="AN8" s="36"/>
      <c r="AO8" s="94"/>
      <c r="AP8" s="36"/>
      <c r="AR8" s="1504"/>
      <c r="AS8" s="1505"/>
      <c r="AT8" s="1505"/>
      <c r="AU8" s="1505"/>
      <c r="AV8" s="1505"/>
      <c r="AW8" s="1505"/>
      <c r="AX8" s="1505"/>
      <c r="AY8" s="1505"/>
      <c r="AZ8" s="1505"/>
      <c r="BA8" s="1505"/>
      <c r="BB8" s="1505"/>
      <c r="BC8" s="1505"/>
      <c r="BD8" s="1505"/>
      <c r="BE8" s="1505"/>
      <c r="BF8" s="1505"/>
      <c r="BG8" s="1505"/>
      <c r="BH8" s="1505"/>
      <c r="BI8" s="1506"/>
      <c r="CA8" s="1" t="s">
        <v>722</v>
      </c>
      <c r="CB8" s="1" t="s">
        <v>134</v>
      </c>
      <c r="CC8" s="1" t="s">
        <v>169</v>
      </c>
      <c r="CD8" s="1" t="s">
        <v>318</v>
      </c>
      <c r="CE8" s="1" t="s">
        <v>2397</v>
      </c>
      <c r="CF8" s="1" t="s">
        <v>2399</v>
      </c>
      <c r="CI8" s="1" t="s">
        <v>402</v>
      </c>
      <c r="CK8" s="1" t="s">
        <v>417</v>
      </c>
    </row>
    <row r="9" spans="1:92" ht="15" hidden="1" customHeight="1">
      <c r="A9" s="40"/>
      <c r="B9" s="61"/>
      <c r="C9" s="1470"/>
      <c r="D9" s="1399"/>
      <c r="E9" s="1399"/>
      <c r="F9" s="1400"/>
      <c r="G9" s="708" t="s">
        <v>365</v>
      </c>
      <c r="H9" s="708"/>
      <c r="I9" s="708"/>
      <c r="J9" s="708"/>
      <c r="K9" s="708"/>
      <c r="L9" s="1403"/>
      <c r="M9" s="1408" t="s">
        <v>126</v>
      </c>
      <c r="N9" s="1409"/>
      <c r="O9" s="1410"/>
      <c r="P9" s="13" t="str">
        <f t="shared" ref="P9:AI9" si="0">MID($M$8,COLUMN()-15,1)</f>
        <v/>
      </c>
      <c r="Q9" s="13" t="str">
        <f t="shared" si="0"/>
        <v/>
      </c>
      <c r="R9" s="13" t="str">
        <f t="shared" si="0"/>
        <v/>
      </c>
      <c r="S9" s="13" t="str">
        <f t="shared" si="0"/>
        <v/>
      </c>
      <c r="T9" s="13" t="str">
        <f t="shared" si="0"/>
        <v/>
      </c>
      <c r="U9" s="13" t="str">
        <f t="shared" si="0"/>
        <v/>
      </c>
      <c r="V9" s="13" t="str">
        <f t="shared" si="0"/>
        <v/>
      </c>
      <c r="W9" s="13" t="str">
        <f t="shared" si="0"/>
        <v/>
      </c>
      <c r="X9" s="13" t="str">
        <f t="shared" si="0"/>
        <v/>
      </c>
      <c r="Y9" s="13" t="str">
        <f t="shared" si="0"/>
        <v/>
      </c>
      <c r="Z9" s="13" t="str">
        <f t="shared" si="0"/>
        <v/>
      </c>
      <c r="AA9" s="13" t="str">
        <f t="shared" si="0"/>
        <v/>
      </c>
      <c r="AB9" s="13" t="str">
        <f t="shared" si="0"/>
        <v/>
      </c>
      <c r="AC9" s="13" t="str">
        <f t="shared" si="0"/>
        <v/>
      </c>
      <c r="AD9" s="13" t="str">
        <f t="shared" si="0"/>
        <v/>
      </c>
      <c r="AE9" s="13" t="str">
        <f t="shared" si="0"/>
        <v/>
      </c>
      <c r="AF9" s="13" t="str">
        <f t="shared" si="0"/>
        <v/>
      </c>
      <c r="AG9" s="13" t="str">
        <f t="shared" si="0"/>
        <v/>
      </c>
      <c r="AH9" s="13" t="str">
        <f t="shared" si="0"/>
        <v/>
      </c>
      <c r="AI9" s="13" t="str">
        <f t="shared" si="0"/>
        <v/>
      </c>
      <c r="AJ9" s="1404"/>
      <c r="AK9" s="1405"/>
      <c r="AL9" s="1405"/>
      <c r="AM9" s="1406"/>
      <c r="AN9" s="36"/>
      <c r="AO9" s="94"/>
      <c r="AP9" s="36"/>
      <c r="CA9" s="1" t="s">
        <v>723</v>
      </c>
      <c r="CB9" s="1" t="s">
        <v>135</v>
      </c>
      <c r="CC9" s="1" t="s">
        <v>170</v>
      </c>
      <c r="CD9" s="1" t="s">
        <v>319</v>
      </c>
      <c r="CE9" s="1" t="s">
        <v>2398</v>
      </c>
      <c r="CF9" s="1" t="s">
        <v>2400</v>
      </c>
      <c r="CI9" s="1" t="s">
        <v>403</v>
      </c>
      <c r="CK9" s="1" t="s">
        <v>418</v>
      </c>
    </row>
    <row r="10" spans="1:92" ht="15" customHeight="1">
      <c r="A10" s="35"/>
      <c r="B10" s="61"/>
      <c r="C10" s="1470"/>
      <c r="D10" s="1399"/>
      <c r="E10" s="1399"/>
      <c r="F10" s="1400"/>
      <c r="G10" s="708"/>
      <c r="H10" s="708"/>
      <c r="I10" s="708"/>
      <c r="J10" s="708"/>
      <c r="K10" s="708"/>
      <c r="L10" s="1403"/>
      <c r="M10" s="947"/>
      <c r="N10" s="920"/>
      <c r="O10" s="920"/>
      <c r="P10" s="920"/>
      <c r="Q10" s="920"/>
      <c r="R10" s="920"/>
      <c r="S10" s="920"/>
      <c r="T10" s="920"/>
      <c r="U10" s="920"/>
      <c r="V10" s="920"/>
      <c r="W10" s="920"/>
      <c r="X10" s="920"/>
      <c r="Y10" s="920"/>
      <c r="Z10" s="921"/>
      <c r="AA10" s="1179" t="s">
        <v>550</v>
      </c>
      <c r="AB10" s="1179"/>
      <c r="AC10" s="1179"/>
      <c r="AD10" s="1179"/>
      <c r="AE10" s="1179"/>
      <c r="AF10" s="1179"/>
      <c r="AG10" s="1179"/>
      <c r="AH10" s="1179"/>
      <c r="AI10" s="1179"/>
      <c r="AJ10" s="1179"/>
      <c r="AK10" s="1179"/>
      <c r="AL10" s="1179"/>
      <c r="AM10" s="1180"/>
      <c r="AN10" s="36"/>
      <c r="AO10" s="94"/>
      <c r="AP10" s="36"/>
      <c r="AR10" s="1528" t="s">
        <v>1797</v>
      </c>
      <c r="AS10" s="1529"/>
      <c r="AT10" s="1529"/>
      <c r="AU10" s="1529"/>
      <c r="AV10" s="1529"/>
      <c r="AW10" s="1529"/>
      <c r="AX10" s="1529"/>
      <c r="AY10" s="1529"/>
      <c r="AZ10" s="1529"/>
      <c r="BA10" s="1529"/>
      <c r="BB10" s="1529"/>
      <c r="BC10" s="1529"/>
      <c r="BD10" s="1529"/>
      <c r="BE10" s="1529"/>
      <c r="BF10" s="1529"/>
      <c r="BG10" s="1529"/>
      <c r="BH10" s="1529"/>
      <c r="BI10" s="1530"/>
      <c r="CA10" s="1" t="s">
        <v>724</v>
      </c>
      <c r="CC10" s="1" t="s">
        <v>171</v>
      </c>
      <c r="CD10" s="1" t="s">
        <v>320</v>
      </c>
      <c r="CE10" s="1" t="s">
        <v>2399</v>
      </c>
      <c r="CF10" s="1" t="s">
        <v>2401</v>
      </c>
      <c r="CI10" s="1" t="s">
        <v>404</v>
      </c>
      <c r="CK10" s="1" t="s">
        <v>419</v>
      </c>
    </row>
    <row r="11" spans="1:92" ht="15" hidden="1" customHeight="1">
      <c r="A11" s="40"/>
      <c r="B11" s="61"/>
      <c r="C11" s="1470"/>
      <c r="D11" s="1399"/>
      <c r="E11" s="1399"/>
      <c r="F11" s="1400"/>
      <c r="G11" s="1420"/>
      <c r="H11" s="1420"/>
      <c r="I11" s="1420"/>
      <c r="J11" s="1420"/>
      <c r="K11" s="1420"/>
      <c r="L11" s="1421"/>
      <c r="M11" s="1408" t="s">
        <v>126</v>
      </c>
      <c r="N11" s="1409"/>
      <c r="O11" s="1410"/>
      <c r="P11" s="13" t="str">
        <f t="shared" ref="P11:AI11" si="1">MID($M$10,COLUMN()-15,1)</f>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c r="AF11" s="13" t="str">
        <f t="shared" si="1"/>
        <v/>
      </c>
      <c r="AG11" s="13" t="str">
        <f t="shared" si="1"/>
        <v/>
      </c>
      <c r="AH11" s="13" t="str">
        <f t="shared" si="1"/>
        <v/>
      </c>
      <c r="AI11" s="13" t="str">
        <f t="shared" si="1"/>
        <v/>
      </c>
      <c r="AJ11" s="1404"/>
      <c r="AK11" s="1405"/>
      <c r="AL11" s="1405"/>
      <c r="AM11" s="1406"/>
      <c r="AN11" s="36"/>
      <c r="AO11" s="94"/>
      <c r="AP11" s="36"/>
      <c r="AR11" s="1528" t="s">
        <v>1797</v>
      </c>
      <c r="AS11" s="1529"/>
      <c r="AT11" s="1529"/>
      <c r="AU11" s="1529"/>
      <c r="AV11" s="1529"/>
      <c r="AW11" s="1529"/>
      <c r="AX11" s="1529"/>
      <c r="AY11" s="1529"/>
      <c r="AZ11" s="1529"/>
      <c r="BA11" s="1529"/>
      <c r="BB11" s="1529"/>
      <c r="BC11" s="1529"/>
      <c r="BD11" s="1529"/>
      <c r="BE11" s="1529"/>
      <c r="BF11" s="1529"/>
      <c r="BG11" s="1529"/>
      <c r="BH11" s="1529"/>
      <c r="BI11" s="1530"/>
      <c r="CA11" s="1" t="s">
        <v>725</v>
      </c>
      <c r="CC11" s="1" t="s">
        <v>172</v>
      </c>
      <c r="CD11" s="1" t="s">
        <v>321</v>
      </c>
      <c r="CE11" s="1" t="s">
        <v>2400</v>
      </c>
      <c r="CF11" s="1" t="s">
        <v>2402</v>
      </c>
      <c r="CI11" s="1" t="s">
        <v>405</v>
      </c>
      <c r="CK11" s="1" t="s">
        <v>420</v>
      </c>
    </row>
    <row r="12" spans="1:92" ht="15" customHeight="1">
      <c r="A12" s="35"/>
      <c r="B12" s="61"/>
      <c r="C12" s="1470"/>
      <c r="D12" s="1399"/>
      <c r="E12" s="1399"/>
      <c r="F12" s="1400"/>
      <c r="G12" s="1002" t="s">
        <v>65</v>
      </c>
      <c r="H12" s="1002"/>
      <c r="I12" s="1002"/>
      <c r="J12" s="1002"/>
      <c r="K12" s="1002"/>
      <c r="L12" s="1003"/>
      <c r="M12" s="867" t="s">
        <v>703</v>
      </c>
      <c r="N12" s="812"/>
      <c r="O12" s="812"/>
      <c r="P12" s="857"/>
      <c r="Q12" s="858"/>
      <c r="R12" s="44" t="s">
        <v>131</v>
      </c>
      <c r="S12" s="857"/>
      <c r="T12" s="858"/>
      <c r="U12" s="43" t="s">
        <v>132</v>
      </c>
      <c r="V12" s="857"/>
      <c r="W12" s="858"/>
      <c r="X12" s="43" t="s">
        <v>133</v>
      </c>
      <c r="Y12" s="964"/>
      <c r="Z12" s="964"/>
      <c r="AA12" s="964"/>
      <c r="AB12" s="964"/>
      <c r="AC12" s="964"/>
      <c r="AD12" s="964"/>
      <c r="AE12" s="964"/>
      <c r="AF12" s="964"/>
      <c r="AG12" s="964"/>
      <c r="AH12" s="964"/>
      <c r="AI12" s="964"/>
      <c r="AJ12" s="964"/>
      <c r="AK12" s="964"/>
      <c r="AL12" s="964"/>
      <c r="AM12" s="965"/>
      <c r="AN12" s="36"/>
      <c r="AO12" s="94"/>
      <c r="AP12" s="36"/>
      <c r="AR12" s="1531" t="s">
        <v>1798</v>
      </c>
      <c r="AS12" s="1532"/>
      <c r="AT12" s="1532"/>
      <c r="AU12" s="1532"/>
      <c r="AV12" s="1532"/>
      <c r="AW12" s="1532"/>
      <c r="AX12" s="1532"/>
      <c r="AY12" s="1532"/>
      <c r="AZ12" s="1532"/>
      <c r="BA12" s="1532"/>
      <c r="BB12" s="1532"/>
      <c r="BC12" s="1532"/>
      <c r="BD12" s="1532"/>
      <c r="BE12" s="1532"/>
      <c r="BF12" s="1532"/>
      <c r="BG12" s="1532"/>
      <c r="BH12" s="1532"/>
      <c r="BI12" s="1533"/>
      <c r="BL12" s="7" t="str">
        <f>IF(M12="選択▼","",M12&amp;P12&amp;R12&amp;S12&amp;U12&amp;V12&amp;X12)</f>
        <v/>
      </c>
      <c r="BM12" s="20" t="str">
        <f>MID(P12,COLUMN()-64,1)</f>
        <v/>
      </c>
      <c r="BN12" s="20" t="str">
        <f>MID(P12,COLUMN()-64,1)</f>
        <v/>
      </c>
      <c r="BO12" s="20" t="str">
        <f>MID(S12,COLUMN()-66,1)</f>
        <v/>
      </c>
      <c r="BP12" s="20" t="str">
        <f>MID(S12,COLUMN()-66,1)</f>
        <v/>
      </c>
      <c r="BQ12" s="20" t="str">
        <f>MID(V12,COLUMN()-68,1)</f>
        <v/>
      </c>
      <c r="BR12" s="20" t="str">
        <f>MID(V12,COLUMN()-68,1)</f>
        <v/>
      </c>
      <c r="BS12" s="25" t="str">
        <f>IF(★その他入力!M12="平成","H",IF(★その他入力!M12="昭和","S",IF(★その他入力!M12="大正","T",IF(★その他入力!M12="明治","M",""))))</f>
        <v/>
      </c>
      <c r="CA12" s="1" t="s">
        <v>726</v>
      </c>
      <c r="CC12" s="1" t="s">
        <v>173</v>
      </c>
      <c r="CD12" s="1" t="s">
        <v>322</v>
      </c>
      <c r="CE12" s="1" t="s">
        <v>2401</v>
      </c>
      <c r="CF12" s="1" t="s">
        <v>2403</v>
      </c>
      <c r="CI12" s="1" t="s">
        <v>406</v>
      </c>
      <c r="CK12" s="1" t="s">
        <v>421</v>
      </c>
    </row>
    <row r="13" spans="1:92" ht="15" customHeight="1">
      <c r="A13" s="35"/>
      <c r="B13" s="61"/>
      <c r="C13" s="1470"/>
      <c r="D13" s="1399"/>
      <c r="E13" s="1399"/>
      <c r="F13" s="1400"/>
      <c r="G13" s="1397" t="s">
        <v>875</v>
      </c>
      <c r="H13" s="1397"/>
      <c r="I13" s="1397"/>
      <c r="J13" s="1397"/>
      <c r="K13" s="1397"/>
      <c r="L13" s="1398"/>
      <c r="M13" s="969" t="s">
        <v>699</v>
      </c>
      <c r="N13" s="939"/>
      <c r="O13" s="939"/>
      <c r="P13" s="939"/>
      <c r="Q13" s="939"/>
      <c r="R13" s="1049"/>
      <c r="S13" s="1049"/>
      <c r="T13" s="1049"/>
      <c r="U13" s="1049"/>
      <c r="V13" s="1050"/>
      <c r="W13" s="963"/>
      <c r="X13" s="964"/>
      <c r="Y13" s="964"/>
      <c r="Z13" s="964"/>
      <c r="AA13" s="964"/>
      <c r="AB13" s="964"/>
      <c r="AC13" s="964"/>
      <c r="AD13" s="964"/>
      <c r="AE13" s="964"/>
      <c r="AF13" s="964"/>
      <c r="AG13" s="964"/>
      <c r="AH13" s="964"/>
      <c r="AI13" s="964"/>
      <c r="AJ13" s="964"/>
      <c r="AK13" s="964"/>
      <c r="AL13" s="964"/>
      <c r="AM13" s="965"/>
      <c r="AN13" s="36"/>
      <c r="AO13" s="94"/>
      <c r="AP13" s="36"/>
      <c r="AR13" s="1531" t="s">
        <v>1799</v>
      </c>
      <c r="AS13" s="1532"/>
      <c r="AT13" s="1532"/>
      <c r="AU13" s="1532"/>
      <c r="AV13" s="1532"/>
      <c r="AW13" s="1532"/>
      <c r="AX13" s="1532"/>
      <c r="AY13" s="1532"/>
      <c r="AZ13" s="1532"/>
      <c r="BA13" s="1532"/>
      <c r="BB13" s="1532"/>
      <c r="BC13" s="1532"/>
      <c r="BD13" s="1532"/>
      <c r="BE13" s="1532"/>
      <c r="BF13" s="1532"/>
      <c r="BG13" s="1532"/>
      <c r="BH13" s="1532"/>
      <c r="BI13" s="1533"/>
      <c r="BL13" s="7" t="str">
        <f>IF(M13="選択　▼","",LEFT(M13,2))</f>
        <v/>
      </c>
      <c r="BM13" s="20" t="str">
        <f>MID($BL13,COLUMN()-64,1)</f>
        <v/>
      </c>
      <c r="BN13" s="20" t="str">
        <f>MID($BL13,COLUMN()-64,1)</f>
        <v/>
      </c>
      <c r="BP13" s="7" t="str">
        <f>IF(M13="選択　▼","",RIGHT(M13,LEN(M13)-(FIND("（",M13)-1)))</f>
        <v/>
      </c>
      <c r="CA13" s="1" t="s">
        <v>727</v>
      </c>
      <c r="CC13" s="1" t="s">
        <v>174</v>
      </c>
      <c r="CD13" s="1" t="s">
        <v>323</v>
      </c>
      <c r="CE13" s="1" t="s">
        <v>2402</v>
      </c>
      <c r="CF13" s="1" t="s">
        <v>2404</v>
      </c>
      <c r="CI13" s="1" t="s">
        <v>407</v>
      </c>
      <c r="CK13" s="1" t="s">
        <v>422</v>
      </c>
    </row>
    <row r="14" spans="1:92" ht="15" customHeight="1" thickBot="1">
      <c r="A14" s="35"/>
      <c r="B14" s="61"/>
      <c r="C14" s="1470"/>
      <c r="D14" s="1399"/>
      <c r="E14" s="1399"/>
      <c r="F14" s="1400"/>
      <c r="G14" s="1399"/>
      <c r="H14" s="1399"/>
      <c r="I14" s="1399"/>
      <c r="J14" s="1399"/>
      <c r="K14" s="1399"/>
      <c r="L14" s="1400"/>
      <c r="M14" s="45" t="s">
        <v>7</v>
      </c>
      <c r="N14" s="892"/>
      <c r="O14" s="892"/>
      <c r="P14" s="892"/>
      <c r="Q14" s="892"/>
      <c r="R14" s="963" t="s">
        <v>6</v>
      </c>
      <c r="S14" s="964"/>
      <c r="T14" s="964"/>
      <c r="U14" s="964"/>
      <c r="V14" s="964"/>
      <c r="W14" s="964"/>
      <c r="X14" s="964"/>
      <c r="Y14" s="964"/>
      <c r="Z14" s="964"/>
      <c r="AA14" s="964"/>
      <c r="AB14" s="964"/>
      <c r="AC14" s="964"/>
      <c r="AD14" s="964"/>
      <c r="AE14" s="964"/>
      <c r="AF14" s="964"/>
      <c r="AG14" s="964"/>
      <c r="AH14" s="964"/>
      <c r="AI14" s="964"/>
      <c r="AJ14" s="964"/>
      <c r="AK14" s="964"/>
      <c r="AL14" s="964"/>
      <c r="AM14" s="965"/>
      <c r="AN14" s="36"/>
      <c r="AO14" s="94"/>
      <c r="AP14" s="36"/>
      <c r="AR14" s="1534" t="s">
        <v>1800</v>
      </c>
      <c r="AS14" s="1535"/>
      <c r="AT14" s="1535"/>
      <c r="AU14" s="1535"/>
      <c r="AV14" s="1535"/>
      <c r="AW14" s="1535"/>
      <c r="AX14" s="1535"/>
      <c r="AY14" s="1535"/>
      <c r="AZ14" s="1535"/>
      <c r="BA14" s="1535"/>
      <c r="BB14" s="1535"/>
      <c r="BC14" s="1535"/>
      <c r="BD14" s="1535"/>
      <c r="BE14" s="1535"/>
      <c r="BF14" s="1535"/>
      <c r="BG14" s="1535"/>
      <c r="BH14" s="1535"/>
      <c r="BI14" s="1536"/>
      <c r="BL14" s="7" t="str">
        <f>IF(N14="","",AB13&amp;"第"&amp;N14&amp;"号")</f>
        <v/>
      </c>
      <c r="BP14" s="32" t="str">
        <f>IF(N14="","",BP13&amp;M14&amp;N14&amp;R14)</f>
        <v/>
      </c>
      <c r="CA14" s="1" t="s">
        <v>728</v>
      </c>
      <c r="CD14" s="1" t="s">
        <v>324</v>
      </c>
      <c r="CE14" s="1" t="s">
        <v>2403</v>
      </c>
      <c r="CF14" s="1" t="s">
        <v>2405</v>
      </c>
      <c r="CI14" s="1" t="s">
        <v>191</v>
      </c>
      <c r="CK14" s="1" t="s">
        <v>423</v>
      </c>
    </row>
    <row r="15" spans="1:92" ht="15" hidden="1" customHeight="1">
      <c r="A15" s="40"/>
      <c r="B15" s="61"/>
      <c r="C15" s="1470"/>
      <c r="D15" s="1399"/>
      <c r="E15" s="1399"/>
      <c r="F15" s="1400"/>
      <c r="G15" s="1401"/>
      <c r="H15" s="1401"/>
      <c r="I15" s="1401"/>
      <c r="J15" s="1401"/>
      <c r="K15" s="1401"/>
      <c r="L15" s="1402"/>
      <c r="M15" s="1408" t="s">
        <v>126</v>
      </c>
      <c r="N15" s="1409"/>
      <c r="O15" s="1410"/>
      <c r="P15" s="13" t="str">
        <f>IF(M13="選択　▼","",MID($M$13,COLUMN()-15,1))</f>
        <v/>
      </c>
      <c r="Q15" s="13" t="str">
        <f>IF(M13="選択　▼","",MID($M$13,COLUMN()-15,1))</f>
        <v/>
      </c>
      <c r="R15" s="14" t="s">
        <v>128</v>
      </c>
      <c r="S15" s="13" t="str">
        <f t="shared" ref="S15:X15" si="2">MID($N$14,COLUMN()-18,1)</f>
        <v/>
      </c>
      <c r="T15" s="13" t="str">
        <f t="shared" si="2"/>
        <v/>
      </c>
      <c r="U15" s="13" t="str">
        <f t="shared" si="2"/>
        <v/>
      </c>
      <c r="V15" s="13" t="str">
        <f t="shared" si="2"/>
        <v/>
      </c>
      <c r="W15" s="13" t="str">
        <f t="shared" si="2"/>
        <v/>
      </c>
      <c r="X15" s="13" t="str">
        <f t="shared" si="2"/>
        <v/>
      </c>
      <c r="Y15" s="14" t="s">
        <v>128</v>
      </c>
      <c r="Z15" s="13" t="str">
        <f>MID(AJ14,COLUMN()-25,1)</f>
        <v/>
      </c>
      <c r="AA15" s="1404"/>
      <c r="AB15" s="1405"/>
      <c r="AC15" s="1405"/>
      <c r="AD15" s="1405"/>
      <c r="AE15" s="1405"/>
      <c r="AF15" s="1405"/>
      <c r="AG15" s="1405"/>
      <c r="AH15" s="1405"/>
      <c r="AI15" s="1405"/>
      <c r="AJ15" s="1405"/>
      <c r="AK15" s="1405"/>
      <c r="AL15" s="1405"/>
      <c r="AM15" s="1406"/>
      <c r="AN15" s="36"/>
      <c r="AO15" s="94"/>
      <c r="AP15" s="36"/>
      <c r="AR15" s="1534" t="s">
        <v>1800</v>
      </c>
      <c r="AS15" s="1535"/>
      <c r="AT15" s="1535"/>
      <c r="AU15" s="1535"/>
      <c r="AV15" s="1535"/>
      <c r="AW15" s="1535"/>
      <c r="AX15" s="1535"/>
      <c r="AY15" s="1535"/>
      <c r="AZ15" s="1535"/>
      <c r="BA15" s="1535"/>
      <c r="BB15" s="1535"/>
      <c r="BC15" s="1535"/>
      <c r="BD15" s="1535"/>
      <c r="BE15" s="1535"/>
      <c r="BF15" s="1535"/>
      <c r="BG15" s="1535"/>
      <c r="BH15" s="1535"/>
      <c r="BI15" s="1536"/>
      <c r="BL15" s="7" t="str">
        <f>IF(N14="","","○")</f>
        <v/>
      </c>
      <c r="CA15" s="1" t="s">
        <v>729</v>
      </c>
      <c r="CD15" s="1" t="s">
        <v>325</v>
      </c>
      <c r="CE15" s="1" t="s">
        <v>2404</v>
      </c>
      <c r="CF15" s="1" t="s">
        <v>2406</v>
      </c>
      <c r="CK15" s="1" t="s">
        <v>424</v>
      </c>
    </row>
    <row r="16" spans="1:92" ht="15" hidden="1" customHeight="1">
      <c r="A16" s="40"/>
      <c r="B16" s="61"/>
      <c r="C16" s="1470"/>
      <c r="D16" s="1399"/>
      <c r="E16" s="1399"/>
      <c r="F16" s="1400"/>
      <c r="G16" s="1002" t="s">
        <v>392</v>
      </c>
      <c r="H16" s="1002"/>
      <c r="I16" s="1002"/>
      <c r="J16" s="1002"/>
      <c r="K16" s="1002"/>
      <c r="L16" s="1002"/>
      <c r="M16" s="867" t="s">
        <v>818</v>
      </c>
      <c r="N16" s="812"/>
      <c r="O16" s="812"/>
      <c r="P16" s="813"/>
      <c r="Q16" s="963"/>
      <c r="R16" s="964"/>
      <c r="S16" s="964"/>
      <c r="T16" s="964"/>
      <c r="U16" s="964"/>
      <c r="V16" s="964"/>
      <c r="W16" s="964"/>
      <c r="X16" s="964"/>
      <c r="Y16" s="964"/>
      <c r="Z16" s="964"/>
      <c r="AA16" s="964"/>
      <c r="AB16" s="964"/>
      <c r="AC16" s="964"/>
      <c r="AD16" s="964"/>
      <c r="AE16" s="964"/>
      <c r="AF16" s="964"/>
      <c r="AG16" s="964"/>
      <c r="AH16" s="964"/>
      <c r="AI16" s="964"/>
      <c r="AJ16" s="964"/>
      <c r="AK16" s="964"/>
      <c r="AL16" s="964"/>
      <c r="AM16" s="965"/>
      <c r="AN16" s="36"/>
      <c r="AO16" s="94"/>
      <c r="AP16" s="36"/>
      <c r="AR16" s="39"/>
      <c r="AS16" s="39"/>
      <c r="AT16" s="39"/>
      <c r="AU16" s="39"/>
      <c r="AV16" s="39"/>
      <c r="AW16" s="39"/>
      <c r="AX16" s="39"/>
      <c r="AY16" s="39"/>
      <c r="AZ16" s="39"/>
      <c r="BA16" s="39"/>
      <c r="BB16" s="39"/>
      <c r="BC16" s="39"/>
      <c r="BD16" s="39"/>
      <c r="BE16" s="39"/>
      <c r="BF16" s="39"/>
      <c r="BG16" s="39"/>
      <c r="BH16" s="39"/>
      <c r="BI16" s="39"/>
      <c r="BL16" s="7" t="str">
        <f>IF($M$16="選択　▼","",$M$16)</f>
        <v/>
      </c>
      <c r="CA16" s="1" t="s">
        <v>730</v>
      </c>
      <c r="CD16" s="1" t="s">
        <v>326</v>
      </c>
      <c r="CE16" s="1" t="s">
        <v>2405</v>
      </c>
      <c r="CF16" s="1" t="s">
        <v>2407</v>
      </c>
      <c r="CK16" s="1" t="s">
        <v>425</v>
      </c>
    </row>
    <row r="17" spans="1:89" ht="15" hidden="1" customHeight="1">
      <c r="A17" s="40"/>
      <c r="B17" s="61"/>
      <c r="C17" s="1470"/>
      <c r="D17" s="1399"/>
      <c r="E17" s="1399"/>
      <c r="F17" s="1400"/>
      <c r="G17" s="1418" t="s">
        <v>997</v>
      </c>
      <c r="H17" s="1418"/>
      <c r="I17" s="1418"/>
      <c r="J17" s="1418"/>
      <c r="K17" s="1418"/>
      <c r="L17" s="1419"/>
      <c r="M17" s="857"/>
      <c r="N17" s="858"/>
      <c r="O17" s="47" t="s">
        <v>999</v>
      </c>
      <c r="P17" s="857"/>
      <c r="Q17" s="929"/>
      <c r="R17" s="858"/>
      <c r="S17" s="963"/>
      <c r="T17" s="964"/>
      <c r="U17" s="964"/>
      <c r="V17" s="964"/>
      <c r="W17" s="964"/>
      <c r="X17" s="964"/>
      <c r="Y17" s="964"/>
      <c r="Z17" s="964"/>
      <c r="AA17" s="964"/>
      <c r="AB17" s="964"/>
      <c r="AC17" s="964"/>
      <c r="AD17" s="964"/>
      <c r="AE17" s="964"/>
      <c r="AF17" s="964"/>
      <c r="AG17" s="964"/>
      <c r="AH17" s="964"/>
      <c r="AI17" s="964"/>
      <c r="AJ17" s="964"/>
      <c r="AK17" s="964"/>
      <c r="AL17" s="964"/>
      <c r="AM17" s="965"/>
      <c r="AN17" s="36"/>
      <c r="AO17" s="94"/>
      <c r="AP17" s="36"/>
      <c r="AR17" s="39"/>
      <c r="AS17" s="39"/>
      <c r="AT17" s="39"/>
      <c r="AU17" s="39"/>
      <c r="AV17" s="39"/>
      <c r="AW17" s="39"/>
      <c r="AX17" s="39"/>
      <c r="AY17" s="39"/>
      <c r="AZ17" s="39"/>
      <c r="BA17" s="39"/>
      <c r="BB17" s="39"/>
      <c r="BC17" s="39"/>
      <c r="BD17" s="39"/>
      <c r="BE17" s="39"/>
      <c r="BF17" s="39"/>
      <c r="BG17" s="39"/>
      <c r="BH17" s="39"/>
      <c r="BI17" s="39"/>
      <c r="BL17" s="7" t="str">
        <f>IF(M17="","",M17&amp;O17&amp;P17)</f>
        <v/>
      </c>
      <c r="CA17" s="1" t="s">
        <v>731</v>
      </c>
      <c r="CD17" s="1" t="s">
        <v>327</v>
      </c>
      <c r="CE17" s="1" t="s">
        <v>2406</v>
      </c>
      <c r="CF17" s="1" t="s">
        <v>2408</v>
      </c>
      <c r="CK17" s="1" t="s">
        <v>426</v>
      </c>
    </row>
    <row r="18" spans="1:89" ht="15" hidden="1" customHeight="1">
      <c r="A18" s="40"/>
      <c r="B18" s="61"/>
      <c r="C18" s="1470"/>
      <c r="D18" s="1399"/>
      <c r="E18" s="1399"/>
      <c r="F18" s="1400"/>
      <c r="G18" s="1002" t="s">
        <v>998</v>
      </c>
      <c r="H18" s="1002"/>
      <c r="I18" s="1002"/>
      <c r="J18" s="1002"/>
      <c r="K18" s="1002"/>
      <c r="L18" s="1003"/>
      <c r="M18" s="1114"/>
      <c r="N18" s="1115"/>
      <c r="O18" s="1115"/>
      <c r="P18" s="1115"/>
      <c r="Q18" s="1115"/>
      <c r="R18" s="1115"/>
      <c r="S18" s="1115"/>
      <c r="T18" s="1115"/>
      <c r="U18" s="1115"/>
      <c r="V18" s="1115"/>
      <c r="W18" s="1115"/>
      <c r="X18" s="1115"/>
      <c r="Y18" s="1115"/>
      <c r="Z18" s="1115"/>
      <c r="AA18" s="1115"/>
      <c r="AB18" s="1491"/>
      <c r="AC18" s="1492" t="s">
        <v>1000</v>
      </c>
      <c r="AD18" s="1233"/>
      <c r="AE18" s="1233"/>
      <c r="AF18" s="1233"/>
      <c r="AG18" s="1233"/>
      <c r="AH18" s="1233"/>
      <c r="AI18" s="1233"/>
      <c r="AJ18" s="1233"/>
      <c r="AK18" s="1233"/>
      <c r="AL18" s="1233"/>
      <c r="AM18" s="1234"/>
      <c r="AN18" s="36"/>
      <c r="AO18" s="94"/>
      <c r="AP18" s="36"/>
      <c r="AR18" s="39"/>
      <c r="AS18" s="39"/>
      <c r="AT18" s="39"/>
      <c r="AU18" s="39"/>
      <c r="AV18" s="39"/>
      <c r="AW18" s="39"/>
      <c r="AX18" s="39"/>
      <c r="AY18" s="39"/>
      <c r="AZ18" s="39"/>
      <c r="BA18" s="39"/>
      <c r="BB18" s="39"/>
      <c r="BC18" s="39"/>
      <c r="BD18" s="39"/>
      <c r="BE18" s="39"/>
      <c r="BF18" s="39"/>
      <c r="BG18" s="39"/>
      <c r="BH18" s="39"/>
      <c r="BI18" s="39"/>
      <c r="BL18" s="7" t="str">
        <f>IF(M18="","",M18&amp;O18&amp;P18)</f>
        <v/>
      </c>
      <c r="CA18" s="1" t="s">
        <v>732</v>
      </c>
      <c r="CD18" s="1" t="s">
        <v>328</v>
      </c>
      <c r="CE18" s="1" t="s">
        <v>2407</v>
      </c>
      <c r="CF18" s="1" t="s">
        <v>2409</v>
      </c>
      <c r="CK18" s="1" t="s">
        <v>427</v>
      </c>
    </row>
    <row r="19" spans="1:89" ht="15" hidden="1" customHeight="1">
      <c r="A19" s="40"/>
      <c r="B19" s="61"/>
      <c r="C19" s="1480"/>
      <c r="D19" s="1401"/>
      <c r="E19" s="1401"/>
      <c r="F19" s="1402"/>
      <c r="G19" s="1002" t="s">
        <v>516</v>
      </c>
      <c r="H19" s="1002"/>
      <c r="I19" s="1002"/>
      <c r="J19" s="1002"/>
      <c r="K19" s="1002"/>
      <c r="L19" s="1003"/>
      <c r="M19" s="863"/>
      <c r="N19" s="863"/>
      <c r="O19" s="46" t="s">
        <v>1001</v>
      </c>
      <c r="P19" s="863"/>
      <c r="Q19" s="863"/>
      <c r="R19" s="863"/>
      <c r="S19" s="46" t="s">
        <v>1001</v>
      </c>
      <c r="T19" s="863"/>
      <c r="U19" s="863"/>
      <c r="V19" s="863"/>
      <c r="W19" s="963"/>
      <c r="X19" s="964"/>
      <c r="Y19" s="964"/>
      <c r="Z19" s="964"/>
      <c r="AA19" s="964"/>
      <c r="AB19" s="964"/>
      <c r="AC19" s="964"/>
      <c r="AD19" s="964"/>
      <c r="AE19" s="964"/>
      <c r="AF19" s="964"/>
      <c r="AG19" s="964"/>
      <c r="AH19" s="964"/>
      <c r="AI19" s="964"/>
      <c r="AJ19" s="964"/>
      <c r="AK19" s="964"/>
      <c r="AL19" s="964"/>
      <c r="AM19" s="965"/>
      <c r="AN19" s="36"/>
      <c r="AO19" s="94"/>
      <c r="AP19" s="36"/>
      <c r="AR19" s="39"/>
      <c r="AS19" s="39"/>
      <c r="AT19" s="39"/>
      <c r="AU19" s="39"/>
      <c r="AV19" s="39"/>
      <c r="AW19" s="39"/>
      <c r="AX19" s="39"/>
      <c r="AY19" s="39"/>
      <c r="AZ19" s="39"/>
      <c r="BA19" s="39"/>
      <c r="BB19" s="39"/>
      <c r="BC19" s="39"/>
      <c r="BD19" s="39"/>
      <c r="BE19" s="39"/>
      <c r="BF19" s="39"/>
      <c r="BG19" s="39"/>
      <c r="BH19" s="39"/>
      <c r="BI19" s="39"/>
      <c r="BL19" s="7" t="str">
        <f>IF(T19="","",M19&amp;O19&amp;P19&amp;S19&amp;T19)</f>
        <v/>
      </c>
      <c r="CA19" s="1" t="s">
        <v>733</v>
      </c>
      <c r="CD19" s="1" t="s">
        <v>329</v>
      </c>
      <c r="CE19" s="1" t="s">
        <v>2408</v>
      </c>
      <c r="CF19" s="1" t="s">
        <v>2410</v>
      </c>
      <c r="CK19" s="1" t="s">
        <v>428</v>
      </c>
    </row>
    <row r="20" spans="1:89" ht="15" customHeight="1" thickBot="1">
      <c r="A20" s="35"/>
      <c r="B20" s="62"/>
      <c r="C20" s="79"/>
      <c r="D20" s="79"/>
      <c r="E20" s="79"/>
      <c r="F20" s="79"/>
      <c r="G20" s="79"/>
      <c r="H20" s="79"/>
      <c r="I20" s="79"/>
      <c r="J20" s="79"/>
      <c r="K20" s="79"/>
      <c r="L20" s="79"/>
      <c r="M20" s="63"/>
      <c r="N20" s="63"/>
      <c r="O20" s="63"/>
      <c r="P20" s="64"/>
      <c r="Q20" s="64"/>
      <c r="R20" s="65"/>
      <c r="S20" s="64"/>
      <c r="T20" s="64"/>
      <c r="U20" s="64"/>
      <c r="V20" s="64"/>
      <c r="W20" s="64"/>
      <c r="X20" s="64"/>
      <c r="Y20" s="65"/>
      <c r="Z20" s="64"/>
      <c r="AA20" s="66"/>
      <c r="AB20" s="66"/>
      <c r="AC20" s="66"/>
      <c r="AD20" s="66"/>
      <c r="AE20" s="66"/>
      <c r="AF20" s="66"/>
      <c r="AG20" s="36"/>
      <c r="AH20" s="36"/>
      <c r="AI20" s="1407" t="s">
        <v>1801</v>
      </c>
      <c r="AJ20" s="1407"/>
      <c r="AK20" s="1407"/>
      <c r="AL20" s="1407"/>
      <c r="AM20" s="1407"/>
      <c r="AN20" s="66"/>
      <c r="AO20" s="94"/>
      <c r="AP20" s="36"/>
      <c r="BZ20" s="17"/>
      <c r="CA20" s="1" t="s">
        <v>734</v>
      </c>
      <c r="CD20" s="1" t="s">
        <v>330</v>
      </c>
      <c r="CE20" s="1" t="s">
        <v>2409</v>
      </c>
      <c r="CF20" s="1" t="s">
        <v>2411</v>
      </c>
      <c r="CK20" s="1" t="s">
        <v>429</v>
      </c>
    </row>
    <row r="21" spans="1:89" ht="15" customHeight="1" thickTop="1" thickBot="1">
      <c r="A21" s="35"/>
      <c r="B21" s="1434"/>
      <c r="C21" s="1434"/>
      <c r="D21" s="1434"/>
      <c r="E21" s="1434"/>
      <c r="F21" s="1434"/>
      <c r="G21" s="35"/>
      <c r="H21" s="35"/>
      <c r="I21" s="35"/>
      <c r="J21" s="35"/>
      <c r="K21" s="35"/>
      <c r="L21" s="35"/>
      <c r="M21" s="36"/>
      <c r="N21" s="36"/>
      <c r="O21" s="36"/>
      <c r="P21" s="36"/>
      <c r="Q21" s="36"/>
      <c r="R21" s="36"/>
      <c r="S21" s="36"/>
      <c r="T21" s="36"/>
      <c r="U21" s="36"/>
      <c r="V21" s="36"/>
      <c r="W21" s="36"/>
      <c r="X21" s="36"/>
      <c r="Y21" s="36"/>
      <c r="Z21" s="36"/>
      <c r="AA21" s="36"/>
      <c r="AB21" s="36"/>
      <c r="AC21" s="36"/>
      <c r="AD21" s="36"/>
      <c r="AE21" s="36"/>
      <c r="AF21" s="36"/>
      <c r="AG21" s="126"/>
      <c r="AH21" s="126"/>
      <c r="AI21" s="126"/>
      <c r="AJ21" s="126"/>
      <c r="AK21" s="126"/>
      <c r="AL21" s="126"/>
      <c r="AM21" s="126"/>
      <c r="AN21" s="126"/>
      <c r="AO21" s="126"/>
      <c r="AP21" s="36"/>
      <c r="CA21" s="1" t="s">
        <v>735</v>
      </c>
      <c r="CD21" s="1" t="s">
        <v>331</v>
      </c>
      <c r="CE21" s="1" t="s">
        <v>2410</v>
      </c>
      <c r="CF21" s="1" t="s">
        <v>2412</v>
      </c>
      <c r="CK21" s="1" t="s">
        <v>430</v>
      </c>
    </row>
    <row r="22" spans="1:89" ht="15" customHeight="1" thickTop="1">
      <c r="A22" s="35"/>
      <c r="B22" s="67"/>
      <c r="C22" s="68"/>
      <c r="D22" s="69"/>
      <c r="E22" s="69"/>
      <c r="F22" s="69"/>
      <c r="G22" s="69"/>
      <c r="H22" s="69"/>
      <c r="I22" s="69"/>
      <c r="J22" s="69"/>
      <c r="K22" s="69"/>
      <c r="L22" s="69"/>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76"/>
      <c r="AP22" s="36"/>
      <c r="AR22" s="1501" t="s">
        <v>1796</v>
      </c>
      <c r="AS22" s="1502"/>
      <c r="AT22" s="1502"/>
      <c r="AU22" s="1502"/>
      <c r="AV22" s="1502"/>
      <c r="AW22" s="1502"/>
      <c r="AX22" s="1502"/>
      <c r="AY22" s="1502"/>
      <c r="AZ22" s="1502"/>
      <c r="BA22" s="1502"/>
      <c r="BB22" s="1502"/>
      <c r="BC22" s="1502"/>
      <c r="BD22" s="1502"/>
      <c r="BE22" s="1502"/>
      <c r="BF22" s="1502"/>
      <c r="BG22" s="1502"/>
      <c r="BH22" s="1502"/>
      <c r="BI22" s="1503"/>
      <c r="CA22" s="1" t="s">
        <v>736</v>
      </c>
      <c r="CD22" s="1" t="s">
        <v>332</v>
      </c>
      <c r="CE22" s="1" t="s">
        <v>2411</v>
      </c>
      <c r="CF22" s="1" t="s">
        <v>2413</v>
      </c>
      <c r="CK22" s="1" t="s">
        <v>431</v>
      </c>
    </row>
    <row r="23" spans="1:89" ht="15" customHeight="1">
      <c r="A23" s="35"/>
      <c r="B23" s="51"/>
      <c r="C23" s="1466" t="s">
        <v>376</v>
      </c>
      <c r="D23" s="1469" t="s">
        <v>369</v>
      </c>
      <c r="E23" s="1397"/>
      <c r="F23" s="1397"/>
      <c r="G23" s="1472" t="s">
        <v>4</v>
      </c>
      <c r="H23" s="1473"/>
      <c r="I23" s="1473"/>
      <c r="J23" s="1473"/>
      <c r="K23" s="1473"/>
      <c r="L23" s="1474"/>
      <c r="M23" s="1026"/>
      <c r="N23" s="1027"/>
      <c r="O23" s="1027"/>
      <c r="P23" s="1027"/>
      <c r="Q23" s="1027"/>
      <c r="R23" s="1027"/>
      <c r="S23" s="1027"/>
      <c r="T23" s="1027"/>
      <c r="U23" s="1027"/>
      <c r="V23" s="1029"/>
      <c r="W23" s="1178" t="s">
        <v>175</v>
      </c>
      <c r="X23" s="1179"/>
      <c r="Y23" s="1179"/>
      <c r="Z23" s="1179"/>
      <c r="AA23" s="1179"/>
      <c r="AB23" s="1179"/>
      <c r="AC23" s="1179"/>
      <c r="AD23" s="1179"/>
      <c r="AE23" s="1179"/>
      <c r="AF23" s="1179"/>
      <c r="AG23" s="1179"/>
      <c r="AH23" s="1179"/>
      <c r="AI23" s="1179"/>
      <c r="AJ23" s="1179"/>
      <c r="AK23" s="1179"/>
      <c r="AL23" s="1179"/>
      <c r="AM23" s="1180"/>
      <c r="AN23" s="36"/>
      <c r="AO23" s="55"/>
      <c r="AP23" s="36"/>
      <c r="AR23" s="1504"/>
      <c r="AS23" s="1505"/>
      <c r="AT23" s="1505"/>
      <c r="AU23" s="1505"/>
      <c r="AV23" s="1505"/>
      <c r="AW23" s="1505"/>
      <c r="AX23" s="1505"/>
      <c r="AY23" s="1505"/>
      <c r="AZ23" s="1505"/>
      <c r="BA23" s="1505"/>
      <c r="BB23" s="1505"/>
      <c r="BC23" s="1505"/>
      <c r="BD23" s="1505"/>
      <c r="BE23" s="1505"/>
      <c r="BF23" s="1505"/>
      <c r="BG23" s="1505"/>
      <c r="BH23" s="1505"/>
      <c r="BI23" s="1506"/>
      <c r="CA23" s="1" t="s">
        <v>737</v>
      </c>
      <c r="CD23" s="1" t="s">
        <v>333</v>
      </c>
      <c r="CE23" s="1" t="s">
        <v>2412</v>
      </c>
      <c r="CF23" s="1" t="s">
        <v>2414</v>
      </c>
      <c r="CK23" s="1" t="s">
        <v>432</v>
      </c>
    </row>
    <row r="24" spans="1:89" ht="15" hidden="1" customHeight="1">
      <c r="A24" s="40"/>
      <c r="B24" s="51"/>
      <c r="C24" s="1467"/>
      <c r="D24" s="1470"/>
      <c r="E24" s="1399"/>
      <c r="F24" s="1399"/>
      <c r="G24" s="1475" t="s">
        <v>366</v>
      </c>
      <c r="H24" s="708"/>
      <c r="I24" s="708"/>
      <c r="J24" s="708"/>
      <c r="K24" s="708"/>
      <c r="L24" s="1403"/>
      <c r="M24" s="1408" t="s">
        <v>126</v>
      </c>
      <c r="N24" s="1409"/>
      <c r="O24" s="1410"/>
      <c r="P24" s="13" t="str">
        <f>MID($M$23,COLUMN()-15,1)</f>
        <v/>
      </c>
      <c r="Q24" s="13" t="str">
        <f t="shared" ref="Q24:AI24" si="3">MID($M$23,COLUMN()-15,1)</f>
        <v/>
      </c>
      <c r="R24" s="13" t="str">
        <f t="shared" si="3"/>
        <v/>
      </c>
      <c r="S24" s="13" t="str">
        <f t="shared" si="3"/>
        <v/>
      </c>
      <c r="T24" s="13" t="str">
        <f t="shared" si="3"/>
        <v/>
      </c>
      <c r="U24" s="13" t="str">
        <f t="shared" si="3"/>
        <v/>
      </c>
      <c r="V24" s="13" t="str">
        <f t="shared" si="3"/>
        <v/>
      </c>
      <c r="W24" s="13" t="str">
        <f t="shared" si="3"/>
        <v/>
      </c>
      <c r="X24" s="13" t="str">
        <f t="shared" si="3"/>
        <v/>
      </c>
      <c r="Y24" s="13" t="str">
        <f t="shared" si="3"/>
        <v/>
      </c>
      <c r="Z24" s="13" t="str">
        <f t="shared" si="3"/>
        <v/>
      </c>
      <c r="AA24" s="13" t="str">
        <f t="shared" si="3"/>
        <v/>
      </c>
      <c r="AB24" s="13" t="str">
        <f t="shared" si="3"/>
        <v/>
      </c>
      <c r="AC24" s="13" t="str">
        <f t="shared" si="3"/>
        <v/>
      </c>
      <c r="AD24" s="13" t="str">
        <f t="shared" si="3"/>
        <v/>
      </c>
      <c r="AE24" s="13" t="str">
        <f t="shared" si="3"/>
        <v/>
      </c>
      <c r="AF24" s="13" t="str">
        <f t="shared" si="3"/>
        <v/>
      </c>
      <c r="AG24" s="13" t="str">
        <f t="shared" si="3"/>
        <v/>
      </c>
      <c r="AH24" s="13" t="str">
        <f t="shared" si="3"/>
        <v/>
      </c>
      <c r="AI24" s="13" t="str">
        <f t="shared" si="3"/>
        <v/>
      </c>
      <c r="AJ24" s="1404"/>
      <c r="AK24" s="1405"/>
      <c r="AL24" s="1405"/>
      <c r="AM24" s="1406"/>
      <c r="AN24" s="36"/>
      <c r="AO24" s="55"/>
      <c r="AP24" s="36"/>
      <c r="AR24" s="339"/>
      <c r="AS24" s="185"/>
      <c r="AT24" s="185"/>
      <c r="AU24" s="185"/>
      <c r="AV24" s="185"/>
      <c r="AW24" s="185"/>
      <c r="AX24" s="185"/>
      <c r="AY24" s="185"/>
      <c r="AZ24" s="185"/>
      <c r="BA24" s="185"/>
      <c r="BB24" s="185"/>
      <c r="BC24" s="185"/>
      <c r="BD24" s="185"/>
      <c r="BE24" s="185"/>
      <c r="BF24" s="185"/>
      <c r="BG24" s="185"/>
      <c r="BH24" s="185"/>
      <c r="BI24" s="340"/>
      <c r="CA24" s="1" t="s">
        <v>738</v>
      </c>
      <c r="CD24" s="1" t="s">
        <v>334</v>
      </c>
      <c r="CE24" s="1" t="s">
        <v>2413</v>
      </c>
      <c r="CF24" s="1" t="s">
        <v>2415</v>
      </c>
      <c r="CK24" s="1" t="s">
        <v>433</v>
      </c>
    </row>
    <row r="25" spans="1:89" ht="15" customHeight="1">
      <c r="A25" s="35"/>
      <c r="B25" s="51"/>
      <c r="C25" s="1467"/>
      <c r="D25" s="1470"/>
      <c r="E25" s="1399"/>
      <c r="F25" s="1399"/>
      <c r="G25" s="1475"/>
      <c r="H25" s="708"/>
      <c r="I25" s="708"/>
      <c r="J25" s="708"/>
      <c r="K25" s="708"/>
      <c r="L25" s="1403"/>
      <c r="M25" s="947"/>
      <c r="N25" s="920"/>
      <c r="O25" s="920"/>
      <c r="P25" s="920"/>
      <c r="Q25" s="920"/>
      <c r="R25" s="920"/>
      <c r="S25" s="920"/>
      <c r="T25" s="920"/>
      <c r="U25" s="920"/>
      <c r="V25" s="920"/>
      <c r="W25" s="920"/>
      <c r="X25" s="920"/>
      <c r="Y25" s="920"/>
      <c r="Z25" s="921"/>
      <c r="AA25" s="1179" t="s">
        <v>550</v>
      </c>
      <c r="AB25" s="1179"/>
      <c r="AC25" s="1179"/>
      <c r="AD25" s="1179"/>
      <c r="AE25" s="1179"/>
      <c r="AF25" s="1179"/>
      <c r="AG25" s="1179"/>
      <c r="AH25" s="1179"/>
      <c r="AI25" s="1179"/>
      <c r="AJ25" s="1179"/>
      <c r="AK25" s="1179"/>
      <c r="AL25" s="1179"/>
      <c r="AM25" s="1180"/>
      <c r="AN25" s="36"/>
      <c r="AO25" s="55"/>
      <c r="AP25" s="36"/>
      <c r="AR25" s="1528" t="s">
        <v>1802</v>
      </c>
      <c r="AS25" s="1529"/>
      <c r="AT25" s="1529"/>
      <c r="AU25" s="1529"/>
      <c r="AV25" s="1529"/>
      <c r="AW25" s="1529"/>
      <c r="AX25" s="1529"/>
      <c r="AY25" s="1529"/>
      <c r="AZ25" s="1529"/>
      <c r="BA25" s="1529"/>
      <c r="BB25" s="1529"/>
      <c r="BC25" s="1529"/>
      <c r="BD25" s="1529"/>
      <c r="BE25" s="1529"/>
      <c r="BF25" s="1529"/>
      <c r="BG25" s="1529"/>
      <c r="BH25" s="1529"/>
      <c r="BI25" s="1530"/>
      <c r="CA25" s="1" t="s">
        <v>739</v>
      </c>
      <c r="CD25" s="1" t="s">
        <v>335</v>
      </c>
      <c r="CE25" s="1" t="s">
        <v>2414</v>
      </c>
      <c r="CF25" s="1" t="s">
        <v>2416</v>
      </c>
      <c r="CK25" s="1" t="s">
        <v>434</v>
      </c>
    </row>
    <row r="26" spans="1:89" ht="15" hidden="1" customHeight="1">
      <c r="A26" s="40"/>
      <c r="B26" s="51"/>
      <c r="C26" s="1467"/>
      <c r="D26" s="1470"/>
      <c r="E26" s="1399"/>
      <c r="F26" s="1399"/>
      <c r="G26" s="1424"/>
      <c r="H26" s="1420"/>
      <c r="I26" s="1420"/>
      <c r="J26" s="1420"/>
      <c r="K26" s="1420"/>
      <c r="L26" s="1421"/>
      <c r="M26" s="1408" t="s">
        <v>126</v>
      </c>
      <c r="N26" s="1409"/>
      <c r="O26" s="1410"/>
      <c r="P26" s="13" t="str">
        <f>MID($M$25,COLUMN()-15,1)</f>
        <v/>
      </c>
      <c r="Q26" s="13" t="str">
        <f t="shared" ref="Q26:AI26" si="4">MID($M$25,COLUMN()-15,1)</f>
        <v/>
      </c>
      <c r="R26" s="13" t="str">
        <f t="shared" si="4"/>
        <v/>
      </c>
      <c r="S26" s="13" t="str">
        <f t="shared" si="4"/>
        <v/>
      </c>
      <c r="T26" s="13" t="str">
        <f t="shared" si="4"/>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c r="AF26" s="13" t="str">
        <f t="shared" si="4"/>
        <v/>
      </c>
      <c r="AG26" s="13" t="str">
        <f t="shared" si="4"/>
        <v/>
      </c>
      <c r="AH26" s="13" t="str">
        <f t="shared" si="4"/>
        <v/>
      </c>
      <c r="AI26" s="13" t="str">
        <f t="shared" si="4"/>
        <v/>
      </c>
      <c r="AJ26" s="1404"/>
      <c r="AK26" s="1405"/>
      <c r="AL26" s="1405"/>
      <c r="AM26" s="1406"/>
      <c r="AN26" s="36"/>
      <c r="AO26" s="55"/>
      <c r="AP26" s="36"/>
      <c r="AR26" s="1537"/>
      <c r="AS26" s="1538"/>
      <c r="AT26" s="1538"/>
      <c r="AU26" s="1538"/>
      <c r="AV26" s="1538"/>
      <c r="AW26" s="1538"/>
      <c r="AX26" s="1538"/>
      <c r="AY26" s="1538"/>
      <c r="AZ26" s="1538"/>
      <c r="BA26" s="1538"/>
      <c r="BB26" s="1538"/>
      <c r="BC26" s="1538"/>
      <c r="BD26" s="1538"/>
      <c r="BE26" s="1538"/>
      <c r="BF26" s="1538"/>
      <c r="BG26" s="1538"/>
      <c r="BH26" s="1538"/>
      <c r="BI26" s="1539"/>
      <c r="CA26" s="1" t="s">
        <v>740</v>
      </c>
      <c r="CD26" s="1" t="s">
        <v>336</v>
      </c>
      <c r="CE26" s="1" t="s">
        <v>2415</v>
      </c>
      <c r="CF26" s="1" t="s">
        <v>2417</v>
      </c>
      <c r="CK26" s="1" t="s">
        <v>435</v>
      </c>
    </row>
    <row r="27" spans="1:89" ht="15" customHeight="1">
      <c r="A27" s="35"/>
      <c r="B27" s="51"/>
      <c r="C27" s="1467"/>
      <c r="D27" s="1470"/>
      <c r="E27" s="1399"/>
      <c r="F27" s="1399"/>
      <c r="G27" s="1469" t="s">
        <v>875</v>
      </c>
      <c r="H27" s="1397"/>
      <c r="I27" s="1397"/>
      <c r="J27" s="1397"/>
      <c r="K27" s="1397"/>
      <c r="L27" s="1398"/>
      <c r="M27" s="969" t="s">
        <v>699</v>
      </c>
      <c r="N27" s="939"/>
      <c r="O27" s="939"/>
      <c r="P27" s="939"/>
      <c r="Q27" s="939"/>
      <c r="R27" s="1049"/>
      <c r="S27" s="1049"/>
      <c r="T27" s="1049"/>
      <c r="U27" s="1049"/>
      <c r="V27" s="1050"/>
      <c r="W27" s="1479"/>
      <c r="X27" s="1422"/>
      <c r="Y27" s="1422"/>
      <c r="Z27" s="1422"/>
      <c r="AA27" s="1422"/>
      <c r="AB27" s="1422"/>
      <c r="AC27" s="1422"/>
      <c r="AD27" s="1422"/>
      <c r="AE27" s="1422"/>
      <c r="AF27" s="1422"/>
      <c r="AG27" s="1422"/>
      <c r="AH27" s="1422"/>
      <c r="AI27" s="1422"/>
      <c r="AJ27" s="1422"/>
      <c r="AK27" s="1422"/>
      <c r="AL27" s="1422"/>
      <c r="AM27" s="1423"/>
      <c r="AN27" s="36"/>
      <c r="AO27" s="55"/>
      <c r="AP27" s="36"/>
      <c r="AR27" s="1531" t="s">
        <v>1803</v>
      </c>
      <c r="AS27" s="1532"/>
      <c r="AT27" s="1532"/>
      <c r="AU27" s="1532"/>
      <c r="AV27" s="1532"/>
      <c r="AW27" s="1532"/>
      <c r="AX27" s="1532"/>
      <c r="AY27" s="1532"/>
      <c r="AZ27" s="1532"/>
      <c r="BA27" s="1532"/>
      <c r="BB27" s="1532"/>
      <c r="BC27" s="1532"/>
      <c r="BD27" s="1532"/>
      <c r="BE27" s="1532"/>
      <c r="BF27" s="1532"/>
      <c r="BG27" s="1532"/>
      <c r="BH27" s="1532"/>
      <c r="BI27" s="1533"/>
      <c r="BL27" s="7" t="str">
        <f>IF(M27="選択　▼","",LEFT(M27,2))</f>
        <v/>
      </c>
      <c r="BM27" s="20" t="str">
        <f>MID($BL27,COLUMN()-64,1)</f>
        <v/>
      </c>
      <c r="BN27" s="20" t="str">
        <f>MID($BL27,COLUMN()-64,1)</f>
        <v/>
      </c>
      <c r="BO27" s="7" t="str">
        <f>IF(M27="選択　▼","",RIGHT(M27,LEN(M27)-(FIND("（",M27)-1)))</f>
        <v/>
      </c>
      <c r="CA27" s="1" t="s">
        <v>741</v>
      </c>
      <c r="CD27" s="1" t="s">
        <v>337</v>
      </c>
      <c r="CE27" s="1" t="s">
        <v>2416</v>
      </c>
      <c r="CF27" s="1" t="s">
        <v>2418</v>
      </c>
      <c r="CK27" s="1" t="s">
        <v>436</v>
      </c>
    </row>
    <row r="28" spans="1:89" ht="15" customHeight="1">
      <c r="A28" s="35"/>
      <c r="B28" s="51"/>
      <c r="C28" s="1467"/>
      <c r="D28" s="1470"/>
      <c r="E28" s="1399"/>
      <c r="F28" s="1399"/>
      <c r="G28" s="1470"/>
      <c r="H28" s="1399"/>
      <c r="I28" s="1399"/>
      <c r="J28" s="1399"/>
      <c r="K28" s="1399"/>
      <c r="L28" s="1400"/>
      <c r="M28" s="37" t="s">
        <v>7</v>
      </c>
      <c r="N28" s="892"/>
      <c r="O28" s="892"/>
      <c r="P28" s="892"/>
      <c r="Q28" s="892"/>
      <c r="R28" s="963" t="s">
        <v>6</v>
      </c>
      <c r="S28" s="964"/>
      <c r="T28" s="964"/>
      <c r="U28" s="237"/>
      <c r="V28" s="1001" t="s">
        <v>983</v>
      </c>
      <c r="W28" s="1002"/>
      <c r="X28" s="1002"/>
      <c r="Y28" s="1002"/>
      <c r="Z28" s="1002"/>
      <c r="AA28" s="1003"/>
      <c r="AB28" s="867" t="s">
        <v>703</v>
      </c>
      <c r="AC28" s="812"/>
      <c r="AD28" s="812"/>
      <c r="AE28" s="857"/>
      <c r="AF28" s="858"/>
      <c r="AG28" s="44" t="s">
        <v>131</v>
      </c>
      <c r="AH28" s="857"/>
      <c r="AI28" s="858"/>
      <c r="AJ28" s="43" t="s">
        <v>132</v>
      </c>
      <c r="AK28" s="857"/>
      <c r="AL28" s="858"/>
      <c r="AM28" s="236" t="s">
        <v>133</v>
      </c>
      <c r="AN28" s="36"/>
      <c r="AO28" s="55"/>
      <c r="AP28" s="36"/>
      <c r="AR28" s="1531" t="s">
        <v>1804</v>
      </c>
      <c r="AS28" s="1532"/>
      <c r="AT28" s="1532"/>
      <c r="AU28" s="1532"/>
      <c r="AV28" s="1532"/>
      <c r="AW28" s="1532"/>
      <c r="AX28" s="1532"/>
      <c r="AY28" s="1532"/>
      <c r="AZ28" s="1532"/>
      <c r="BA28" s="1532"/>
      <c r="BB28" s="1532"/>
      <c r="BC28" s="1532"/>
      <c r="BD28" s="1532"/>
      <c r="BE28" s="1532"/>
      <c r="BF28" s="1532"/>
      <c r="BG28" s="1532"/>
      <c r="BH28" s="1532"/>
      <c r="BI28" s="1533"/>
      <c r="BL28" s="7" t="str">
        <f>IF(N28="","",AB27&amp;"第"&amp;N28&amp;"号")</f>
        <v/>
      </c>
      <c r="BM28" s="7" t="str">
        <f>IF(AB28="選択▼","",AB28&amp;AE28&amp;AG28&amp;AH28&amp;AJ28&amp;AK28&amp;AM28)</f>
        <v/>
      </c>
      <c r="CA28" s="1" t="s">
        <v>742</v>
      </c>
      <c r="CD28" s="1" t="s">
        <v>338</v>
      </c>
      <c r="CE28" s="1" t="s">
        <v>2417</v>
      </c>
      <c r="CF28" s="1" t="s">
        <v>2419</v>
      </c>
      <c r="CK28" s="1" t="s">
        <v>437</v>
      </c>
    </row>
    <row r="29" spans="1:89" ht="15" hidden="1" customHeight="1">
      <c r="A29" s="40"/>
      <c r="B29" s="51"/>
      <c r="C29" s="1467"/>
      <c r="D29" s="1470"/>
      <c r="E29" s="1399"/>
      <c r="F29" s="1399"/>
      <c r="G29" s="1480"/>
      <c r="H29" s="1401"/>
      <c r="I29" s="1401"/>
      <c r="J29" s="1401"/>
      <c r="K29" s="1401"/>
      <c r="L29" s="1402"/>
      <c r="M29" s="1425" t="s">
        <v>126</v>
      </c>
      <c r="N29" s="1426"/>
      <c r="O29" s="1427"/>
      <c r="P29" s="21" t="str">
        <f>BM27</f>
        <v/>
      </c>
      <c r="Q29" s="21" t="str">
        <f>BN27</f>
        <v/>
      </c>
      <c r="R29" s="22" t="s">
        <v>128</v>
      </c>
      <c r="S29" s="21" t="str">
        <f t="shared" ref="S29:X29" si="5">MID($N$28,COLUMN()-18,1)</f>
        <v/>
      </c>
      <c r="T29" s="21" t="str">
        <f t="shared" si="5"/>
        <v/>
      </c>
      <c r="U29" s="21" t="str">
        <f t="shared" si="5"/>
        <v/>
      </c>
      <c r="V29" s="395" t="str">
        <f t="shared" si="5"/>
        <v/>
      </c>
      <c r="W29" s="395" t="str">
        <f t="shared" si="5"/>
        <v/>
      </c>
      <c r="X29" s="395" t="str">
        <f t="shared" si="5"/>
        <v/>
      </c>
      <c r="Y29" s="186" t="s">
        <v>128</v>
      </c>
      <c r="Z29" s="395" t="str">
        <f>MID(AJ28,COLUMN()-25,1)</f>
        <v>月</v>
      </c>
      <c r="AA29" s="1476"/>
      <c r="AB29" s="1477"/>
      <c r="AC29" s="1477"/>
      <c r="AD29" s="1477"/>
      <c r="AE29" s="1477"/>
      <c r="AF29" s="1477"/>
      <c r="AG29" s="1477"/>
      <c r="AH29" s="1477"/>
      <c r="AI29" s="1477"/>
      <c r="AJ29" s="1477"/>
      <c r="AK29" s="1477"/>
      <c r="AL29" s="1477"/>
      <c r="AM29" s="1478"/>
      <c r="AN29" s="36"/>
      <c r="AO29" s="55"/>
      <c r="AP29" s="36"/>
      <c r="AR29" s="339"/>
      <c r="AS29" s="185"/>
      <c r="AT29" s="185"/>
      <c r="AU29" s="185"/>
      <c r="AV29" s="185"/>
      <c r="AW29" s="185"/>
      <c r="AX29" s="185"/>
      <c r="AY29" s="185"/>
      <c r="AZ29" s="185"/>
      <c r="BA29" s="185"/>
      <c r="BB29" s="185"/>
      <c r="BC29" s="185"/>
      <c r="BD29" s="185"/>
      <c r="BE29" s="185"/>
      <c r="BF29" s="185"/>
      <c r="BG29" s="185"/>
      <c r="BH29" s="185"/>
      <c r="BI29" s="340"/>
      <c r="CA29" s="1" t="s">
        <v>743</v>
      </c>
      <c r="CD29" s="1" t="s">
        <v>339</v>
      </c>
      <c r="CE29" s="1" t="s">
        <v>2418</v>
      </c>
      <c r="CF29" s="1" t="s">
        <v>2420</v>
      </c>
      <c r="CK29" s="1" t="s">
        <v>438</v>
      </c>
    </row>
    <row r="30" spans="1:89" ht="15" customHeight="1" thickBot="1">
      <c r="A30" s="35"/>
      <c r="B30" s="51"/>
      <c r="C30" s="1467"/>
      <c r="D30" s="1471"/>
      <c r="E30" s="1460"/>
      <c r="F30" s="1460"/>
      <c r="G30" s="1431" t="s">
        <v>65</v>
      </c>
      <c r="H30" s="1432"/>
      <c r="I30" s="1432"/>
      <c r="J30" s="1432"/>
      <c r="K30" s="1432"/>
      <c r="L30" s="1433"/>
      <c r="M30" s="1384" t="s">
        <v>703</v>
      </c>
      <c r="N30" s="1385"/>
      <c r="O30" s="1385"/>
      <c r="P30" s="1489"/>
      <c r="Q30" s="1490"/>
      <c r="R30" s="77" t="s">
        <v>131</v>
      </c>
      <c r="S30" s="1489"/>
      <c r="T30" s="1490"/>
      <c r="U30" s="78" t="s">
        <v>132</v>
      </c>
      <c r="V30" s="1489"/>
      <c r="W30" s="1490"/>
      <c r="X30" s="78" t="s">
        <v>133</v>
      </c>
      <c r="Y30" s="1411"/>
      <c r="Z30" s="1411"/>
      <c r="AA30" s="1411"/>
      <c r="AB30" s="1411"/>
      <c r="AC30" s="1411"/>
      <c r="AD30" s="1411"/>
      <c r="AE30" s="1411"/>
      <c r="AF30" s="1411"/>
      <c r="AG30" s="1411"/>
      <c r="AH30" s="1411"/>
      <c r="AI30" s="1411"/>
      <c r="AJ30" s="1411"/>
      <c r="AK30" s="1411"/>
      <c r="AL30" s="1411"/>
      <c r="AM30" s="1391"/>
      <c r="AN30" s="36"/>
      <c r="AO30" s="55"/>
      <c r="AP30" s="36"/>
      <c r="AR30" s="1534" t="s">
        <v>1805</v>
      </c>
      <c r="AS30" s="1535"/>
      <c r="AT30" s="1535"/>
      <c r="AU30" s="1535"/>
      <c r="AV30" s="1535"/>
      <c r="AW30" s="1535"/>
      <c r="AX30" s="1535"/>
      <c r="AY30" s="1535"/>
      <c r="AZ30" s="1535"/>
      <c r="BA30" s="1535"/>
      <c r="BB30" s="1535"/>
      <c r="BC30" s="1535"/>
      <c r="BD30" s="1535"/>
      <c r="BE30" s="1535"/>
      <c r="BF30" s="1535"/>
      <c r="BG30" s="1535"/>
      <c r="BH30" s="1535"/>
      <c r="BI30" s="1536"/>
      <c r="BL30" s="7" t="str">
        <f>IF(M30="選択▼","",M30&amp;P30&amp;R30&amp;S30&amp;U30&amp;V30&amp;X30)</f>
        <v/>
      </c>
      <c r="BM30" s="20" t="str">
        <f>MID(P30,COLUMN()-64,1)</f>
        <v/>
      </c>
      <c r="BN30" s="20" t="str">
        <f>MID(P30,COLUMN()-64,1)</f>
        <v/>
      </c>
      <c r="BO30" s="20" t="str">
        <f>MID(S30,COLUMN()-66,1)</f>
        <v/>
      </c>
      <c r="BP30" s="20" t="str">
        <f>MID(S30,COLUMN()-66,1)</f>
        <v/>
      </c>
      <c r="BQ30" s="20" t="str">
        <f>MID(V30,COLUMN()-68,1)</f>
        <v/>
      </c>
      <c r="BR30" s="20" t="str">
        <f>MID(V30,COLUMN()-68,1)</f>
        <v/>
      </c>
      <c r="BS30" s="25" t="str">
        <f>IF(★その他入力!M30="平成","H",IF(★その他入力!M30="昭和","S",IF(★その他入力!M30="大正","T",IF(★その他入力!M30="明治","M",""))))</f>
        <v/>
      </c>
      <c r="CA30" s="1" t="s">
        <v>744</v>
      </c>
      <c r="CD30" s="1" t="s">
        <v>340</v>
      </c>
      <c r="CE30" s="1" t="s">
        <v>2419</v>
      </c>
      <c r="CF30" s="1" t="s">
        <v>2421</v>
      </c>
      <c r="CK30" s="1" t="s">
        <v>439</v>
      </c>
    </row>
    <row r="31" spans="1:89" ht="15" customHeight="1" thickTop="1">
      <c r="A31" s="35"/>
      <c r="B31" s="51"/>
      <c r="C31" s="1467"/>
      <c r="D31" s="1435" t="s">
        <v>370</v>
      </c>
      <c r="E31" s="1436"/>
      <c r="F31" s="1436"/>
      <c r="G31" s="1472" t="s">
        <v>4</v>
      </c>
      <c r="H31" s="1473"/>
      <c r="I31" s="1473"/>
      <c r="J31" s="1473"/>
      <c r="K31" s="1473"/>
      <c r="L31" s="1474"/>
      <c r="M31" s="1026"/>
      <c r="N31" s="1027"/>
      <c r="O31" s="1027"/>
      <c r="P31" s="1028"/>
      <c r="Q31" s="1028"/>
      <c r="R31" s="1027"/>
      <c r="S31" s="1027"/>
      <c r="T31" s="1027"/>
      <c r="U31" s="1027"/>
      <c r="V31" s="1029"/>
      <c r="W31" s="1178" t="s">
        <v>175</v>
      </c>
      <c r="X31" s="1179"/>
      <c r="Y31" s="1179"/>
      <c r="Z31" s="1179"/>
      <c r="AA31" s="1179"/>
      <c r="AB31" s="1179"/>
      <c r="AC31" s="1179"/>
      <c r="AD31" s="1179"/>
      <c r="AE31" s="1179"/>
      <c r="AF31" s="1179"/>
      <c r="AG31" s="1179"/>
      <c r="AH31" s="1179"/>
      <c r="AI31" s="1179"/>
      <c r="AJ31" s="1179"/>
      <c r="AK31" s="1179"/>
      <c r="AL31" s="1179"/>
      <c r="AM31" s="1180"/>
      <c r="AN31" s="36"/>
      <c r="AO31" s="55"/>
      <c r="AP31" s="36"/>
      <c r="CA31" s="1" t="s">
        <v>745</v>
      </c>
      <c r="CD31" s="1" t="s">
        <v>341</v>
      </c>
      <c r="CE31" s="1" t="s">
        <v>2420</v>
      </c>
      <c r="CF31" s="1" t="s">
        <v>2422</v>
      </c>
      <c r="CK31" s="1" t="s">
        <v>440</v>
      </c>
    </row>
    <row r="32" spans="1:89" ht="15" hidden="1" customHeight="1">
      <c r="A32" s="40"/>
      <c r="B32" s="51"/>
      <c r="C32" s="1467"/>
      <c r="D32" s="1437"/>
      <c r="E32" s="1438"/>
      <c r="F32" s="1438"/>
      <c r="G32" s="1475" t="s">
        <v>366</v>
      </c>
      <c r="H32" s="708"/>
      <c r="I32" s="708"/>
      <c r="J32" s="708"/>
      <c r="K32" s="708"/>
      <c r="L32" s="1403"/>
      <c r="M32" s="1408" t="s">
        <v>126</v>
      </c>
      <c r="N32" s="1409"/>
      <c r="O32" s="1410"/>
      <c r="P32" s="13" t="str">
        <f>MID($M$31,COLUMN()-15,1)</f>
        <v/>
      </c>
      <c r="Q32" s="13" t="str">
        <f t="shared" ref="Q32:AI32" si="6">MID($M$31,COLUMN()-15,1)</f>
        <v/>
      </c>
      <c r="R32" s="13" t="str">
        <f t="shared" si="6"/>
        <v/>
      </c>
      <c r="S32" s="13" t="str">
        <f t="shared" si="6"/>
        <v/>
      </c>
      <c r="T32" s="13" t="str">
        <f t="shared" si="6"/>
        <v/>
      </c>
      <c r="U32" s="13" t="str">
        <f t="shared" si="6"/>
        <v/>
      </c>
      <c r="V32" s="13" t="str">
        <f t="shared" si="6"/>
        <v/>
      </c>
      <c r="W32" s="13" t="str">
        <f t="shared" si="6"/>
        <v/>
      </c>
      <c r="X32" s="13" t="str">
        <f t="shared" si="6"/>
        <v/>
      </c>
      <c r="Y32" s="13" t="str">
        <f t="shared" si="6"/>
        <v/>
      </c>
      <c r="Z32" s="13" t="str">
        <f t="shared" si="6"/>
        <v/>
      </c>
      <c r="AA32" s="13" t="str">
        <f t="shared" si="6"/>
        <v/>
      </c>
      <c r="AB32" s="13" t="str">
        <f t="shared" si="6"/>
        <v/>
      </c>
      <c r="AC32" s="13" t="str">
        <f t="shared" si="6"/>
        <v/>
      </c>
      <c r="AD32" s="13" t="str">
        <f t="shared" si="6"/>
        <v/>
      </c>
      <c r="AE32" s="13" t="str">
        <f t="shared" si="6"/>
        <v/>
      </c>
      <c r="AF32" s="13" t="str">
        <f t="shared" si="6"/>
        <v/>
      </c>
      <c r="AG32" s="13" t="str">
        <f t="shared" si="6"/>
        <v/>
      </c>
      <c r="AH32" s="13" t="str">
        <f t="shared" si="6"/>
        <v/>
      </c>
      <c r="AI32" s="13" t="str">
        <f t="shared" si="6"/>
        <v/>
      </c>
      <c r="AJ32" s="1404"/>
      <c r="AK32" s="1405"/>
      <c r="AL32" s="1405"/>
      <c r="AM32" s="1406"/>
      <c r="AN32" s="36"/>
      <c r="AO32" s="55"/>
      <c r="AP32" s="36"/>
      <c r="CA32" s="1" t="s">
        <v>746</v>
      </c>
      <c r="CD32" s="1" t="s">
        <v>342</v>
      </c>
      <c r="CE32" s="1" t="s">
        <v>2421</v>
      </c>
      <c r="CF32" s="1" t="s">
        <v>2423</v>
      </c>
      <c r="CK32" s="1" t="s">
        <v>441</v>
      </c>
    </row>
    <row r="33" spans="1:89" ht="15" customHeight="1">
      <c r="A33" s="35"/>
      <c r="B33" s="51"/>
      <c r="C33" s="1467"/>
      <c r="D33" s="1437"/>
      <c r="E33" s="1438"/>
      <c r="F33" s="1438"/>
      <c r="G33" s="1475"/>
      <c r="H33" s="708"/>
      <c r="I33" s="708"/>
      <c r="J33" s="708"/>
      <c r="K33" s="708"/>
      <c r="L33" s="1403"/>
      <c r="M33" s="947"/>
      <c r="N33" s="920"/>
      <c r="O33" s="920"/>
      <c r="P33" s="920"/>
      <c r="Q33" s="920"/>
      <c r="R33" s="920"/>
      <c r="S33" s="920"/>
      <c r="T33" s="920"/>
      <c r="U33" s="920"/>
      <c r="V33" s="920"/>
      <c r="W33" s="920"/>
      <c r="X33" s="920"/>
      <c r="Y33" s="920"/>
      <c r="Z33" s="921"/>
      <c r="AA33" s="1179" t="s">
        <v>550</v>
      </c>
      <c r="AB33" s="1179"/>
      <c r="AC33" s="1179"/>
      <c r="AD33" s="1179"/>
      <c r="AE33" s="1179"/>
      <c r="AF33" s="1179"/>
      <c r="AG33" s="1179"/>
      <c r="AH33" s="1179"/>
      <c r="AI33" s="1179"/>
      <c r="AJ33" s="1179"/>
      <c r="AK33" s="1179"/>
      <c r="AL33" s="1179"/>
      <c r="AM33" s="1180"/>
      <c r="AN33" s="36"/>
      <c r="AO33" s="55"/>
      <c r="AP33" s="36"/>
      <c r="AR33" s="1507" t="s">
        <v>1806</v>
      </c>
      <c r="AS33" s="1507"/>
      <c r="AT33" s="1507"/>
      <c r="AU33" s="1507"/>
      <c r="AV33" s="1507"/>
      <c r="AW33" s="1507"/>
      <c r="AX33" s="1507"/>
      <c r="AY33" s="1507"/>
      <c r="AZ33" s="1507"/>
      <c r="BA33" s="1507"/>
      <c r="BB33" s="1507"/>
      <c r="BC33" s="1507"/>
      <c r="BD33" s="1507"/>
      <c r="BE33" s="1507"/>
      <c r="BF33" s="1507"/>
      <c r="BG33" s="1507"/>
      <c r="BH33" s="1507"/>
      <c r="BI33" s="1507"/>
      <c r="CA33" s="1" t="s">
        <v>747</v>
      </c>
      <c r="CD33" s="1" t="s">
        <v>343</v>
      </c>
      <c r="CE33" s="1" t="s">
        <v>2422</v>
      </c>
      <c r="CF33" s="1" t="s">
        <v>2424</v>
      </c>
      <c r="CK33" s="1" t="s">
        <v>442</v>
      </c>
    </row>
    <row r="34" spans="1:89" ht="15" hidden="1" customHeight="1">
      <c r="A34" s="40"/>
      <c r="B34" s="51"/>
      <c r="C34" s="1467"/>
      <c r="D34" s="1437"/>
      <c r="E34" s="1438"/>
      <c r="F34" s="1438"/>
      <c r="G34" s="1424"/>
      <c r="H34" s="1420"/>
      <c r="I34" s="1420"/>
      <c r="J34" s="1420"/>
      <c r="K34" s="1420"/>
      <c r="L34" s="1421"/>
      <c r="M34" s="1408" t="s">
        <v>126</v>
      </c>
      <c r="N34" s="1409"/>
      <c r="O34" s="1410"/>
      <c r="P34" s="13" t="str">
        <f>MID($M$33,COLUMN()-15,1)</f>
        <v/>
      </c>
      <c r="Q34" s="13" t="str">
        <f t="shared" ref="Q34:AI34" si="7">MID($M$33,COLUMN()-15,1)</f>
        <v/>
      </c>
      <c r="R34" s="13" t="str">
        <f t="shared" si="7"/>
        <v/>
      </c>
      <c r="S34" s="13" t="str">
        <f t="shared" si="7"/>
        <v/>
      </c>
      <c r="T34" s="13" t="str">
        <f t="shared" si="7"/>
        <v/>
      </c>
      <c r="U34" s="13" t="str">
        <f t="shared" si="7"/>
        <v/>
      </c>
      <c r="V34" s="13" t="str">
        <f t="shared" si="7"/>
        <v/>
      </c>
      <c r="W34" s="13" t="str">
        <f t="shared" si="7"/>
        <v/>
      </c>
      <c r="X34" s="13" t="str">
        <f t="shared" si="7"/>
        <v/>
      </c>
      <c r="Y34" s="13" t="str">
        <f t="shared" si="7"/>
        <v/>
      </c>
      <c r="Z34" s="13" t="str">
        <f t="shared" si="7"/>
        <v/>
      </c>
      <c r="AA34" s="13" t="str">
        <f t="shared" si="7"/>
        <v/>
      </c>
      <c r="AB34" s="13" t="str">
        <f t="shared" si="7"/>
        <v/>
      </c>
      <c r="AC34" s="13" t="str">
        <f t="shared" si="7"/>
        <v/>
      </c>
      <c r="AD34" s="13" t="str">
        <f t="shared" si="7"/>
        <v/>
      </c>
      <c r="AE34" s="13" t="str">
        <f t="shared" si="7"/>
        <v/>
      </c>
      <c r="AF34" s="13" t="str">
        <f t="shared" si="7"/>
        <v/>
      </c>
      <c r="AG34" s="13" t="str">
        <f t="shared" si="7"/>
        <v/>
      </c>
      <c r="AH34" s="13" t="str">
        <f t="shared" si="7"/>
        <v/>
      </c>
      <c r="AI34" s="13" t="str">
        <f t="shared" si="7"/>
        <v/>
      </c>
      <c r="AJ34" s="1404"/>
      <c r="AK34" s="1405"/>
      <c r="AL34" s="1405"/>
      <c r="AM34" s="1406"/>
      <c r="AN34" s="36"/>
      <c r="AO34" s="55"/>
      <c r="AP34" s="36"/>
      <c r="AR34" s="1507"/>
      <c r="AS34" s="1507"/>
      <c r="AT34" s="1507"/>
      <c r="AU34" s="1507"/>
      <c r="AV34" s="1507"/>
      <c r="AW34" s="1507"/>
      <c r="AX34" s="1507"/>
      <c r="AY34" s="1507"/>
      <c r="AZ34" s="1507"/>
      <c r="BA34" s="1507"/>
      <c r="BB34" s="1507"/>
      <c r="BC34" s="1507"/>
      <c r="BD34" s="1507"/>
      <c r="BE34" s="1507"/>
      <c r="BF34" s="1507"/>
      <c r="BG34" s="1507"/>
      <c r="BH34" s="1507"/>
      <c r="BI34" s="1507"/>
      <c r="CA34" s="1" t="s">
        <v>748</v>
      </c>
      <c r="CD34" s="1" t="s">
        <v>344</v>
      </c>
      <c r="CE34" s="1" t="s">
        <v>2423</v>
      </c>
      <c r="CF34" s="1" t="s">
        <v>2425</v>
      </c>
      <c r="CK34" s="1" t="s">
        <v>443</v>
      </c>
    </row>
    <row r="35" spans="1:89" ht="15" customHeight="1">
      <c r="A35" s="35"/>
      <c r="B35" s="51"/>
      <c r="C35" s="1467"/>
      <c r="D35" s="1437"/>
      <c r="E35" s="1438"/>
      <c r="F35" s="1438"/>
      <c r="G35" s="1469" t="s">
        <v>875</v>
      </c>
      <c r="H35" s="1397"/>
      <c r="I35" s="1397"/>
      <c r="J35" s="1397"/>
      <c r="K35" s="1397"/>
      <c r="L35" s="1398"/>
      <c r="M35" s="969" t="s">
        <v>699</v>
      </c>
      <c r="N35" s="939"/>
      <c r="O35" s="939"/>
      <c r="P35" s="939"/>
      <c r="Q35" s="939"/>
      <c r="R35" s="1049"/>
      <c r="S35" s="1049"/>
      <c r="T35" s="1049"/>
      <c r="U35" s="1049"/>
      <c r="V35" s="1050"/>
      <c r="W35" s="1479"/>
      <c r="X35" s="1422"/>
      <c r="Y35" s="1422"/>
      <c r="Z35" s="1422"/>
      <c r="AA35" s="1422"/>
      <c r="AB35" s="1422"/>
      <c r="AC35" s="1422"/>
      <c r="AD35" s="1422"/>
      <c r="AE35" s="1422"/>
      <c r="AF35" s="1422"/>
      <c r="AG35" s="1422"/>
      <c r="AH35" s="1422"/>
      <c r="AI35" s="1422"/>
      <c r="AJ35" s="1422"/>
      <c r="AK35" s="1422"/>
      <c r="AL35" s="1422"/>
      <c r="AM35" s="1423"/>
      <c r="AN35" s="36"/>
      <c r="AO35" s="55"/>
      <c r="AP35" s="36"/>
      <c r="AR35" s="1507"/>
      <c r="AS35" s="1507"/>
      <c r="AT35" s="1507"/>
      <c r="AU35" s="1507"/>
      <c r="AV35" s="1507"/>
      <c r="AW35" s="1507"/>
      <c r="AX35" s="1507"/>
      <c r="AY35" s="1507"/>
      <c r="AZ35" s="1507"/>
      <c r="BA35" s="1507"/>
      <c r="BB35" s="1507"/>
      <c r="BC35" s="1507"/>
      <c r="BD35" s="1507"/>
      <c r="BE35" s="1507"/>
      <c r="BF35" s="1507"/>
      <c r="BG35" s="1507"/>
      <c r="BH35" s="1507"/>
      <c r="BI35" s="1507"/>
      <c r="BL35" s="7" t="str">
        <f>IF(M35="選択　▼","",LEFT(M35,2))</f>
        <v/>
      </c>
      <c r="BM35" s="20" t="str">
        <f>MID($BL35,COLUMN()-64,1)</f>
        <v/>
      </c>
      <c r="BN35" s="20" t="str">
        <f>MID($BL35,COLUMN()-64,1)</f>
        <v/>
      </c>
      <c r="BO35" s="7" t="str">
        <f>IF(M35="選択　▼","",RIGHT(M35,LEN(M35)-(FIND("（",M35)-1)))</f>
        <v/>
      </c>
      <c r="CA35" s="1" t="s">
        <v>749</v>
      </c>
      <c r="CD35" s="1" t="s">
        <v>345</v>
      </c>
      <c r="CE35" s="1" t="s">
        <v>2424</v>
      </c>
      <c r="CF35" s="1" t="s">
        <v>2426</v>
      </c>
      <c r="CK35" s="1" t="s">
        <v>444</v>
      </c>
    </row>
    <row r="36" spans="1:89" ht="15" customHeight="1">
      <c r="A36" s="35"/>
      <c r="B36" s="51"/>
      <c r="C36" s="1467"/>
      <c r="D36" s="1437"/>
      <c r="E36" s="1438"/>
      <c r="F36" s="1438"/>
      <c r="G36" s="1470"/>
      <c r="H36" s="1399"/>
      <c r="I36" s="1399"/>
      <c r="J36" s="1399"/>
      <c r="K36" s="1399"/>
      <c r="L36" s="1400"/>
      <c r="M36" s="37" t="s">
        <v>7</v>
      </c>
      <c r="N36" s="892"/>
      <c r="O36" s="892"/>
      <c r="P36" s="892"/>
      <c r="Q36" s="892"/>
      <c r="R36" s="963" t="s">
        <v>6</v>
      </c>
      <c r="S36" s="964"/>
      <c r="T36" s="964"/>
      <c r="U36" s="237"/>
      <c r="V36" s="1001" t="s">
        <v>983</v>
      </c>
      <c r="W36" s="1002"/>
      <c r="X36" s="1002"/>
      <c r="Y36" s="1002"/>
      <c r="Z36" s="1002"/>
      <c r="AA36" s="1003"/>
      <c r="AB36" s="867" t="s">
        <v>703</v>
      </c>
      <c r="AC36" s="812"/>
      <c r="AD36" s="812"/>
      <c r="AE36" s="857"/>
      <c r="AF36" s="858"/>
      <c r="AG36" s="44" t="s">
        <v>131</v>
      </c>
      <c r="AH36" s="857"/>
      <c r="AI36" s="858"/>
      <c r="AJ36" s="43" t="s">
        <v>132</v>
      </c>
      <c r="AK36" s="857"/>
      <c r="AL36" s="858"/>
      <c r="AM36" s="236" t="s">
        <v>133</v>
      </c>
      <c r="AN36" s="36"/>
      <c r="AO36" s="55"/>
      <c r="AP36" s="36"/>
      <c r="BL36" s="7" t="str">
        <f>IF(N36="","",AB35&amp;"第"&amp;N36&amp;"号")</f>
        <v/>
      </c>
      <c r="BM36" s="7" t="str">
        <f>IF(AB36="選択▼","",AB36&amp;AE36&amp;AG36&amp;AH36&amp;AJ36&amp;AK36&amp;AM36)</f>
        <v/>
      </c>
      <c r="CA36" s="1" t="s">
        <v>750</v>
      </c>
      <c r="CD36" s="1" t="s">
        <v>346</v>
      </c>
      <c r="CE36" s="1" t="s">
        <v>2425</v>
      </c>
      <c r="CF36" s="1" t="s">
        <v>2427</v>
      </c>
      <c r="CK36" s="1" t="s">
        <v>445</v>
      </c>
    </row>
    <row r="37" spans="1:89" ht="15" hidden="1" customHeight="1">
      <c r="A37" s="40"/>
      <c r="B37" s="51"/>
      <c r="C37" s="1467"/>
      <c r="D37" s="1437"/>
      <c r="E37" s="1438"/>
      <c r="F37" s="1438"/>
      <c r="G37" s="1480"/>
      <c r="H37" s="1401"/>
      <c r="I37" s="1401"/>
      <c r="J37" s="1401"/>
      <c r="K37" s="1401"/>
      <c r="L37" s="1402"/>
      <c r="M37" s="1425" t="s">
        <v>126</v>
      </c>
      <c r="N37" s="1426"/>
      <c r="O37" s="1427"/>
      <c r="P37" s="21" t="str">
        <f>BM35</f>
        <v/>
      </c>
      <c r="Q37" s="21" t="str">
        <f>BN35</f>
        <v/>
      </c>
      <c r="R37" s="22" t="s">
        <v>128</v>
      </c>
      <c r="S37" s="21" t="str">
        <f>MID($N$36,COLUMN()-18,1)</f>
        <v/>
      </c>
      <c r="T37" s="21" t="str">
        <f t="shared" ref="T37:X37" si="8">MID($N$36,COLUMN()-18,1)</f>
        <v/>
      </c>
      <c r="U37" s="21" t="str">
        <f t="shared" si="8"/>
        <v/>
      </c>
      <c r="V37" s="395" t="str">
        <f t="shared" si="8"/>
        <v/>
      </c>
      <c r="W37" s="395" t="str">
        <f t="shared" si="8"/>
        <v/>
      </c>
      <c r="X37" s="395" t="str">
        <f t="shared" si="8"/>
        <v/>
      </c>
      <c r="Y37" s="186" t="s">
        <v>128</v>
      </c>
      <c r="Z37" s="395" t="str">
        <f>MID(AJ36,COLUMN()-25,1)</f>
        <v>月</v>
      </c>
      <c r="AA37" s="1476"/>
      <c r="AB37" s="1477"/>
      <c r="AC37" s="1477"/>
      <c r="AD37" s="1477"/>
      <c r="AE37" s="1477"/>
      <c r="AF37" s="1477"/>
      <c r="AG37" s="1477"/>
      <c r="AH37" s="1477"/>
      <c r="AI37" s="1477"/>
      <c r="AJ37" s="1477"/>
      <c r="AK37" s="1477"/>
      <c r="AL37" s="1477"/>
      <c r="AM37" s="1478"/>
      <c r="AN37" s="36"/>
      <c r="AO37" s="55"/>
      <c r="AP37" s="36"/>
      <c r="CA37" s="1" t="s">
        <v>751</v>
      </c>
      <c r="CD37" s="1" t="s">
        <v>347</v>
      </c>
      <c r="CE37" s="1" t="s">
        <v>2426</v>
      </c>
      <c r="CF37" s="1" t="s">
        <v>2428</v>
      </c>
      <c r="CK37" s="1" t="s">
        <v>446</v>
      </c>
    </row>
    <row r="38" spans="1:89" ht="15" customHeight="1" thickBot="1">
      <c r="A38" s="35"/>
      <c r="B38" s="51"/>
      <c r="C38" s="1467"/>
      <c r="D38" s="1439"/>
      <c r="E38" s="1440"/>
      <c r="F38" s="1440"/>
      <c r="G38" s="1431" t="s">
        <v>65</v>
      </c>
      <c r="H38" s="1432"/>
      <c r="I38" s="1432"/>
      <c r="J38" s="1432"/>
      <c r="K38" s="1432"/>
      <c r="L38" s="1433"/>
      <c r="M38" s="1384" t="s">
        <v>703</v>
      </c>
      <c r="N38" s="1385"/>
      <c r="O38" s="1385"/>
      <c r="P38" s="1489"/>
      <c r="Q38" s="1490"/>
      <c r="R38" s="77" t="s">
        <v>131</v>
      </c>
      <c r="S38" s="1489"/>
      <c r="T38" s="1490"/>
      <c r="U38" s="78" t="s">
        <v>132</v>
      </c>
      <c r="V38" s="1489"/>
      <c r="W38" s="1490"/>
      <c r="X38" s="78" t="s">
        <v>133</v>
      </c>
      <c r="Y38" s="1411"/>
      <c r="Z38" s="1411"/>
      <c r="AA38" s="1411"/>
      <c r="AB38" s="1411"/>
      <c r="AC38" s="1411"/>
      <c r="AD38" s="1411"/>
      <c r="AE38" s="1411"/>
      <c r="AF38" s="1411"/>
      <c r="AG38" s="1411"/>
      <c r="AH38" s="1411"/>
      <c r="AI38" s="1411"/>
      <c r="AJ38" s="1411"/>
      <c r="AK38" s="1411"/>
      <c r="AL38" s="1411"/>
      <c r="AM38" s="1391"/>
      <c r="AN38" s="36"/>
      <c r="AO38" s="55"/>
      <c r="AP38" s="36"/>
      <c r="AR38" s="39"/>
      <c r="AS38" s="39"/>
      <c r="AT38" s="39"/>
      <c r="AU38" s="39"/>
      <c r="AV38" s="39"/>
      <c r="AW38" s="39"/>
      <c r="AX38" s="39"/>
      <c r="AY38" s="39"/>
      <c r="AZ38" s="39"/>
      <c r="BA38" s="39"/>
      <c r="BB38" s="39"/>
      <c r="BC38" s="39"/>
      <c r="BD38" s="39"/>
      <c r="BE38" s="39"/>
      <c r="BF38" s="39"/>
      <c r="BG38" s="39"/>
      <c r="BH38" s="39"/>
      <c r="BI38" s="39"/>
      <c r="BL38" s="7" t="str">
        <f>IF(M38="選択▼","",M38&amp;P38&amp;R38&amp;S38&amp;U38&amp;V38&amp;X38)</f>
        <v/>
      </c>
      <c r="BM38" s="20" t="str">
        <f>MID(P38,COLUMN()-64,1)</f>
        <v/>
      </c>
      <c r="BN38" s="20" t="str">
        <f>MID(P38,COLUMN()-64,1)</f>
        <v/>
      </c>
      <c r="BO38" s="20" t="str">
        <f>MID(S38,COLUMN()-66,1)</f>
        <v/>
      </c>
      <c r="BP38" s="20" t="str">
        <f>MID(S38,COLUMN()-66,1)</f>
        <v/>
      </c>
      <c r="BQ38" s="20" t="str">
        <f>MID(V38,COLUMN()-68,1)</f>
        <v/>
      </c>
      <c r="BR38" s="20" t="str">
        <f>MID(V38,COLUMN()-68,1)</f>
        <v/>
      </c>
      <c r="BS38" s="25" t="str">
        <f>IF(★その他入力!M38="平成","H",IF(★その他入力!M38="昭和","S",IF(★その他入力!M38="大正","T",IF(★その他入力!M38="明治","M",""))))</f>
        <v/>
      </c>
      <c r="CA38" s="1" t="s">
        <v>752</v>
      </c>
      <c r="CD38" s="1" t="s">
        <v>348</v>
      </c>
      <c r="CE38" s="1" t="s">
        <v>2427</v>
      </c>
      <c r="CF38" s="1" t="s">
        <v>2429</v>
      </c>
      <c r="CK38" s="1" t="s">
        <v>447</v>
      </c>
    </row>
    <row r="39" spans="1:89" ht="15" customHeight="1" thickTop="1">
      <c r="A39" s="35"/>
      <c r="B39" s="51"/>
      <c r="C39" s="1467"/>
      <c r="D39" s="1469" t="s">
        <v>371</v>
      </c>
      <c r="E39" s="1397"/>
      <c r="F39" s="1397"/>
      <c r="G39" s="1472" t="s">
        <v>4</v>
      </c>
      <c r="H39" s="1473"/>
      <c r="I39" s="1473"/>
      <c r="J39" s="1473"/>
      <c r="K39" s="1473"/>
      <c r="L39" s="1474"/>
      <c r="M39" s="1026"/>
      <c r="N39" s="1027"/>
      <c r="O39" s="1027"/>
      <c r="P39" s="1028"/>
      <c r="Q39" s="1028"/>
      <c r="R39" s="1027"/>
      <c r="S39" s="1027"/>
      <c r="T39" s="1027"/>
      <c r="U39" s="1027"/>
      <c r="V39" s="1029"/>
      <c r="W39" s="1178" t="s">
        <v>175</v>
      </c>
      <c r="X39" s="1179"/>
      <c r="Y39" s="1179"/>
      <c r="Z39" s="1179"/>
      <c r="AA39" s="1179"/>
      <c r="AB39" s="1179"/>
      <c r="AC39" s="1179"/>
      <c r="AD39" s="1179"/>
      <c r="AE39" s="1179"/>
      <c r="AF39" s="1179"/>
      <c r="AG39" s="1179"/>
      <c r="AH39" s="1179"/>
      <c r="AI39" s="1179"/>
      <c r="AJ39" s="1179"/>
      <c r="AK39" s="1179"/>
      <c r="AL39" s="1179"/>
      <c r="AM39" s="1180"/>
      <c r="AN39" s="36"/>
      <c r="AO39" s="55"/>
      <c r="AP39" s="36"/>
      <c r="BZ39" s="18"/>
      <c r="CA39" s="1" t="s">
        <v>753</v>
      </c>
      <c r="CD39" s="1" t="s">
        <v>349</v>
      </c>
      <c r="CE39" s="1" t="s">
        <v>2428</v>
      </c>
      <c r="CF39" s="1" t="s">
        <v>2430</v>
      </c>
      <c r="CK39" s="1" t="s">
        <v>448</v>
      </c>
    </row>
    <row r="40" spans="1:89" ht="15" hidden="1" customHeight="1">
      <c r="A40" s="40"/>
      <c r="B40" s="51"/>
      <c r="C40" s="1467"/>
      <c r="D40" s="1470"/>
      <c r="E40" s="1399"/>
      <c r="F40" s="1399"/>
      <c r="G40" s="1475" t="s">
        <v>366</v>
      </c>
      <c r="H40" s="708"/>
      <c r="I40" s="708"/>
      <c r="J40" s="708"/>
      <c r="K40" s="708"/>
      <c r="L40" s="1403"/>
      <c r="M40" s="1408" t="s">
        <v>126</v>
      </c>
      <c r="N40" s="1409"/>
      <c r="O40" s="1410"/>
      <c r="P40" s="13" t="str">
        <f>MID($M$39,COLUMN()-15,1)</f>
        <v/>
      </c>
      <c r="Q40" s="13" t="str">
        <f t="shared" ref="Q40:AI40" si="9">MID($M$39,COLUMN()-15,1)</f>
        <v/>
      </c>
      <c r="R40" s="13" t="str">
        <f t="shared" si="9"/>
        <v/>
      </c>
      <c r="S40" s="13" t="str">
        <f t="shared" si="9"/>
        <v/>
      </c>
      <c r="T40" s="13" t="str">
        <f t="shared" si="9"/>
        <v/>
      </c>
      <c r="U40" s="13" t="str">
        <f t="shared" si="9"/>
        <v/>
      </c>
      <c r="V40" s="13" t="str">
        <f t="shared" si="9"/>
        <v/>
      </c>
      <c r="W40" s="13" t="str">
        <f t="shared" si="9"/>
        <v/>
      </c>
      <c r="X40" s="13" t="str">
        <f t="shared" si="9"/>
        <v/>
      </c>
      <c r="Y40" s="13" t="str">
        <f t="shared" si="9"/>
        <v/>
      </c>
      <c r="Z40" s="13" t="str">
        <f t="shared" si="9"/>
        <v/>
      </c>
      <c r="AA40" s="13" t="str">
        <f t="shared" si="9"/>
        <v/>
      </c>
      <c r="AB40" s="13" t="str">
        <f t="shared" si="9"/>
        <v/>
      </c>
      <c r="AC40" s="13" t="str">
        <f t="shared" si="9"/>
        <v/>
      </c>
      <c r="AD40" s="13" t="str">
        <f t="shared" si="9"/>
        <v/>
      </c>
      <c r="AE40" s="13" t="str">
        <f t="shared" si="9"/>
        <v/>
      </c>
      <c r="AF40" s="13" t="str">
        <f t="shared" si="9"/>
        <v/>
      </c>
      <c r="AG40" s="13" t="str">
        <f t="shared" si="9"/>
        <v/>
      </c>
      <c r="AH40" s="13" t="str">
        <f t="shared" si="9"/>
        <v/>
      </c>
      <c r="AI40" s="13" t="str">
        <f t="shared" si="9"/>
        <v/>
      </c>
      <c r="AJ40" s="1404"/>
      <c r="AK40" s="1405"/>
      <c r="AL40" s="1405"/>
      <c r="AM40" s="1406"/>
      <c r="AN40" s="36"/>
      <c r="AO40" s="55"/>
      <c r="AP40" s="36"/>
      <c r="CA40" s="1" t="s">
        <v>754</v>
      </c>
      <c r="CD40" s="1" t="s">
        <v>350</v>
      </c>
      <c r="CE40" s="1" t="s">
        <v>2429</v>
      </c>
      <c r="CF40" s="1" t="s">
        <v>2431</v>
      </c>
      <c r="CK40" s="1" t="s">
        <v>449</v>
      </c>
    </row>
    <row r="41" spans="1:89" ht="15" customHeight="1">
      <c r="A41" s="35"/>
      <c r="B41" s="51"/>
      <c r="C41" s="1467"/>
      <c r="D41" s="1470"/>
      <c r="E41" s="1399"/>
      <c r="F41" s="1399"/>
      <c r="G41" s="1475"/>
      <c r="H41" s="708"/>
      <c r="I41" s="708"/>
      <c r="J41" s="708"/>
      <c r="K41" s="708"/>
      <c r="L41" s="1403"/>
      <c r="M41" s="947"/>
      <c r="N41" s="920"/>
      <c r="O41" s="920"/>
      <c r="P41" s="920"/>
      <c r="Q41" s="920"/>
      <c r="R41" s="920"/>
      <c r="S41" s="920"/>
      <c r="T41" s="920"/>
      <c r="U41" s="920"/>
      <c r="V41" s="920"/>
      <c r="W41" s="920"/>
      <c r="X41" s="920"/>
      <c r="Y41" s="920"/>
      <c r="Z41" s="921"/>
      <c r="AA41" s="1179" t="s">
        <v>550</v>
      </c>
      <c r="AB41" s="1179"/>
      <c r="AC41" s="1179"/>
      <c r="AD41" s="1179"/>
      <c r="AE41" s="1179"/>
      <c r="AF41" s="1179"/>
      <c r="AG41" s="1179"/>
      <c r="AH41" s="1179"/>
      <c r="AI41" s="1179"/>
      <c r="AJ41" s="1179"/>
      <c r="AK41" s="1179"/>
      <c r="AL41" s="1179"/>
      <c r="AM41" s="1180"/>
      <c r="AN41" s="36"/>
      <c r="AO41" s="55"/>
      <c r="AP41" s="36"/>
      <c r="CA41" s="1" t="s">
        <v>756</v>
      </c>
      <c r="CD41" s="1" t="s">
        <v>351</v>
      </c>
      <c r="CE41" s="1" t="s">
        <v>2430</v>
      </c>
      <c r="CF41" s="1" t="s">
        <v>2432</v>
      </c>
      <c r="CK41" s="1" t="s">
        <v>450</v>
      </c>
    </row>
    <row r="42" spans="1:89" ht="15" hidden="1" customHeight="1">
      <c r="A42" s="40"/>
      <c r="B42" s="51"/>
      <c r="C42" s="1467"/>
      <c r="D42" s="1470"/>
      <c r="E42" s="1399"/>
      <c r="F42" s="1399"/>
      <c r="G42" s="1424"/>
      <c r="H42" s="1420"/>
      <c r="I42" s="1420"/>
      <c r="J42" s="1420"/>
      <c r="K42" s="1420"/>
      <c r="L42" s="1421"/>
      <c r="M42" s="1408" t="s">
        <v>126</v>
      </c>
      <c r="N42" s="1409"/>
      <c r="O42" s="1410"/>
      <c r="P42" s="13" t="str">
        <f>MID($M$41,COLUMN()-15,1)</f>
        <v/>
      </c>
      <c r="Q42" s="13" t="str">
        <f t="shared" ref="Q42:AI42" si="10">MID($M$41,COLUMN()-15,1)</f>
        <v/>
      </c>
      <c r="R42" s="13" t="str">
        <f t="shared" si="10"/>
        <v/>
      </c>
      <c r="S42" s="13" t="str">
        <f t="shared" si="10"/>
        <v/>
      </c>
      <c r="T42" s="13" t="str">
        <f t="shared" si="10"/>
        <v/>
      </c>
      <c r="U42" s="13" t="str">
        <f t="shared" si="10"/>
        <v/>
      </c>
      <c r="V42" s="13" t="str">
        <f t="shared" si="10"/>
        <v/>
      </c>
      <c r="W42" s="13" t="str">
        <f t="shared" si="10"/>
        <v/>
      </c>
      <c r="X42" s="13" t="str">
        <f t="shared" si="10"/>
        <v/>
      </c>
      <c r="Y42" s="13" t="str">
        <f t="shared" si="10"/>
        <v/>
      </c>
      <c r="Z42" s="13" t="str">
        <f t="shared" si="10"/>
        <v/>
      </c>
      <c r="AA42" s="13" t="str">
        <f t="shared" si="10"/>
        <v/>
      </c>
      <c r="AB42" s="13" t="str">
        <f t="shared" si="10"/>
        <v/>
      </c>
      <c r="AC42" s="13" t="str">
        <f t="shared" si="10"/>
        <v/>
      </c>
      <c r="AD42" s="13" t="str">
        <f t="shared" si="10"/>
        <v/>
      </c>
      <c r="AE42" s="13" t="str">
        <f t="shared" si="10"/>
        <v/>
      </c>
      <c r="AF42" s="13" t="str">
        <f t="shared" si="10"/>
        <v/>
      </c>
      <c r="AG42" s="13" t="str">
        <f t="shared" si="10"/>
        <v/>
      </c>
      <c r="AH42" s="13" t="str">
        <f t="shared" si="10"/>
        <v/>
      </c>
      <c r="AI42" s="13" t="str">
        <f t="shared" si="10"/>
        <v/>
      </c>
      <c r="AJ42" s="1404"/>
      <c r="AK42" s="1405"/>
      <c r="AL42" s="1405"/>
      <c r="AM42" s="1406"/>
      <c r="AN42" s="36"/>
      <c r="AO42" s="55"/>
      <c r="AP42" s="36"/>
      <c r="CA42" s="1" t="s">
        <v>755</v>
      </c>
      <c r="CD42" s="1" t="s">
        <v>352</v>
      </c>
      <c r="CE42" s="1" t="s">
        <v>2431</v>
      </c>
      <c r="CF42" s="1" t="s">
        <v>2433</v>
      </c>
      <c r="CK42" s="1" t="s">
        <v>451</v>
      </c>
    </row>
    <row r="43" spans="1:89" ht="15" customHeight="1">
      <c r="A43" s="35"/>
      <c r="B43" s="51"/>
      <c r="C43" s="1467"/>
      <c r="D43" s="1470"/>
      <c r="E43" s="1399"/>
      <c r="F43" s="1399"/>
      <c r="G43" s="1469" t="s">
        <v>875</v>
      </c>
      <c r="H43" s="1397"/>
      <c r="I43" s="1397"/>
      <c r="J43" s="1397"/>
      <c r="K43" s="1397"/>
      <c r="L43" s="1398"/>
      <c r="M43" s="969" t="s">
        <v>699</v>
      </c>
      <c r="N43" s="939"/>
      <c r="O43" s="939"/>
      <c r="P43" s="939"/>
      <c r="Q43" s="939"/>
      <c r="R43" s="1049"/>
      <c r="S43" s="1049"/>
      <c r="T43" s="1049"/>
      <c r="U43" s="1049"/>
      <c r="V43" s="1050"/>
      <c r="W43" s="1479"/>
      <c r="X43" s="1422"/>
      <c r="Y43" s="1422"/>
      <c r="Z43" s="1422"/>
      <c r="AA43" s="1422"/>
      <c r="AB43" s="1422"/>
      <c r="AC43" s="1422"/>
      <c r="AD43" s="1422"/>
      <c r="AE43" s="1422"/>
      <c r="AF43" s="1422"/>
      <c r="AG43" s="1422"/>
      <c r="AH43" s="1422"/>
      <c r="AI43" s="1422"/>
      <c r="AJ43" s="1422"/>
      <c r="AK43" s="1422"/>
      <c r="AL43" s="1422"/>
      <c r="AM43" s="1423"/>
      <c r="AN43" s="36"/>
      <c r="AO43" s="55"/>
      <c r="AP43" s="36"/>
      <c r="BL43" s="7" t="str">
        <f>IF(M43="選択　▼","",LEFT(M43,2))</f>
        <v/>
      </c>
      <c r="BM43" s="20" t="str">
        <f>MID($BL43,COLUMN()-64,1)</f>
        <v/>
      </c>
      <c r="BN43" s="20" t="str">
        <f>MID($BL43,COLUMN()-64,1)</f>
        <v/>
      </c>
      <c r="CA43" s="1" t="s">
        <v>757</v>
      </c>
      <c r="CD43" s="1" t="s">
        <v>353</v>
      </c>
      <c r="CE43" s="1" t="s">
        <v>2432</v>
      </c>
      <c r="CF43" s="1" t="s">
        <v>2434</v>
      </c>
      <c r="CK43" s="1" t="s">
        <v>452</v>
      </c>
    </row>
    <row r="44" spans="1:89" ht="15" customHeight="1">
      <c r="A44" s="35"/>
      <c r="B44" s="51"/>
      <c r="C44" s="1467"/>
      <c r="D44" s="1470"/>
      <c r="E44" s="1399"/>
      <c r="F44" s="1399"/>
      <c r="G44" s="1470"/>
      <c r="H44" s="1399"/>
      <c r="I44" s="1399"/>
      <c r="J44" s="1399"/>
      <c r="K44" s="1399"/>
      <c r="L44" s="1400"/>
      <c r="M44" s="37" t="s">
        <v>7</v>
      </c>
      <c r="N44" s="892"/>
      <c r="O44" s="892"/>
      <c r="P44" s="892"/>
      <c r="Q44" s="892"/>
      <c r="R44" s="963" t="s">
        <v>6</v>
      </c>
      <c r="S44" s="964"/>
      <c r="T44" s="964"/>
      <c r="U44" s="1422"/>
      <c r="V44" s="1422"/>
      <c r="W44" s="1422"/>
      <c r="X44" s="1422"/>
      <c r="Y44" s="1422"/>
      <c r="Z44" s="1422"/>
      <c r="AA44" s="1422"/>
      <c r="AB44" s="1422"/>
      <c r="AC44" s="1422"/>
      <c r="AD44" s="1422"/>
      <c r="AE44" s="1422"/>
      <c r="AF44" s="1422"/>
      <c r="AG44" s="1422"/>
      <c r="AH44" s="1422"/>
      <c r="AI44" s="1422"/>
      <c r="AJ44" s="1422"/>
      <c r="AK44" s="1422"/>
      <c r="AL44" s="1422"/>
      <c r="AM44" s="1423"/>
      <c r="AN44" s="36"/>
      <c r="AO44" s="55"/>
      <c r="AP44" s="36"/>
      <c r="BL44" s="7" t="str">
        <f>IF(N44="","",AB43&amp;"第"&amp;N44&amp;"号")</f>
        <v/>
      </c>
      <c r="CA44" s="1" t="s">
        <v>758</v>
      </c>
      <c r="CD44" s="1" t="s">
        <v>354</v>
      </c>
      <c r="CE44" s="1" t="s">
        <v>2433</v>
      </c>
      <c r="CF44" s="1" t="s">
        <v>2435</v>
      </c>
      <c r="CK44" s="1" t="s">
        <v>453</v>
      </c>
    </row>
    <row r="45" spans="1:89" ht="15" hidden="1" customHeight="1">
      <c r="A45" s="40"/>
      <c r="B45" s="51"/>
      <c r="C45" s="1467"/>
      <c r="D45" s="1470"/>
      <c r="E45" s="1399"/>
      <c r="F45" s="1399"/>
      <c r="G45" s="1480"/>
      <c r="H45" s="1401"/>
      <c r="I45" s="1401"/>
      <c r="J45" s="1401"/>
      <c r="K45" s="1401"/>
      <c r="L45" s="1402"/>
      <c r="M45" s="1425" t="s">
        <v>126</v>
      </c>
      <c r="N45" s="1426"/>
      <c r="O45" s="1427"/>
      <c r="P45" s="21" t="str">
        <f>BM43</f>
        <v/>
      </c>
      <c r="Q45" s="21" t="str">
        <f>BN43</f>
        <v/>
      </c>
      <c r="R45" s="22" t="s">
        <v>128</v>
      </c>
      <c r="S45" s="21" t="str">
        <f>MID($N$44,COLUMN()-18,1)</f>
        <v/>
      </c>
      <c r="T45" s="21" t="str">
        <f t="shared" ref="T45:X45" si="11">MID($N$44,COLUMN()-18,1)</f>
        <v/>
      </c>
      <c r="U45" s="21" t="str">
        <f t="shared" si="11"/>
        <v/>
      </c>
      <c r="V45" s="21" t="str">
        <f t="shared" si="11"/>
        <v/>
      </c>
      <c r="W45" s="21" t="str">
        <f t="shared" si="11"/>
        <v/>
      </c>
      <c r="X45" s="21" t="str">
        <f t="shared" si="11"/>
        <v/>
      </c>
      <c r="Y45" s="22" t="s">
        <v>128</v>
      </c>
      <c r="Z45" s="21" t="str">
        <f>MID(AJ44,COLUMN()-25,1)</f>
        <v/>
      </c>
      <c r="AA45" s="1428"/>
      <c r="AB45" s="1429"/>
      <c r="AC45" s="1429"/>
      <c r="AD45" s="1429"/>
      <c r="AE45" s="1429"/>
      <c r="AF45" s="1429"/>
      <c r="AG45" s="1429"/>
      <c r="AH45" s="1429"/>
      <c r="AI45" s="1429"/>
      <c r="AJ45" s="1429"/>
      <c r="AK45" s="1429"/>
      <c r="AL45" s="1429"/>
      <c r="AM45" s="1430"/>
      <c r="AN45" s="36"/>
      <c r="AO45" s="55"/>
      <c r="AP45" s="36"/>
      <c r="CA45" s="1" t="s">
        <v>759</v>
      </c>
      <c r="CD45" s="1" t="s">
        <v>355</v>
      </c>
      <c r="CE45" s="1" t="s">
        <v>2434</v>
      </c>
      <c r="CF45" s="1" t="s">
        <v>2436</v>
      </c>
      <c r="CK45" s="1" t="s">
        <v>454</v>
      </c>
    </row>
    <row r="46" spans="1:89" ht="15" customHeight="1" thickBot="1">
      <c r="A46" s="35"/>
      <c r="B46" s="51"/>
      <c r="C46" s="1467"/>
      <c r="D46" s="1471"/>
      <c r="E46" s="1460"/>
      <c r="F46" s="1460"/>
      <c r="G46" s="1431" t="s">
        <v>65</v>
      </c>
      <c r="H46" s="1432"/>
      <c r="I46" s="1432"/>
      <c r="J46" s="1432"/>
      <c r="K46" s="1432"/>
      <c r="L46" s="1433"/>
      <c r="M46" s="1384" t="s">
        <v>703</v>
      </c>
      <c r="N46" s="1385"/>
      <c r="O46" s="1385"/>
      <c r="P46" s="1489"/>
      <c r="Q46" s="1490"/>
      <c r="R46" s="77" t="s">
        <v>131</v>
      </c>
      <c r="S46" s="1489"/>
      <c r="T46" s="1490"/>
      <c r="U46" s="78" t="s">
        <v>132</v>
      </c>
      <c r="V46" s="1489"/>
      <c r="W46" s="1490"/>
      <c r="X46" s="78" t="s">
        <v>133</v>
      </c>
      <c r="Y46" s="1411"/>
      <c r="Z46" s="1411"/>
      <c r="AA46" s="1411"/>
      <c r="AB46" s="1411"/>
      <c r="AC46" s="1411"/>
      <c r="AD46" s="1411"/>
      <c r="AE46" s="1411"/>
      <c r="AF46" s="1411"/>
      <c r="AG46" s="1411"/>
      <c r="AH46" s="1411"/>
      <c r="AI46" s="1411"/>
      <c r="AJ46" s="1411"/>
      <c r="AK46" s="1411"/>
      <c r="AL46" s="1411"/>
      <c r="AM46" s="1391"/>
      <c r="AN46" s="36"/>
      <c r="AO46" s="55"/>
      <c r="AP46" s="36"/>
      <c r="AR46" s="39"/>
      <c r="AS46" s="39"/>
      <c r="AT46" s="39"/>
      <c r="AU46" s="39"/>
      <c r="AV46" s="39"/>
      <c r="AW46" s="39"/>
      <c r="AX46" s="39"/>
      <c r="AY46" s="39"/>
      <c r="AZ46" s="39"/>
      <c r="BA46" s="39"/>
      <c r="BB46" s="39"/>
      <c r="BC46" s="39"/>
      <c r="BD46" s="39"/>
      <c r="BE46" s="39"/>
      <c r="BF46" s="39"/>
      <c r="BG46" s="39"/>
      <c r="BH46" s="39"/>
      <c r="BI46" s="39"/>
      <c r="BL46" s="7" t="str">
        <f>IF(M46="選択▼","",M46&amp;P46&amp;R46&amp;S46&amp;U46&amp;V46&amp;X46)</f>
        <v/>
      </c>
      <c r="BM46" s="20" t="str">
        <f>MID(P46,COLUMN()-64,1)</f>
        <v/>
      </c>
      <c r="BN46" s="20" t="str">
        <f>MID(P46,COLUMN()-64,1)</f>
        <v/>
      </c>
      <c r="BO46" s="20" t="str">
        <f>MID(S46,COLUMN()-66,1)</f>
        <v/>
      </c>
      <c r="BP46" s="20" t="str">
        <f>MID(S46,COLUMN()-66,1)</f>
        <v/>
      </c>
      <c r="BQ46" s="20" t="str">
        <f>MID(V46,COLUMN()-68,1)</f>
        <v/>
      </c>
      <c r="BR46" s="20" t="str">
        <f>MID(V46,COLUMN()-68,1)</f>
        <v/>
      </c>
      <c r="BS46" s="25" t="str">
        <f>IF(★その他入力!M46="平成","H",IF(★その他入力!M46="昭和","S",IF(★その他入力!M46="大正","T",IF(★その他入力!M46="明治","M",""))))</f>
        <v/>
      </c>
      <c r="CA46" s="1" t="s">
        <v>760</v>
      </c>
      <c r="CD46" s="1" t="s">
        <v>356</v>
      </c>
      <c r="CE46" s="1" t="s">
        <v>2435</v>
      </c>
      <c r="CF46" s="1" t="s">
        <v>2437</v>
      </c>
      <c r="CK46" s="1" t="s">
        <v>455</v>
      </c>
    </row>
    <row r="47" spans="1:89" ht="15" customHeight="1" thickTop="1">
      <c r="A47" s="35"/>
      <c r="B47" s="51"/>
      <c r="C47" s="1467"/>
      <c r="D47" s="1435" t="s">
        <v>372</v>
      </c>
      <c r="E47" s="1436"/>
      <c r="F47" s="1436"/>
      <c r="G47" s="1472" t="s">
        <v>4</v>
      </c>
      <c r="H47" s="1473"/>
      <c r="I47" s="1473"/>
      <c r="J47" s="1473"/>
      <c r="K47" s="1473"/>
      <c r="L47" s="1474"/>
      <c r="M47" s="1026"/>
      <c r="N47" s="1027"/>
      <c r="O47" s="1027"/>
      <c r="P47" s="1028"/>
      <c r="Q47" s="1028"/>
      <c r="R47" s="1027"/>
      <c r="S47" s="1027"/>
      <c r="T47" s="1027"/>
      <c r="U47" s="1027"/>
      <c r="V47" s="1029"/>
      <c r="W47" s="1178" t="s">
        <v>175</v>
      </c>
      <c r="X47" s="1179"/>
      <c r="Y47" s="1179"/>
      <c r="Z47" s="1179"/>
      <c r="AA47" s="1179"/>
      <c r="AB47" s="1179"/>
      <c r="AC47" s="1179"/>
      <c r="AD47" s="1179"/>
      <c r="AE47" s="1179"/>
      <c r="AF47" s="1179"/>
      <c r="AG47" s="1179"/>
      <c r="AH47" s="1179"/>
      <c r="AI47" s="1179"/>
      <c r="AJ47" s="1179"/>
      <c r="AK47" s="1179"/>
      <c r="AL47" s="1179"/>
      <c r="AM47" s="1180"/>
      <c r="AN47" s="36"/>
      <c r="AO47" s="55"/>
      <c r="AP47" s="36"/>
      <c r="CA47" s="1" t="s">
        <v>761</v>
      </c>
      <c r="CD47" s="1" t="s">
        <v>357</v>
      </c>
      <c r="CE47" s="1" t="s">
        <v>2436</v>
      </c>
      <c r="CF47" s="1" t="s">
        <v>2438</v>
      </c>
      <c r="CK47" s="1" t="s">
        <v>456</v>
      </c>
    </row>
    <row r="48" spans="1:89" ht="15" hidden="1" customHeight="1">
      <c r="A48" s="40"/>
      <c r="B48" s="51"/>
      <c r="C48" s="1467"/>
      <c r="D48" s="1437"/>
      <c r="E48" s="1438"/>
      <c r="F48" s="1438"/>
      <c r="G48" s="1475" t="s">
        <v>366</v>
      </c>
      <c r="H48" s="708"/>
      <c r="I48" s="708"/>
      <c r="J48" s="708"/>
      <c r="K48" s="708"/>
      <c r="L48" s="1403"/>
      <c r="M48" s="1408" t="s">
        <v>126</v>
      </c>
      <c r="N48" s="1409"/>
      <c r="O48" s="1410"/>
      <c r="P48" s="13" t="str">
        <f>MID($M$47,COLUMN()-15,1)</f>
        <v/>
      </c>
      <c r="Q48" s="13" t="str">
        <f t="shared" ref="Q48:AI48" si="12">MID($M$47,COLUMN()-15,1)</f>
        <v/>
      </c>
      <c r="R48" s="13" t="str">
        <f t="shared" si="12"/>
        <v/>
      </c>
      <c r="S48" s="13" t="str">
        <f t="shared" si="12"/>
        <v/>
      </c>
      <c r="T48" s="13" t="str">
        <f t="shared" si="12"/>
        <v/>
      </c>
      <c r="U48" s="13" t="str">
        <f t="shared" si="12"/>
        <v/>
      </c>
      <c r="V48" s="13" t="str">
        <f t="shared" si="12"/>
        <v/>
      </c>
      <c r="W48" s="13" t="str">
        <f t="shared" si="12"/>
        <v/>
      </c>
      <c r="X48" s="13" t="str">
        <f t="shared" si="12"/>
        <v/>
      </c>
      <c r="Y48" s="13" t="str">
        <f t="shared" si="12"/>
        <v/>
      </c>
      <c r="Z48" s="13" t="str">
        <f t="shared" si="12"/>
        <v/>
      </c>
      <c r="AA48" s="13" t="str">
        <f t="shared" si="12"/>
        <v/>
      </c>
      <c r="AB48" s="13" t="str">
        <f t="shared" si="12"/>
        <v/>
      </c>
      <c r="AC48" s="13" t="str">
        <f t="shared" si="12"/>
        <v/>
      </c>
      <c r="AD48" s="13" t="str">
        <f t="shared" si="12"/>
        <v/>
      </c>
      <c r="AE48" s="13" t="str">
        <f t="shared" si="12"/>
        <v/>
      </c>
      <c r="AF48" s="13" t="str">
        <f t="shared" si="12"/>
        <v/>
      </c>
      <c r="AG48" s="13" t="str">
        <f t="shared" si="12"/>
        <v/>
      </c>
      <c r="AH48" s="13" t="str">
        <f t="shared" si="12"/>
        <v/>
      </c>
      <c r="AI48" s="13" t="str">
        <f t="shared" si="12"/>
        <v/>
      </c>
      <c r="AJ48" s="1404"/>
      <c r="AK48" s="1405"/>
      <c r="AL48" s="1405"/>
      <c r="AM48" s="1406"/>
      <c r="AN48" s="36"/>
      <c r="AO48" s="55"/>
      <c r="AP48" s="36"/>
      <c r="CA48" s="1" t="s">
        <v>762</v>
      </c>
      <c r="CD48" s="1" t="s">
        <v>358</v>
      </c>
      <c r="CE48" s="1" t="s">
        <v>2437</v>
      </c>
      <c r="CF48" s="1" t="s">
        <v>2439</v>
      </c>
      <c r="CK48" s="1" t="s">
        <v>457</v>
      </c>
    </row>
    <row r="49" spans="1:89" ht="15" customHeight="1">
      <c r="A49" s="35"/>
      <c r="B49" s="51"/>
      <c r="C49" s="1467"/>
      <c r="D49" s="1437"/>
      <c r="E49" s="1438"/>
      <c r="F49" s="1438"/>
      <c r="G49" s="1475"/>
      <c r="H49" s="708"/>
      <c r="I49" s="708"/>
      <c r="J49" s="708"/>
      <c r="K49" s="708"/>
      <c r="L49" s="1403"/>
      <c r="M49" s="947"/>
      <c r="N49" s="920"/>
      <c r="O49" s="920"/>
      <c r="P49" s="920"/>
      <c r="Q49" s="920"/>
      <c r="R49" s="920"/>
      <c r="S49" s="920"/>
      <c r="T49" s="920"/>
      <c r="U49" s="920"/>
      <c r="V49" s="920"/>
      <c r="W49" s="920"/>
      <c r="X49" s="920"/>
      <c r="Y49" s="920"/>
      <c r="Z49" s="921"/>
      <c r="AA49" s="1179" t="s">
        <v>550</v>
      </c>
      <c r="AB49" s="1179"/>
      <c r="AC49" s="1179"/>
      <c r="AD49" s="1179"/>
      <c r="AE49" s="1179"/>
      <c r="AF49" s="1179"/>
      <c r="AG49" s="1179"/>
      <c r="AH49" s="1179"/>
      <c r="AI49" s="1179"/>
      <c r="AJ49" s="1179"/>
      <c r="AK49" s="1179"/>
      <c r="AL49" s="1179"/>
      <c r="AM49" s="1180"/>
      <c r="AN49" s="36"/>
      <c r="AO49" s="55"/>
      <c r="AP49" s="36"/>
      <c r="CA49" s="1" t="s">
        <v>763</v>
      </c>
      <c r="CD49" s="1" t="s">
        <v>359</v>
      </c>
      <c r="CE49" s="1" t="s">
        <v>2438</v>
      </c>
      <c r="CF49" s="1" t="s">
        <v>2440</v>
      </c>
      <c r="CK49" s="1" t="s">
        <v>458</v>
      </c>
    </row>
    <row r="50" spans="1:89" ht="15" hidden="1" customHeight="1">
      <c r="A50" s="40"/>
      <c r="B50" s="51"/>
      <c r="C50" s="1467"/>
      <c r="D50" s="1437"/>
      <c r="E50" s="1438"/>
      <c r="F50" s="1438"/>
      <c r="G50" s="1424"/>
      <c r="H50" s="1420"/>
      <c r="I50" s="1420"/>
      <c r="J50" s="1420"/>
      <c r="K50" s="1420"/>
      <c r="L50" s="1421"/>
      <c r="M50" s="1408" t="s">
        <v>126</v>
      </c>
      <c r="N50" s="1409"/>
      <c r="O50" s="1410"/>
      <c r="P50" s="13" t="str">
        <f>MID($M$49,COLUMN()-15,1)</f>
        <v/>
      </c>
      <c r="Q50" s="13" t="str">
        <f t="shared" ref="Q50:AI50" si="13">MID($M$49,COLUMN()-15,1)</f>
        <v/>
      </c>
      <c r="R50" s="13" t="str">
        <f t="shared" si="13"/>
        <v/>
      </c>
      <c r="S50" s="13" t="str">
        <f t="shared" si="13"/>
        <v/>
      </c>
      <c r="T50" s="13" t="str">
        <f t="shared" si="13"/>
        <v/>
      </c>
      <c r="U50" s="13" t="str">
        <f t="shared" si="13"/>
        <v/>
      </c>
      <c r="V50" s="13" t="str">
        <f t="shared" si="13"/>
        <v/>
      </c>
      <c r="W50" s="13" t="str">
        <f t="shared" si="13"/>
        <v/>
      </c>
      <c r="X50" s="13" t="str">
        <f t="shared" si="13"/>
        <v/>
      </c>
      <c r="Y50" s="13" t="str">
        <f t="shared" si="13"/>
        <v/>
      </c>
      <c r="Z50" s="13" t="str">
        <f t="shared" si="13"/>
        <v/>
      </c>
      <c r="AA50" s="13" t="str">
        <f t="shared" si="13"/>
        <v/>
      </c>
      <c r="AB50" s="13" t="str">
        <f t="shared" si="13"/>
        <v/>
      </c>
      <c r="AC50" s="13" t="str">
        <f t="shared" si="13"/>
        <v/>
      </c>
      <c r="AD50" s="13" t="str">
        <f t="shared" si="13"/>
        <v/>
      </c>
      <c r="AE50" s="13" t="str">
        <f t="shared" si="13"/>
        <v/>
      </c>
      <c r="AF50" s="13" t="str">
        <f t="shared" si="13"/>
        <v/>
      </c>
      <c r="AG50" s="13" t="str">
        <f t="shared" si="13"/>
        <v/>
      </c>
      <c r="AH50" s="13" t="str">
        <f t="shared" si="13"/>
        <v/>
      </c>
      <c r="AI50" s="13" t="str">
        <f t="shared" si="13"/>
        <v/>
      </c>
      <c r="AJ50" s="1404"/>
      <c r="AK50" s="1405"/>
      <c r="AL50" s="1405"/>
      <c r="AM50" s="1406"/>
      <c r="AN50" s="36"/>
      <c r="AO50" s="55"/>
      <c r="AP50" s="36"/>
      <c r="CA50" s="1" t="s">
        <v>764</v>
      </c>
      <c r="CD50" s="1" t="s">
        <v>360</v>
      </c>
      <c r="CE50" s="1" t="s">
        <v>2439</v>
      </c>
      <c r="CF50" s="1" t="s">
        <v>2441</v>
      </c>
      <c r="CK50" s="1" t="s">
        <v>459</v>
      </c>
    </row>
    <row r="51" spans="1:89" ht="15" customHeight="1">
      <c r="A51" s="35"/>
      <c r="B51" s="51"/>
      <c r="C51" s="1467"/>
      <c r="D51" s="1437"/>
      <c r="E51" s="1438"/>
      <c r="F51" s="1438"/>
      <c r="G51" s="1469" t="s">
        <v>875</v>
      </c>
      <c r="H51" s="1397"/>
      <c r="I51" s="1397"/>
      <c r="J51" s="1397"/>
      <c r="K51" s="1397"/>
      <c r="L51" s="1398"/>
      <c r="M51" s="969" t="s">
        <v>699</v>
      </c>
      <c r="N51" s="939"/>
      <c r="O51" s="939"/>
      <c r="P51" s="939"/>
      <c r="Q51" s="939"/>
      <c r="R51" s="1049"/>
      <c r="S51" s="1049"/>
      <c r="T51" s="1049"/>
      <c r="U51" s="1049"/>
      <c r="V51" s="1050"/>
      <c r="W51" s="1479"/>
      <c r="X51" s="1422"/>
      <c r="Y51" s="1422"/>
      <c r="Z51" s="1422"/>
      <c r="AA51" s="1422"/>
      <c r="AB51" s="1422"/>
      <c r="AC51" s="1422"/>
      <c r="AD51" s="1422"/>
      <c r="AE51" s="1422"/>
      <c r="AF51" s="1422"/>
      <c r="AG51" s="1422"/>
      <c r="AH51" s="1422"/>
      <c r="AI51" s="1422"/>
      <c r="AJ51" s="1422"/>
      <c r="AK51" s="1422"/>
      <c r="AL51" s="1422"/>
      <c r="AM51" s="1423"/>
      <c r="AN51" s="36"/>
      <c r="AO51" s="55"/>
      <c r="AP51" s="36"/>
      <c r="BL51" s="7" t="str">
        <f>IF(M51="選択　▼","",LEFT(M51,2))</f>
        <v/>
      </c>
      <c r="BM51" s="20" t="str">
        <f>MID($BL51,COLUMN()-64,1)</f>
        <v/>
      </c>
      <c r="BN51" s="20" t="str">
        <f>MID($BL51,COLUMN()-64,1)</f>
        <v/>
      </c>
      <c r="CA51" s="1" t="s">
        <v>765</v>
      </c>
      <c r="CD51" s="1" t="s">
        <v>361</v>
      </c>
      <c r="CE51" s="1" t="s">
        <v>2440</v>
      </c>
      <c r="CF51" s="1" t="s">
        <v>2442</v>
      </c>
      <c r="CK51" s="1" t="s">
        <v>460</v>
      </c>
    </row>
    <row r="52" spans="1:89" ht="15" customHeight="1">
      <c r="A52" s="35"/>
      <c r="B52" s="51"/>
      <c r="C52" s="1467"/>
      <c r="D52" s="1437"/>
      <c r="E52" s="1438"/>
      <c r="F52" s="1438"/>
      <c r="G52" s="1470"/>
      <c r="H52" s="1399"/>
      <c r="I52" s="1399"/>
      <c r="J52" s="1399"/>
      <c r="K52" s="1399"/>
      <c r="L52" s="1400"/>
      <c r="M52" s="37" t="s">
        <v>7</v>
      </c>
      <c r="N52" s="892"/>
      <c r="O52" s="892"/>
      <c r="P52" s="892"/>
      <c r="Q52" s="892"/>
      <c r="R52" s="963" t="s">
        <v>6</v>
      </c>
      <c r="S52" s="964"/>
      <c r="T52" s="964"/>
      <c r="U52" s="1422"/>
      <c r="V52" s="1422"/>
      <c r="W52" s="1422"/>
      <c r="X52" s="1422"/>
      <c r="Y52" s="1422"/>
      <c r="Z52" s="1422"/>
      <c r="AA52" s="1422"/>
      <c r="AB52" s="1422"/>
      <c r="AC52" s="1422"/>
      <c r="AD52" s="1422"/>
      <c r="AE52" s="1422"/>
      <c r="AF52" s="1422"/>
      <c r="AG52" s="1422"/>
      <c r="AH52" s="1422"/>
      <c r="AI52" s="1422"/>
      <c r="AJ52" s="1422"/>
      <c r="AK52" s="1422"/>
      <c r="AL52" s="1422"/>
      <c r="AM52" s="1423"/>
      <c r="AN52" s="36"/>
      <c r="AO52" s="55"/>
      <c r="AP52" s="36"/>
      <c r="BL52" s="7" t="str">
        <f>IF(N52="","",AB51&amp;"第"&amp;N52&amp;"号")</f>
        <v/>
      </c>
      <c r="CA52" s="1" t="s">
        <v>151</v>
      </c>
      <c r="CE52" s="1" t="s">
        <v>2441</v>
      </c>
      <c r="CF52" s="1" t="s">
        <v>2443</v>
      </c>
      <c r="CK52" s="1" t="s">
        <v>765</v>
      </c>
    </row>
    <row r="53" spans="1:89" ht="15" hidden="1" customHeight="1">
      <c r="A53" s="40"/>
      <c r="B53" s="51"/>
      <c r="C53" s="1467"/>
      <c r="D53" s="1437"/>
      <c r="E53" s="1438"/>
      <c r="F53" s="1438"/>
      <c r="G53" s="1480"/>
      <c r="H53" s="1401"/>
      <c r="I53" s="1401"/>
      <c r="J53" s="1401"/>
      <c r="K53" s="1401"/>
      <c r="L53" s="1402"/>
      <c r="M53" s="1425" t="s">
        <v>126</v>
      </c>
      <c r="N53" s="1426"/>
      <c r="O53" s="1427"/>
      <c r="P53" s="21" t="str">
        <f>BM51</f>
        <v/>
      </c>
      <c r="Q53" s="21" t="str">
        <f>BN51</f>
        <v/>
      </c>
      <c r="R53" s="22" t="s">
        <v>128</v>
      </c>
      <c r="S53" s="21" t="str">
        <f>MID($N$52,COLUMN()-18,1)</f>
        <v/>
      </c>
      <c r="T53" s="21" t="str">
        <f t="shared" ref="T53:X53" si="14">MID($N$52,COLUMN()-18,1)</f>
        <v/>
      </c>
      <c r="U53" s="21" t="str">
        <f t="shared" si="14"/>
        <v/>
      </c>
      <c r="V53" s="21" t="str">
        <f t="shared" si="14"/>
        <v/>
      </c>
      <c r="W53" s="21" t="str">
        <f t="shared" si="14"/>
        <v/>
      </c>
      <c r="X53" s="21" t="str">
        <f t="shared" si="14"/>
        <v/>
      </c>
      <c r="Y53" s="22" t="s">
        <v>128</v>
      </c>
      <c r="Z53" s="21" t="str">
        <f>MID(AJ52,COLUMN()-25,1)</f>
        <v/>
      </c>
      <c r="AA53" s="1428"/>
      <c r="AB53" s="1429"/>
      <c r="AC53" s="1429"/>
      <c r="AD53" s="1429"/>
      <c r="AE53" s="1429"/>
      <c r="AF53" s="1429"/>
      <c r="AG53" s="1429"/>
      <c r="AH53" s="1429"/>
      <c r="AI53" s="1429"/>
      <c r="AJ53" s="1429"/>
      <c r="AK53" s="1429"/>
      <c r="AL53" s="1429"/>
      <c r="AM53" s="1430"/>
      <c r="AN53" s="36"/>
      <c r="AO53" s="55"/>
      <c r="AP53" s="36"/>
      <c r="CA53" s="1" t="s">
        <v>152</v>
      </c>
      <c r="CE53" s="1" t="s">
        <v>2442</v>
      </c>
      <c r="CF53" s="1" t="s">
        <v>2444</v>
      </c>
      <c r="CK53" s="1" t="s">
        <v>1820</v>
      </c>
    </row>
    <row r="54" spans="1:89" ht="15" customHeight="1" thickBot="1">
      <c r="A54" s="35"/>
      <c r="B54" s="51"/>
      <c r="C54" s="1467"/>
      <c r="D54" s="1439"/>
      <c r="E54" s="1440"/>
      <c r="F54" s="1440"/>
      <c r="G54" s="1431" t="s">
        <v>65</v>
      </c>
      <c r="H54" s="1432"/>
      <c r="I54" s="1432"/>
      <c r="J54" s="1432"/>
      <c r="K54" s="1432"/>
      <c r="L54" s="1433"/>
      <c r="M54" s="1384" t="s">
        <v>703</v>
      </c>
      <c r="N54" s="1385"/>
      <c r="O54" s="1385"/>
      <c r="P54" s="1489"/>
      <c r="Q54" s="1490"/>
      <c r="R54" s="77" t="s">
        <v>131</v>
      </c>
      <c r="S54" s="1489"/>
      <c r="T54" s="1490"/>
      <c r="U54" s="78" t="s">
        <v>132</v>
      </c>
      <c r="V54" s="1489"/>
      <c r="W54" s="1490"/>
      <c r="X54" s="78" t="s">
        <v>133</v>
      </c>
      <c r="Y54" s="1411"/>
      <c r="Z54" s="1411"/>
      <c r="AA54" s="1411"/>
      <c r="AB54" s="1411"/>
      <c r="AC54" s="1411"/>
      <c r="AD54" s="1411"/>
      <c r="AE54" s="1411"/>
      <c r="AF54" s="1411"/>
      <c r="AG54" s="1411"/>
      <c r="AH54" s="1411"/>
      <c r="AI54" s="1411"/>
      <c r="AJ54" s="1411"/>
      <c r="AK54" s="1411"/>
      <c r="AL54" s="1411"/>
      <c r="AM54" s="1391"/>
      <c r="AN54" s="36"/>
      <c r="AO54" s="55"/>
      <c r="AP54" s="36"/>
      <c r="AR54" s="39"/>
      <c r="AS54" s="39"/>
      <c r="AT54" s="39"/>
      <c r="AU54" s="39"/>
      <c r="AV54" s="39"/>
      <c r="AW54" s="39"/>
      <c r="AX54" s="39"/>
      <c r="AY54" s="39"/>
      <c r="AZ54" s="39"/>
      <c r="BA54" s="39"/>
      <c r="BB54" s="39"/>
      <c r="BC54" s="39"/>
      <c r="BD54" s="39"/>
      <c r="BE54" s="39"/>
      <c r="BF54" s="39"/>
      <c r="BG54" s="39"/>
      <c r="BH54" s="39"/>
      <c r="BI54" s="39"/>
      <c r="BL54" s="7" t="str">
        <f>IF(M54="選択▼","",M54&amp;P54&amp;R54&amp;S54&amp;U54&amp;V54&amp;X54)</f>
        <v/>
      </c>
      <c r="BM54" s="20" t="str">
        <f>MID(P54,COLUMN()-64,1)</f>
        <v/>
      </c>
      <c r="BN54" s="20" t="str">
        <f>MID(P54,COLUMN()-64,1)</f>
        <v/>
      </c>
      <c r="BO54" s="20" t="str">
        <f>MID(S54,COLUMN()-66,1)</f>
        <v/>
      </c>
      <c r="BP54" s="20" t="str">
        <f>MID(S54,COLUMN()-66,1)</f>
        <v/>
      </c>
      <c r="BQ54" s="20" t="str">
        <f>MID(V54,COLUMN()-68,1)</f>
        <v/>
      </c>
      <c r="BR54" s="20" t="str">
        <f>MID(V54,COLUMN()-68,1)</f>
        <v/>
      </c>
      <c r="BS54" s="25" t="str">
        <f>IF(★その他入力!M54="平成","H",IF(★その他入力!M54="昭和","S",IF(★その他入力!M54="大正","T",IF(★その他入力!M54="明治","M",""))))</f>
        <v/>
      </c>
      <c r="CA54" s="1" t="s">
        <v>153</v>
      </c>
      <c r="CE54" s="1" t="s">
        <v>2443</v>
      </c>
      <c r="CF54" s="1" t="s">
        <v>2445</v>
      </c>
      <c r="CK54" s="1" t="s">
        <v>1821</v>
      </c>
    </row>
    <row r="55" spans="1:89" ht="15" customHeight="1" thickTop="1">
      <c r="A55" s="35"/>
      <c r="B55" s="51"/>
      <c r="C55" s="1467"/>
      <c r="D55" s="1469" t="s">
        <v>373</v>
      </c>
      <c r="E55" s="1397"/>
      <c r="F55" s="1397"/>
      <c r="G55" s="1472" t="s">
        <v>4</v>
      </c>
      <c r="H55" s="1473"/>
      <c r="I55" s="1473"/>
      <c r="J55" s="1473"/>
      <c r="K55" s="1473"/>
      <c r="L55" s="1474"/>
      <c r="M55" s="1026"/>
      <c r="N55" s="1027"/>
      <c r="O55" s="1027"/>
      <c r="P55" s="1028"/>
      <c r="Q55" s="1028"/>
      <c r="R55" s="1027"/>
      <c r="S55" s="1027"/>
      <c r="T55" s="1027"/>
      <c r="U55" s="1027"/>
      <c r="V55" s="1029"/>
      <c r="W55" s="1178" t="s">
        <v>175</v>
      </c>
      <c r="X55" s="1179"/>
      <c r="Y55" s="1179"/>
      <c r="Z55" s="1179"/>
      <c r="AA55" s="1179"/>
      <c r="AB55" s="1179"/>
      <c r="AC55" s="1179"/>
      <c r="AD55" s="1179"/>
      <c r="AE55" s="1179"/>
      <c r="AF55" s="1179"/>
      <c r="AG55" s="1179"/>
      <c r="AH55" s="1179"/>
      <c r="AI55" s="1179"/>
      <c r="AJ55" s="1179"/>
      <c r="AK55" s="1179"/>
      <c r="AL55" s="1179"/>
      <c r="AM55" s="1180"/>
      <c r="AN55" s="36"/>
      <c r="AO55" s="55"/>
      <c r="AP55" s="36"/>
      <c r="CA55" s="1" t="s">
        <v>154</v>
      </c>
      <c r="CE55" s="1" t="s">
        <v>2444</v>
      </c>
      <c r="CF55" s="1" t="s">
        <v>2446</v>
      </c>
      <c r="CK55" s="1" t="s">
        <v>1822</v>
      </c>
    </row>
    <row r="56" spans="1:89" ht="15" hidden="1" customHeight="1">
      <c r="A56" s="40"/>
      <c r="B56" s="51"/>
      <c r="C56" s="1467"/>
      <c r="D56" s="1470"/>
      <c r="E56" s="1399"/>
      <c r="F56" s="1399"/>
      <c r="G56" s="1475" t="s">
        <v>366</v>
      </c>
      <c r="H56" s="708"/>
      <c r="I56" s="708"/>
      <c r="J56" s="708"/>
      <c r="K56" s="708"/>
      <c r="L56" s="1403"/>
      <c r="M56" s="1408" t="s">
        <v>126</v>
      </c>
      <c r="N56" s="1409"/>
      <c r="O56" s="1410"/>
      <c r="P56" s="13" t="str">
        <f>MID($M$55,COLUMN()-15,1)</f>
        <v/>
      </c>
      <c r="Q56" s="13" t="str">
        <f t="shared" ref="Q56:AI56" si="15">MID($M$55,COLUMN()-15,1)</f>
        <v/>
      </c>
      <c r="R56" s="13" t="str">
        <f t="shared" si="15"/>
        <v/>
      </c>
      <c r="S56" s="13" t="str">
        <f t="shared" si="15"/>
        <v/>
      </c>
      <c r="T56" s="13" t="str">
        <f t="shared" si="15"/>
        <v/>
      </c>
      <c r="U56" s="13" t="str">
        <f t="shared" si="15"/>
        <v/>
      </c>
      <c r="V56" s="13" t="str">
        <f t="shared" si="15"/>
        <v/>
      </c>
      <c r="W56" s="13" t="str">
        <f t="shared" si="15"/>
        <v/>
      </c>
      <c r="X56" s="13" t="str">
        <f t="shared" si="15"/>
        <v/>
      </c>
      <c r="Y56" s="13" t="str">
        <f t="shared" si="15"/>
        <v/>
      </c>
      <c r="Z56" s="13" t="str">
        <f t="shared" si="15"/>
        <v/>
      </c>
      <c r="AA56" s="13" t="str">
        <f t="shared" si="15"/>
        <v/>
      </c>
      <c r="AB56" s="13" t="str">
        <f t="shared" si="15"/>
        <v/>
      </c>
      <c r="AC56" s="13" t="str">
        <f t="shared" si="15"/>
        <v/>
      </c>
      <c r="AD56" s="13" t="str">
        <f t="shared" si="15"/>
        <v/>
      </c>
      <c r="AE56" s="13" t="str">
        <f t="shared" si="15"/>
        <v/>
      </c>
      <c r="AF56" s="13" t="str">
        <f t="shared" si="15"/>
        <v/>
      </c>
      <c r="AG56" s="13" t="str">
        <f t="shared" si="15"/>
        <v/>
      </c>
      <c r="AH56" s="13" t="str">
        <f t="shared" si="15"/>
        <v/>
      </c>
      <c r="AI56" s="13" t="str">
        <f t="shared" si="15"/>
        <v/>
      </c>
      <c r="AJ56" s="1404"/>
      <c r="AK56" s="1405"/>
      <c r="AL56" s="1405"/>
      <c r="AM56" s="1406"/>
      <c r="AN56" s="36"/>
      <c r="AO56" s="55"/>
      <c r="AP56" s="36"/>
      <c r="CA56" s="1" t="s">
        <v>155</v>
      </c>
      <c r="CE56" s="1" t="s">
        <v>2445</v>
      </c>
      <c r="CF56" s="1" t="s">
        <v>2447</v>
      </c>
      <c r="CK56" s="1" t="s">
        <v>1823</v>
      </c>
    </row>
    <row r="57" spans="1:89" ht="15" customHeight="1">
      <c r="A57" s="35"/>
      <c r="B57" s="51"/>
      <c r="C57" s="1467"/>
      <c r="D57" s="1470"/>
      <c r="E57" s="1399"/>
      <c r="F57" s="1399"/>
      <c r="G57" s="1475"/>
      <c r="H57" s="708"/>
      <c r="I57" s="708"/>
      <c r="J57" s="708"/>
      <c r="K57" s="708"/>
      <c r="L57" s="1403"/>
      <c r="M57" s="947"/>
      <c r="N57" s="920"/>
      <c r="O57" s="920"/>
      <c r="P57" s="920"/>
      <c r="Q57" s="920"/>
      <c r="R57" s="920"/>
      <c r="S57" s="920"/>
      <c r="T57" s="920"/>
      <c r="U57" s="920"/>
      <c r="V57" s="920"/>
      <c r="W57" s="920"/>
      <c r="X57" s="920"/>
      <c r="Y57" s="920"/>
      <c r="Z57" s="921"/>
      <c r="AA57" s="1179" t="s">
        <v>550</v>
      </c>
      <c r="AB57" s="1179"/>
      <c r="AC57" s="1179"/>
      <c r="AD57" s="1179"/>
      <c r="AE57" s="1179"/>
      <c r="AF57" s="1179"/>
      <c r="AG57" s="1179"/>
      <c r="AH57" s="1179"/>
      <c r="AI57" s="1179"/>
      <c r="AJ57" s="1179"/>
      <c r="AK57" s="1179"/>
      <c r="AL57" s="1179"/>
      <c r="AM57" s="1180"/>
      <c r="AN57" s="36"/>
      <c r="AO57" s="55"/>
      <c r="AP57" s="36"/>
      <c r="CA57" s="1" t="s">
        <v>156</v>
      </c>
      <c r="CE57" s="1" t="s">
        <v>2446</v>
      </c>
      <c r="CF57" s="1" t="s">
        <v>2448</v>
      </c>
      <c r="CK57" s="1" t="s">
        <v>1824</v>
      </c>
    </row>
    <row r="58" spans="1:89" ht="15" hidden="1" customHeight="1">
      <c r="A58" s="40"/>
      <c r="B58" s="51"/>
      <c r="C58" s="1467"/>
      <c r="D58" s="1470"/>
      <c r="E58" s="1399"/>
      <c r="F58" s="1399"/>
      <c r="G58" s="1424"/>
      <c r="H58" s="1420"/>
      <c r="I58" s="1420"/>
      <c r="J58" s="1420"/>
      <c r="K58" s="1420"/>
      <c r="L58" s="1421"/>
      <c r="M58" s="1408" t="s">
        <v>126</v>
      </c>
      <c r="N58" s="1409"/>
      <c r="O58" s="1410"/>
      <c r="P58" s="13" t="str">
        <f>MID($M$57,COLUMN()-15,1)</f>
        <v/>
      </c>
      <c r="Q58" s="13" t="str">
        <f t="shared" ref="Q58:AI58" si="16">MID($M$57,COLUMN()-15,1)</f>
        <v/>
      </c>
      <c r="R58" s="13" t="str">
        <f t="shared" si="16"/>
        <v/>
      </c>
      <c r="S58" s="13" t="str">
        <f t="shared" si="16"/>
        <v/>
      </c>
      <c r="T58" s="13" t="str">
        <f t="shared" si="16"/>
        <v/>
      </c>
      <c r="U58" s="13" t="str">
        <f t="shared" si="16"/>
        <v/>
      </c>
      <c r="V58" s="13" t="str">
        <f t="shared" si="16"/>
        <v/>
      </c>
      <c r="W58" s="13" t="str">
        <f t="shared" si="16"/>
        <v/>
      </c>
      <c r="X58" s="13" t="str">
        <f t="shared" si="16"/>
        <v/>
      </c>
      <c r="Y58" s="13" t="str">
        <f t="shared" si="16"/>
        <v/>
      </c>
      <c r="Z58" s="13" t="str">
        <f t="shared" si="16"/>
        <v/>
      </c>
      <c r="AA58" s="13" t="str">
        <f t="shared" si="16"/>
        <v/>
      </c>
      <c r="AB58" s="13" t="str">
        <f t="shared" si="16"/>
        <v/>
      </c>
      <c r="AC58" s="13" t="str">
        <f t="shared" si="16"/>
        <v/>
      </c>
      <c r="AD58" s="13" t="str">
        <f t="shared" si="16"/>
        <v/>
      </c>
      <c r="AE58" s="13" t="str">
        <f t="shared" si="16"/>
        <v/>
      </c>
      <c r="AF58" s="13" t="str">
        <f t="shared" si="16"/>
        <v/>
      </c>
      <c r="AG58" s="13" t="str">
        <f t="shared" si="16"/>
        <v/>
      </c>
      <c r="AH58" s="13" t="str">
        <f t="shared" si="16"/>
        <v/>
      </c>
      <c r="AI58" s="13" t="str">
        <f t="shared" si="16"/>
        <v/>
      </c>
      <c r="AJ58" s="1404"/>
      <c r="AK58" s="1405"/>
      <c r="AL58" s="1405"/>
      <c r="AM58" s="1406"/>
      <c r="AN58" s="36"/>
      <c r="AO58" s="55"/>
      <c r="AP58" s="36"/>
      <c r="CA58" s="1" t="s">
        <v>157</v>
      </c>
      <c r="CE58" s="1" t="s">
        <v>2447</v>
      </c>
      <c r="CF58" s="1" t="s">
        <v>2449</v>
      </c>
      <c r="CK58" s="1" t="s">
        <v>1825</v>
      </c>
    </row>
    <row r="59" spans="1:89" ht="15" customHeight="1">
      <c r="A59" s="35"/>
      <c r="B59" s="51"/>
      <c r="C59" s="1467"/>
      <c r="D59" s="1470"/>
      <c r="E59" s="1399"/>
      <c r="F59" s="1399"/>
      <c r="G59" s="1469" t="s">
        <v>875</v>
      </c>
      <c r="H59" s="1397"/>
      <c r="I59" s="1397"/>
      <c r="J59" s="1397"/>
      <c r="K59" s="1397"/>
      <c r="L59" s="1398"/>
      <c r="M59" s="969" t="s">
        <v>699</v>
      </c>
      <c r="N59" s="939"/>
      <c r="O59" s="939"/>
      <c r="P59" s="939"/>
      <c r="Q59" s="939"/>
      <c r="R59" s="1049"/>
      <c r="S59" s="1049"/>
      <c r="T59" s="1049"/>
      <c r="U59" s="1049"/>
      <c r="V59" s="1050"/>
      <c r="W59" s="1479"/>
      <c r="X59" s="1422"/>
      <c r="Y59" s="1422"/>
      <c r="Z59" s="1422"/>
      <c r="AA59" s="1422"/>
      <c r="AB59" s="1422"/>
      <c r="AC59" s="1422"/>
      <c r="AD59" s="1422"/>
      <c r="AE59" s="1422"/>
      <c r="AF59" s="1422"/>
      <c r="AG59" s="1422"/>
      <c r="AH59" s="1422"/>
      <c r="AI59" s="1422"/>
      <c r="AJ59" s="1422"/>
      <c r="AK59" s="1422"/>
      <c r="AL59" s="1422"/>
      <c r="AM59" s="1423"/>
      <c r="AN59" s="36"/>
      <c r="AO59" s="55"/>
      <c r="AP59" s="36"/>
      <c r="BL59" s="7" t="str">
        <f>IF(M59="選択　▼","",LEFT(M59,2))</f>
        <v/>
      </c>
      <c r="BM59" s="20" t="str">
        <f>MID($BL59,COLUMN()-64,1)</f>
        <v/>
      </c>
      <c r="BN59" s="20" t="str">
        <f>MID($BL59,COLUMN()-64,1)</f>
        <v/>
      </c>
      <c r="CA59" s="1" t="s">
        <v>158</v>
      </c>
      <c r="CE59" s="1" t="s">
        <v>2448</v>
      </c>
      <c r="CF59" s="1" t="s">
        <v>2450</v>
      </c>
      <c r="CK59" s="1" t="s">
        <v>1826</v>
      </c>
    </row>
    <row r="60" spans="1:89" ht="15" customHeight="1">
      <c r="A60" s="35"/>
      <c r="B60" s="51"/>
      <c r="C60" s="1467"/>
      <c r="D60" s="1470"/>
      <c r="E60" s="1399"/>
      <c r="F60" s="1399"/>
      <c r="G60" s="1470"/>
      <c r="H60" s="1399"/>
      <c r="I60" s="1399"/>
      <c r="J60" s="1399"/>
      <c r="K60" s="1399"/>
      <c r="L60" s="1400"/>
      <c r="M60" s="37" t="s">
        <v>7</v>
      </c>
      <c r="N60" s="892"/>
      <c r="O60" s="892"/>
      <c r="P60" s="892"/>
      <c r="Q60" s="892"/>
      <c r="R60" s="963" t="s">
        <v>6</v>
      </c>
      <c r="S60" s="964"/>
      <c r="T60" s="964"/>
      <c r="U60" s="1422"/>
      <c r="V60" s="1422"/>
      <c r="W60" s="1422"/>
      <c r="X60" s="1422"/>
      <c r="Y60" s="1422"/>
      <c r="Z60" s="1422"/>
      <c r="AA60" s="1422"/>
      <c r="AB60" s="1422"/>
      <c r="AC60" s="1422"/>
      <c r="AD60" s="1422"/>
      <c r="AE60" s="1422"/>
      <c r="AF60" s="1422"/>
      <c r="AG60" s="1422"/>
      <c r="AH60" s="1422"/>
      <c r="AI60" s="1422"/>
      <c r="AJ60" s="1422"/>
      <c r="AK60" s="1422"/>
      <c r="AL60" s="1422"/>
      <c r="AM60" s="1423"/>
      <c r="AN60" s="36"/>
      <c r="AO60" s="55"/>
      <c r="AP60" s="36"/>
      <c r="BL60" s="7" t="str">
        <f>IF(N60="","",AB59&amp;"第"&amp;N60&amp;"号")</f>
        <v/>
      </c>
      <c r="CA60" s="1" t="s">
        <v>1656</v>
      </c>
      <c r="CE60" s="1" t="s">
        <v>2449</v>
      </c>
      <c r="CF60" s="1" t="s">
        <v>2451</v>
      </c>
      <c r="CK60" s="1" t="s">
        <v>1827</v>
      </c>
    </row>
    <row r="61" spans="1:89" ht="15" hidden="1" customHeight="1">
      <c r="A61" s="40"/>
      <c r="B61" s="51"/>
      <c r="C61" s="1467"/>
      <c r="D61" s="1470"/>
      <c r="E61" s="1399"/>
      <c r="F61" s="1399"/>
      <c r="G61" s="1480"/>
      <c r="H61" s="1401"/>
      <c r="I61" s="1401"/>
      <c r="J61" s="1401"/>
      <c r="K61" s="1401"/>
      <c r="L61" s="1402"/>
      <c r="M61" s="1425" t="s">
        <v>126</v>
      </c>
      <c r="N61" s="1426"/>
      <c r="O61" s="1427"/>
      <c r="P61" s="21" t="str">
        <f>BM59</f>
        <v/>
      </c>
      <c r="Q61" s="21" t="str">
        <f>BN59</f>
        <v/>
      </c>
      <c r="R61" s="22" t="s">
        <v>128</v>
      </c>
      <c r="S61" s="21" t="str">
        <f>MID($N$60,COLUMN()-18,1)</f>
        <v/>
      </c>
      <c r="T61" s="21" t="str">
        <f t="shared" ref="T61:X61" si="17">MID($N$60,COLUMN()-18,1)</f>
        <v/>
      </c>
      <c r="U61" s="21" t="str">
        <f t="shared" si="17"/>
        <v/>
      </c>
      <c r="V61" s="21" t="str">
        <f t="shared" si="17"/>
        <v/>
      </c>
      <c r="W61" s="21" t="str">
        <f t="shared" si="17"/>
        <v/>
      </c>
      <c r="X61" s="21" t="str">
        <f t="shared" si="17"/>
        <v/>
      </c>
      <c r="Y61" s="22" t="s">
        <v>128</v>
      </c>
      <c r="Z61" s="21" t="str">
        <f>MID(AJ60,COLUMN()-25,1)</f>
        <v/>
      </c>
      <c r="AA61" s="1428"/>
      <c r="AB61" s="1429"/>
      <c r="AC61" s="1429"/>
      <c r="AD61" s="1429"/>
      <c r="AE61" s="1429"/>
      <c r="AF61" s="1429"/>
      <c r="AG61" s="1429"/>
      <c r="AH61" s="1429"/>
      <c r="AI61" s="1429"/>
      <c r="AJ61" s="1429"/>
      <c r="AK61" s="1429"/>
      <c r="AL61" s="1429"/>
      <c r="AM61" s="1430"/>
      <c r="AN61" s="36"/>
      <c r="AO61" s="55"/>
      <c r="AP61" s="36"/>
      <c r="CA61" s="1" t="s">
        <v>159</v>
      </c>
      <c r="CE61" s="1" t="s">
        <v>2450</v>
      </c>
      <c r="CF61" s="1" t="s">
        <v>2452</v>
      </c>
      <c r="CK61" s="1" t="s">
        <v>1828</v>
      </c>
    </row>
    <row r="62" spans="1:89" ht="15" customHeight="1" thickBot="1">
      <c r="A62" s="35"/>
      <c r="B62" s="51"/>
      <c r="C62" s="1467"/>
      <c r="D62" s="1471"/>
      <c r="E62" s="1460"/>
      <c r="F62" s="1460"/>
      <c r="G62" s="1431" t="s">
        <v>65</v>
      </c>
      <c r="H62" s="1432"/>
      <c r="I62" s="1432"/>
      <c r="J62" s="1432"/>
      <c r="K62" s="1432"/>
      <c r="L62" s="1433"/>
      <c r="M62" s="1384" t="s">
        <v>703</v>
      </c>
      <c r="N62" s="1385"/>
      <c r="O62" s="1385"/>
      <c r="P62" s="1489"/>
      <c r="Q62" s="1490"/>
      <c r="R62" s="77" t="s">
        <v>131</v>
      </c>
      <c r="S62" s="1489"/>
      <c r="T62" s="1490"/>
      <c r="U62" s="78" t="s">
        <v>132</v>
      </c>
      <c r="V62" s="1489"/>
      <c r="W62" s="1490"/>
      <c r="X62" s="78" t="s">
        <v>133</v>
      </c>
      <c r="Y62" s="1411"/>
      <c r="Z62" s="1411"/>
      <c r="AA62" s="1411"/>
      <c r="AB62" s="1411"/>
      <c r="AC62" s="1411"/>
      <c r="AD62" s="1411"/>
      <c r="AE62" s="1411"/>
      <c r="AF62" s="1411"/>
      <c r="AG62" s="1411"/>
      <c r="AH62" s="1411"/>
      <c r="AI62" s="1411"/>
      <c r="AJ62" s="1411"/>
      <c r="AK62" s="1411"/>
      <c r="AL62" s="1411"/>
      <c r="AM62" s="1391"/>
      <c r="AN62" s="36"/>
      <c r="AO62" s="55"/>
      <c r="AP62" s="36"/>
      <c r="AR62" s="39"/>
      <c r="AS62" s="39"/>
      <c r="AT62" s="39"/>
      <c r="AU62" s="39"/>
      <c r="AV62" s="39"/>
      <c r="AW62" s="39"/>
      <c r="AX62" s="39"/>
      <c r="AY62" s="39"/>
      <c r="AZ62" s="39"/>
      <c r="BA62" s="39"/>
      <c r="BB62" s="39"/>
      <c r="BC62" s="39"/>
      <c r="BD62" s="39"/>
      <c r="BE62" s="39"/>
      <c r="BF62" s="39"/>
      <c r="BG62" s="39"/>
      <c r="BH62" s="39"/>
      <c r="BI62" s="39"/>
      <c r="BL62" s="7" t="str">
        <f>IF(M62="選択▼","",M62&amp;P62&amp;R62&amp;S62&amp;U62&amp;V62&amp;X62)</f>
        <v/>
      </c>
      <c r="BM62" s="20" t="str">
        <f>MID(P62,COLUMN()-64,1)</f>
        <v/>
      </c>
      <c r="BN62" s="20" t="str">
        <f>MID(P62,COLUMN()-64,1)</f>
        <v/>
      </c>
      <c r="BO62" s="20" t="str">
        <f>MID(S62,COLUMN()-66,1)</f>
        <v/>
      </c>
      <c r="BP62" s="20" t="str">
        <f>MID(S62,COLUMN()-66,1)</f>
        <v/>
      </c>
      <c r="BQ62" s="20" t="str">
        <f>MID(V62,COLUMN()-68,1)</f>
        <v/>
      </c>
      <c r="BR62" s="20" t="str">
        <f>MID(V62,COLUMN()-68,1)</f>
        <v/>
      </c>
      <c r="BS62" s="25" t="str">
        <f>IF(★その他入力!M62="平成","H",IF(★その他入力!M62="昭和","S",IF(★その他入力!M62="大正","T",IF(★その他入力!M62="明治","M",""))))</f>
        <v/>
      </c>
      <c r="CA62" s="1" t="s">
        <v>160</v>
      </c>
      <c r="CE62" s="1" t="s">
        <v>2451</v>
      </c>
      <c r="CF62" s="1" t="s">
        <v>2453</v>
      </c>
      <c r="CK62" s="1" t="s">
        <v>1829</v>
      </c>
    </row>
    <row r="63" spans="1:89" ht="15" customHeight="1" thickTop="1">
      <c r="A63" s="35"/>
      <c r="B63" s="51"/>
      <c r="C63" s="1467"/>
      <c r="D63" s="1435" t="s">
        <v>374</v>
      </c>
      <c r="E63" s="1436"/>
      <c r="F63" s="1436"/>
      <c r="G63" s="1472" t="s">
        <v>4</v>
      </c>
      <c r="H63" s="1473"/>
      <c r="I63" s="1473"/>
      <c r="J63" s="1473"/>
      <c r="K63" s="1473"/>
      <c r="L63" s="1474"/>
      <c r="M63" s="1026"/>
      <c r="N63" s="1027"/>
      <c r="O63" s="1027"/>
      <c r="P63" s="1028"/>
      <c r="Q63" s="1028"/>
      <c r="R63" s="1027"/>
      <c r="S63" s="1027"/>
      <c r="T63" s="1027"/>
      <c r="U63" s="1027"/>
      <c r="V63" s="1029"/>
      <c r="W63" s="1178" t="s">
        <v>175</v>
      </c>
      <c r="X63" s="1179"/>
      <c r="Y63" s="1179"/>
      <c r="Z63" s="1179"/>
      <c r="AA63" s="1179"/>
      <c r="AB63" s="1179"/>
      <c r="AC63" s="1179"/>
      <c r="AD63" s="1179"/>
      <c r="AE63" s="1179"/>
      <c r="AF63" s="1179"/>
      <c r="AG63" s="1179"/>
      <c r="AH63" s="1179"/>
      <c r="AI63" s="1179"/>
      <c r="AJ63" s="1179"/>
      <c r="AK63" s="1179"/>
      <c r="AL63" s="1179"/>
      <c r="AM63" s="1180"/>
      <c r="AN63" s="36"/>
      <c r="AO63" s="55"/>
      <c r="AP63" s="36"/>
      <c r="CA63" s="1" t="s">
        <v>161</v>
      </c>
      <c r="CE63" s="1" t="s">
        <v>2452</v>
      </c>
      <c r="CF63" s="1" t="s">
        <v>2454</v>
      </c>
      <c r="CK63" s="1" t="s">
        <v>1830</v>
      </c>
    </row>
    <row r="64" spans="1:89" ht="15" hidden="1" customHeight="1">
      <c r="A64" s="40"/>
      <c r="B64" s="51"/>
      <c r="C64" s="1467"/>
      <c r="D64" s="1437"/>
      <c r="E64" s="1438"/>
      <c r="F64" s="1438"/>
      <c r="G64" s="1475" t="s">
        <v>366</v>
      </c>
      <c r="H64" s="708"/>
      <c r="I64" s="708"/>
      <c r="J64" s="708"/>
      <c r="K64" s="708"/>
      <c r="L64" s="1403"/>
      <c r="M64" s="1408" t="s">
        <v>126</v>
      </c>
      <c r="N64" s="1409"/>
      <c r="O64" s="1410"/>
      <c r="P64" s="13" t="str">
        <f>MID($M$63,COLUMN()-15,1)</f>
        <v/>
      </c>
      <c r="Q64" s="13" t="str">
        <f t="shared" ref="Q64:AI64" si="18">MID($M$63,COLUMN()-15,1)</f>
        <v/>
      </c>
      <c r="R64" s="13" t="str">
        <f t="shared" si="18"/>
        <v/>
      </c>
      <c r="S64" s="13" t="str">
        <f t="shared" si="18"/>
        <v/>
      </c>
      <c r="T64" s="13" t="str">
        <f t="shared" si="18"/>
        <v/>
      </c>
      <c r="U64" s="13" t="str">
        <f t="shared" si="18"/>
        <v/>
      </c>
      <c r="V64" s="13" t="str">
        <f t="shared" si="18"/>
        <v/>
      </c>
      <c r="W64" s="13" t="str">
        <f t="shared" si="18"/>
        <v/>
      </c>
      <c r="X64" s="13" t="str">
        <f t="shared" si="18"/>
        <v/>
      </c>
      <c r="Y64" s="13" t="str">
        <f t="shared" si="18"/>
        <v/>
      </c>
      <c r="Z64" s="13" t="str">
        <f t="shared" si="18"/>
        <v/>
      </c>
      <c r="AA64" s="13" t="str">
        <f t="shared" si="18"/>
        <v/>
      </c>
      <c r="AB64" s="13" t="str">
        <f t="shared" si="18"/>
        <v/>
      </c>
      <c r="AC64" s="13" t="str">
        <f t="shared" si="18"/>
        <v/>
      </c>
      <c r="AD64" s="13" t="str">
        <f t="shared" si="18"/>
        <v/>
      </c>
      <c r="AE64" s="13" t="str">
        <f t="shared" si="18"/>
        <v/>
      </c>
      <c r="AF64" s="13" t="str">
        <f t="shared" si="18"/>
        <v/>
      </c>
      <c r="AG64" s="13" t="str">
        <f t="shared" si="18"/>
        <v/>
      </c>
      <c r="AH64" s="13" t="str">
        <f t="shared" si="18"/>
        <v/>
      </c>
      <c r="AI64" s="13" t="str">
        <f t="shared" si="18"/>
        <v/>
      </c>
      <c r="AJ64" s="1404"/>
      <c r="AK64" s="1405"/>
      <c r="AL64" s="1405"/>
      <c r="AM64" s="1406"/>
      <c r="AN64" s="36"/>
      <c r="AO64" s="55"/>
      <c r="AP64" s="36"/>
      <c r="CA64" s="1" t="s">
        <v>162</v>
      </c>
      <c r="CE64" s="1" t="s">
        <v>2453</v>
      </c>
      <c r="CF64" s="1" t="s">
        <v>2455</v>
      </c>
      <c r="CK64" s="1" t="s">
        <v>1831</v>
      </c>
    </row>
    <row r="65" spans="1:89" ht="15" customHeight="1">
      <c r="A65" s="35"/>
      <c r="B65" s="51"/>
      <c r="C65" s="1467"/>
      <c r="D65" s="1437"/>
      <c r="E65" s="1438"/>
      <c r="F65" s="1438"/>
      <c r="G65" s="1475"/>
      <c r="H65" s="708"/>
      <c r="I65" s="708"/>
      <c r="J65" s="708"/>
      <c r="K65" s="708"/>
      <c r="L65" s="1403"/>
      <c r="M65" s="947"/>
      <c r="N65" s="920"/>
      <c r="O65" s="920"/>
      <c r="P65" s="920"/>
      <c r="Q65" s="920"/>
      <c r="R65" s="920"/>
      <c r="S65" s="920"/>
      <c r="T65" s="920"/>
      <c r="U65" s="920"/>
      <c r="V65" s="920"/>
      <c r="W65" s="920"/>
      <c r="X65" s="920"/>
      <c r="Y65" s="920"/>
      <c r="Z65" s="921"/>
      <c r="AA65" s="1179" t="s">
        <v>550</v>
      </c>
      <c r="AB65" s="1179"/>
      <c r="AC65" s="1179"/>
      <c r="AD65" s="1179"/>
      <c r="AE65" s="1179"/>
      <c r="AF65" s="1179"/>
      <c r="AG65" s="1179"/>
      <c r="AH65" s="1179"/>
      <c r="AI65" s="1179"/>
      <c r="AJ65" s="1179"/>
      <c r="AK65" s="1179"/>
      <c r="AL65" s="1179"/>
      <c r="AM65" s="1180"/>
      <c r="AN65" s="36"/>
      <c r="AO65" s="55"/>
      <c r="AP65" s="36"/>
      <c r="CA65" s="1" t="s">
        <v>163</v>
      </c>
      <c r="CE65" s="1" t="s">
        <v>2454</v>
      </c>
      <c r="CF65" s="1" t="s">
        <v>2456</v>
      </c>
      <c r="CK65" s="1" t="s">
        <v>1832</v>
      </c>
    </row>
    <row r="66" spans="1:89" ht="15" hidden="1" customHeight="1">
      <c r="A66" s="40"/>
      <c r="B66" s="51"/>
      <c r="C66" s="1467"/>
      <c r="D66" s="1437"/>
      <c r="E66" s="1438"/>
      <c r="F66" s="1438"/>
      <c r="G66" s="1424"/>
      <c r="H66" s="1420"/>
      <c r="I66" s="1420"/>
      <c r="J66" s="1420"/>
      <c r="K66" s="1420"/>
      <c r="L66" s="1421"/>
      <c r="M66" s="1408" t="s">
        <v>126</v>
      </c>
      <c r="N66" s="1409"/>
      <c r="O66" s="1410"/>
      <c r="P66" s="13" t="str">
        <f>MID($M$65,COLUMN()-15,1)</f>
        <v/>
      </c>
      <c r="Q66" s="13" t="str">
        <f t="shared" ref="Q66:AI66" si="19">MID($M$65,COLUMN()-15,1)</f>
        <v/>
      </c>
      <c r="R66" s="13" t="str">
        <f t="shared" si="19"/>
        <v/>
      </c>
      <c r="S66" s="13" t="str">
        <f t="shared" si="19"/>
        <v/>
      </c>
      <c r="T66" s="13" t="str">
        <f t="shared" si="19"/>
        <v/>
      </c>
      <c r="U66" s="13" t="str">
        <f t="shared" si="19"/>
        <v/>
      </c>
      <c r="V66" s="13" t="str">
        <f t="shared" si="19"/>
        <v/>
      </c>
      <c r="W66" s="13" t="str">
        <f t="shared" si="19"/>
        <v/>
      </c>
      <c r="X66" s="13" t="str">
        <f t="shared" si="19"/>
        <v/>
      </c>
      <c r="Y66" s="13" t="str">
        <f t="shared" si="19"/>
        <v/>
      </c>
      <c r="Z66" s="13" t="str">
        <f t="shared" si="19"/>
        <v/>
      </c>
      <c r="AA66" s="13" t="str">
        <f t="shared" si="19"/>
        <v/>
      </c>
      <c r="AB66" s="13" t="str">
        <f t="shared" si="19"/>
        <v/>
      </c>
      <c r="AC66" s="13" t="str">
        <f t="shared" si="19"/>
        <v/>
      </c>
      <c r="AD66" s="13" t="str">
        <f t="shared" si="19"/>
        <v/>
      </c>
      <c r="AE66" s="13" t="str">
        <f t="shared" si="19"/>
        <v/>
      </c>
      <c r="AF66" s="13" t="str">
        <f t="shared" si="19"/>
        <v/>
      </c>
      <c r="AG66" s="13" t="str">
        <f t="shared" si="19"/>
        <v/>
      </c>
      <c r="AH66" s="13" t="str">
        <f t="shared" si="19"/>
        <v/>
      </c>
      <c r="AI66" s="13" t="str">
        <f t="shared" si="19"/>
        <v/>
      </c>
      <c r="AJ66" s="1404"/>
      <c r="AK66" s="1405"/>
      <c r="AL66" s="1405"/>
      <c r="AM66" s="1406"/>
      <c r="AN66" s="36"/>
      <c r="AO66" s="55"/>
      <c r="AP66" s="36"/>
      <c r="CE66" s="1" t="s">
        <v>2455</v>
      </c>
      <c r="CF66" s="1" t="s">
        <v>2457</v>
      </c>
      <c r="CK66" s="1" t="s">
        <v>1833</v>
      </c>
    </row>
    <row r="67" spans="1:89" ht="15" customHeight="1">
      <c r="A67" s="35"/>
      <c r="B67" s="51"/>
      <c r="C67" s="1467"/>
      <c r="D67" s="1437"/>
      <c r="E67" s="1438"/>
      <c r="F67" s="1438"/>
      <c r="G67" s="1469" t="s">
        <v>875</v>
      </c>
      <c r="H67" s="1397"/>
      <c r="I67" s="1397"/>
      <c r="J67" s="1397"/>
      <c r="K67" s="1397"/>
      <c r="L67" s="1398"/>
      <c r="M67" s="969" t="s">
        <v>699</v>
      </c>
      <c r="N67" s="939"/>
      <c r="O67" s="939"/>
      <c r="P67" s="939"/>
      <c r="Q67" s="939"/>
      <c r="R67" s="1049"/>
      <c r="S67" s="1049"/>
      <c r="T67" s="1049"/>
      <c r="U67" s="1049"/>
      <c r="V67" s="1050"/>
      <c r="W67" s="1479"/>
      <c r="X67" s="1422"/>
      <c r="Y67" s="1422"/>
      <c r="Z67" s="1422"/>
      <c r="AA67" s="1422"/>
      <c r="AB67" s="1422"/>
      <c r="AC67" s="1422"/>
      <c r="AD67" s="1422"/>
      <c r="AE67" s="1422"/>
      <c r="AF67" s="1422"/>
      <c r="AG67" s="1422"/>
      <c r="AH67" s="1422"/>
      <c r="AI67" s="1422"/>
      <c r="AJ67" s="1422"/>
      <c r="AK67" s="1422"/>
      <c r="AL67" s="1422"/>
      <c r="AM67" s="1423"/>
      <c r="AN67" s="36"/>
      <c r="AO67" s="55"/>
      <c r="AP67" s="36"/>
      <c r="BL67" s="7" t="str">
        <f>IF(M67="選択　▼","",LEFT(M67,2))</f>
        <v/>
      </c>
      <c r="BM67" s="20" t="str">
        <f>MID($BL67,COLUMN()-64,1)</f>
        <v/>
      </c>
      <c r="BN67" s="20" t="str">
        <f>MID($BL67,COLUMN()-64,1)</f>
        <v/>
      </c>
      <c r="CE67" s="1" t="s">
        <v>2456</v>
      </c>
      <c r="CF67" s="1" t="s">
        <v>543</v>
      </c>
    </row>
    <row r="68" spans="1:89" ht="15" customHeight="1">
      <c r="A68" s="35"/>
      <c r="B68" s="51"/>
      <c r="C68" s="1467"/>
      <c r="D68" s="1437"/>
      <c r="E68" s="1438"/>
      <c r="F68" s="1438"/>
      <c r="G68" s="1470"/>
      <c r="H68" s="1399"/>
      <c r="I68" s="1399"/>
      <c r="J68" s="1399"/>
      <c r="K68" s="1399"/>
      <c r="L68" s="1400"/>
      <c r="M68" s="37" t="s">
        <v>7</v>
      </c>
      <c r="N68" s="892"/>
      <c r="O68" s="892"/>
      <c r="P68" s="892"/>
      <c r="Q68" s="892"/>
      <c r="R68" s="963" t="s">
        <v>6</v>
      </c>
      <c r="S68" s="964"/>
      <c r="T68" s="964"/>
      <c r="U68" s="1422"/>
      <c r="V68" s="1422"/>
      <c r="W68" s="1422"/>
      <c r="X68" s="1422"/>
      <c r="Y68" s="1422"/>
      <c r="Z68" s="1422"/>
      <c r="AA68" s="1422"/>
      <c r="AB68" s="1422"/>
      <c r="AC68" s="1422"/>
      <c r="AD68" s="1422"/>
      <c r="AE68" s="1422"/>
      <c r="AF68" s="1422"/>
      <c r="AG68" s="1422"/>
      <c r="AH68" s="1422"/>
      <c r="AI68" s="1422"/>
      <c r="AJ68" s="1422"/>
      <c r="AK68" s="1422"/>
      <c r="AL68" s="1422"/>
      <c r="AM68" s="1423"/>
      <c r="AN68" s="36"/>
      <c r="AO68" s="55"/>
      <c r="AP68" s="36"/>
      <c r="BL68" s="7" t="str">
        <f>IF(N68="","",AB67&amp;"第"&amp;N68&amp;"号")</f>
        <v/>
      </c>
      <c r="CE68" s="1" t="s">
        <v>2457</v>
      </c>
      <c r="CF68" s="1" t="s">
        <v>542</v>
      </c>
    </row>
    <row r="69" spans="1:89" ht="15" hidden="1" customHeight="1">
      <c r="A69" s="40"/>
      <c r="B69" s="51"/>
      <c r="C69" s="1467"/>
      <c r="D69" s="1437"/>
      <c r="E69" s="1438"/>
      <c r="F69" s="1438"/>
      <c r="G69" s="1480"/>
      <c r="H69" s="1401"/>
      <c r="I69" s="1401"/>
      <c r="J69" s="1401"/>
      <c r="K69" s="1401"/>
      <c r="L69" s="1402"/>
      <c r="M69" s="1425" t="s">
        <v>126</v>
      </c>
      <c r="N69" s="1426"/>
      <c r="O69" s="1427"/>
      <c r="P69" s="21" t="str">
        <f>BM67</f>
        <v/>
      </c>
      <c r="Q69" s="21" t="str">
        <f>BN67</f>
        <v/>
      </c>
      <c r="R69" s="22" t="s">
        <v>128</v>
      </c>
      <c r="S69" s="21" t="str">
        <f>MID($N$68,COLUMN()-18,1)</f>
        <v/>
      </c>
      <c r="T69" s="21" t="str">
        <f t="shared" ref="T69:X69" si="20">MID($N$68,COLUMN()-18,1)</f>
        <v/>
      </c>
      <c r="U69" s="21" t="str">
        <f t="shared" si="20"/>
        <v/>
      </c>
      <c r="V69" s="21" t="str">
        <f t="shared" si="20"/>
        <v/>
      </c>
      <c r="W69" s="21" t="str">
        <f t="shared" si="20"/>
        <v/>
      </c>
      <c r="X69" s="21" t="str">
        <f t="shared" si="20"/>
        <v/>
      </c>
      <c r="Y69" s="22" t="s">
        <v>128</v>
      </c>
      <c r="Z69" s="21" t="str">
        <f>MID(AJ68,COLUMN()-25,1)</f>
        <v/>
      </c>
      <c r="AA69" s="1428"/>
      <c r="AB69" s="1429"/>
      <c r="AC69" s="1429"/>
      <c r="AD69" s="1429"/>
      <c r="AE69" s="1429"/>
      <c r="AF69" s="1429"/>
      <c r="AG69" s="1429"/>
      <c r="AH69" s="1429"/>
      <c r="AI69" s="1429"/>
      <c r="AJ69" s="1429"/>
      <c r="AK69" s="1429"/>
      <c r="AL69" s="1429"/>
      <c r="AM69" s="1430"/>
      <c r="AN69" s="36"/>
      <c r="AO69" s="55"/>
      <c r="AP69" s="36"/>
      <c r="CE69" s="1" t="s">
        <v>543</v>
      </c>
      <c r="CF69" s="1" t="s">
        <v>2459</v>
      </c>
    </row>
    <row r="70" spans="1:89" ht="15" customHeight="1" thickBot="1">
      <c r="A70" s="35"/>
      <c r="B70" s="51"/>
      <c r="C70" s="1467"/>
      <c r="D70" s="1439"/>
      <c r="E70" s="1440"/>
      <c r="F70" s="1440"/>
      <c r="G70" s="1431" t="s">
        <v>65</v>
      </c>
      <c r="H70" s="1432"/>
      <c r="I70" s="1432"/>
      <c r="J70" s="1432"/>
      <c r="K70" s="1432"/>
      <c r="L70" s="1433"/>
      <c r="M70" s="1384" t="s">
        <v>703</v>
      </c>
      <c r="N70" s="1385"/>
      <c r="O70" s="1385"/>
      <c r="P70" s="1489"/>
      <c r="Q70" s="1490"/>
      <c r="R70" s="77" t="s">
        <v>131</v>
      </c>
      <c r="S70" s="1489"/>
      <c r="T70" s="1490"/>
      <c r="U70" s="78" t="s">
        <v>132</v>
      </c>
      <c r="V70" s="1489"/>
      <c r="W70" s="1490"/>
      <c r="X70" s="78" t="s">
        <v>133</v>
      </c>
      <c r="Y70" s="1411"/>
      <c r="Z70" s="1411"/>
      <c r="AA70" s="1411"/>
      <c r="AB70" s="1411"/>
      <c r="AC70" s="1411"/>
      <c r="AD70" s="1411"/>
      <c r="AE70" s="1411"/>
      <c r="AF70" s="1411"/>
      <c r="AG70" s="1411"/>
      <c r="AH70" s="1411"/>
      <c r="AI70" s="1411"/>
      <c r="AJ70" s="1411"/>
      <c r="AK70" s="1411"/>
      <c r="AL70" s="1411"/>
      <c r="AM70" s="1391"/>
      <c r="AN70" s="36"/>
      <c r="AO70" s="55"/>
      <c r="AP70" s="36"/>
      <c r="AR70" s="39"/>
      <c r="AS70" s="39"/>
      <c r="AT70" s="39"/>
      <c r="AU70" s="39"/>
      <c r="AV70" s="39"/>
      <c r="AW70" s="39"/>
      <c r="AX70" s="39"/>
      <c r="AY70" s="39"/>
      <c r="AZ70" s="39"/>
      <c r="BA70" s="39"/>
      <c r="BB70" s="39"/>
      <c r="BC70" s="39"/>
      <c r="BD70" s="39"/>
      <c r="BE70" s="39"/>
      <c r="BF70" s="39"/>
      <c r="BG70" s="39"/>
      <c r="BH70" s="39"/>
      <c r="BI70" s="39"/>
      <c r="BL70" s="7" t="str">
        <f>IF(M70="選択▼","",M70&amp;P70&amp;R70&amp;S70&amp;U70&amp;V70&amp;X70)</f>
        <v/>
      </c>
      <c r="BM70" s="20" t="str">
        <f>MID(P70,COLUMN()-64,1)</f>
        <v/>
      </c>
      <c r="BN70" s="20" t="str">
        <f>MID(P70,COLUMN()-64,1)</f>
        <v/>
      </c>
      <c r="BO70" s="20" t="str">
        <f>MID(S70,COLUMN()-66,1)</f>
        <v/>
      </c>
      <c r="BP70" s="20" t="str">
        <f>MID(S70,COLUMN()-66,1)</f>
        <v/>
      </c>
      <c r="BQ70" s="20" t="str">
        <f>MID(V70,COLUMN()-68,1)</f>
        <v/>
      </c>
      <c r="BR70" s="20" t="str">
        <f>MID(V70,COLUMN()-68,1)</f>
        <v/>
      </c>
      <c r="BS70" s="25" t="str">
        <f>IF(★その他入力!M70="平成","H",IF(★その他入力!M70="昭和","S",IF(★その他入力!M70="大正","T",IF(★その他入力!M70="明治","M",""))))</f>
        <v/>
      </c>
      <c r="CE70" s="1" t="s">
        <v>542</v>
      </c>
      <c r="CF70" s="1" t="s">
        <v>2460</v>
      </c>
    </row>
    <row r="71" spans="1:89" ht="15" customHeight="1" thickTop="1">
      <c r="A71" s="35"/>
      <c r="B71" s="51"/>
      <c r="C71" s="1467"/>
      <c r="D71" s="1470" t="s">
        <v>375</v>
      </c>
      <c r="E71" s="1399"/>
      <c r="F71" s="1399"/>
      <c r="G71" s="1482" t="s">
        <v>4</v>
      </c>
      <c r="H71" s="1483"/>
      <c r="I71" s="1483"/>
      <c r="J71" s="1483"/>
      <c r="K71" s="1483"/>
      <c r="L71" s="1484"/>
      <c r="M71" s="1485"/>
      <c r="N71" s="1028"/>
      <c r="O71" s="1028"/>
      <c r="P71" s="1028"/>
      <c r="Q71" s="1028"/>
      <c r="R71" s="1028"/>
      <c r="S71" s="1028"/>
      <c r="T71" s="1028"/>
      <c r="U71" s="1028"/>
      <c r="V71" s="1486"/>
      <c r="W71" s="805" t="s">
        <v>175</v>
      </c>
      <c r="X71" s="806"/>
      <c r="Y71" s="806"/>
      <c r="Z71" s="806"/>
      <c r="AA71" s="806"/>
      <c r="AB71" s="806"/>
      <c r="AC71" s="806"/>
      <c r="AD71" s="806"/>
      <c r="AE71" s="806"/>
      <c r="AF71" s="806"/>
      <c r="AG71" s="806"/>
      <c r="AH71" s="806"/>
      <c r="AI71" s="806"/>
      <c r="AJ71" s="806"/>
      <c r="AK71" s="806"/>
      <c r="AL71" s="806"/>
      <c r="AM71" s="807"/>
      <c r="AN71" s="36"/>
      <c r="AO71" s="55"/>
      <c r="AP71" s="36"/>
      <c r="CE71" s="1" t="s">
        <v>2459</v>
      </c>
      <c r="CF71" s="1" t="s">
        <v>2461</v>
      </c>
    </row>
    <row r="72" spans="1:89" ht="15" hidden="1" customHeight="1">
      <c r="A72" s="40"/>
      <c r="B72" s="51"/>
      <c r="C72" s="1467"/>
      <c r="D72" s="1470"/>
      <c r="E72" s="1399"/>
      <c r="F72" s="1399"/>
      <c r="G72" s="1475" t="s">
        <v>366</v>
      </c>
      <c r="H72" s="708"/>
      <c r="I72" s="708"/>
      <c r="J72" s="708"/>
      <c r="K72" s="708"/>
      <c r="L72" s="1403"/>
      <c r="M72" s="1408" t="s">
        <v>126</v>
      </c>
      <c r="N72" s="1409"/>
      <c r="O72" s="1410"/>
      <c r="P72" s="13" t="str">
        <f>MID($M$71,COLUMN()-15,1)</f>
        <v/>
      </c>
      <c r="Q72" s="13" t="str">
        <f t="shared" ref="Q72:AI72" si="21">MID($M$71,COLUMN()-15,1)</f>
        <v/>
      </c>
      <c r="R72" s="13" t="str">
        <f t="shared" si="21"/>
        <v/>
      </c>
      <c r="S72" s="13" t="str">
        <f t="shared" si="21"/>
        <v/>
      </c>
      <c r="T72" s="13" t="str">
        <f t="shared" si="21"/>
        <v/>
      </c>
      <c r="U72" s="13" t="str">
        <f t="shared" si="21"/>
        <v/>
      </c>
      <c r="V72" s="13" t="str">
        <f t="shared" si="21"/>
        <v/>
      </c>
      <c r="W72" s="13" t="str">
        <f t="shared" si="21"/>
        <v/>
      </c>
      <c r="X72" s="13" t="str">
        <f t="shared" si="21"/>
        <v/>
      </c>
      <c r="Y72" s="13" t="str">
        <f t="shared" si="21"/>
        <v/>
      </c>
      <c r="Z72" s="13" t="str">
        <f t="shared" si="21"/>
        <v/>
      </c>
      <c r="AA72" s="13" t="str">
        <f t="shared" si="21"/>
        <v/>
      </c>
      <c r="AB72" s="13" t="str">
        <f t="shared" si="21"/>
        <v/>
      </c>
      <c r="AC72" s="13" t="str">
        <f t="shared" si="21"/>
        <v/>
      </c>
      <c r="AD72" s="13" t="str">
        <f t="shared" si="21"/>
        <v/>
      </c>
      <c r="AE72" s="13" t="str">
        <f t="shared" si="21"/>
        <v/>
      </c>
      <c r="AF72" s="13" t="str">
        <f t="shared" si="21"/>
        <v/>
      </c>
      <c r="AG72" s="13" t="str">
        <f t="shared" si="21"/>
        <v/>
      </c>
      <c r="AH72" s="13" t="str">
        <f t="shared" si="21"/>
        <v/>
      </c>
      <c r="AI72" s="13" t="str">
        <f t="shared" si="21"/>
        <v/>
      </c>
      <c r="AJ72" s="1404"/>
      <c r="AK72" s="1405"/>
      <c r="AL72" s="1405"/>
      <c r="AM72" s="1406"/>
      <c r="AN72" s="36"/>
      <c r="AO72" s="55"/>
      <c r="AP72" s="36"/>
      <c r="CE72" s="1" t="s">
        <v>2460</v>
      </c>
      <c r="CF72" s="1" t="s">
        <v>2462</v>
      </c>
    </row>
    <row r="73" spans="1:89" ht="15" customHeight="1">
      <c r="A73" s="35"/>
      <c r="B73" s="51"/>
      <c r="C73" s="1467"/>
      <c r="D73" s="1470"/>
      <c r="E73" s="1399"/>
      <c r="F73" s="1399"/>
      <c r="G73" s="1475"/>
      <c r="H73" s="708"/>
      <c r="I73" s="708"/>
      <c r="J73" s="708"/>
      <c r="K73" s="708"/>
      <c r="L73" s="1403"/>
      <c r="M73" s="947"/>
      <c r="N73" s="920"/>
      <c r="O73" s="920"/>
      <c r="P73" s="920"/>
      <c r="Q73" s="920"/>
      <c r="R73" s="920"/>
      <c r="S73" s="920"/>
      <c r="T73" s="920"/>
      <c r="U73" s="920"/>
      <c r="V73" s="920"/>
      <c r="W73" s="920"/>
      <c r="X73" s="920"/>
      <c r="Y73" s="920"/>
      <c r="Z73" s="921"/>
      <c r="AA73" s="1179" t="s">
        <v>550</v>
      </c>
      <c r="AB73" s="1179"/>
      <c r="AC73" s="1179"/>
      <c r="AD73" s="1179"/>
      <c r="AE73" s="1179"/>
      <c r="AF73" s="1179"/>
      <c r="AG73" s="1179"/>
      <c r="AH73" s="1179"/>
      <c r="AI73" s="1179"/>
      <c r="AJ73" s="1179"/>
      <c r="AK73" s="1179"/>
      <c r="AL73" s="1179"/>
      <c r="AM73" s="1180"/>
      <c r="AN73" s="36"/>
      <c r="AO73" s="55"/>
      <c r="AP73" s="36"/>
      <c r="CE73" s="1" t="s">
        <v>2461</v>
      </c>
      <c r="CF73" s="1" t="s">
        <v>2463</v>
      </c>
    </row>
    <row r="74" spans="1:89" ht="15" hidden="1" customHeight="1">
      <c r="A74" s="40"/>
      <c r="B74" s="51"/>
      <c r="C74" s="1467"/>
      <c r="D74" s="1470"/>
      <c r="E74" s="1399"/>
      <c r="F74" s="1399"/>
      <c r="G74" s="1424"/>
      <c r="H74" s="1420"/>
      <c r="I74" s="1420"/>
      <c r="J74" s="1420"/>
      <c r="K74" s="1420"/>
      <c r="L74" s="1421"/>
      <c r="M74" s="1408" t="s">
        <v>126</v>
      </c>
      <c r="N74" s="1409"/>
      <c r="O74" s="1410"/>
      <c r="P74" s="13" t="str">
        <f>MID($M$73,COLUMN()-15,1)</f>
        <v/>
      </c>
      <c r="Q74" s="13" t="str">
        <f t="shared" ref="Q74:AI74" si="22">MID($M$73,COLUMN()-15,1)</f>
        <v/>
      </c>
      <c r="R74" s="13" t="str">
        <f t="shared" si="22"/>
        <v/>
      </c>
      <c r="S74" s="13" t="str">
        <f t="shared" si="22"/>
        <v/>
      </c>
      <c r="T74" s="13" t="str">
        <f t="shared" si="22"/>
        <v/>
      </c>
      <c r="U74" s="13" t="str">
        <f t="shared" si="22"/>
        <v/>
      </c>
      <c r="V74" s="13" t="str">
        <f t="shared" si="22"/>
        <v/>
      </c>
      <c r="W74" s="13" t="str">
        <f t="shared" si="22"/>
        <v/>
      </c>
      <c r="X74" s="13" t="str">
        <f t="shared" si="22"/>
        <v/>
      </c>
      <c r="Y74" s="13" t="str">
        <f t="shared" si="22"/>
        <v/>
      </c>
      <c r="Z74" s="13" t="str">
        <f t="shared" si="22"/>
        <v/>
      </c>
      <c r="AA74" s="13" t="str">
        <f t="shared" si="22"/>
        <v/>
      </c>
      <c r="AB74" s="13" t="str">
        <f t="shared" si="22"/>
        <v/>
      </c>
      <c r="AC74" s="13" t="str">
        <f t="shared" si="22"/>
        <v/>
      </c>
      <c r="AD74" s="13" t="str">
        <f t="shared" si="22"/>
        <v/>
      </c>
      <c r="AE74" s="13" t="str">
        <f t="shared" si="22"/>
        <v/>
      </c>
      <c r="AF74" s="13" t="str">
        <f t="shared" si="22"/>
        <v/>
      </c>
      <c r="AG74" s="13" t="str">
        <f t="shared" si="22"/>
        <v/>
      </c>
      <c r="AH74" s="13" t="str">
        <f t="shared" si="22"/>
        <v/>
      </c>
      <c r="AI74" s="13" t="str">
        <f t="shared" si="22"/>
        <v/>
      </c>
      <c r="AJ74" s="1404"/>
      <c r="AK74" s="1405"/>
      <c r="AL74" s="1405"/>
      <c r="AM74" s="1406"/>
      <c r="AN74" s="36"/>
      <c r="AO74" s="55"/>
      <c r="AP74" s="36"/>
      <c r="CE74" s="1" t="s">
        <v>2462</v>
      </c>
      <c r="CF74" s="1" t="s">
        <v>2464</v>
      </c>
    </row>
    <row r="75" spans="1:89" ht="15" customHeight="1">
      <c r="A75" s="35"/>
      <c r="B75" s="51"/>
      <c r="C75" s="1467"/>
      <c r="D75" s="1470"/>
      <c r="E75" s="1399"/>
      <c r="F75" s="1399"/>
      <c r="G75" s="1469" t="s">
        <v>875</v>
      </c>
      <c r="H75" s="1397"/>
      <c r="I75" s="1397"/>
      <c r="J75" s="1397"/>
      <c r="K75" s="1397"/>
      <c r="L75" s="1398"/>
      <c r="M75" s="969" t="s">
        <v>699</v>
      </c>
      <c r="N75" s="939"/>
      <c r="O75" s="939"/>
      <c r="P75" s="939"/>
      <c r="Q75" s="939"/>
      <c r="R75" s="1049"/>
      <c r="S75" s="1049"/>
      <c r="T75" s="1049"/>
      <c r="U75" s="1049"/>
      <c r="V75" s="1050"/>
      <c r="W75" s="1479"/>
      <c r="X75" s="1422"/>
      <c r="Y75" s="1422"/>
      <c r="Z75" s="1422"/>
      <c r="AA75" s="1422"/>
      <c r="AB75" s="1422"/>
      <c r="AC75" s="1422"/>
      <c r="AD75" s="1422"/>
      <c r="AE75" s="1422"/>
      <c r="AF75" s="1422"/>
      <c r="AG75" s="1422"/>
      <c r="AH75" s="1422"/>
      <c r="AI75" s="1422"/>
      <c r="AJ75" s="1422"/>
      <c r="AK75" s="1422"/>
      <c r="AL75" s="1422"/>
      <c r="AM75" s="1423"/>
      <c r="AN75" s="36"/>
      <c r="AO75" s="55"/>
      <c r="AP75" s="36"/>
      <c r="BL75" s="7" t="str">
        <f>IF(M75="選択　▼","",LEFT(M75,2))</f>
        <v/>
      </c>
      <c r="BM75" s="20" t="str">
        <f>MID($BL75,COLUMN()-64,1)</f>
        <v/>
      </c>
      <c r="BN75" s="20" t="str">
        <f>MID($BL75,COLUMN()-64,1)</f>
        <v/>
      </c>
      <c r="CE75" s="1" t="s">
        <v>2463</v>
      </c>
      <c r="CF75" s="1" t="s">
        <v>2465</v>
      </c>
    </row>
    <row r="76" spans="1:89" ht="15" customHeight="1">
      <c r="A76" s="35"/>
      <c r="B76" s="51"/>
      <c r="C76" s="1467"/>
      <c r="D76" s="1470"/>
      <c r="E76" s="1399"/>
      <c r="F76" s="1399"/>
      <c r="G76" s="1470"/>
      <c r="H76" s="1399"/>
      <c r="I76" s="1399"/>
      <c r="J76" s="1399"/>
      <c r="K76" s="1399"/>
      <c r="L76" s="1400"/>
      <c r="M76" s="37" t="s">
        <v>7</v>
      </c>
      <c r="N76" s="892"/>
      <c r="O76" s="892"/>
      <c r="P76" s="892"/>
      <c r="Q76" s="892"/>
      <c r="R76" s="963" t="s">
        <v>6</v>
      </c>
      <c r="S76" s="964"/>
      <c r="T76" s="964"/>
      <c r="U76" s="1422"/>
      <c r="V76" s="1422"/>
      <c r="W76" s="1422"/>
      <c r="X76" s="1422"/>
      <c r="Y76" s="1422"/>
      <c r="Z76" s="1422"/>
      <c r="AA76" s="1422"/>
      <c r="AB76" s="1422"/>
      <c r="AC76" s="1422"/>
      <c r="AD76" s="1422"/>
      <c r="AE76" s="1422"/>
      <c r="AF76" s="1422"/>
      <c r="AG76" s="1422"/>
      <c r="AH76" s="1422"/>
      <c r="AI76" s="1422"/>
      <c r="AJ76" s="1422"/>
      <c r="AK76" s="1422"/>
      <c r="AL76" s="1422"/>
      <c r="AM76" s="1423"/>
      <c r="AN76" s="36"/>
      <c r="AO76" s="55"/>
      <c r="AP76" s="36"/>
      <c r="BL76" s="7" t="str">
        <f>IF(N76="","",AB75&amp;"第"&amp;N76&amp;"号")</f>
        <v/>
      </c>
      <c r="CE76" s="1" t="s">
        <v>2464</v>
      </c>
      <c r="CF76" s="1" t="s">
        <v>2466</v>
      </c>
    </row>
    <row r="77" spans="1:89" ht="15" hidden="1" customHeight="1">
      <c r="A77" s="40"/>
      <c r="B77" s="51"/>
      <c r="C77" s="1467"/>
      <c r="D77" s="1470"/>
      <c r="E77" s="1399"/>
      <c r="F77" s="1399"/>
      <c r="G77" s="1480"/>
      <c r="H77" s="1401"/>
      <c r="I77" s="1401"/>
      <c r="J77" s="1401"/>
      <c r="K77" s="1401"/>
      <c r="L77" s="1402"/>
      <c r="M77" s="1425" t="s">
        <v>126</v>
      </c>
      <c r="N77" s="1426"/>
      <c r="O77" s="1427"/>
      <c r="P77" s="21" t="str">
        <f>BM75</f>
        <v/>
      </c>
      <c r="Q77" s="21" t="str">
        <f>BN75</f>
        <v/>
      </c>
      <c r="R77" s="22" t="s">
        <v>128</v>
      </c>
      <c r="S77" s="21" t="str">
        <f>MID($N$76,COLUMN()-18,1)</f>
        <v/>
      </c>
      <c r="T77" s="21" t="str">
        <f t="shared" ref="T77:X77" si="23">MID($N$76,COLUMN()-18,1)</f>
        <v/>
      </c>
      <c r="U77" s="21" t="str">
        <f t="shared" si="23"/>
        <v/>
      </c>
      <c r="V77" s="21" t="str">
        <f t="shared" si="23"/>
        <v/>
      </c>
      <c r="W77" s="21" t="str">
        <f t="shared" si="23"/>
        <v/>
      </c>
      <c r="X77" s="21" t="str">
        <f t="shared" si="23"/>
        <v/>
      </c>
      <c r="Y77" s="22" t="s">
        <v>128</v>
      </c>
      <c r="Z77" s="21" t="str">
        <f>MID(AJ76,COLUMN()-25,1)</f>
        <v/>
      </c>
      <c r="AA77" s="1428"/>
      <c r="AB77" s="1429"/>
      <c r="AC77" s="1429"/>
      <c r="AD77" s="1429"/>
      <c r="AE77" s="1429"/>
      <c r="AF77" s="1429"/>
      <c r="AG77" s="1429"/>
      <c r="AH77" s="1429"/>
      <c r="AI77" s="1429"/>
      <c r="AJ77" s="1429"/>
      <c r="AK77" s="1429"/>
      <c r="AL77" s="1429"/>
      <c r="AM77" s="1430"/>
      <c r="AN77" s="36"/>
      <c r="AO77" s="55"/>
      <c r="AP77" s="36"/>
      <c r="CE77" s="1" t="s">
        <v>2465</v>
      </c>
      <c r="CF77" s="1" t="s">
        <v>2467</v>
      </c>
    </row>
    <row r="78" spans="1:89" ht="15" customHeight="1">
      <c r="A78" s="35"/>
      <c r="B78" s="51"/>
      <c r="C78" s="1468"/>
      <c r="D78" s="1480"/>
      <c r="E78" s="1401"/>
      <c r="F78" s="1401"/>
      <c r="G78" s="1001" t="s">
        <v>65</v>
      </c>
      <c r="H78" s="1002"/>
      <c r="I78" s="1002"/>
      <c r="J78" s="1002"/>
      <c r="K78" s="1002"/>
      <c r="L78" s="1003"/>
      <c r="M78" s="867" t="s">
        <v>703</v>
      </c>
      <c r="N78" s="812"/>
      <c r="O78" s="812"/>
      <c r="P78" s="857"/>
      <c r="Q78" s="858"/>
      <c r="R78" s="44" t="s">
        <v>131</v>
      </c>
      <c r="S78" s="857"/>
      <c r="T78" s="858"/>
      <c r="U78" s="43" t="s">
        <v>132</v>
      </c>
      <c r="V78" s="857"/>
      <c r="W78" s="858"/>
      <c r="X78" s="43" t="s">
        <v>133</v>
      </c>
      <c r="Y78" s="964"/>
      <c r="Z78" s="964"/>
      <c r="AA78" s="964"/>
      <c r="AB78" s="964"/>
      <c r="AC78" s="964"/>
      <c r="AD78" s="964"/>
      <c r="AE78" s="964"/>
      <c r="AF78" s="964"/>
      <c r="AG78" s="964"/>
      <c r="AH78" s="964"/>
      <c r="AI78" s="964"/>
      <c r="AJ78" s="964"/>
      <c r="AK78" s="964"/>
      <c r="AL78" s="964"/>
      <c r="AM78" s="965"/>
      <c r="AN78" s="36"/>
      <c r="AO78" s="55"/>
      <c r="AP78" s="36"/>
      <c r="AR78" s="39"/>
      <c r="AS78" s="39"/>
      <c r="AT78" s="39"/>
      <c r="AU78" s="39"/>
      <c r="AV78" s="39"/>
      <c r="AW78" s="39"/>
      <c r="AX78" s="39"/>
      <c r="AY78" s="39"/>
      <c r="AZ78" s="39"/>
      <c r="BA78" s="39"/>
      <c r="BB78" s="39"/>
      <c r="BC78" s="39"/>
      <c r="BD78" s="39"/>
      <c r="BE78" s="39"/>
      <c r="BF78" s="39"/>
      <c r="BG78" s="39"/>
      <c r="BH78" s="39"/>
      <c r="BI78" s="39"/>
      <c r="BL78" s="7" t="str">
        <f>IF(M78="選択▼","",M78&amp;P78&amp;R78&amp;S78&amp;U78&amp;V78&amp;X78)</f>
        <v/>
      </c>
      <c r="BM78" s="20" t="str">
        <f>MID(P78,COLUMN()-64,1)</f>
        <v/>
      </c>
      <c r="BN78" s="20" t="str">
        <f>MID(P78,COLUMN()-64,1)</f>
        <v/>
      </c>
      <c r="BO78" s="20" t="str">
        <f>MID(S78,COLUMN()-66,1)</f>
        <v/>
      </c>
      <c r="BP78" s="20" t="str">
        <f>MID(S78,COLUMN()-66,1)</f>
        <v/>
      </c>
      <c r="BQ78" s="20" t="str">
        <f>MID(V78,COLUMN()-68,1)</f>
        <v/>
      </c>
      <c r="BR78" s="20" t="str">
        <f>MID(V78,COLUMN()-68,1)</f>
        <v/>
      </c>
      <c r="BS78" s="25" t="str">
        <f>IF(★その他入力!M78="平成","H",IF(★その他入力!M78="昭和","S",IF(★その他入力!M78="大正","T",IF(★その他入力!M78="明治","M",""))))</f>
        <v/>
      </c>
      <c r="CE78" s="1" t="s">
        <v>2466</v>
      </c>
      <c r="CF78" s="1" t="s">
        <v>2468</v>
      </c>
    </row>
    <row r="79" spans="1:89" ht="15" customHeight="1" thickBot="1">
      <c r="A79" s="35"/>
      <c r="B79" s="52"/>
      <c r="C79" s="53"/>
      <c r="D79" s="54"/>
      <c r="E79" s="54"/>
      <c r="F79" s="54"/>
      <c r="G79" s="54"/>
      <c r="H79" s="54"/>
      <c r="I79" s="54"/>
      <c r="J79" s="54"/>
      <c r="K79" s="54"/>
      <c r="L79" s="54"/>
      <c r="M79" s="53"/>
      <c r="N79" s="53"/>
      <c r="O79" s="53"/>
      <c r="P79" s="53"/>
      <c r="Q79" s="53"/>
      <c r="R79" s="53"/>
      <c r="S79" s="53"/>
      <c r="T79" s="53"/>
      <c r="U79" s="53"/>
      <c r="V79" s="53"/>
      <c r="W79" s="53"/>
      <c r="X79" s="53"/>
      <c r="Y79" s="53"/>
      <c r="Z79" s="53"/>
      <c r="AA79" s="53"/>
      <c r="AB79" s="53"/>
      <c r="AC79" s="53"/>
      <c r="AD79" s="53"/>
      <c r="AE79" s="53"/>
      <c r="AF79" s="53"/>
      <c r="AG79" s="53"/>
      <c r="AH79" s="53"/>
      <c r="AI79" s="1488" t="s">
        <v>1801</v>
      </c>
      <c r="AJ79" s="1488"/>
      <c r="AK79" s="1488"/>
      <c r="AL79" s="1488"/>
      <c r="AM79" s="1488"/>
      <c r="AN79" s="53"/>
      <c r="AO79" s="56"/>
      <c r="AP79" s="36"/>
      <c r="CE79" s="1" t="s">
        <v>2467</v>
      </c>
      <c r="CF79" s="1" t="s">
        <v>2469</v>
      </c>
    </row>
    <row r="80" spans="1:89" ht="15" customHeight="1" thickTop="1" thickBot="1">
      <c r="A80" s="35"/>
      <c r="B80" s="38"/>
      <c r="C80" s="38"/>
      <c r="D80" s="38"/>
      <c r="E80" s="38"/>
      <c r="F80" s="38"/>
      <c r="G80" s="35"/>
      <c r="H80" s="35"/>
      <c r="I80" s="35"/>
      <c r="J80" s="35"/>
      <c r="K80" s="35"/>
      <c r="L80" s="35"/>
      <c r="M80" s="36"/>
      <c r="N80" s="36"/>
      <c r="O80" s="36"/>
      <c r="P80" s="36"/>
      <c r="Q80" s="36"/>
      <c r="R80" s="36"/>
      <c r="S80" s="36"/>
      <c r="T80" s="36"/>
      <c r="U80" s="36"/>
      <c r="V80" s="36"/>
      <c r="W80" s="36"/>
      <c r="X80" s="36"/>
      <c r="Y80" s="36"/>
      <c r="Z80" s="36"/>
      <c r="AA80" s="36"/>
      <c r="AB80" s="36"/>
      <c r="AC80" s="36"/>
      <c r="AD80" s="36"/>
      <c r="AE80" s="36"/>
      <c r="AF80" s="36"/>
      <c r="AG80" s="36"/>
      <c r="AH80" s="36"/>
      <c r="AI80" s="38"/>
      <c r="AJ80" s="38"/>
      <c r="AK80" s="38"/>
      <c r="AL80" s="38"/>
      <c r="AM80" s="38"/>
      <c r="AN80" s="36"/>
      <c r="AO80" s="36"/>
      <c r="AP80" s="36"/>
      <c r="CE80" s="1" t="s">
        <v>2468</v>
      </c>
      <c r="CF80" s="1" t="s">
        <v>2470</v>
      </c>
    </row>
    <row r="81" spans="1:84" ht="15" customHeight="1" thickTop="1">
      <c r="A81" s="35"/>
      <c r="B81" s="70"/>
      <c r="C81" s="71"/>
      <c r="D81" s="72"/>
      <c r="E81" s="72"/>
      <c r="F81" s="72"/>
      <c r="G81" s="72"/>
      <c r="H81" s="72"/>
      <c r="I81" s="72"/>
      <c r="J81" s="72"/>
      <c r="K81" s="72"/>
      <c r="L81" s="72"/>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83"/>
      <c r="AP81" s="36"/>
      <c r="AR81" s="1507" t="s">
        <v>1807</v>
      </c>
      <c r="AS81" s="1507"/>
      <c r="AT81" s="1507"/>
      <c r="AU81" s="1507"/>
      <c r="AV81" s="1507"/>
      <c r="AW81" s="1507"/>
      <c r="AX81" s="1507"/>
      <c r="AY81" s="1507"/>
      <c r="AZ81" s="1507"/>
      <c r="BA81" s="1507"/>
      <c r="BB81" s="1507"/>
      <c r="BC81" s="1507"/>
      <c r="BD81" s="1507"/>
      <c r="BE81" s="1507"/>
      <c r="BF81" s="1507"/>
      <c r="BG81" s="1507"/>
      <c r="BH81" s="1507"/>
      <c r="BI81" s="1507"/>
      <c r="CE81" s="1" t="s">
        <v>2469</v>
      </c>
      <c r="CF81" s="1" t="s">
        <v>2471</v>
      </c>
    </row>
    <row r="82" spans="1:84" ht="15" hidden="1" customHeight="1" thickTop="1">
      <c r="A82" s="40"/>
      <c r="B82" s="73"/>
      <c r="D82" s="1515" t="s">
        <v>830</v>
      </c>
      <c r="E82" s="1516"/>
      <c r="F82" s="1516"/>
      <c r="G82" s="1523" t="s">
        <v>831</v>
      </c>
      <c r="H82" s="1523"/>
      <c r="I82" s="1523"/>
      <c r="J82" s="1523"/>
      <c r="K82" s="1523"/>
      <c r="L82" s="1523"/>
      <c r="M82" s="1523"/>
      <c r="N82" s="1523"/>
      <c r="O82" s="1523"/>
      <c r="P82" s="1523"/>
      <c r="Q82" s="1523"/>
      <c r="R82" s="92" t="s">
        <v>833</v>
      </c>
      <c r="S82" s="1523" t="s">
        <v>835</v>
      </c>
      <c r="T82" s="1523"/>
      <c r="U82" s="1523"/>
      <c r="V82" s="1523"/>
      <c r="W82" s="1523"/>
      <c r="X82" s="1523"/>
      <c r="Y82" s="1523"/>
      <c r="Z82" s="1523"/>
      <c r="AA82" s="1523"/>
      <c r="AB82" s="1523"/>
      <c r="AC82" s="1523"/>
      <c r="AD82" s="1523"/>
      <c r="AE82" s="1523"/>
      <c r="AF82" s="1523"/>
      <c r="AG82" s="1523"/>
      <c r="AH82" s="1523"/>
      <c r="AI82" s="1523"/>
      <c r="AJ82" s="1523"/>
      <c r="AK82" s="1523"/>
      <c r="AL82" s="1523"/>
      <c r="AM82" s="1524"/>
      <c r="AN82" s="36"/>
      <c r="AO82" s="84"/>
      <c r="AP82" s="36"/>
      <c r="AR82" s="1507"/>
      <c r="AS82" s="1507"/>
      <c r="AT82" s="1507"/>
      <c r="AU82" s="1507"/>
      <c r="AV82" s="1507"/>
      <c r="AW82" s="1507"/>
      <c r="AX82" s="1507"/>
      <c r="AY82" s="1507"/>
      <c r="AZ82" s="1507"/>
      <c r="BA82" s="1507"/>
      <c r="BB82" s="1507"/>
      <c r="BC82" s="1507"/>
      <c r="BD82" s="1507"/>
      <c r="BE82" s="1507"/>
      <c r="BF82" s="1507"/>
      <c r="BG82" s="1507"/>
      <c r="BH82" s="1507"/>
      <c r="BI82" s="1507"/>
      <c r="CE82" s="1" t="s">
        <v>2470</v>
      </c>
      <c r="CF82" s="1" t="s">
        <v>2472</v>
      </c>
    </row>
    <row r="83" spans="1:84" ht="15" hidden="1" customHeight="1">
      <c r="A83" s="40"/>
      <c r="B83" s="73"/>
      <c r="C83" s="238"/>
      <c r="D83" s="1517"/>
      <c r="E83" s="1518"/>
      <c r="F83" s="1518"/>
      <c r="G83" s="1495" t="s">
        <v>832</v>
      </c>
      <c r="H83" s="1495"/>
      <c r="I83" s="1495"/>
      <c r="J83" s="1495"/>
      <c r="K83" s="1495"/>
      <c r="L83" s="1495"/>
      <c r="M83" s="1495"/>
      <c r="N83" s="1495"/>
      <c r="O83" s="1495"/>
      <c r="P83" s="1495"/>
      <c r="Q83" s="1495"/>
      <c r="R83" s="86" t="s">
        <v>834</v>
      </c>
      <c r="S83" s="1495" t="s">
        <v>836</v>
      </c>
      <c r="T83" s="1495"/>
      <c r="U83" s="1495"/>
      <c r="V83" s="1495"/>
      <c r="W83" s="1495"/>
      <c r="X83" s="1495"/>
      <c r="Y83" s="1495"/>
      <c r="Z83" s="1495"/>
      <c r="AA83" s="1495"/>
      <c r="AB83" s="1495"/>
      <c r="AC83" s="1495"/>
      <c r="AD83" s="1495"/>
      <c r="AE83" s="1495"/>
      <c r="AF83" s="1495"/>
      <c r="AG83" s="1495"/>
      <c r="AH83" s="1495"/>
      <c r="AI83" s="1495"/>
      <c r="AJ83" s="1495"/>
      <c r="AK83" s="1495"/>
      <c r="AL83" s="1495"/>
      <c r="AM83" s="1496"/>
      <c r="AN83" s="36"/>
      <c r="AO83" s="84"/>
      <c r="AP83" s="36"/>
      <c r="AR83" s="1507"/>
      <c r="AS83" s="1507"/>
      <c r="AT83" s="1507"/>
      <c r="AU83" s="1507"/>
      <c r="AV83" s="1507"/>
      <c r="AW83" s="1507"/>
      <c r="AX83" s="1507"/>
      <c r="AY83" s="1507"/>
      <c r="AZ83" s="1507"/>
      <c r="BA83" s="1507"/>
      <c r="BB83" s="1507"/>
      <c r="BC83" s="1507"/>
      <c r="BD83" s="1507"/>
      <c r="BE83" s="1507"/>
      <c r="BF83" s="1507"/>
      <c r="BG83" s="1507"/>
      <c r="BH83" s="1507"/>
      <c r="BI83" s="1507"/>
      <c r="CE83" s="1" t="s">
        <v>2471</v>
      </c>
      <c r="CF83" s="1" t="s">
        <v>2473</v>
      </c>
    </row>
    <row r="84" spans="1:84" ht="15" hidden="1" customHeight="1">
      <c r="A84" s="40"/>
      <c r="B84" s="73"/>
      <c r="C84" s="238"/>
      <c r="D84" s="1517"/>
      <c r="E84" s="1518"/>
      <c r="F84" s="1519"/>
      <c r="G84" s="1509" t="s">
        <v>366</v>
      </c>
      <c r="H84" s="1418"/>
      <c r="I84" s="1418"/>
      <c r="J84" s="1418"/>
      <c r="K84" s="1418"/>
      <c r="L84" s="1419"/>
      <c r="M84" s="947"/>
      <c r="N84" s="920"/>
      <c r="O84" s="920"/>
      <c r="P84" s="920"/>
      <c r="Q84" s="920"/>
      <c r="R84" s="920"/>
      <c r="S84" s="920"/>
      <c r="T84" s="921"/>
      <c r="U84" s="1179" t="s">
        <v>551</v>
      </c>
      <c r="V84" s="1179"/>
      <c r="W84" s="1179"/>
      <c r="X84" s="1179"/>
      <c r="Y84" s="1179"/>
      <c r="Z84" s="1179"/>
      <c r="AA84" s="1179"/>
      <c r="AB84" s="1179"/>
      <c r="AC84" s="1179"/>
      <c r="AD84" s="1179"/>
      <c r="AE84" s="1179"/>
      <c r="AF84" s="1179"/>
      <c r="AG84" s="1179"/>
      <c r="AH84" s="1179"/>
      <c r="AI84" s="1179"/>
      <c r="AJ84" s="1179"/>
      <c r="AK84" s="1179"/>
      <c r="AL84" s="1179"/>
      <c r="AM84" s="1510"/>
      <c r="AN84" s="36"/>
      <c r="AO84" s="84"/>
      <c r="AP84" s="36"/>
      <c r="AR84" s="1507"/>
      <c r="AS84" s="1507"/>
      <c r="AT84" s="1507"/>
      <c r="AU84" s="1507"/>
      <c r="AV84" s="1507"/>
      <c r="AW84" s="1507"/>
      <c r="AX84" s="1507"/>
      <c r="AY84" s="1507"/>
      <c r="AZ84" s="1507"/>
      <c r="BA84" s="1507"/>
      <c r="BB84" s="1507"/>
      <c r="BC84" s="1507"/>
      <c r="BD84" s="1507"/>
      <c r="BE84" s="1507"/>
      <c r="BF84" s="1507"/>
      <c r="BG84" s="1507"/>
      <c r="BH84" s="1507"/>
      <c r="BI84" s="1507"/>
      <c r="CE84" s="1" t="s">
        <v>2472</v>
      </c>
      <c r="CF84" s="1" t="s">
        <v>2474</v>
      </c>
    </row>
    <row r="85" spans="1:84" ht="15" hidden="1" customHeight="1">
      <c r="A85" s="40"/>
      <c r="B85" s="73"/>
      <c r="C85" s="238"/>
      <c r="D85" s="1517"/>
      <c r="E85" s="1518"/>
      <c r="F85" s="1519"/>
      <c r="G85" s="1424"/>
      <c r="H85" s="1420"/>
      <c r="I85" s="1420"/>
      <c r="J85" s="1420"/>
      <c r="K85" s="1420"/>
      <c r="L85" s="1421"/>
      <c r="M85" s="1408" t="s">
        <v>126</v>
      </c>
      <c r="N85" s="1409"/>
      <c r="O85" s="1410"/>
      <c r="P85" s="13" t="str">
        <f>MID($M$84,COLUMN()-15,1)</f>
        <v/>
      </c>
      <c r="Q85" s="13" t="str">
        <f t="shared" ref="Q85:Y85" si="24">MID($M$84,COLUMN()-15,1)</f>
        <v/>
      </c>
      <c r="R85" s="13" t="str">
        <f t="shared" si="24"/>
        <v/>
      </c>
      <c r="S85" s="13" t="str">
        <f t="shared" si="24"/>
        <v/>
      </c>
      <c r="T85" s="13" t="str">
        <f t="shared" si="24"/>
        <v/>
      </c>
      <c r="U85" s="13" t="str">
        <f t="shared" si="24"/>
        <v/>
      </c>
      <c r="V85" s="13" t="str">
        <f t="shared" si="24"/>
        <v/>
      </c>
      <c r="W85" s="13" t="str">
        <f t="shared" si="24"/>
        <v/>
      </c>
      <c r="X85" s="13" t="str">
        <f t="shared" si="24"/>
        <v/>
      </c>
      <c r="Y85" s="13" t="str">
        <f t="shared" si="24"/>
        <v/>
      </c>
      <c r="Z85" s="963"/>
      <c r="AA85" s="964"/>
      <c r="AB85" s="964"/>
      <c r="AC85" s="964"/>
      <c r="AD85" s="964"/>
      <c r="AE85" s="964"/>
      <c r="AF85" s="964"/>
      <c r="AG85" s="964"/>
      <c r="AH85" s="964"/>
      <c r="AI85" s="964"/>
      <c r="AJ85" s="964"/>
      <c r="AK85" s="964"/>
      <c r="AL85" s="964"/>
      <c r="AM85" s="1487"/>
      <c r="AN85" s="36"/>
      <c r="AO85" s="84"/>
      <c r="AP85" s="36"/>
      <c r="AR85" s="1507"/>
      <c r="AS85" s="1507"/>
      <c r="AT85" s="1507"/>
      <c r="AU85" s="1507"/>
      <c r="AV85" s="1507"/>
      <c r="AW85" s="1507"/>
      <c r="AX85" s="1507"/>
      <c r="AY85" s="1507"/>
      <c r="AZ85" s="1507"/>
      <c r="BA85" s="1507"/>
      <c r="BB85" s="1507"/>
      <c r="BC85" s="1507"/>
      <c r="BD85" s="1507"/>
      <c r="BE85" s="1507"/>
      <c r="BF85" s="1507"/>
      <c r="BG85" s="1507"/>
      <c r="BH85" s="1507"/>
      <c r="BI85" s="1507"/>
      <c r="CE85" s="1" t="s">
        <v>2473</v>
      </c>
      <c r="CF85" s="1" t="s">
        <v>2475</v>
      </c>
    </row>
    <row r="86" spans="1:84" ht="15" hidden="1" customHeight="1">
      <c r="A86" s="40"/>
      <c r="B86" s="73"/>
      <c r="C86" s="238"/>
      <c r="D86" s="1517"/>
      <c r="E86" s="1518"/>
      <c r="F86" s="1519"/>
      <c r="G86" s="1002" t="s">
        <v>65</v>
      </c>
      <c r="H86" s="1002"/>
      <c r="I86" s="1002"/>
      <c r="J86" s="1002"/>
      <c r="K86" s="1002"/>
      <c r="L86" s="1003"/>
      <c r="M86" s="867" t="s">
        <v>703</v>
      </c>
      <c r="N86" s="812"/>
      <c r="O86" s="812"/>
      <c r="P86" s="857"/>
      <c r="Q86" s="858"/>
      <c r="R86" s="44" t="s">
        <v>131</v>
      </c>
      <c r="S86" s="857"/>
      <c r="T86" s="858"/>
      <c r="U86" s="43" t="s">
        <v>132</v>
      </c>
      <c r="V86" s="857"/>
      <c r="W86" s="858"/>
      <c r="X86" s="43" t="s">
        <v>133</v>
      </c>
      <c r="Y86" s="964"/>
      <c r="Z86" s="964"/>
      <c r="AA86" s="964"/>
      <c r="AB86" s="964"/>
      <c r="AC86" s="964"/>
      <c r="AD86" s="964"/>
      <c r="AE86" s="964"/>
      <c r="AF86" s="964"/>
      <c r="AG86" s="964"/>
      <c r="AH86" s="964"/>
      <c r="AI86" s="964"/>
      <c r="AJ86" s="964"/>
      <c r="AK86" s="964"/>
      <c r="AL86" s="964"/>
      <c r="AM86" s="1487"/>
      <c r="AN86" s="36"/>
      <c r="AO86" s="84"/>
      <c r="AP86" s="36"/>
      <c r="AR86" s="1507"/>
      <c r="AS86" s="1507"/>
      <c r="AT86" s="1507"/>
      <c r="AU86" s="1507"/>
      <c r="AV86" s="1507"/>
      <c r="AW86" s="1507"/>
      <c r="AX86" s="1507"/>
      <c r="AY86" s="1507"/>
      <c r="AZ86" s="1507"/>
      <c r="BA86" s="1507"/>
      <c r="BB86" s="1507"/>
      <c r="BC86" s="1507"/>
      <c r="BD86" s="1507"/>
      <c r="BE86" s="1507"/>
      <c r="BF86" s="1507"/>
      <c r="BG86" s="1507"/>
      <c r="BH86" s="1507"/>
      <c r="BI86" s="1507"/>
      <c r="BL86" s="7" t="str">
        <f>IF(M86="選択▼","",M86&amp;P86&amp;R86&amp;S86&amp;U86&amp;V86&amp;X86)</f>
        <v/>
      </c>
      <c r="BM86" s="20" t="str">
        <f>MID(P86,COLUMN()-64,1)</f>
        <v/>
      </c>
      <c r="BN86" s="20" t="str">
        <f>MID(P86,COLUMN()-64,1)</f>
        <v/>
      </c>
      <c r="BO86" s="20" t="str">
        <f>MID(S86,COLUMN()-66,1)</f>
        <v/>
      </c>
      <c r="BP86" s="20" t="str">
        <f>MID(S86,COLUMN()-66,1)</f>
        <v/>
      </c>
      <c r="BQ86" s="20" t="str">
        <f>MID(V86,COLUMN()-68,1)</f>
        <v/>
      </c>
      <c r="BR86" s="20" t="str">
        <f>MID(V86,COLUMN()-68,1)</f>
        <v/>
      </c>
      <c r="BS86" s="25" t="str">
        <f>IF(★その他入力!M86="平成","H",IF(★その他入力!M86="昭和","S",IF(★その他入力!M86="大正","T",IF(★その他入力!M86="明治","M",""))))</f>
        <v/>
      </c>
      <c r="CE86" s="1" t="s">
        <v>2474</v>
      </c>
      <c r="CF86" s="1" t="s">
        <v>2476</v>
      </c>
    </row>
    <row r="87" spans="1:84" ht="15" hidden="1" customHeight="1">
      <c r="A87" s="40"/>
      <c r="B87" s="73"/>
      <c r="C87" s="238"/>
      <c r="D87" s="1517"/>
      <c r="E87" s="1518"/>
      <c r="F87" s="1519"/>
      <c r="G87" s="1002" t="s">
        <v>392</v>
      </c>
      <c r="H87" s="1002"/>
      <c r="I87" s="1002"/>
      <c r="J87" s="1002"/>
      <c r="K87" s="1002"/>
      <c r="L87" s="1003"/>
      <c r="M87" s="867"/>
      <c r="N87" s="812"/>
      <c r="O87" s="812"/>
      <c r="P87" s="813"/>
      <c r="Q87" s="1396"/>
      <c r="R87" s="1396"/>
      <c r="S87" s="1396"/>
      <c r="T87" s="1396"/>
      <c r="U87" s="1396"/>
      <c r="V87" s="1396"/>
      <c r="W87" s="1396"/>
      <c r="X87" s="1396"/>
      <c r="Y87" s="1396"/>
      <c r="Z87" s="1396"/>
      <c r="AA87" s="1396"/>
      <c r="AB87" s="1396"/>
      <c r="AC87" s="1396"/>
      <c r="AD87" s="1396"/>
      <c r="AE87" s="1396"/>
      <c r="AF87" s="1396"/>
      <c r="AG87" s="1396"/>
      <c r="AH87" s="1396"/>
      <c r="AI87" s="1396"/>
      <c r="AJ87" s="1396"/>
      <c r="AK87" s="1396"/>
      <c r="AL87" s="1396"/>
      <c r="AM87" s="1493"/>
      <c r="AN87" s="36"/>
      <c r="AO87" s="84"/>
      <c r="AP87" s="36"/>
      <c r="AR87" s="1507"/>
      <c r="AS87" s="1507"/>
      <c r="AT87" s="1507"/>
      <c r="AU87" s="1507"/>
      <c r="AV87" s="1507"/>
      <c r="AW87" s="1507"/>
      <c r="AX87" s="1507"/>
      <c r="AY87" s="1507"/>
      <c r="AZ87" s="1507"/>
      <c r="BA87" s="1507"/>
      <c r="BB87" s="1507"/>
      <c r="BC87" s="1507"/>
      <c r="BD87" s="1507"/>
      <c r="BE87" s="1507"/>
      <c r="BF87" s="1507"/>
      <c r="BG87" s="1507"/>
      <c r="BH87" s="1507"/>
      <c r="BI87" s="1507"/>
      <c r="BL87" s="85">
        <f>IF(M87="選択　▼","1.男2.女",M87)</f>
        <v>0</v>
      </c>
      <c r="CE87" s="1" t="s">
        <v>2475</v>
      </c>
      <c r="CF87" s="1" t="s">
        <v>2477</v>
      </c>
    </row>
    <row r="88" spans="1:84" ht="15" hidden="1" customHeight="1">
      <c r="A88" s="40"/>
      <c r="B88" s="73"/>
      <c r="C88" s="238"/>
      <c r="D88" s="1517"/>
      <c r="E88" s="1518"/>
      <c r="F88" s="1519"/>
      <c r="G88" s="1002" t="s">
        <v>396</v>
      </c>
      <c r="H88" s="1002"/>
      <c r="I88" s="1002"/>
      <c r="J88" s="1002"/>
      <c r="K88" s="1002"/>
      <c r="L88" s="1003"/>
      <c r="M88" s="891"/>
      <c r="N88" s="892"/>
      <c r="O88" s="892"/>
      <c r="P88" s="893"/>
      <c r="Q88" s="1388" t="s">
        <v>1099</v>
      </c>
      <c r="R88" s="1389"/>
      <c r="S88" s="1389"/>
      <c r="T88" s="1389"/>
      <c r="U88" s="1389"/>
      <c r="V88" s="1389"/>
      <c r="W88" s="1389"/>
      <c r="X88" s="1389"/>
      <c r="Y88" s="1389"/>
      <c r="Z88" s="1389"/>
      <c r="AA88" s="1389"/>
      <c r="AB88" s="1389"/>
      <c r="AC88" s="1389"/>
      <c r="AD88" s="1389"/>
      <c r="AE88" s="1389"/>
      <c r="AF88" s="1389"/>
      <c r="AG88" s="1389"/>
      <c r="AH88" s="1389"/>
      <c r="AI88" s="1389"/>
      <c r="AJ88" s="1389"/>
      <c r="AK88" s="1389"/>
      <c r="AL88" s="1389"/>
      <c r="AM88" s="1494"/>
      <c r="AN88" s="36"/>
      <c r="AO88" s="84"/>
      <c r="AP88" s="36"/>
      <c r="AR88" s="1507"/>
      <c r="AS88" s="1507"/>
      <c r="AT88" s="1507"/>
      <c r="AU88" s="1507"/>
      <c r="AV88" s="1507"/>
      <c r="AW88" s="1507"/>
      <c r="AX88" s="1507"/>
      <c r="AY88" s="1507"/>
      <c r="AZ88" s="1507"/>
      <c r="BA88" s="1507"/>
      <c r="BB88" s="1507"/>
      <c r="BC88" s="1507"/>
      <c r="BD88" s="1507"/>
      <c r="BE88" s="1507"/>
      <c r="BF88" s="1507"/>
      <c r="BG88" s="1507"/>
      <c r="BH88" s="1507"/>
      <c r="BI88" s="1507"/>
      <c r="CE88" s="1" t="s">
        <v>2476</v>
      </c>
      <c r="CF88" s="1" t="s">
        <v>2478</v>
      </c>
    </row>
    <row r="89" spans="1:84" ht="15" hidden="1" customHeight="1">
      <c r="A89" s="40"/>
      <c r="B89" s="73"/>
      <c r="C89" s="238"/>
      <c r="D89" s="1517"/>
      <c r="E89" s="1518"/>
      <c r="F89" s="1519"/>
      <c r="G89" s="1002" t="s">
        <v>397</v>
      </c>
      <c r="H89" s="1002"/>
      <c r="I89" s="1002"/>
      <c r="J89" s="1002"/>
      <c r="K89" s="1002"/>
      <c r="L89" s="1003"/>
      <c r="M89" s="867"/>
      <c r="N89" s="812"/>
      <c r="O89" s="812"/>
      <c r="P89" s="813"/>
      <c r="Q89" s="1388" t="s">
        <v>409</v>
      </c>
      <c r="R89" s="1389"/>
      <c r="S89" s="1389"/>
      <c r="T89" s="1389"/>
      <c r="U89" s="1389"/>
      <c r="V89" s="1389"/>
      <c r="W89" s="1389"/>
      <c r="X89" s="1389"/>
      <c r="Y89" s="1389"/>
      <c r="Z89" s="1389"/>
      <c r="AA89" s="1389"/>
      <c r="AB89" s="1389"/>
      <c r="AC89" s="1389"/>
      <c r="AD89" s="1389"/>
      <c r="AE89" s="1389"/>
      <c r="AF89" s="1389"/>
      <c r="AG89" s="1389"/>
      <c r="AH89" s="1389"/>
      <c r="AI89" s="1389"/>
      <c r="AJ89" s="1389"/>
      <c r="AK89" s="1389"/>
      <c r="AL89" s="1389"/>
      <c r="AM89" s="1494"/>
      <c r="AN89" s="36"/>
      <c r="AO89" s="84"/>
      <c r="AP89" s="36"/>
      <c r="AR89" s="1507"/>
      <c r="AS89" s="1507"/>
      <c r="AT89" s="1507"/>
      <c r="AU89" s="1507"/>
      <c r="AV89" s="1507"/>
      <c r="AW89" s="1507"/>
      <c r="AX89" s="1507"/>
      <c r="AY89" s="1507"/>
      <c r="AZ89" s="1507"/>
      <c r="BA89" s="1507"/>
      <c r="BB89" s="1507"/>
      <c r="BC89" s="1507"/>
      <c r="BD89" s="1507"/>
      <c r="BE89" s="1507"/>
      <c r="BF89" s="1507"/>
      <c r="BG89" s="1507"/>
      <c r="BH89" s="1507"/>
      <c r="BI89" s="1507"/>
      <c r="CE89" s="1" t="s">
        <v>2477</v>
      </c>
      <c r="CF89" s="1" t="s">
        <v>2479</v>
      </c>
    </row>
    <row r="90" spans="1:84" ht="15" hidden="1" customHeight="1">
      <c r="A90" s="40"/>
      <c r="B90" s="73"/>
      <c r="C90" s="238"/>
      <c r="D90" s="1517"/>
      <c r="E90" s="1518"/>
      <c r="F90" s="1519"/>
      <c r="G90" s="1469" t="s">
        <v>875</v>
      </c>
      <c r="H90" s="1397"/>
      <c r="I90" s="1397"/>
      <c r="J90" s="1397"/>
      <c r="K90" s="1397"/>
      <c r="L90" s="1398"/>
      <c r="M90" s="1048"/>
      <c r="N90" s="1049"/>
      <c r="O90" s="1049"/>
      <c r="P90" s="1049"/>
      <c r="Q90" s="1049"/>
      <c r="R90" s="1049"/>
      <c r="S90" s="1049"/>
      <c r="T90" s="1049"/>
      <c r="U90" s="1049"/>
      <c r="V90" s="1049"/>
      <c r="W90" s="1050"/>
      <c r="X90" s="836" t="s">
        <v>412</v>
      </c>
      <c r="Y90" s="837"/>
      <c r="Z90" s="837"/>
      <c r="AA90" s="837"/>
      <c r="AB90" s="837"/>
      <c r="AC90" s="837"/>
      <c r="AD90" s="837"/>
      <c r="AE90" s="837"/>
      <c r="AF90" s="837"/>
      <c r="AG90" s="837"/>
      <c r="AH90" s="837"/>
      <c r="AI90" s="837"/>
      <c r="AJ90" s="837"/>
      <c r="AK90" s="837"/>
      <c r="AL90" s="837"/>
      <c r="AM90" s="1481"/>
      <c r="AN90" s="36"/>
      <c r="AO90" s="84"/>
      <c r="AP90" s="36"/>
      <c r="AR90" s="1507"/>
      <c r="AS90" s="1507"/>
      <c r="AT90" s="1507"/>
      <c r="AU90" s="1507"/>
      <c r="AV90" s="1507"/>
      <c r="AW90" s="1507"/>
      <c r="AX90" s="1507"/>
      <c r="AY90" s="1507"/>
      <c r="AZ90" s="1507"/>
      <c r="BA90" s="1507"/>
      <c r="BB90" s="1507"/>
      <c r="BC90" s="1507"/>
      <c r="BD90" s="1507"/>
      <c r="BE90" s="1507"/>
      <c r="BF90" s="1507"/>
      <c r="BG90" s="1507"/>
      <c r="BH90" s="1507"/>
      <c r="BI90" s="1507"/>
      <c r="BL90" s="7" t="str">
        <f>LEFT(M90,1)</f>
        <v/>
      </c>
      <c r="BM90" s="20" t="str">
        <f>MID($BL90,COLUMN()-64,1)</f>
        <v/>
      </c>
      <c r="CE90" s="1" t="s">
        <v>2478</v>
      </c>
      <c r="CF90" s="1" t="s">
        <v>2480</v>
      </c>
    </row>
    <row r="91" spans="1:84" ht="15" hidden="1" customHeight="1" thickBot="1">
      <c r="A91" s="40"/>
      <c r="B91" s="73"/>
      <c r="C91" s="238"/>
      <c r="D91" s="1520"/>
      <c r="E91" s="1521"/>
      <c r="F91" s="1522"/>
      <c r="G91" s="1480"/>
      <c r="H91" s="1401"/>
      <c r="I91" s="1401"/>
      <c r="J91" s="1401"/>
      <c r="K91" s="1401"/>
      <c r="L91" s="1402"/>
      <c r="M91" s="867"/>
      <c r="N91" s="812"/>
      <c r="O91" s="812"/>
      <c r="P91" s="813"/>
      <c r="Q91" s="37" t="s">
        <v>7</v>
      </c>
      <c r="R91" s="892"/>
      <c r="S91" s="892"/>
      <c r="T91" s="892"/>
      <c r="U91" s="892"/>
      <c r="V91" s="963" t="s">
        <v>6</v>
      </c>
      <c r="W91" s="965"/>
      <c r="X91" s="836" t="s">
        <v>487</v>
      </c>
      <c r="Y91" s="837"/>
      <c r="Z91" s="837"/>
      <c r="AA91" s="837"/>
      <c r="AB91" s="837"/>
      <c r="AC91" s="837"/>
      <c r="AD91" s="837"/>
      <c r="AE91" s="837"/>
      <c r="AF91" s="837"/>
      <c r="AG91" s="837"/>
      <c r="AH91" s="837"/>
      <c r="AI91" s="837"/>
      <c r="AJ91" s="837"/>
      <c r="AK91" s="837"/>
      <c r="AL91" s="837"/>
      <c r="AM91" s="1481"/>
      <c r="AN91" s="36"/>
      <c r="AO91" s="84"/>
      <c r="AP91" s="36"/>
      <c r="AR91" s="1507"/>
      <c r="AS91" s="1507"/>
      <c r="AT91" s="1507"/>
      <c r="AU91" s="1507"/>
      <c r="AV91" s="1507"/>
      <c r="AW91" s="1507"/>
      <c r="AX91" s="1507"/>
      <c r="AY91" s="1507"/>
      <c r="AZ91" s="1507"/>
      <c r="BA91" s="1507"/>
      <c r="BB91" s="1507"/>
      <c r="BC91" s="1507"/>
      <c r="BD91" s="1507"/>
      <c r="BE91" s="1507"/>
      <c r="BF91" s="1507"/>
      <c r="BG91" s="1507"/>
      <c r="BH91" s="1507"/>
      <c r="BI91" s="1507"/>
      <c r="BL91" s="11" t="str">
        <f>M91&amp;R91</f>
        <v/>
      </c>
      <c r="CE91" s="1" t="s">
        <v>2479</v>
      </c>
      <c r="CF91" s="1" t="s">
        <v>2481</v>
      </c>
    </row>
    <row r="92" spans="1:84" ht="15" hidden="1" customHeight="1" thickTop="1">
      <c r="A92" s="40"/>
      <c r="B92" s="73"/>
      <c r="C92" s="238"/>
      <c r="D92" s="1511"/>
      <c r="E92" s="1512"/>
      <c r="F92" s="1512"/>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513"/>
      <c r="AM92" s="1514"/>
      <c r="AN92" s="36"/>
      <c r="AO92" s="84"/>
      <c r="AP92" s="36"/>
      <c r="AR92" s="1507"/>
      <c r="AS92" s="1507"/>
      <c r="AT92" s="1507"/>
      <c r="AU92" s="1507"/>
      <c r="AV92" s="1507"/>
      <c r="AW92" s="1507"/>
      <c r="AX92" s="1507"/>
      <c r="AY92" s="1507"/>
      <c r="AZ92" s="1507"/>
      <c r="BA92" s="1507"/>
      <c r="BB92" s="1507"/>
      <c r="BC92" s="1507"/>
      <c r="BD92" s="1507"/>
      <c r="BE92" s="1507"/>
      <c r="BF92" s="1507"/>
      <c r="BG92" s="1507"/>
      <c r="BH92" s="1507"/>
      <c r="BI92" s="1507"/>
      <c r="CE92" s="1" t="s">
        <v>2480</v>
      </c>
      <c r="CF92" s="1" t="s">
        <v>2482</v>
      </c>
    </row>
    <row r="93" spans="1:84" ht="15" customHeight="1">
      <c r="A93" s="35"/>
      <c r="B93" s="73"/>
      <c r="C93" s="1525" t="s">
        <v>486</v>
      </c>
      <c r="D93" s="1412" t="s">
        <v>461</v>
      </c>
      <c r="E93" s="1412"/>
      <c r="F93" s="1413"/>
      <c r="G93" s="1418" t="s">
        <v>366</v>
      </c>
      <c r="H93" s="1418"/>
      <c r="I93" s="1418"/>
      <c r="J93" s="1418"/>
      <c r="K93" s="1418"/>
      <c r="L93" s="1419"/>
      <c r="M93" s="947"/>
      <c r="N93" s="920"/>
      <c r="O93" s="920"/>
      <c r="P93" s="920"/>
      <c r="Q93" s="920"/>
      <c r="R93" s="920"/>
      <c r="S93" s="920"/>
      <c r="T93" s="921"/>
      <c r="U93" s="1179" t="s">
        <v>551</v>
      </c>
      <c r="V93" s="1179"/>
      <c r="W93" s="1179"/>
      <c r="X93" s="1179"/>
      <c r="Y93" s="1179"/>
      <c r="Z93" s="1179"/>
      <c r="AA93" s="1179"/>
      <c r="AB93" s="1179"/>
      <c r="AC93" s="1179"/>
      <c r="AD93" s="1179"/>
      <c r="AE93" s="1179"/>
      <c r="AF93" s="1179"/>
      <c r="AG93" s="1179"/>
      <c r="AH93" s="1179"/>
      <c r="AI93" s="1179"/>
      <c r="AJ93" s="1179"/>
      <c r="AK93" s="1179"/>
      <c r="AL93" s="1179"/>
      <c r="AM93" s="1180"/>
      <c r="AN93" s="36"/>
      <c r="AO93" s="84"/>
      <c r="AP93" s="36"/>
      <c r="AR93" s="1507"/>
      <c r="AS93" s="1507"/>
      <c r="AT93" s="1507"/>
      <c r="AU93" s="1507"/>
      <c r="AV93" s="1507"/>
      <c r="AW93" s="1507"/>
      <c r="AX93" s="1507"/>
      <c r="AY93" s="1507"/>
      <c r="AZ93" s="1507"/>
      <c r="BA93" s="1507"/>
      <c r="BB93" s="1507"/>
      <c r="BC93" s="1507"/>
      <c r="BD93" s="1507"/>
      <c r="BE93" s="1507"/>
      <c r="BF93" s="1507"/>
      <c r="BG93" s="1507"/>
      <c r="BH93" s="1507"/>
      <c r="BI93" s="1507"/>
      <c r="CE93" s="1" t="s">
        <v>2481</v>
      </c>
      <c r="CF93" s="1" t="s">
        <v>2483</v>
      </c>
    </row>
    <row r="94" spans="1:84" ht="15" hidden="1" customHeight="1">
      <c r="A94" s="40"/>
      <c r="B94" s="73"/>
      <c r="C94" s="1526"/>
      <c r="D94" s="1414"/>
      <c r="E94" s="1414"/>
      <c r="F94" s="1415"/>
      <c r="G94" s="1420"/>
      <c r="H94" s="1420"/>
      <c r="I94" s="1420"/>
      <c r="J94" s="1420"/>
      <c r="K94" s="1420"/>
      <c r="L94" s="1421"/>
      <c r="M94" s="1408" t="s">
        <v>126</v>
      </c>
      <c r="N94" s="1409"/>
      <c r="O94" s="1410"/>
      <c r="P94" s="13" t="str">
        <f>MID($M$93,COLUMN()-15,1)</f>
        <v/>
      </c>
      <c r="Q94" s="13" t="str">
        <f t="shared" ref="Q94:Y94" si="25">MID($M$93,COLUMN()-15,1)</f>
        <v/>
      </c>
      <c r="R94" s="13" t="str">
        <f t="shared" si="25"/>
        <v/>
      </c>
      <c r="S94" s="13" t="str">
        <f t="shared" si="25"/>
        <v/>
      </c>
      <c r="T94" s="13" t="str">
        <f t="shared" si="25"/>
        <v/>
      </c>
      <c r="U94" s="13" t="str">
        <f t="shared" si="25"/>
        <v/>
      </c>
      <c r="V94" s="13" t="str">
        <f t="shared" si="25"/>
        <v/>
      </c>
      <c r="W94" s="13" t="str">
        <f t="shared" si="25"/>
        <v/>
      </c>
      <c r="X94" s="13" t="str">
        <f t="shared" si="25"/>
        <v/>
      </c>
      <c r="Y94" s="13" t="str">
        <f t="shared" si="25"/>
        <v/>
      </c>
      <c r="Z94" s="963"/>
      <c r="AA94" s="964"/>
      <c r="AB94" s="964"/>
      <c r="AC94" s="964"/>
      <c r="AD94" s="964"/>
      <c r="AE94" s="964"/>
      <c r="AF94" s="964"/>
      <c r="AG94" s="964"/>
      <c r="AH94" s="964"/>
      <c r="AI94" s="964"/>
      <c r="AJ94" s="964"/>
      <c r="AK94" s="964"/>
      <c r="AL94" s="964"/>
      <c r="AM94" s="965"/>
      <c r="AN94" s="36"/>
      <c r="AO94" s="84"/>
      <c r="AP94" s="36"/>
      <c r="CE94" s="1" t="s">
        <v>2482</v>
      </c>
      <c r="CF94" s="1" t="s">
        <v>2484</v>
      </c>
    </row>
    <row r="95" spans="1:84" ht="15" customHeight="1">
      <c r="A95" s="35"/>
      <c r="B95" s="73"/>
      <c r="C95" s="1526"/>
      <c r="D95" s="1414"/>
      <c r="E95" s="1414"/>
      <c r="F95" s="1415"/>
      <c r="G95" s="1002" t="s">
        <v>65</v>
      </c>
      <c r="H95" s="1002"/>
      <c r="I95" s="1002"/>
      <c r="J95" s="1002"/>
      <c r="K95" s="1002"/>
      <c r="L95" s="1003"/>
      <c r="M95" s="867" t="s">
        <v>703</v>
      </c>
      <c r="N95" s="812"/>
      <c r="O95" s="812"/>
      <c r="P95" s="857"/>
      <c r="Q95" s="858"/>
      <c r="R95" s="44" t="s">
        <v>131</v>
      </c>
      <c r="S95" s="857"/>
      <c r="T95" s="858"/>
      <c r="U95" s="43" t="s">
        <v>132</v>
      </c>
      <c r="V95" s="857"/>
      <c r="W95" s="858"/>
      <c r="X95" s="43" t="s">
        <v>133</v>
      </c>
      <c r="Y95" s="964"/>
      <c r="Z95" s="964"/>
      <c r="AA95" s="964"/>
      <c r="AB95" s="964"/>
      <c r="AC95" s="964"/>
      <c r="AD95" s="964"/>
      <c r="AE95" s="964"/>
      <c r="AF95" s="964"/>
      <c r="AG95" s="964"/>
      <c r="AH95" s="964"/>
      <c r="AI95" s="964"/>
      <c r="AJ95" s="964"/>
      <c r="AK95" s="964"/>
      <c r="AL95" s="964"/>
      <c r="AM95" s="965"/>
      <c r="AN95" s="36"/>
      <c r="AO95" s="84"/>
      <c r="AP95" s="36"/>
      <c r="AR95" s="39"/>
      <c r="AS95" s="39"/>
      <c r="AT95" s="39"/>
      <c r="AU95" s="39"/>
      <c r="AV95" s="39"/>
      <c r="AW95" s="39"/>
      <c r="AX95" s="39"/>
      <c r="AY95" s="39"/>
      <c r="AZ95" s="39"/>
      <c r="BA95" s="39"/>
      <c r="BB95" s="39"/>
      <c r="BC95" s="39"/>
      <c r="BD95" s="39"/>
      <c r="BE95" s="39"/>
      <c r="BF95" s="39"/>
      <c r="BG95" s="39"/>
      <c r="BH95" s="39"/>
      <c r="BI95" s="39"/>
      <c r="BL95" s="7" t="str">
        <f>IF(M95="選択▼","",M95&amp;P95&amp;R95&amp;S95&amp;U95&amp;V95&amp;X95)</f>
        <v/>
      </c>
      <c r="BM95" s="20" t="str">
        <f>MID(P95,COLUMN()-64,1)</f>
        <v/>
      </c>
      <c r="BN95" s="20" t="str">
        <f>MID(P95,COLUMN()-64,1)</f>
        <v/>
      </c>
      <c r="BO95" s="20" t="str">
        <f>MID(S95,COLUMN()-66,1)</f>
        <v/>
      </c>
      <c r="BP95" s="20" t="str">
        <f>MID(S95,COLUMN()-66,1)</f>
        <v/>
      </c>
      <c r="BQ95" s="20" t="str">
        <f>MID(V95,COLUMN()-68,1)</f>
        <v/>
      </c>
      <c r="BR95" s="20" t="str">
        <f>MID(V95,COLUMN()-68,1)</f>
        <v/>
      </c>
      <c r="BS95" s="25" t="str">
        <f>IF(★その他入力!M95="平成","H",IF(★その他入力!M95="昭和","S",IF(★その他入力!M95="大正","T",IF(★その他入力!M95="明治","M",""))))</f>
        <v/>
      </c>
      <c r="CE95" s="1" t="s">
        <v>2483</v>
      </c>
      <c r="CF95" s="1" t="s">
        <v>2485</v>
      </c>
    </row>
    <row r="96" spans="1:84" ht="15" customHeight="1">
      <c r="A96" s="35"/>
      <c r="B96" s="73"/>
      <c r="C96" s="1526"/>
      <c r="D96" s="1414"/>
      <c r="E96" s="1414"/>
      <c r="F96" s="1415"/>
      <c r="G96" s="1002" t="s">
        <v>392</v>
      </c>
      <c r="H96" s="1002"/>
      <c r="I96" s="1002"/>
      <c r="J96" s="1002"/>
      <c r="K96" s="1002"/>
      <c r="L96" s="1003"/>
      <c r="M96" s="867" t="s">
        <v>818</v>
      </c>
      <c r="N96" s="812"/>
      <c r="O96" s="812"/>
      <c r="P96" s="813"/>
      <c r="Q96" s="1396"/>
      <c r="R96" s="1396"/>
      <c r="S96" s="1396"/>
      <c r="T96" s="1396"/>
      <c r="U96" s="1396"/>
      <c r="V96" s="1396"/>
      <c r="W96" s="1396"/>
      <c r="X96" s="1396"/>
      <c r="Y96" s="1396"/>
      <c r="Z96" s="1396"/>
      <c r="AA96" s="1396"/>
      <c r="AB96" s="1396"/>
      <c r="AC96" s="1396"/>
      <c r="AD96" s="1396"/>
      <c r="AE96" s="1396"/>
      <c r="AF96" s="1396"/>
      <c r="AG96" s="1396"/>
      <c r="AH96" s="1396"/>
      <c r="AI96" s="1396"/>
      <c r="AJ96" s="1396"/>
      <c r="AK96" s="1396"/>
      <c r="AL96" s="1396"/>
      <c r="AM96" s="1396"/>
      <c r="AN96" s="36"/>
      <c r="AO96" s="84"/>
      <c r="AP96" s="36"/>
      <c r="AR96" s="1507" t="s">
        <v>1808</v>
      </c>
      <c r="AS96" s="1507"/>
      <c r="AT96" s="1507"/>
      <c r="AU96" s="1507"/>
      <c r="AV96" s="1507"/>
      <c r="AW96" s="1507"/>
      <c r="AX96" s="1507"/>
      <c r="AY96" s="1507"/>
      <c r="AZ96" s="1507"/>
      <c r="BA96" s="1507"/>
      <c r="BB96" s="1507"/>
      <c r="BC96" s="1507"/>
      <c r="BD96" s="1507"/>
      <c r="BE96" s="1507"/>
      <c r="BF96" s="1507"/>
      <c r="BG96" s="1507"/>
      <c r="BH96" s="1507"/>
      <c r="BI96" s="1507"/>
      <c r="BL96" s="124" t="str">
        <f>IF(M96="選択　▼","",RIGHT(M96,1))</f>
        <v/>
      </c>
      <c r="CE96" s="1" t="s">
        <v>2484</v>
      </c>
      <c r="CF96" s="1" t="s">
        <v>2486</v>
      </c>
    </row>
    <row r="97" spans="1:84" ht="15" customHeight="1">
      <c r="A97" s="35"/>
      <c r="B97" s="73"/>
      <c r="C97" s="1526"/>
      <c r="D97" s="1414"/>
      <c r="E97" s="1414"/>
      <c r="F97" s="1415"/>
      <c r="G97" s="1002" t="s">
        <v>396</v>
      </c>
      <c r="H97" s="1002"/>
      <c r="I97" s="1002"/>
      <c r="J97" s="1002"/>
      <c r="K97" s="1002"/>
      <c r="L97" s="1003"/>
      <c r="M97" s="891"/>
      <c r="N97" s="892"/>
      <c r="O97" s="892"/>
      <c r="P97" s="893"/>
      <c r="Q97" s="1388" t="s">
        <v>1099</v>
      </c>
      <c r="R97" s="1389"/>
      <c r="S97" s="1389"/>
      <c r="T97" s="1389"/>
      <c r="U97" s="1389"/>
      <c r="V97" s="1389"/>
      <c r="W97" s="1389"/>
      <c r="X97" s="1389"/>
      <c r="Y97" s="1389"/>
      <c r="Z97" s="1389"/>
      <c r="AA97" s="1389"/>
      <c r="AB97" s="1389"/>
      <c r="AC97" s="1389"/>
      <c r="AD97" s="1389"/>
      <c r="AE97" s="1389"/>
      <c r="AF97" s="1389"/>
      <c r="AG97" s="1389"/>
      <c r="AH97" s="1389"/>
      <c r="AI97" s="1389"/>
      <c r="AJ97" s="1389"/>
      <c r="AK97" s="1389"/>
      <c r="AL97" s="1389"/>
      <c r="AM97" s="1395"/>
      <c r="AN97" s="36"/>
      <c r="AO97" s="84"/>
      <c r="AP97" s="36"/>
      <c r="AR97" s="1507"/>
      <c r="AS97" s="1507"/>
      <c r="AT97" s="1507"/>
      <c r="AU97" s="1507"/>
      <c r="AV97" s="1507"/>
      <c r="AW97" s="1507"/>
      <c r="AX97" s="1507"/>
      <c r="AY97" s="1507"/>
      <c r="AZ97" s="1507"/>
      <c r="BA97" s="1507"/>
      <c r="BB97" s="1507"/>
      <c r="BC97" s="1507"/>
      <c r="BD97" s="1507"/>
      <c r="BE97" s="1507"/>
      <c r="BF97" s="1507"/>
      <c r="BG97" s="1507"/>
      <c r="BH97" s="1507"/>
      <c r="BI97" s="1507"/>
      <c r="CE97" s="1" t="s">
        <v>2485</v>
      </c>
      <c r="CF97" s="1" t="s">
        <v>2487</v>
      </c>
    </row>
    <row r="98" spans="1:84" ht="15" customHeight="1">
      <c r="A98" s="35"/>
      <c r="B98" s="73"/>
      <c r="C98" s="1526"/>
      <c r="D98" s="1414"/>
      <c r="E98" s="1414"/>
      <c r="F98" s="1415"/>
      <c r="G98" s="1002" t="s">
        <v>397</v>
      </c>
      <c r="H98" s="1002"/>
      <c r="I98" s="1002"/>
      <c r="J98" s="1002"/>
      <c r="K98" s="1002"/>
      <c r="L98" s="1003"/>
      <c r="M98" s="867" t="s">
        <v>818</v>
      </c>
      <c r="N98" s="812"/>
      <c r="O98" s="812"/>
      <c r="P98" s="813"/>
      <c r="Q98" s="1388" t="s">
        <v>409</v>
      </c>
      <c r="R98" s="1389"/>
      <c r="S98" s="1389"/>
      <c r="T98" s="1389"/>
      <c r="U98" s="1389"/>
      <c r="V98" s="1389"/>
      <c r="W98" s="1389"/>
      <c r="X98" s="1389"/>
      <c r="Y98" s="1389"/>
      <c r="Z98" s="1389"/>
      <c r="AA98" s="1389"/>
      <c r="AB98" s="1389"/>
      <c r="AC98" s="1389"/>
      <c r="AD98" s="1389"/>
      <c r="AE98" s="1389"/>
      <c r="AF98" s="1389"/>
      <c r="AG98" s="1389"/>
      <c r="AH98" s="1389"/>
      <c r="AI98" s="1389"/>
      <c r="AJ98" s="1389"/>
      <c r="AK98" s="1389"/>
      <c r="AL98" s="1389"/>
      <c r="AM98" s="1395"/>
      <c r="AN98" s="36"/>
      <c r="AO98" s="84"/>
      <c r="AP98" s="36"/>
      <c r="BL98" s="124" t="str">
        <f>IF(M98="選択　▼","",M98)</f>
        <v/>
      </c>
      <c r="CE98" s="1" t="s">
        <v>2486</v>
      </c>
      <c r="CF98" s="1" t="s">
        <v>2488</v>
      </c>
    </row>
    <row r="99" spans="1:84" ht="15" customHeight="1">
      <c r="A99" s="35"/>
      <c r="B99" s="73"/>
      <c r="C99" s="1526"/>
      <c r="D99" s="1414"/>
      <c r="E99" s="1414"/>
      <c r="F99" s="1415"/>
      <c r="G99" s="1397" t="s">
        <v>875</v>
      </c>
      <c r="H99" s="1397"/>
      <c r="I99" s="1397"/>
      <c r="J99" s="1397"/>
      <c r="K99" s="1397"/>
      <c r="L99" s="1398"/>
      <c r="M99" s="1048"/>
      <c r="N99" s="1049"/>
      <c r="O99" s="1049"/>
      <c r="P99" s="1049"/>
      <c r="Q99" s="1049"/>
      <c r="R99" s="1049"/>
      <c r="S99" s="1049"/>
      <c r="T99" s="1049"/>
      <c r="U99" s="1049"/>
      <c r="V99" s="1049"/>
      <c r="W99" s="1050"/>
      <c r="X99" s="836" t="s">
        <v>412</v>
      </c>
      <c r="Y99" s="837"/>
      <c r="Z99" s="837"/>
      <c r="AA99" s="837"/>
      <c r="AB99" s="837"/>
      <c r="AC99" s="837"/>
      <c r="AD99" s="837"/>
      <c r="AE99" s="837"/>
      <c r="AF99" s="837"/>
      <c r="AG99" s="837"/>
      <c r="AH99" s="837"/>
      <c r="AI99" s="837"/>
      <c r="AJ99" s="837"/>
      <c r="AK99" s="837"/>
      <c r="AL99" s="837"/>
      <c r="AM99" s="838"/>
      <c r="AN99" s="36"/>
      <c r="AO99" s="84"/>
      <c r="AP99" s="36"/>
      <c r="BL99" s="7" t="str">
        <f>LEFT(M99,1)</f>
        <v/>
      </c>
      <c r="BM99" s="20" t="str">
        <f>MID($BL99,COLUMN()-64,1)</f>
        <v/>
      </c>
      <c r="CE99" s="1" t="s">
        <v>2487</v>
      </c>
      <c r="CF99" s="1" t="s">
        <v>2489</v>
      </c>
    </row>
    <row r="100" spans="1:84" ht="15" customHeight="1" thickBot="1">
      <c r="A100" s="35"/>
      <c r="B100" s="73"/>
      <c r="C100" s="1526"/>
      <c r="D100" s="1416"/>
      <c r="E100" s="1416"/>
      <c r="F100" s="1417"/>
      <c r="G100" s="1460"/>
      <c r="H100" s="1460"/>
      <c r="I100" s="1460"/>
      <c r="J100" s="1460"/>
      <c r="K100" s="1460"/>
      <c r="L100" s="1461"/>
      <c r="M100" s="1384"/>
      <c r="N100" s="1385"/>
      <c r="O100" s="1385"/>
      <c r="P100" s="1386"/>
      <c r="Q100" s="80" t="s">
        <v>7</v>
      </c>
      <c r="R100" s="1387"/>
      <c r="S100" s="1387"/>
      <c r="T100" s="1387"/>
      <c r="U100" s="1387"/>
      <c r="V100" s="1390" t="s">
        <v>6</v>
      </c>
      <c r="W100" s="1391"/>
      <c r="X100" s="1392" t="s">
        <v>487</v>
      </c>
      <c r="Y100" s="1393"/>
      <c r="Z100" s="1393"/>
      <c r="AA100" s="1393"/>
      <c r="AB100" s="1393"/>
      <c r="AC100" s="1393"/>
      <c r="AD100" s="1393"/>
      <c r="AE100" s="1393"/>
      <c r="AF100" s="1393"/>
      <c r="AG100" s="1393"/>
      <c r="AH100" s="1393"/>
      <c r="AI100" s="1393"/>
      <c r="AJ100" s="1393"/>
      <c r="AK100" s="1393"/>
      <c r="AL100" s="1393"/>
      <c r="AM100" s="1394"/>
      <c r="AN100" s="36"/>
      <c r="AO100" s="84"/>
      <c r="AP100" s="36"/>
      <c r="BL100" s="11" t="str">
        <f>M100&amp;R100</f>
        <v/>
      </c>
      <c r="CE100" s="1" t="s">
        <v>2488</v>
      </c>
      <c r="CF100" s="1" t="s">
        <v>2490</v>
      </c>
    </row>
    <row r="101" spans="1:84" ht="15" customHeight="1" thickTop="1">
      <c r="A101" s="35"/>
      <c r="B101" s="73"/>
      <c r="C101" s="1526"/>
      <c r="D101" s="1464" t="s">
        <v>462</v>
      </c>
      <c r="E101" s="1464"/>
      <c r="F101" s="1465"/>
      <c r="G101" s="1418" t="s">
        <v>366</v>
      </c>
      <c r="H101" s="1418"/>
      <c r="I101" s="1418"/>
      <c r="J101" s="1418"/>
      <c r="K101" s="1418"/>
      <c r="L101" s="1419"/>
      <c r="M101" s="947"/>
      <c r="N101" s="920"/>
      <c r="O101" s="920"/>
      <c r="P101" s="920"/>
      <c r="Q101" s="920"/>
      <c r="R101" s="920"/>
      <c r="S101" s="920"/>
      <c r="T101" s="921"/>
      <c r="U101" s="1179" t="s">
        <v>551</v>
      </c>
      <c r="V101" s="1179"/>
      <c r="W101" s="1179"/>
      <c r="X101" s="1179"/>
      <c r="Y101" s="1179"/>
      <c r="Z101" s="1179"/>
      <c r="AA101" s="1179"/>
      <c r="AB101" s="1179"/>
      <c r="AC101" s="1179"/>
      <c r="AD101" s="1179"/>
      <c r="AE101" s="1179"/>
      <c r="AF101" s="1179"/>
      <c r="AG101" s="1179"/>
      <c r="AH101" s="1179"/>
      <c r="AI101" s="1179"/>
      <c r="AJ101" s="1179"/>
      <c r="AK101" s="1179"/>
      <c r="AL101" s="1179"/>
      <c r="AM101" s="1180"/>
      <c r="AN101" s="36"/>
      <c r="AO101" s="84"/>
      <c r="AP101" s="36"/>
      <c r="CE101" s="1" t="s">
        <v>2489</v>
      </c>
      <c r="CF101" s="1" t="s">
        <v>2491</v>
      </c>
    </row>
    <row r="102" spans="1:84" ht="15" hidden="1" customHeight="1">
      <c r="A102" s="40"/>
      <c r="B102" s="73"/>
      <c r="C102" s="1526"/>
      <c r="D102" s="1445"/>
      <c r="E102" s="1445"/>
      <c r="F102" s="1446"/>
      <c r="G102" s="1420"/>
      <c r="H102" s="1420"/>
      <c r="I102" s="1420"/>
      <c r="J102" s="1420"/>
      <c r="K102" s="1420"/>
      <c r="L102" s="1421"/>
      <c r="M102" s="1408" t="s">
        <v>126</v>
      </c>
      <c r="N102" s="1409"/>
      <c r="O102" s="1410"/>
      <c r="P102" s="13" t="str">
        <f>MID($M$101,COLUMN()-15,1)</f>
        <v/>
      </c>
      <c r="Q102" s="13" t="str">
        <f t="shared" ref="Q102:Y102" si="26">MID($M$101,COLUMN()-15,1)</f>
        <v/>
      </c>
      <c r="R102" s="13" t="str">
        <f t="shared" si="26"/>
        <v/>
      </c>
      <c r="S102" s="13" t="str">
        <f t="shared" si="26"/>
        <v/>
      </c>
      <c r="T102" s="13" t="str">
        <f t="shared" si="26"/>
        <v/>
      </c>
      <c r="U102" s="13" t="str">
        <f t="shared" si="26"/>
        <v/>
      </c>
      <c r="V102" s="13" t="str">
        <f t="shared" si="26"/>
        <v/>
      </c>
      <c r="W102" s="13" t="str">
        <f t="shared" si="26"/>
        <v/>
      </c>
      <c r="X102" s="13" t="str">
        <f t="shared" si="26"/>
        <v/>
      </c>
      <c r="Y102" s="13" t="str">
        <f t="shared" si="26"/>
        <v/>
      </c>
      <c r="Z102" s="963"/>
      <c r="AA102" s="964"/>
      <c r="AB102" s="964"/>
      <c r="AC102" s="964"/>
      <c r="AD102" s="964"/>
      <c r="AE102" s="964"/>
      <c r="AF102" s="964"/>
      <c r="AG102" s="964"/>
      <c r="AH102" s="964"/>
      <c r="AI102" s="964"/>
      <c r="AJ102" s="964"/>
      <c r="AK102" s="964"/>
      <c r="AL102" s="964"/>
      <c r="AM102" s="965"/>
      <c r="AN102" s="36"/>
      <c r="AO102" s="84"/>
      <c r="AP102" s="36"/>
      <c r="CE102" s="1" t="s">
        <v>2490</v>
      </c>
      <c r="CF102" s="1" t="s">
        <v>2492</v>
      </c>
    </row>
    <row r="103" spans="1:84" ht="15" customHeight="1">
      <c r="A103" s="35"/>
      <c r="B103" s="73"/>
      <c r="C103" s="1526"/>
      <c r="D103" s="1445"/>
      <c r="E103" s="1445"/>
      <c r="F103" s="1446"/>
      <c r="G103" s="1002" t="s">
        <v>65</v>
      </c>
      <c r="H103" s="1002"/>
      <c r="I103" s="1002"/>
      <c r="J103" s="1002"/>
      <c r="K103" s="1002"/>
      <c r="L103" s="1003"/>
      <c r="M103" s="867" t="s">
        <v>703</v>
      </c>
      <c r="N103" s="812"/>
      <c r="O103" s="812"/>
      <c r="P103" s="857"/>
      <c r="Q103" s="858"/>
      <c r="R103" s="44" t="s">
        <v>131</v>
      </c>
      <c r="S103" s="857"/>
      <c r="T103" s="858"/>
      <c r="U103" s="43" t="s">
        <v>132</v>
      </c>
      <c r="V103" s="857"/>
      <c r="W103" s="858"/>
      <c r="X103" s="43" t="s">
        <v>133</v>
      </c>
      <c r="Y103" s="964"/>
      <c r="Z103" s="964"/>
      <c r="AA103" s="964"/>
      <c r="AB103" s="964"/>
      <c r="AC103" s="964"/>
      <c r="AD103" s="964"/>
      <c r="AE103" s="964"/>
      <c r="AF103" s="964"/>
      <c r="AG103" s="964"/>
      <c r="AH103" s="964"/>
      <c r="AI103" s="964"/>
      <c r="AJ103" s="964"/>
      <c r="AK103" s="964"/>
      <c r="AL103" s="964"/>
      <c r="AM103" s="965"/>
      <c r="AN103" s="36"/>
      <c r="AO103" s="84"/>
      <c r="AP103" s="36"/>
      <c r="AR103" s="39"/>
      <c r="AS103" s="39"/>
      <c r="AT103" s="39"/>
      <c r="AU103" s="39"/>
      <c r="AV103" s="39"/>
      <c r="AW103" s="39"/>
      <c r="AX103" s="39"/>
      <c r="AY103" s="39"/>
      <c r="AZ103" s="39"/>
      <c r="BA103" s="39"/>
      <c r="BB103" s="39"/>
      <c r="BC103" s="39"/>
      <c r="BD103" s="39"/>
      <c r="BE103" s="39"/>
      <c r="BF103" s="39"/>
      <c r="BG103" s="39"/>
      <c r="BH103" s="39"/>
      <c r="BI103" s="39"/>
      <c r="BL103" s="7" t="str">
        <f>IF(M103="選択▼","",M103&amp;P103&amp;R103&amp;S103&amp;U103&amp;V103&amp;X103)</f>
        <v/>
      </c>
      <c r="BM103" s="20" t="str">
        <f>MID(P103,COLUMN()-64,1)</f>
        <v/>
      </c>
      <c r="BN103" s="20" t="str">
        <f>MID(P103,COLUMN()-64,1)</f>
        <v/>
      </c>
      <c r="BO103" s="20" t="str">
        <f>MID(S103,COLUMN()-66,1)</f>
        <v/>
      </c>
      <c r="BP103" s="20" t="str">
        <f>MID(S103,COLUMN()-66,1)</f>
        <v/>
      </c>
      <c r="BQ103" s="20" t="str">
        <f>MID(V103,COLUMN()-68,1)</f>
        <v/>
      </c>
      <c r="BR103" s="20" t="str">
        <f>MID(V103,COLUMN()-68,1)</f>
        <v/>
      </c>
      <c r="BS103" s="25" t="str">
        <f>IF(★その他入力!M103="平成","H",IF(★その他入力!M103="昭和","S",IF(★その他入力!M103="大正","T",IF(★その他入力!M103="明治","M",""))))</f>
        <v/>
      </c>
      <c r="CE103" s="1" t="s">
        <v>2491</v>
      </c>
      <c r="CF103" s="1" t="s">
        <v>2493</v>
      </c>
    </row>
    <row r="104" spans="1:84" ht="15" customHeight="1">
      <c r="A104" s="35"/>
      <c r="B104" s="73"/>
      <c r="C104" s="1526"/>
      <c r="D104" s="1445"/>
      <c r="E104" s="1445"/>
      <c r="F104" s="1446"/>
      <c r="G104" s="1002" t="s">
        <v>392</v>
      </c>
      <c r="H104" s="1002"/>
      <c r="I104" s="1002"/>
      <c r="J104" s="1002"/>
      <c r="K104" s="1002"/>
      <c r="L104" s="1003"/>
      <c r="M104" s="867" t="s">
        <v>818</v>
      </c>
      <c r="N104" s="812"/>
      <c r="O104" s="812"/>
      <c r="P104" s="813"/>
      <c r="Q104" s="1396"/>
      <c r="R104" s="1396"/>
      <c r="S104" s="1396"/>
      <c r="T104" s="1396"/>
      <c r="U104" s="1396"/>
      <c r="V104" s="1396"/>
      <c r="W104" s="1396"/>
      <c r="X104" s="1396"/>
      <c r="Y104" s="1396"/>
      <c r="Z104" s="1396"/>
      <c r="AA104" s="1396"/>
      <c r="AB104" s="1396"/>
      <c r="AC104" s="1396"/>
      <c r="AD104" s="1396"/>
      <c r="AE104" s="1396"/>
      <c r="AF104" s="1396"/>
      <c r="AG104" s="1396"/>
      <c r="AH104" s="1396"/>
      <c r="AI104" s="1396"/>
      <c r="AJ104" s="1396"/>
      <c r="AK104" s="1396"/>
      <c r="AL104" s="1396"/>
      <c r="AM104" s="1396"/>
      <c r="AN104" s="36"/>
      <c r="AO104" s="84"/>
      <c r="AP104" s="36"/>
      <c r="BL104" s="124" t="str">
        <f>IF(M104="選択　▼","",RIGHT(M104,1))</f>
        <v/>
      </c>
      <c r="CE104" s="1" t="s">
        <v>2492</v>
      </c>
      <c r="CF104" s="1" t="s">
        <v>2494</v>
      </c>
    </row>
    <row r="105" spans="1:84" ht="15" customHeight="1">
      <c r="A105" s="35"/>
      <c r="B105" s="73"/>
      <c r="C105" s="1526"/>
      <c r="D105" s="1445"/>
      <c r="E105" s="1445"/>
      <c r="F105" s="1446"/>
      <c r="G105" s="1002" t="s">
        <v>396</v>
      </c>
      <c r="H105" s="1002"/>
      <c r="I105" s="1002"/>
      <c r="J105" s="1002"/>
      <c r="K105" s="1002"/>
      <c r="L105" s="1003"/>
      <c r="M105" s="891"/>
      <c r="N105" s="892"/>
      <c r="O105" s="892"/>
      <c r="P105" s="893"/>
      <c r="Q105" s="1388" t="s">
        <v>1099</v>
      </c>
      <c r="R105" s="1389"/>
      <c r="S105" s="1389"/>
      <c r="T105" s="1389"/>
      <c r="U105" s="1389"/>
      <c r="V105" s="1389"/>
      <c r="W105" s="1389"/>
      <c r="X105" s="1389"/>
      <c r="Y105" s="1389"/>
      <c r="Z105" s="1389"/>
      <c r="AA105" s="1389"/>
      <c r="AB105" s="1389"/>
      <c r="AC105" s="1389"/>
      <c r="AD105" s="1389"/>
      <c r="AE105" s="1389"/>
      <c r="AF105" s="1389"/>
      <c r="AG105" s="1389"/>
      <c r="AH105" s="1389"/>
      <c r="AI105" s="1389"/>
      <c r="AJ105" s="1389"/>
      <c r="AK105" s="1389"/>
      <c r="AL105" s="1389"/>
      <c r="AM105" s="1395"/>
      <c r="AN105" s="36"/>
      <c r="AO105" s="84"/>
      <c r="AP105" s="36"/>
      <c r="CE105" s="1" t="s">
        <v>2493</v>
      </c>
      <c r="CF105" s="1" t="s">
        <v>2495</v>
      </c>
    </row>
    <row r="106" spans="1:84" ht="15" customHeight="1">
      <c r="A106" s="35"/>
      <c r="B106" s="73"/>
      <c r="C106" s="1526"/>
      <c r="D106" s="1445"/>
      <c r="E106" s="1445"/>
      <c r="F106" s="1446"/>
      <c r="G106" s="1002" t="s">
        <v>397</v>
      </c>
      <c r="H106" s="1002"/>
      <c r="I106" s="1002"/>
      <c r="J106" s="1002"/>
      <c r="K106" s="1002"/>
      <c r="L106" s="1003"/>
      <c r="M106" s="867" t="s">
        <v>818</v>
      </c>
      <c r="N106" s="812"/>
      <c r="O106" s="812"/>
      <c r="P106" s="813"/>
      <c r="Q106" s="1388" t="s">
        <v>409</v>
      </c>
      <c r="R106" s="1389"/>
      <c r="S106" s="1389"/>
      <c r="T106" s="1389"/>
      <c r="U106" s="1389"/>
      <c r="V106" s="1389"/>
      <c r="W106" s="1389"/>
      <c r="X106" s="1389"/>
      <c r="Y106" s="1389"/>
      <c r="Z106" s="1389"/>
      <c r="AA106" s="1389"/>
      <c r="AB106" s="1389"/>
      <c r="AC106" s="1389"/>
      <c r="AD106" s="1389"/>
      <c r="AE106" s="1389"/>
      <c r="AF106" s="1389"/>
      <c r="AG106" s="1389"/>
      <c r="AH106" s="1389"/>
      <c r="AI106" s="1389"/>
      <c r="AJ106" s="1389"/>
      <c r="AK106" s="1389"/>
      <c r="AL106" s="1389"/>
      <c r="AM106" s="1395"/>
      <c r="AN106" s="36"/>
      <c r="AO106" s="84"/>
      <c r="AP106" s="36"/>
      <c r="BL106" s="124" t="str">
        <f>IF(M106="選択　▼","",M106)</f>
        <v/>
      </c>
      <c r="CE106" s="1" t="s">
        <v>2494</v>
      </c>
      <c r="CF106" s="1" t="s">
        <v>2496</v>
      </c>
    </row>
    <row r="107" spans="1:84" ht="15" customHeight="1">
      <c r="A107" s="35"/>
      <c r="B107" s="73"/>
      <c r="C107" s="1526"/>
      <c r="D107" s="1445"/>
      <c r="E107" s="1445"/>
      <c r="F107" s="1446"/>
      <c r="G107" s="1397" t="s">
        <v>875</v>
      </c>
      <c r="H107" s="1397"/>
      <c r="I107" s="1397"/>
      <c r="J107" s="1397"/>
      <c r="K107" s="1397"/>
      <c r="L107" s="1398"/>
      <c r="M107" s="1048"/>
      <c r="N107" s="1049"/>
      <c r="O107" s="1049"/>
      <c r="P107" s="1049"/>
      <c r="Q107" s="1049"/>
      <c r="R107" s="1049"/>
      <c r="S107" s="1049"/>
      <c r="T107" s="1049"/>
      <c r="U107" s="1049"/>
      <c r="V107" s="1049"/>
      <c r="W107" s="1050"/>
      <c r="X107" s="836" t="s">
        <v>412</v>
      </c>
      <c r="Y107" s="837"/>
      <c r="Z107" s="837"/>
      <c r="AA107" s="837"/>
      <c r="AB107" s="837"/>
      <c r="AC107" s="837"/>
      <c r="AD107" s="837"/>
      <c r="AE107" s="837"/>
      <c r="AF107" s="837"/>
      <c r="AG107" s="837"/>
      <c r="AH107" s="837"/>
      <c r="AI107" s="837"/>
      <c r="AJ107" s="837"/>
      <c r="AK107" s="837"/>
      <c r="AL107" s="837"/>
      <c r="AM107" s="838"/>
      <c r="AN107" s="36"/>
      <c r="AO107" s="84"/>
      <c r="AP107" s="36"/>
      <c r="BL107" s="7" t="str">
        <f>LEFT(M107,1)</f>
        <v/>
      </c>
      <c r="BM107" s="20" t="str">
        <f>MID($BL107,COLUMN()-64,1)</f>
        <v/>
      </c>
      <c r="CE107" s="1" t="s">
        <v>2495</v>
      </c>
      <c r="CF107" s="1" t="s">
        <v>2497</v>
      </c>
    </row>
    <row r="108" spans="1:84" ht="15" customHeight="1" thickBot="1">
      <c r="A108" s="35"/>
      <c r="B108" s="73"/>
      <c r="C108" s="1526"/>
      <c r="D108" s="1462"/>
      <c r="E108" s="1462"/>
      <c r="F108" s="1463"/>
      <c r="G108" s="1460"/>
      <c r="H108" s="1460"/>
      <c r="I108" s="1460"/>
      <c r="J108" s="1460"/>
      <c r="K108" s="1460"/>
      <c r="L108" s="1461"/>
      <c r="M108" s="1384"/>
      <c r="N108" s="1385"/>
      <c r="O108" s="1385"/>
      <c r="P108" s="1386"/>
      <c r="Q108" s="80" t="s">
        <v>7</v>
      </c>
      <c r="R108" s="1387"/>
      <c r="S108" s="1387"/>
      <c r="T108" s="1387"/>
      <c r="U108" s="1387"/>
      <c r="V108" s="1390" t="s">
        <v>6</v>
      </c>
      <c r="W108" s="1391"/>
      <c r="X108" s="1392" t="s">
        <v>487</v>
      </c>
      <c r="Y108" s="1393"/>
      <c r="Z108" s="1393"/>
      <c r="AA108" s="1393"/>
      <c r="AB108" s="1393"/>
      <c r="AC108" s="1393"/>
      <c r="AD108" s="1393"/>
      <c r="AE108" s="1393"/>
      <c r="AF108" s="1393"/>
      <c r="AG108" s="1393"/>
      <c r="AH108" s="1393"/>
      <c r="AI108" s="1393"/>
      <c r="AJ108" s="1393"/>
      <c r="AK108" s="1393"/>
      <c r="AL108" s="1393"/>
      <c r="AM108" s="1394"/>
      <c r="AN108" s="36"/>
      <c r="AO108" s="84"/>
      <c r="AP108" s="36"/>
      <c r="BL108" s="11" t="str">
        <f>M108&amp;R108</f>
        <v/>
      </c>
      <c r="CE108" s="1" t="s">
        <v>2496</v>
      </c>
      <c r="CF108" s="1" t="s">
        <v>2498</v>
      </c>
    </row>
    <row r="109" spans="1:84" ht="15" customHeight="1" thickTop="1">
      <c r="A109" s="35"/>
      <c r="B109" s="73"/>
      <c r="C109" s="1526"/>
      <c r="D109" s="1412" t="s">
        <v>463</v>
      </c>
      <c r="E109" s="1412"/>
      <c r="F109" s="1413"/>
      <c r="G109" s="1418" t="s">
        <v>366</v>
      </c>
      <c r="H109" s="1418"/>
      <c r="I109" s="1418"/>
      <c r="J109" s="1418"/>
      <c r="K109" s="1418"/>
      <c r="L109" s="1419"/>
      <c r="M109" s="947"/>
      <c r="N109" s="920"/>
      <c r="O109" s="920"/>
      <c r="P109" s="920"/>
      <c r="Q109" s="920"/>
      <c r="R109" s="920"/>
      <c r="S109" s="920"/>
      <c r="T109" s="921"/>
      <c r="U109" s="1179" t="s">
        <v>551</v>
      </c>
      <c r="V109" s="1179"/>
      <c r="W109" s="1179"/>
      <c r="X109" s="1179"/>
      <c r="Y109" s="1179"/>
      <c r="Z109" s="1179"/>
      <c r="AA109" s="1179"/>
      <c r="AB109" s="1179"/>
      <c r="AC109" s="1179"/>
      <c r="AD109" s="1179"/>
      <c r="AE109" s="1179"/>
      <c r="AF109" s="1179"/>
      <c r="AG109" s="1179"/>
      <c r="AH109" s="1179"/>
      <c r="AI109" s="1179"/>
      <c r="AJ109" s="1179"/>
      <c r="AK109" s="1179"/>
      <c r="AL109" s="1179"/>
      <c r="AM109" s="1180"/>
      <c r="AN109" s="36"/>
      <c r="AO109" s="84"/>
      <c r="AP109" s="36"/>
      <c r="CE109" s="1" t="s">
        <v>2497</v>
      </c>
      <c r="CF109" s="1" t="s">
        <v>2499</v>
      </c>
    </row>
    <row r="110" spans="1:84" ht="15" hidden="1" customHeight="1">
      <c r="A110" s="40"/>
      <c r="B110" s="73"/>
      <c r="C110" s="1526"/>
      <c r="D110" s="1414"/>
      <c r="E110" s="1414"/>
      <c r="F110" s="1415"/>
      <c r="G110" s="1420"/>
      <c r="H110" s="1420"/>
      <c r="I110" s="1420"/>
      <c r="J110" s="1420"/>
      <c r="K110" s="1420"/>
      <c r="L110" s="1421"/>
      <c r="M110" s="1408" t="s">
        <v>126</v>
      </c>
      <c r="N110" s="1409"/>
      <c r="O110" s="1410"/>
      <c r="P110" s="13" t="str">
        <f>MID($M$109,COLUMN()-15,1)</f>
        <v/>
      </c>
      <c r="Q110" s="13" t="str">
        <f t="shared" ref="Q110:Y110" si="27">MID($M$109,COLUMN()-15,1)</f>
        <v/>
      </c>
      <c r="R110" s="13" t="str">
        <f t="shared" si="27"/>
        <v/>
      </c>
      <c r="S110" s="13" t="str">
        <f t="shared" si="27"/>
        <v/>
      </c>
      <c r="T110" s="13" t="str">
        <f t="shared" si="27"/>
        <v/>
      </c>
      <c r="U110" s="13" t="str">
        <f t="shared" si="27"/>
        <v/>
      </c>
      <c r="V110" s="13" t="str">
        <f t="shared" si="27"/>
        <v/>
      </c>
      <c r="W110" s="13" t="str">
        <f t="shared" si="27"/>
        <v/>
      </c>
      <c r="X110" s="13" t="str">
        <f t="shared" si="27"/>
        <v/>
      </c>
      <c r="Y110" s="13" t="str">
        <f t="shared" si="27"/>
        <v/>
      </c>
      <c r="Z110" s="963"/>
      <c r="AA110" s="964"/>
      <c r="AB110" s="964"/>
      <c r="AC110" s="964"/>
      <c r="AD110" s="964"/>
      <c r="AE110" s="964"/>
      <c r="AF110" s="964"/>
      <c r="AG110" s="964"/>
      <c r="AH110" s="964"/>
      <c r="AI110" s="964"/>
      <c r="AJ110" s="964"/>
      <c r="AK110" s="964"/>
      <c r="AL110" s="964"/>
      <c r="AM110" s="965"/>
      <c r="AN110" s="36"/>
      <c r="AO110" s="84"/>
      <c r="AP110" s="36"/>
      <c r="CE110" s="1" t="s">
        <v>2498</v>
      </c>
      <c r="CF110" s="1" t="s">
        <v>2500</v>
      </c>
    </row>
    <row r="111" spans="1:84" ht="15" customHeight="1">
      <c r="A111" s="35"/>
      <c r="B111" s="73"/>
      <c r="C111" s="1526"/>
      <c r="D111" s="1414"/>
      <c r="E111" s="1414"/>
      <c r="F111" s="1415"/>
      <c r="G111" s="1002" t="s">
        <v>65</v>
      </c>
      <c r="H111" s="1002"/>
      <c r="I111" s="1002"/>
      <c r="J111" s="1002"/>
      <c r="K111" s="1002"/>
      <c r="L111" s="1003"/>
      <c r="M111" s="867" t="s">
        <v>703</v>
      </c>
      <c r="N111" s="812"/>
      <c r="O111" s="812"/>
      <c r="P111" s="857"/>
      <c r="Q111" s="858"/>
      <c r="R111" s="44" t="s">
        <v>131</v>
      </c>
      <c r="S111" s="857"/>
      <c r="T111" s="858"/>
      <c r="U111" s="43" t="s">
        <v>132</v>
      </c>
      <c r="V111" s="857"/>
      <c r="W111" s="858"/>
      <c r="X111" s="43" t="s">
        <v>133</v>
      </c>
      <c r="Y111" s="964"/>
      <c r="Z111" s="964"/>
      <c r="AA111" s="964"/>
      <c r="AB111" s="964"/>
      <c r="AC111" s="964"/>
      <c r="AD111" s="964"/>
      <c r="AE111" s="964"/>
      <c r="AF111" s="964"/>
      <c r="AG111" s="964"/>
      <c r="AH111" s="964"/>
      <c r="AI111" s="964"/>
      <c r="AJ111" s="964"/>
      <c r="AK111" s="964"/>
      <c r="AL111" s="964"/>
      <c r="AM111" s="965"/>
      <c r="AN111" s="36"/>
      <c r="AO111" s="84"/>
      <c r="AP111" s="36"/>
      <c r="AR111" s="39"/>
      <c r="AS111" s="39"/>
      <c r="AT111" s="39"/>
      <c r="AU111" s="39"/>
      <c r="AV111" s="39"/>
      <c r="AW111" s="39"/>
      <c r="AX111" s="39"/>
      <c r="AY111" s="39"/>
      <c r="AZ111" s="39"/>
      <c r="BA111" s="39"/>
      <c r="BB111" s="39"/>
      <c r="BC111" s="39"/>
      <c r="BD111" s="39"/>
      <c r="BE111" s="39"/>
      <c r="BF111" s="39"/>
      <c r="BG111" s="39"/>
      <c r="BH111" s="39"/>
      <c r="BI111" s="39"/>
      <c r="BL111" s="7" t="str">
        <f>IF(M111="選択▼","",M111&amp;P111&amp;R111&amp;S111&amp;U111&amp;V111&amp;X111)</f>
        <v/>
      </c>
      <c r="BM111" s="20" t="str">
        <f>MID(P111,COLUMN()-64,1)</f>
        <v/>
      </c>
      <c r="BN111" s="20" t="str">
        <f>MID(P111,COLUMN()-64,1)</f>
        <v/>
      </c>
      <c r="BO111" s="20" t="str">
        <f>MID(S111,COLUMN()-66,1)</f>
        <v/>
      </c>
      <c r="BP111" s="20" t="str">
        <f>MID(S111,COLUMN()-66,1)</f>
        <v/>
      </c>
      <c r="BQ111" s="20" t="str">
        <f>MID(V111,COLUMN()-68,1)</f>
        <v/>
      </c>
      <c r="BR111" s="20" t="str">
        <f>MID(V111,COLUMN()-68,1)</f>
        <v/>
      </c>
      <c r="BS111" s="25" t="str">
        <f>IF(★その他入力!M111="平成","H",IF(★その他入力!M111="昭和","S",IF(★その他入力!M111="大正","T",IF(★その他入力!M111="明治","M",""))))</f>
        <v/>
      </c>
      <c r="CE111" s="1" t="s">
        <v>2499</v>
      </c>
      <c r="CF111" s="1" t="s">
        <v>2501</v>
      </c>
    </row>
    <row r="112" spans="1:84" ht="15" customHeight="1">
      <c r="A112" s="35"/>
      <c r="B112" s="73"/>
      <c r="C112" s="1526"/>
      <c r="D112" s="1414"/>
      <c r="E112" s="1414"/>
      <c r="F112" s="1415"/>
      <c r="G112" s="1002" t="s">
        <v>392</v>
      </c>
      <c r="H112" s="1002"/>
      <c r="I112" s="1002"/>
      <c r="J112" s="1002"/>
      <c r="K112" s="1002"/>
      <c r="L112" s="1003"/>
      <c r="M112" s="867" t="s">
        <v>818</v>
      </c>
      <c r="N112" s="812"/>
      <c r="O112" s="812"/>
      <c r="P112" s="813"/>
      <c r="Q112" s="1396"/>
      <c r="R112" s="1396"/>
      <c r="S112" s="1396"/>
      <c r="T112" s="1396"/>
      <c r="U112" s="1396"/>
      <c r="V112" s="1396"/>
      <c r="W112" s="1396"/>
      <c r="X112" s="1396"/>
      <c r="Y112" s="1396"/>
      <c r="Z112" s="1396"/>
      <c r="AA112" s="1396"/>
      <c r="AB112" s="1396"/>
      <c r="AC112" s="1396"/>
      <c r="AD112" s="1396"/>
      <c r="AE112" s="1396"/>
      <c r="AF112" s="1396"/>
      <c r="AG112" s="1396"/>
      <c r="AH112" s="1396"/>
      <c r="AI112" s="1396"/>
      <c r="AJ112" s="1396"/>
      <c r="AK112" s="1396"/>
      <c r="AL112" s="1396"/>
      <c r="AM112" s="1396"/>
      <c r="AN112" s="36"/>
      <c r="AO112" s="84"/>
      <c r="AP112" s="36"/>
      <c r="BL112" s="124" t="str">
        <f>IF(M112="選択　▼","",RIGHT(M112,1))</f>
        <v/>
      </c>
      <c r="CE112" s="1" t="s">
        <v>2500</v>
      </c>
      <c r="CF112" s="1" t="s">
        <v>2502</v>
      </c>
    </row>
    <row r="113" spans="1:84" ht="15" customHeight="1">
      <c r="A113" s="35"/>
      <c r="B113" s="73"/>
      <c r="C113" s="1526"/>
      <c r="D113" s="1414"/>
      <c r="E113" s="1414"/>
      <c r="F113" s="1415"/>
      <c r="G113" s="1002" t="s">
        <v>396</v>
      </c>
      <c r="H113" s="1002"/>
      <c r="I113" s="1002"/>
      <c r="J113" s="1002"/>
      <c r="K113" s="1002"/>
      <c r="L113" s="1003"/>
      <c r="M113" s="891"/>
      <c r="N113" s="892"/>
      <c r="O113" s="892"/>
      <c r="P113" s="893"/>
      <c r="Q113" s="1388" t="s">
        <v>1099</v>
      </c>
      <c r="R113" s="1389"/>
      <c r="S113" s="1389"/>
      <c r="T113" s="1389"/>
      <c r="U113" s="1389"/>
      <c r="V113" s="1389"/>
      <c r="W113" s="1389"/>
      <c r="X113" s="1389"/>
      <c r="Y113" s="1389"/>
      <c r="Z113" s="1389"/>
      <c r="AA113" s="1389"/>
      <c r="AB113" s="1389"/>
      <c r="AC113" s="1389"/>
      <c r="AD113" s="1389"/>
      <c r="AE113" s="1389"/>
      <c r="AF113" s="1389"/>
      <c r="AG113" s="1389"/>
      <c r="AH113" s="1389"/>
      <c r="AI113" s="1389"/>
      <c r="AJ113" s="1389"/>
      <c r="AK113" s="1389"/>
      <c r="AL113" s="1389"/>
      <c r="AM113" s="1395"/>
      <c r="AN113" s="36"/>
      <c r="AO113" s="84"/>
      <c r="AP113" s="36"/>
      <c r="CE113" s="1" t="s">
        <v>2501</v>
      </c>
      <c r="CF113" s="1" t="s">
        <v>2503</v>
      </c>
    </row>
    <row r="114" spans="1:84" ht="15" customHeight="1">
      <c r="A114" s="35"/>
      <c r="B114" s="73"/>
      <c r="C114" s="1526"/>
      <c r="D114" s="1414"/>
      <c r="E114" s="1414"/>
      <c r="F114" s="1415"/>
      <c r="G114" s="1002" t="s">
        <v>397</v>
      </c>
      <c r="H114" s="1002"/>
      <c r="I114" s="1002"/>
      <c r="J114" s="1002"/>
      <c r="K114" s="1002"/>
      <c r="L114" s="1003"/>
      <c r="M114" s="867" t="s">
        <v>818</v>
      </c>
      <c r="N114" s="812"/>
      <c r="O114" s="812"/>
      <c r="P114" s="813"/>
      <c r="Q114" s="1388" t="s">
        <v>409</v>
      </c>
      <c r="R114" s="1389"/>
      <c r="S114" s="1389"/>
      <c r="T114" s="1389"/>
      <c r="U114" s="1389"/>
      <c r="V114" s="1389"/>
      <c r="W114" s="1389"/>
      <c r="X114" s="1389"/>
      <c r="Y114" s="1389"/>
      <c r="Z114" s="1389"/>
      <c r="AA114" s="1389"/>
      <c r="AB114" s="1389"/>
      <c r="AC114" s="1389"/>
      <c r="AD114" s="1389"/>
      <c r="AE114" s="1389"/>
      <c r="AF114" s="1389"/>
      <c r="AG114" s="1389"/>
      <c r="AH114" s="1389"/>
      <c r="AI114" s="1389"/>
      <c r="AJ114" s="1389"/>
      <c r="AK114" s="1389"/>
      <c r="AL114" s="1389"/>
      <c r="AM114" s="1395"/>
      <c r="AN114" s="36"/>
      <c r="AO114" s="84"/>
      <c r="AP114" s="36"/>
      <c r="BL114" s="124" t="str">
        <f>IF(M114="選択　▼","",M114)</f>
        <v/>
      </c>
      <c r="CE114" s="1" t="s">
        <v>2502</v>
      </c>
      <c r="CF114" s="1" t="s">
        <v>2504</v>
      </c>
    </row>
    <row r="115" spans="1:84" ht="15" customHeight="1">
      <c r="A115" s="35"/>
      <c r="B115" s="73"/>
      <c r="C115" s="1526"/>
      <c r="D115" s="1414"/>
      <c r="E115" s="1414"/>
      <c r="F115" s="1415"/>
      <c r="G115" s="1397" t="s">
        <v>875</v>
      </c>
      <c r="H115" s="1397"/>
      <c r="I115" s="1397"/>
      <c r="J115" s="1397"/>
      <c r="K115" s="1397"/>
      <c r="L115" s="1398"/>
      <c r="M115" s="1048"/>
      <c r="N115" s="1049"/>
      <c r="O115" s="1049"/>
      <c r="P115" s="1049"/>
      <c r="Q115" s="1049"/>
      <c r="R115" s="1049"/>
      <c r="S115" s="1049"/>
      <c r="T115" s="1049"/>
      <c r="U115" s="1049"/>
      <c r="V115" s="1049"/>
      <c r="W115" s="1050"/>
      <c r="X115" s="836" t="s">
        <v>412</v>
      </c>
      <c r="Y115" s="837"/>
      <c r="Z115" s="837"/>
      <c r="AA115" s="837"/>
      <c r="AB115" s="837"/>
      <c r="AC115" s="837"/>
      <c r="AD115" s="837"/>
      <c r="AE115" s="837"/>
      <c r="AF115" s="837"/>
      <c r="AG115" s="837"/>
      <c r="AH115" s="837"/>
      <c r="AI115" s="837"/>
      <c r="AJ115" s="837"/>
      <c r="AK115" s="837"/>
      <c r="AL115" s="837"/>
      <c r="AM115" s="838"/>
      <c r="AN115" s="36"/>
      <c r="AO115" s="84"/>
      <c r="AP115" s="36"/>
      <c r="BL115" s="7" t="str">
        <f>LEFT(M115,1)</f>
        <v/>
      </c>
      <c r="BM115" s="20" t="str">
        <f t="shared" ref="BM115" si="28">MID($BL115,COLUMN()-64,1)</f>
        <v/>
      </c>
      <c r="CE115" s="1" t="s">
        <v>2503</v>
      </c>
      <c r="CF115" s="1" t="s">
        <v>2505</v>
      </c>
    </row>
    <row r="116" spans="1:84" ht="15" customHeight="1" thickBot="1">
      <c r="A116" s="35"/>
      <c r="B116" s="73"/>
      <c r="C116" s="1526"/>
      <c r="D116" s="1416"/>
      <c r="E116" s="1416"/>
      <c r="F116" s="1417"/>
      <c r="G116" s="1460"/>
      <c r="H116" s="1460"/>
      <c r="I116" s="1460"/>
      <c r="J116" s="1460"/>
      <c r="K116" s="1460"/>
      <c r="L116" s="1461"/>
      <c r="M116" s="1384"/>
      <c r="N116" s="1385"/>
      <c r="O116" s="1385"/>
      <c r="P116" s="1386"/>
      <c r="Q116" s="80" t="s">
        <v>7</v>
      </c>
      <c r="R116" s="1387"/>
      <c r="S116" s="1387"/>
      <c r="T116" s="1387"/>
      <c r="U116" s="1387"/>
      <c r="V116" s="1390" t="s">
        <v>6</v>
      </c>
      <c r="W116" s="1391"/>
      <c r="X116" s="1392" t="s">
        <v>487</v>
      </c>
      <c r="Y116" s="1393"/>
      <c r="Z116" s="1393"/>
      <c r="AA116" s="1393"/>
      <c r="AB116" s="1393"/>
      <c r="AC116" s="1393"/>
      <c r="AD116" s="1393"/>
      <c r="AE116" s="1393"/>
      <c r="AF116" s="1393"/>
      <c r="AG116" s="1393"/>
      <c r="AH116" s="1393"/>
      <c r="AI116" s="1393"/>
      <c r="AJ116" s="1393"/>
      <c r="AK116" s="1393"/>
      <c r="AL116" s="1393"/>
      <c r="AM116" s="1394"/>
      <c r="AN116" s="36"/>
      <c r="AO116" s="84"/>
      <c r="AP116" s="36"/>
      <c r="BL116" s="11" t="str">
        <f>M116&amp;R116</f>
        <v/>
      </c>
      <c r="CE116" s="1" t="s">
        <v>2504</v>
      </c>
      <c r="CF116" s="1" t="s">
        <v>2506</v>
      </c>
    </row>
    <row r="117" spans="1:84" ht="15" customHeight="1" thickTop="1">
      <c r="A117" s="35"/>
      <c r="B117" s="73"/>
      <c r="C117" s="1526"/>
      <c r="D117" s="1464" t="s">
        <v>464</v>
      </c>
      <c r="E117" s="1464"/>
      <c r="F117" s="1465"/>
      <c r="G117" s="1418" t="s">
        <v>366</v>
      </c>
      <c r="H117" s="1418"/>
      <c r="I117" s="1418"/>
      <c r="J117" s="1418"/>
      <c r="K117" s="1418"/>
      <c r="L117" s="1419"/>
      <c r="M117" s="947"/>
      <c r="N117" s="920"/>
      <c r="O117" s="920"/>
      <c r="P117" s="920"/>
      <c r="Q117" s="920"/>
      <c r="R117" s="920"/>
      <c r="S117" s="920"/>
      <c r="T117" s="921"/>
      <c r="U117" s="1179" t="s">
        <v>551</v>
      </c>
      <c r="V117" s="1179"/>
      <c r="W117" s="1179"/>
      <c r="X117" s="1179"/>
      <c r="Y117" s="1179"/>
      <c r="Z117" s="1179"/>
      <c r="AA117" s="1179"/>
      <c r="AB117" s="1179"/>
      <c r="AC117" s="1179"/>
      <c r="AD117" s="1179"/>
      <c r="AE117" s="1179"/>
      <c r="AF117" s="1179"/>
      <c r="AG117" s="1179"/>
      <c r="AH117" s="1179"/>
      <c r="AI117" s="1179"/>
      <c r="AJ117" s="1179"/>
      <c r="AK117" s="1179"/>
      <c r="AL117" s="1179"/>
      <c r="AM117" s="1180"/>
      <c r="AN117" s="36"/>
      <c r="AO117" s="84"/>
      <c r="AP117" s="36"/>
      <c r="CE117" s="1" t="s">
        <v>2505</v>
      </c>
      <c r="CF117" s="1" t="s">
        <v>2507</v>
      </c>
    </row>
    <row r="118" spans="1:84" ht="15" hidden="1" customHeight="1">
      <c r="A118" s="40"/>
      <c r="B118" s="73"/>
      <c r="C118" s="1526"/>
      <c r="D118" s="1445"/>
      <c r="E118" s="1445"/>
      <c r="F118" s="1446"/>
      <c r="G118" s="1420"/>
      <c r="H118" s="1420"/>
      <c r="I118" s="1420"/>
      <c r="J118" s="1420"/>
      <c r="K118" s="1420"/>
      <c r="L118" s="1421"/>
      <c r="M118" s="1408" t="s">
        <v>126</v>
      </c>
      <c r="N118" s="1409"/>
      <c r="O118" s="1410"/>
      <c r="P118" s="13" t="str">
        <f>MID($M$117,COLUMN()-15,1)</f>
        <v/>
      </c>
      <c r="Q118" s="13" t="str">
        <f t="shared" ref="Q118:Y118" si="29">MID($M$117,COLUMN()-15,1)</f>
        <v/>
      </c>
      <c r="R118" s="13" t="str">
        <f t="shared" si="29"/>
        <v/>
      </c>
      <c r="S118" s="13" t="str">
        <f t="shared" si="29"/>
        <v/>
      </c>
      <c r="T118" s="13" t="str">
        <f t="shared" si="29"/>
        <v/>
      </c>
      <c r="U118" s="13" t="str">
        <f t="shared" si="29"/>
        <v/>
      </c>
      <c r="V118" s="13" t="str">
        <f t="shared" si="29"/>
        <v/>
      </c>
      <c r="W118" s="13" t="str">
        <f t="shared" si="29"/>
        <v/>
      </c>
      <c r="X118" s="13" t="str">
        <f t="shared" si="29"/>
        <v/>
      </c>
      <c r="Y118" s="13" t="str">
        <f t="shared" si="29"/>
        <v/>
      </c>
      <c r="Z118" s="963"/>
      <c r="AA118" s="964"/>
      <c r="AB118" s="964"/>
      <c r="AC118" s="964"/>
      <c r="AD118" s="964"/>
      <c r="AE118" s="964"/>
      <c r="AF118" s="964"/>
      <c r="AG118" s="964"/>
      <c r="AH118" s="964"/>
      <c r="AI118" s="964"/>
      <c r="AJ118" s="964"/>
      <c r="AK118" s="964"/>
      <c r="AL118" s="964"/>
      <c r="AM118" s="965"/>
      <c r="AN118" s="36"/>
      <c r="AO118" s="84"/>
      <c r="AP118" s="36"/>
      <c r="CE118" s="1" t="s">
        <v>2506</v>
      </c>
      <c r="CF118" s="1" t="s">
        <v>2508</v>
      </c>
    </row>
    <row r="119" spans="1:84" ht="15" customHeight="1">
      <c r="A119" s="35"/>
      <c r="B119" s="73"/>
      <c r="C119" s="1526"/>
      <c r="D119" s="1445"/>
      <c r="E119" s="1445"/>
      <c r="F119" s="1446"/>
      <c r="G119" s="1002" t="s">
        <v>65</v>
      </c>
      <c r="H119" s="1002"/>
      <c r="I119" s="1002"/>
      <c r="J119" s="1002"/>
      <c r="K119" s="1002"/>
      <c r="L119" s="1003"/>
      <c r="M119" s="867" t="s">
        <v>703</v>
      </c>
      <c r="N119" s="812"/>
      <c r="O119" s="812"/>
      <c r="P119" s="857"/>
      <c r="Q119" s="858"/>
      <c r="R119" s="44" t="s">
        <v>131</v>
      </c>
      <c r="S119" s="857"/>
      <c r="T119" s="858"/>
      <c r="U119" s="43" t="s">
        <v>132</v>
      </c>
      <c r="V119" s="857"/>
      <c r="W119" s="858"/>
      <c r="X119" s="43" t="s">
        <v>133</v>
      </c>
      <c r="Y119" s="964"/>
      <c r="Z119" s="964"/>
      <c r="AA119" s="964"/>
      <c r="AB119" s="964"/>
      <c r="AC119" s="964"/>
      <c r="AD119" s="964"/>
      <c r="AE119" s="964"/>
      <c r="AF119" s="964"/>
      <c r="AG119" s="964"/>
      <c r="AH119" s="964"/>
      <c r="AI119" s="964"/>
      <c r="AJ119" s="964"/>
      <c r="AK119" s="964"/>
      <c r="AL119" s="964"/>
      <c r="AM119" s="965"/>
      <c r="AN119" s="36"/>
      <c r="AO119" s="84"/>
      <c r="AP119" s="36"/>
      <c r="AR119" s="39"/>
      <c r="AS119" s="39"/>
      <c r="AT119" s="39"/>
      <c r="AU119" s="39"/>
      <c r="AV119" s="39"/>
      <c r="AW119" s="39"/>
      <c r="AX119" s="39"/>
      <c r="AY119" s="39"/>
      <c r="AZ119" s="39"/>
      <c r="BA119" s="39"/>
      <c r="BB119" s="39"/>
      <c r="BC119" s="39"/>
      <c r="BD119" s="39"/>
      <c r="BE119" s="39"/>
      <c r="BF119" s="39"/>
      <c r="BG119" s="39"/>
      <c r="BH119" s="39"/>
      <c r="BI119" s="39"/>
      <c r="BL119" s="7" t="str">
        <f>IF(M119="選択▼","",M119&amp;P119&amp;R119&amp;S119&amp;U119&amp;V119&amp;X119)</f>
        <v/>
      </c>
      <c r="BM119" s="20" t="str">
        <f>MID(P119,COLUMN()-64,1)</f>
        <v/>
      </c>
      <c r="BN119" s="20" t="str">
        <f>MID(P119,COLUMN()-64,1)</f>
        <v/>
      </c>
      <c r="BO119" s="20" t="str">
        <f>MID(S119,COLUMN()-66,1)</f>
        <v/>
      </c>
      <c r="BP119" s="20" t="str">
        <f>MID(S119,COLUMN()-66,1)</f>
        <v/>
      </c>
      <c r="BQ119" s="20" t="str">
        <f>MID(V119,COLUMN()-68,1)</f>
        <v/>
      </c>
      <c r="BR119" s="20" t="str">
        <f>MID(V119,COLUMN()-68,1)</f>
        <v/>
      </c>
      <c r="BS119" s="25" t="str">
        <f>IF(★その他入力!M119="平成","H",IF(★その他入力!M119="昭和","S",IF(★その他入力!M119="大正","T",IF(★その他入力!M119="明治","M",""))))</f>
        <v/>
      </c>
      <c r="CE119" s="1" t="s">
        <v>2507</v>
      </c>
      <c r="CF119" s="1" t="s">
        <v>2509</v>
      </c>
    </row>
    <row r="120" spans="1:84" ht="15" customHeight="1">
      <c r="A120" s="35"/>
      <c r="B120" s="73"/>
      <c r="C120" s="1526"/>
      <c r="D120" s="1445"/>
      <c r="E120" s="1445"/>
      <c r="F120" s="1446"/>
      <c r="G120" s="1002" t="s">
        <v>392</v>
      </c>
      <c r="H120" s="1002"/>
      <c r="I120" s="1002"/>
      <c r="J120" s="1002"/>
      <c r="K120" s="1002"/>
      <c r="L120" s="1003"/>
      <c r="M120" s="867" t="s">
        <v>818</v>
      </c>
      <c r="N120" s="812"/>
      <c r="O120" s="812"/>
      <c r="P120" s="813"/>
      <c r="Q120" s="1396"/>
      <c r="R120" s="1396"/>
      <c r="S120" s="1396"/>
      <c r="T120" s="1396"/>
      <c r="U120" s="1396"/>
      <c r="V120" s="1396"/>
      <c r="W120" s="1396"/>
      <c r="X120" s="1396"/>
      <c r="Y120" s="1396"/>
      <c r="Z120" s="1396"/>
      <c r="AA120" s="1396"/>
      <c r="AB120" s="1396"/>
      <c r="AC120" s="1396"/>
      <c r="AD120" s="1396"/>
      <c r="AE120" s="1396"/>
      <c r="AF120" s="1396"/>
      <c r="AG120" s="1396"/>
      <c r="AH120" s="1396"/>
      <c r="AI120" s="1396"/>
      <c r="AJ120" s="1396"/>
      <c r="AK120" s="1396"/>
      <c r="AL120" s="1396"/>
      <c r="AM120" s="1396"/>
      <c r="AN120" s="36"/>
      <c r="AO120" s="84"/>
      <c r="AP120" s="36"/>
      <c r="BL120" s="124" t="str">
        <f>IF(M120="選択　▼","",RIGHT(M120,1))</f>
        <v/>
      </c>
      <c r="CE120" s="1" t="s">
        <v>2508</v>
      </c>
      <c r="CF120" s="1" t="s">
        <v>2510</v>
      </c>
    </row>
    <row r="121" spans="1:84" ht="15" customHeight="1">
      <c r="A121" s="35"/>
      <c r="B121" s="73"/>
      <c r="C121" s="1526"/>
      <c r="D121" s="1445"/>
      <c r="E121" s="1445"/>
      <c r="F121" s="1446"/>
      <c r="G121" s="1002" t="s">
        <v>396</v>
      </c>
      <c r="H121" s="1002"/>
      <c r="I121" s="1002"/>
      <c r="J121" s="1002"/>
      <c r="K121" s="1002"/>
      <c r="L121" s="1003"/>
      <c r="M121" s="891"/>
      <c r="N121" s="892"/>
      <c r="O121" s="892"/>
      <c r="P121" s="893"/>
      <c r="Q121" s="1388" t="s">
        <v>1099</v>
      </c>
      <c r="R121" s="1389"/>
      <c r="S121" s="1389"/>
      <c r="T121" s="1389"/>
      <c r="U121" s="1389"/>
      <c r="V121" s="1389"/>
      <c r="W121" s="1389"/>
      <c r="X121" s="1389"/>
      <c r="Y121" s="1389"/>
      <c r="Z121" s="1389"/>
      <c r="AA121" s="1389"/>
      <c r="AB121" s="1389"/>
      <c r="AC121" s="1389"/>
      <c r="AD121" s="1389"/>
      <c r="AE121" s="1389"/>
      <c r="AF121" s="1389"/>
      <c r="AG121" s="1389"/>
      <c r="AH121" s="1389"/>
      <c r="AI121" s="1389"/>
      <c r="AJ121" s="1389"/>
      <c r="AK121" s="1389"/>
      <c r="AL121" s="1389"/>
      <c r="AM121" s="1395"/>
      <c r="AN121" s="36"/>
      <c r="AO121" s="84"/>
      <c r="AP121" s="36"/>
      <c r="CE121" s="1" t="s">
        <v>2509</v>
      </c>
      <c r="CF121" s="1" t="s">
        <v>2511</v>
      </c>
    </row>
    <row r="122" spans="1:84" ht="15" customHeight="1">
      <c r="A122" s="35"/>
      <c r="B122" s="73"/>
      <c r="C122" s="1526"/>
      <c r="D122" s="1445"/>
      <c r="E122" s="1445"/>
      <c r="F122" s="1446"/>
      <c r="G122" s="1002" t="s">
        <v>397</v>
      </c>
      <c r="H122" s="1002"/>
      <c r="I122" s="1002"/>
      <c r="J122" s="1002"/>
      <c r="K122" s="1002"/>
      <c r="L122" s="1003"/>
      <c r="M122" s="867" t="s">
        <v>818</v>
      </c>
      <c r="N122" s="812"/>
      <c r="O122" s="812"/>
      <c r="P122" s="813"/>
      <c r="Q122" s="1388" t="s">
        <v>409</v>
      </c>
      <c r="R122" s="1389"/>
      <c r="S122" s="1389"/>
      <c r="T122" s="1389"/>
      <c r="U122" s="1389"/>
      <c r="V122" s="1389"/>
      <c r="W122" s="1389"/>
      <c r="X122" s="1389"/>
      <c r="Y122" s="1389"/>
      <c r="Z122" s="1389"/>
      <c r="AA122" s="1389"/>
      <c r="AB122" s="1389"/>
      <c r="AC122" s="1389"/>
      <c r="AD122" s="1389"/>
      <c r="AE122" s="1389"/>
      <c r="AF122" s="1389"/>
      <c r="AG122" s="1389"/>
      <c r="AH122" s="1389"/>
      <c r="AI122" s="1389"/>
      <c r="AJ122" s="1389"/>
      <c r="AK122" s="1389"/>
      <c r="AL122" s="1389"/>
      <c r="AM122" s="1395"/>
      <c r="AN122" s="36"/>
      <c r="AO122" s="84"/>
      <c r="AP122" s="36"/>
      <c r="BL122" s="124" t="str">
        <f>IF(M122="選択　▼","",M122)</f>
        <v/>
      </c>
      <c r="CE122" s="1" t="s">
        <v>2510</v>
      </c>
      <c r="CF122" s="1" t="s">
        <v>2512</v>
      </c>
    </row>
    <row r="123" spans="1:84" ht="15" customHeight="1">
      <c r="A123" s="35"/>
      <c r="B123" s="73"/>
      <c r="C123" s="1526"/>
      <c r="D123" s="1445"/>
      <c r="E123" s="1445"/>
      <c r="F123" s="1446"/>
      <c r="G123" s="1397" t="s">
        <v>875</v>
      </c>
      <c r="H123" s="1397"/>
      <c r="I123" s="1397"/>
      <c r="J123" s="1397"/>
      <c r="K123" s="1397"/>
      <c r="L123" s="1398"/>
      <c r="M123" s="1048"/>
      <c r="N123" s="1049"/>
      <c r="O123" s="1049"/>
      <c r="P123" s="1049"/>
      <c r="Q123" s="1049"/>
      <c r="R123" s="1049"/>
      <c r="S123" s="1049"/>
      <c r="T123" s="1049"/>
      <c r="U123" s="1049"/>
      <c r="V123" s="1049"/>
      <c r="W123" s="1050"/>
      <c r="X123" s="836" t="s">
        <v>412</v>
      </c>
      <c r="Y123" s="837"/>
      <c r="Z123" s="837"/>
      <c r="AA123" s="837"/>
      <c r="AB123" s="837"/>
      <c r="AC123" s="837"/>
      <c r="AD123" s="837"/>
      <c r="AE123" s="837"/>
      <c r="AF123" s="837"/>
      <c r="AG123" s="837"/>
      <c r="AH123" s="837"/>
      <c r="AI123" s="837"/>
      <c r="AJ123" s="837"/>
      <c r="AK123" s="837"/>
      <c r="AL123" s="837"/>
      <c r="AM123" s="838"/>
      <c r="AN123" s="36"/>
      <c r="AO123" s="84"/>
      <c r="AP123" s="36"/>
      <c r="BL123" s="7" t="str">
        <f>LEFT(M123,1)</f>
        <v/>
      </c>
      <c r="BM123" s="20" t="str">
        <f t="shared" ref="BM123" si="30">MID($BL123,COLUMN()-64,1)</f>
        <v/>
      </c>
      <c r="CE123" s="1" t="s">
        <v>2511</v>
      </c>
      <c r="CF123" s="1" t="s">
        <v>2513</v>
      </c>
    </row>
    <row r="124" spans="1:84" ht="15" customHeight="1" thickBot="1">
      <c r="A124" s="35"/>
      <c r="B124" s="73"/>
      <c r="C124" s="1526"/>
      <c r="D124" s="1462"/>
      <c r="E124" s="1462"/>
      <c r="F124" s="1463"/>
      <c r="G124" s="1460"/>
      <c r="H124" s="1460"/>
      <c r="I124" s="1460"/>
      <c r="J124" s="1460"/>
      <c r="K124" s="1460"/>
      <c r="L124" s="1461"/>
      <c r="M124" s="1384"/>
      <c r="N124" s="1385"/>
      <c r="O124" s="1385"/>
      <c r="P124" s="1386"/>
      <c r="Q124" s="80" t="s">
        <v>7</v>
      </c>
      <c r="R124" s="1387"/>
      <c r="S124" s="1387"/>
      <c r="T124" s="1387"/>
      <c r="U124" s="1387"/>
      <c r="V124" s="1390" t="s">
        <v>6</v>
      </c>
      <c r="W124" s="1391"/>
      <c r="X124" s="1392" t="s">
        <v>487</v>
      </c>
      <c r="Y124" s="1393"/>
      <c r="Z124" s="1393"/>
      <c r="AA124" s="1393"/>
      <c r="AB124" s="1393"/>
      <c r="AC124" s="1393"/>
      <c r="AD124" s="1393"/>
      <c r="AE124" s="1393"/>
      <c r="AF124" s="1393"/>
      <c r="AG124" s="1393"/>
      <c r="AH124" s="1393"/>
      <c r="AI124" s="1393"/>
      <c r="AJ124" s="1393"/>
      <c r="AK124" s="1393"/>
      <c r="AL124" s="1393"/>
      <c r="AM124" s="1394"/>
      <c r="AN124" s="36"/>
      <c r="AO124" s="84"/>
      <c r="AP124" s="36"/>
      <c r="BL124" s="11" t="str">
        <f>M124&amp;R124</f>
        <v/>
      </c>
      <c r="CE124" s="1" t="s">
        <v>2512</v>
      </c>
      <c r="CF124" s="1" t="s">
        <v>2514</v>
      </c>
    </row>
    <row r="125" spans="1:84" ht="15" customHeight="1" thickTop="1">
      <c r="A125" s="35"/>
      <c r="B125" s="73"/>
      <c r="C125" s="1526"/>
      <c r="D125" s="1412" t="s">
        <v>465</v>
      </c>
      <c r="E125" s="1412"/>
      <c r="F125" s="1413"/>
      <c r="G125" s="1418" t="s">
        <v>366</v>
      </c>
      <c r="H125" s="1418"/>
      <c r="I125" s="1418"/>
      <c r="J125" s="1418"/>
      <c r="K125" s="1418"/>
      <c r="L125" s="1419"/>
      <c r="M125" s="947"/>
      <c r="N125" s="920"/>
      <c r="O125" s="920"/>
      <c r="P125" s="920"/>
      <c r="Q125" s="920"/>
      <c r="R125" s="920"/>
      <c r="S125" s="920"/>
      <c r="T125" s="921"/>
      <c r="U125" s="1179" t="s">
        <v>551</v>
      </c>
      <c r="V125" s="1179"/>
      <c r="W125" s="1179"/>
      <c r="X125" s="1179"/>
      <c r="Y125" s="1179"/>
      <c r="Z125" s="1179"/>
      <c r="AA125" s="1179"/>
      <c r="AB125" s="1179"/>
      <c r="AC125" s="1179"/>
      <c r="AD125" s="1179"/>
      <c r="AE125" s="1179"/>
      <c r="AF125" s="1179"/>
      <c r="AG125" s="1179"/>
      <c r="AH125" s="1179"/>
      <c r="AI125" s="1179"/>
      <c r="AJ125" s="1179"/>
      <c r="AK125" s="1179"/>
      <c r="AL125" s="1179"/>
      <c r="AM125" s="1180"/>
      <c r="AN125" s="36"/>
      <c r="AO125" s="84"/>
      <c r="AP125" s="36"/>
      <c r="CE125" s="1" t="s">
        <v>2513</v>
      </c>
      <c r="CF125" s="1" t="s">
        <v>2515</v>
      </c>
    </row>
    <row r="126" spans="1:84" ht="15" hidden="1" customHeight="1">
      <c r="A126" s="40"/>
      <c r="B126" s="73"/>
      <c r="C126" s="1526"/>
      <c r="D126" s="1414"/>
      <c r="E126" s="1414"/>
      <c r="F126" s="1415"/>
      <c r="G126" s="1420"/>
      <c r="H126" s="1420"/>
      <c r="I126" s="1420"/>
      <c r="J126" s="1420"/>
      <c r="K126" s="1420"/>
      <c r="L126" s="1421"/>
      <c r="M126" s="1408" t="s">
        <v>126</v>
      </c>
      <c r="N126" s="1409"/>
      <c r="O126" s="1410"/>
      <c r="P126" s="13" t="str">
        <f>MID($M$125,COLUMN()-15,1)</f>
        <v/>
      </c>
      <c r="Q126" s="13" t="str">
        <f t="shared" ref="Q126:Y126" si="31">MID($M$125,COLUMN()-15,1)</f>
        <v/>
      </c>
      <c r="R126" s="13" t="str">
        <f t="shared" si="31"/>
        <v/>
      </c>
      <c r="S126" s="13" t="str">
        <f t="shared" si="31"/>
        <v/>
      </c>
      <c r="T126" s="13" t="str">
        <f t="shared" si="31"/>
        <v/>
      </c>
      <c r="U126" s="13" t="str">
        <f t="shared" si="31"/>
        <v/>
      </c>
      <c r="V126" s="13" t="str">
        <f t="shared" si="31"/>
        <v/>
      </c>
      <c r="W126" s="13" t="str">
        <f t="shared" si="31"/>
        <v/>
      </c>
      <c r="X126" s="13" t="str">
        <f t="shared" si="31"/>
        <v/>
      </c>
      <c r="Y126" s="13" t="str">
        <f t="shared" si="31"/>
        <v/>
      </c>
      <c r="Z126" s="963"/>
      <c r="AA126" s="964"/>
      <c r="AB126" s="964"/>
      <c r="AC126" s="964"/>
      <c r="AD126" s="964"/>
      <c r="AE126" s="964"/>
      <c r="AF126" s="964"/>
      <c r="AG126" s="964"/>
      <c r="AH126" s="964"/>
      <c r="AI126" s="964"/>
      <c r="AJ126" s="964"/>
      <c r="AK126" s="964"/>
      <c r="AL126" s="964"/>
      <c r="AM126" s="965"/>
      <c r="AN126" s="36"/>
      <c r="AO126" s="84"/>
      <c r="AP126" s="36"/>
      <c r="CE126" s="1" t="s">
        <v>2514</v>
      </c>
      <c r="CF126" s="1" t="s">
        <v>2516</v>
      </c>
    </row>
    <row r="127" spans="1:84" ht="15" customHeight="1">
      <c r="A127" s="35"/>
      <c r="B127" s="73"/>
      <c r="C127" s="1526"/>
      <c r="D127" s="1414"/>
      <c r="E127" s="1414"/>
      <c r="F127" s="1415"/>
      <c r="G127" s="1002" t="s">
        <v>65</v>
      </c>
      <c r="H127" s="1002"/>
      <c r="I127" s="1002"/>
      <c r="J127" s="1002"/>
      <c r="K127" s="1002"/>
      <c r="L127" s="1003"/>
      <c r="M127" s="867" t="s">
        <v>703</v>
      </c>
      <c r="N127" s="812"/>
      <c r="O127" s="812"/>
      <c r="P127" s="857"/>
      <c r="Q127" s="858"/>
      <c r="R127" s="44" t="s">
        <v>131</v>
      </c>
      <c r="S127" s="857"/>
      <c r="T127" s="858"/>
      <c r="U127" s="43" t="s">
        <v>132</v>
      </c>
      <c r="V127" s="857"/>
      <c r="W127" s="858"/>
      <c r="X127" s="43" t="s">
        <v>133</v>
      </c>
      <c r="Y127" s="964"/>
      <c r="Z127" s="964"/>
      <c r="AA127" s="964"/>
      <c r="AB127" s="964"/>
      <c r="AC127" s="964"/>
      <c r="AD127" s="964"/>
      <c r="AE127" s="964"/>
      <c r="AF127" s="964"/>
      <c r="AG127" s="964"/>
      <c r="AH127" s="964"/>
      <c r="AI127" s="964"/>
      <c r="AJ127" s="964"/>
      <c r="AK127" s="964"/>
      <c r="AL127" s="964"/>
      <c r="AM127" s="965"/>
      <c r="AN127" s="36"/>
      <c r="AO127" s="84"/>
      <c r="AP127" s="36"/>
      <c r="AR127" s="39"/>
      <c r="AS127" s="39"/>
      <c r="AT127" s="39"/>
      <c r="AU127" s="39"/>
      <c r="AV127" s="39"/>
      <c r="AW127" s="39"/>
      <c r="AX127" s="39"/>
      <c r="AY127" s="39"/>
      <c r="AZ127" s="39"/>
      <c r="BA127" s="39"/>
      <c r="BB127" s="39"/>
      <c r="BC127" s="39"/>
      <c r="BD127" s="39"/>
      <c r="BE127" s="39"/>
      <c r="BF127" s="39"/>
      <c r="BG127" s="39"/>
      <c r="BH127" s="39"/>
      <c r="BI127" s="39"/>
      <c r="BL127" s="7" t="str">
        <f>IF(M127="選択▼","",M127&amp;P127&amp;R127&amp;S127&amp;U127&amp;V127&amp;X127)</f>
        <v/>
      </c>
      <c r="BM127" s="20" t="str">
        <f>MID(P127,COLUMN()-64,1)</f>
        <v/>
      </c>
      <c r="BN127" s="20" t="str">
        <f>MID(P127,COLUMN()-64,1)</f>
        <v/>
      </c>
      <c r="BO127" s="20" t="str">
        <f>MID(S127,COLUMN()-66,1)</f>
        <v/>
      </c>
      <c r="BP127" s="20" t="str">
        <f>MID(S127,COLUMN()-66,1)</f>
        <v/>
      </c>
      <c r="BQ127" s="20" t="str">
        <f>MID(V127,COLUMN()-68,1)</f>
        <v/>
      </c>
      <c r="BR127" s="20" t="str">
        <f>MID(V127,COLUMN()-68,1)</f>
        <v/>
      </c>
      <c r="BS127" s="25" t="str">
        <f>IF(★その他入力!M127="平成","H",IF(★その他入力!M127="昭和","S",IF(★その他入力!M127="大正","T",IF(★その他入力!M127="明治","M",""))))</f>
        <v/>
      </c>
      <c r="CE127" s="1" t="s">
        <v>2515</v>
      </c>
      <c r="CF127" s="1" t="s">
        <v>2517</v>
      </c>
    </row>
    <row r="128" spans="1:84" ht="15" customHeight="1">
      <c r="A128" s="35"/>
      <c r="B128" s="73"/>
      <c r="C128" s="1526"/>
      <c r="D128" s="1414"/>
      <c r="E128" s="1414"/>
      <c r="F128" s="1415"/>
      <c r="G128" s="1002" t="s">
        <v>392</v>
      </c>
      <c r="H128" s="1002"/>
      <c r="I128" s="1002"/>
      <c r="J128" s="1002"/>
      <c r="K128" s="1002"/>
      <c r="L128" s="1003"/>
      <c r="M128" s="867" t="s">
        <v>818</v>
      </c>
      <c r="N128" s="812"/>
      <c r="O128" s="812"/>
      <c r="P128" s="813"/>
      <c r="Q128" s="1396"/>
      <c r="R128" s="1396"/>
      <c r="S128" s="1396"/>
      <c r="T128" s="1396"/>
      <c r="U128" s="1396"/>
      <c r="V128" s="1396"/>
      <c r="W128" s="1396"/>
      <c r="X128" s="1396"/>
      <c r="Y128" s="1396"/>
      <c r="Z128" s="1396"/>
      <c r="AA128" s="1396"/>
      <c r="AB128" s="1396"/>
      <c r="AC128" s="1396"/>
      <c r="AD128" s="1396"/>
      <c r="AE128" s="1396"/>
      <c r="AF128" s="1396"/>
      <c r="AG128" s="1396"/>
      <c r="AH128" s="1396"/>
      <c r="AI128" s="1396"/>
      <c r="AJ128" s="1396"/>
      <c r="AK128" s="1396"/>
      <c r="AL128" s="1396"/>
      <c r="AM128" s="1396"/>
      <c r="AN128" s="36"/>
      <c r="AO128" s="84"/>
      <c r="AP128" s="36"/>
      <c r="BL128" s="124" t="str">
        <f>IF(M128="選択　▼","",RIGHT(M128,1))</f>
        <v/>
      </c>
      <c r="CE128" s="1" t="s">
        <v>2516</v>
      </c>
      <c r="CF128" s="1" t="s">
        <v>2518</v>
      </c>
    </row>
    <row r="129" spans="1:84" ht="15" customHeight="1">
      <c r="A129" s="35"/>
      <c r="B129" s="73"/>
      <c r="C129" s="1526"/>
      <c r="D129" s="1414"/>
      <c r="E129" s="1414"/>
      <c r="F129" s="1415"/>
      <c r="G129" s="1002" t="s">
        <v>396</v>
      </c>
      <c r="H129" s="1002"/>
      <c r="I129" s="1002"/>
      <c r="J129" s="1002"/>
      <c r="K129" s="1002"/>
      <c r="L129" s="1003"/>
      <c r="M129" s="891"/>
      <c r="N129" s="892"/>
      <c r="O129" s="892"/>
      <c r="P129" s="893"/>
      <c r="Q129" s="1388" t="s">
        <v>1099</v>
      </c>
      <c r="R129" s="1389"/>
      <c r="S129" s="1389"/>
      <c r="T129" s="1389"/>
      <c r="U129" s="1389"/>
      <c r="V129" s="1389"/>
      <c r="W129" s="1389"/>
      <c r="X129" s="1389"/>
      <c r="Y129" s="1389"/>
      <c r="Z129" s="1389"/>
      <c r="AA129" s="1389"/>
      <c r="AB129" s="1389"/>
      <c r="AC129" s="1389"/>
      <c r="AD129" s="1389"/>
      <c r="AE129" s="1389"/>
      <c r="AF129" s="1389"/>
      <c r="AG129" s="1389"/>
      <c r="AH129" s="1389"/>
      <c r="AI129" s="1389"/>
      <c r="AJ129" s="1389"/>
      <c r="AK129" s="1389"/>
      <c r="AL129" s="1389"/>
      <c r="AM129" s="1395"/>
      <c r="AN129" s="36"/>
      <c r="AO129" s="84"/>
      <c r="AP129" s="36"/>
      <c r="CE129" s="1" t="s">
        <v>2517</v>
      </c>
      <c r="CF129" s="1" t="s">
        <v>2519</v>
      </c>
    </row>
    <row r="130" spans="1:84" ht="15" customHeight="1">
      <c r="A130" s="35"/>
      <c r="B130" s="73"/>
      <c r="C130" s="1526"/>
      <c r="D130" s="1414"/>
      <c r="E130" s="1414"/>
      <c r="F130" s="1415"/>
      <c r="G130" s="1002" t="s">
        <v>397</v>
      </c>
      <c r="H130" s="1002"/>
      <c r="I130" s="1002"/>
      <c r="J130" s="1002"/>
      <c r="K130" s="1002"/>
      <c r="L130" s="1003"/>
      <c r="M130" s="867" t="s">
        <v>818</v>
      </c>
      <c r="N130" s="812"/>
      <c r="O130" s="812"/>
      <c r="P130" s="813"/>
      <c r="Q130" s="1388" t="s">
        <v>409</v>
      </c>
      <c r="R130" s="1389"/>
      <c r="S130" s="1389"/>
      <c r="T130" s="1389"/>
      <c r="U130" s="1389"/>
      <c r="V130" s="1389"/>
      <c r="W130" s="1389"/>
      <c r="X130" s="1389"/>
      <c r="Y130" s="1389"/>
      <c r="Z130" s="1389"/>
      <c r="AA130" s="1389"/>
      <c r="AB130" s="1389"/>
      <c r="AC130" s="1389"/>
      <c r="AD130" s="1389"/>
      <c r="AE130" s="1389"/>
      <c r="AF130" s="1389"/>
      <c r="AG130" s="1389"/>
      <c r="AH130" s="1389"/>
      <c r="AI130" s="1389"/>
      <c r="AJ130" s="1389"/>
      <c r="AK130" s="1389"/>
      <c r="AL130" s="1389"/>
      <c r="AM130" s="1395"/>
      <c r="AN130" s="36"/>
      <c r="AO130" s="84"/>
      <c r="AP130" s="36"/>
      <c r="BL130" s="124" t="str">
        <f>IF(M130="選択　▼","",M130)</f>
        <v/>
      </c>
      <c r="CE130" s="1" t="s">
        <v>2518</v>
      </c>
      <c r="CF130" s="1" t="s">
        <v>2520</v>
      </c>
    </row>
    <row r="131" spans="1:84" ht="15" customHeight="1">
      <c r="A131" s="35"/>
      <c r="B131" s="73"/>
      <c r="C131" s="1526"/>
      <c r="D131" s="1414"/>
      <c r="E131" s="1414"/>
      <c r="F131" s="1415"/>
      <c r="G131" s="1397" t="s">
        <v>875</v>
      </c>
      <c r="H131" s="1397"/>
      <c r="I131" s="1397"/>
      <c r="J131" s="1397"/>
      <c r="K131" s="1397"/>
      <c r="L131" s="1398"/>
      <c r="M131" s="1048"/>
      <c r="N131" s="1049"/>
      <c r="O131" s="1049"/>
      <c r="P131" s="1049"/>
      <c r="Q131" s="1049"/>
      <c r="R131" s="1049"/>
      <c r="S131" s="1049"/>
      <c r="T131" s="1049"/>
      <c r="U131" s="1049"/>
      <c r="V131" s="1049"/>
      <c r="W131" s="1050"/>
      <c r="X131" s="836" t="s">
        <v>412</v>
      </c>
      <c r="Y131" s="837"/>
      <c r="Z131" s="837"/>
      <c r="AA131" s="837"/>
      <c r="AB131" s="837"/>
      <c r="AC131" s="837"/>
      <c r="AD131" s="837"/>
      <c r="AE131" s="837"/>
      <c r="AF131" s="837"/>
      <c r="AG131" s="837"/>
      <c r="AH131" s="837"/>
      <c r="AI131" s="837"/>
      <c r="AJ131" s="837"/>
      <c r="AK131" s="837"/>
      <c r="AL131" s="837"/>
      <c r="AM131" s="838"/>
      <c r="AN131" s="36"/>
      <c r="AO131" s="84"/>
      <c r="AP131" s="36"/>
      <c r="BL131" s="7" t="str">
        <f>LEFT(M131,1)</f>
        <v/>
      </c>
      <c r="BM131" s="20" t="str">
        <f t="shared" ref="BM131" si="32">MID($BL131,COLUMN()-64,1)</f>
        <v/>
      </c>
      <c r="CE131" s="1" t="s">
        <v>2519</v>
      </c>
      <c r="CF131" s="1" t="s">
        <v>2521</v>
      </c>
    </row>
    <row r="132" spans="1:84" ht="15" customHeight="1" thickBot="1">
      <c r="A132" s="35"/>
      <c r="B132" s="73"/>
      <c r="C132" s="1526"/>
      <c r="D132" s="1416"/>
      <c r="E132" s="1416"/>
      <c r="F132" s="1417"/>
      <c r="G132" s="1460"/>
      <c r="H132" s="1460"/>
      <c r="I132" s="1460"/>
      <c r="J132" s="1460"/>
      <c r="K132" s="1460"/>
      <c r="L132" s="1461"/>
      <c r="M132" s="1384"/>
      <c r="N132" s="1385"/>
      <c r="O132" s="1385"/>
      <c r="P132" s="1386"/>
      <c r="Q132" s="80" t="s">
        <v>7</v>
      </c>
      <c r="R132" s="1387"/>
      <c r="S132" s="1387"/>
      <c r="T132" s="1387"/>
      <c r="U132" s="1387"/>
      <c r="V132" s="1390" t="s">
        <v>6</v>
      </c>
      <c r="W132" s="1391"/>
      <c r="X132" s="1392" t="s">
        <v>487</v>
      </c>
      <c r="Y132" s="1393"/>
      <c r="Z132" s="1393"/>
      <c r="AA132" s="1393"/>
      <c r="AB132" s="1393"/>
      <c r="AC132" s="1393"/>
      <c r="AD132" s="1393"/>
      <c r="AE132" s="1393"/>
      <c r="AF132" s="1393"/>
      <c r="AG132" s="1393"/>
      <c r="AH132" s="1393"/>
      <c r="AI132" s="1393"/>
      <c r="AJ132" s="1393"/>
      <c r="AK132" s="1393"/>
      <c r="AL132" s="1393"/>
      <c r="AM132" s="1394"/>
      <c r="AN132" s="36"/>
      <c r="AO132" s="84"/>
      <c r="AP132" s="36"/>
      <c r="BL132" s="11" t="str">
        <f>M132&amp;R132</f>
        <v/>
      </c>
      <c r="CE132" s="1" t="s">
        <v>2520</v>
      </c>
      <c r="CF132" s="1" t="s">
        <v>2522</v>
      </c>
    </row>
    <row r="133" spans="1:84" ht="15" customHeight="1" thickTop="1">
      <c r="A133" s="35"/>
      <c r="B133" s="73"/>
      <c r="C133" s="1526"/>
      <c r="D133" s="1445" t="s">
        <v>466</v>
      </c>
      <c r="E133" s="1445"/>
      <c r="F133" s="1446"/>
      <c r="G133" s="708" t="s">
        <v>366</v>
      </c>
      <c r="H133" s="708"/>
      <c r="I133" s="708"/>
      <c r="J133" s="708"/>
      <c r="K133" s="708"/>
      <c r="L133" s="1403"/>
      <c r="M133" s="1457"/>
      <c r="N133" s="1458"/>
      <c r="O133" s="1458"/>
      <c r="P133" s="1458"/>
      <c r="Q133" s="1458"/>
      <c r="R133" s="1458"/>
      <c r="S133" s="1458"/>
      <c r="T133" s="1459"/>
      <c r="U133" s="806" t="s">
        <v>551</v>
      </c>
      <c r="V133" s="806"/>
      <c r="W133" s="806"/>
      <c r="X133" s="806"/>
      <c r="Y133" s="806"/>
      <c r="Z133" s="806"/>
      <c r="AA133" s="806"/>
      <c r="AB133" s="806"/>
      <c r="AC133" s="806"/>
      <c r="AD133" s="806"/>
      <c r="AE133" s="806"/>
      <c r="AF133" s="806"/>
      <c r="AG133" s="806"/>
      <c r="AH133" s="806"/>
      <c r="AI133" s="806"/>
      <c r="AJ133" s="806"/>
      <c r="AK133" s="806"/>
      <c r="AL133" s="806"/>
      <c r="AM133" s="807"/>
      <c r="AN133" s="36"/>
      <c r="AO133" s="84"/>
      <c r="AP133" s="36"/>
      <c r="CE133" s="1" t="s">
        <v>2521</v>
      </c>
      <c r="CF133" s="1" t="s">
        <v>2523</v>
      </c>
    </row>
    <row r="134" spans="1:84" ht="15" hidden="1" customHeight="1">
      <c r="A134" s="40"/>
      <c r="B134" s="73"/>
      <c r="C134" s="1526"/>
      <c r="D134" s="1445"/>
      <c r="E134" s="1445"/>
      <c r="F134" s="1446"/>
      <c r="G134" s="1420"/>
      <c r="H134" s="1420"/>
      <c r="I134" s="1420"/>
      <c r="J134" s="1420"/>
      <c r="K134" s="1420"/>
      <c r="L134" s="1421"/>
      <c r="M134" s="1408" t="s">
        <v>126</v>
      </c>
      <c r="N134" s="1409"/>
      <c r="O134" s="1410"/>
      <c r="P134" s="13" t="str">
        <f>MID($M$133,COLUMN()-15,1)</f>
        <v/>
      </c>
      <c r="Q134" s="13" t="str">
        <f t="shared" ref="Q134:Y134" si="33">MID($M$133,COLUMN()-15,1)</f>
        <v/>
      </c>
      <c r="R134" s="13" t="str">
        <f t="shared" si="33"/>
        <v/>
      </c>
      <c r="S134" s="13" t="str">
        <f t="shared" si="33"/>
        <v/>
      </c>
      <c r="T134" s="13" t="str">
        <f t="shared" si="33"/>
        <v/>
      </c>
      <c r="U134" s="13" t="str">
        <f t="shared" si="33"/>
        <v/>
      </c>
      <c r="V134" s="13" t="str">
        <f t="shared" si="33"/>
        <v/>
      </c>
      <c r="W134" s="13" t="str">
        <f t="shared" si="33"/>
        <v/>
      </c>
      <c r="X134" s="13" t="str">
        <f t="shared" si="33"/>
        <v/>
      </c>
      <c r="Y134" s="13" t="str">
        <f t="shared" si="33"/>
        <v/>
      </c>
      <c r="Z134" s="963"/>
      <c r="AA134" s="964"/>
      <c r="AB134" s="964"/>
      <c r="AC134" s="964"/>
      <c r="AD134" s="964"/>
      <c r="AE134" s="964"/>
      <c r="AF134" s="964"/>
      <c r="AG134" s="964"/>
      <c r="AH134" s="964"/>
      <c r="AI134" s="964"/>
      <c r="AJ134" s="964"/>
      <c r="AK134" s="964"/>
      <c r="AL134" s="964"/>
      <c r="AM134" s="965"/>
      <c r="AN134" s="36"/>
      <c r="AO134" s="84"/>
      <c r="AP134" s="36"/>
      <c r="CE134" s="1" t="s">
        <v>2522</v>
      </c>
      <c r="CF134" s="1" t="s">
        <v>2524</v>
      </c>
    </row>
    <row r="135" spans="1:84" ht="15" customHeight="1">
      <c r="A135" s="35"/>
      <c r="B135" s="73"/>
      <c r="C135" s="1526"/>
      <c r="D135" s="1445"/>
      <c r="E135" s="1445"/>
      <c r="F135" s="1446"/>
      <c r="G135" s="1002" t="s">
        <v>65</v>
      </c>
      <c r="H135" s="1002"/>
      <c r="I135" s="1002"/>
      <c r="J135" s="1002"/>
      <c r="K135" s="1002"/>
      <c r="L135" s="1003"/>
      <c r="M135" s="867" t="s">
        <v>703</v>
      </c>
      <c r="N135" s="812"/>
      <c r="O135" s="812"/>
      <c r="P135" s="857"/>
      <c r="Q135" s="858"/>
      <c r="R135" s="44" t="s">
        <v>131</v>
      </c>
      <c r="S135" s="857"/>
      <c r="T135" s="858"/>
      <c r="U135" s="43" t="s">
        <v>132</v>
      </c>
      <c r="V135" s="857"/>
      <c r="W135" s="858"/>
      <c r="X135" s="43" t="s">
        <v>133</v>
      </c>
      <c r="Y135" s="964"/>
      <c r="Z135" s="964"/>
      <c r="AA135" s="964"/>
      <c r="AB135" s="964"/>
      <c r="AC135" s="964"/>
      <c r="AD135" s="964"/>
      <c r="AE135" s="964"/>
      <c r="AF135" s="964"/>
      <c r="AG135" s="964"/>
      <c r="AH135" s="964"/>
      <c r="AI135" s="964"/>
      <c r="AJ135" s="964"/>
      <c r="AK135" s="964"/>
      <c r="AL135" s="964"/>
      <c r="AM135" s="965"/>
      <c r="AN135" s="36"/>
      <c r="AO135" s="84"/>
      <c r="AP135" s="36"/>
      <c r="AR135" s="39"/>
      <c r="AS135" s="39"/>
      <c r="AT135" s="39"/>
      <c r="AU135" s="39"/>
      <c r="AV135" s="39"/>
      <c r="AW135" s="39"/>
      <c r="AX135" s="39"/>
      <c r="AY135" s="39"/>
      <c r="AZ135" s="39"/>
      <c r="BA135" s="39"/>
      <c r="BB135" s="39"/>
      <c r="BC135" s="39"/>
      <c r="BD135" s="39"/>
      <c r="BE135" s="39"/>
      <c r="BF135" s="39"/>
      <c r="BG135" s="39"/>
      <c r="BH135" s="39"/>
      <c r="BI135" s="39"/>
      <c r="BL135" s="7" t="str">
        <f>IF(M135="選択▼","",M135&amp;P135&amp;R135&amp;S135&amp;U135&amp;V135&amp;X135)</f>
        <v/>
      </c>
      <c r="BM135" s="20" t="str">
        <f>MID(P135,COLUMN()-64,1)</f>
        <v/>
      </c>
      <c r="BN135" s="20" t="str">
        <f>MID(P135,COLUMN()-64,1)</f>
        <v/>
      </c>
      <c r="BO135" s="20" t="str">
        <f>MID(S135,COLUMN()-66,1)</f>
        <v/>
      </c>
      <c r="BP135" s="20" t="str">
        <f>MID(S135,COLUMN()-66,1)</f>
        <v/>
      </c>
      <c r="BQ135" s="20" t="str">
        <f>MID(V135,COLUMN()-68,1)</f>
        <v/>
      </c>
      <c r="BR135" s="20" t="str">
        <f>MID(V135,COLUMN()-68,1)</f>
        <v/>
      </c>
      <c r="BS135" s="25" t="str">
        <f>IF(★その他入力!M135="平成","H",IF(★その他入力!M135="昭和","S",IF(★その他入力!M135="大正","T",IF(★その他入力!M135="明治","M",""))))</f>
        <v/>
      </c>
      <c r="CE135" s="1" t="s">
        <v>2523</v>
      </c>
      <c r="CF135" s="1" t="s">
        <v>2525</v>
      </c>
    </row>
    <row r="136" spans="1:84" ht="15" customHeight="1">
      <c r="A136" s="35"/>
      <c r="B136" s="73"/>
      <c r="C136" s="1526"/>
      <c r="D136" s="1445"/>
      <c r="E136" s="1445"/>
      <c r="F136" s="1446"/>
      <c r="G136" s="1002" t="s">
        <v>392</v>
      </c>
      <c r="H136" s="1002"/>
      <c r="I136" s="1002"/>
      <c r="J136" s="1002"/>
      <c r="K136" s="1002"/>
      <c r="L136" s="1003"/>
      <c r="M136" s="867" t="s">
        <v>818</v>
      </c>
      <c r="N136" s="812"/>
      <c r="O136" s="812"/>
      <c r="P136" s="813"/>
      <c r="Q136" s="1396"/>
      <c r="R136" s="1396"/>
      <c r="S136" s="1396"/>
      <c r="T136" s="1396"/>
      <c r="U136" s="1396"/>
      <c r="V136" s="1396"/>
      <c r="W136" s="1396"/>
      <c r="X136" s="1396"/>
      <c r="Y136" s="1396"/>
      <c r="Z136" s="1396"/>
      <c r="AA136" s="1396"/>
      <c r="AB136" s="1396"/>
      <c r="AC136" s="1396"/>
      <c r="AD136" s="1396"/>
      <c r="AE136" s="1396"/>
      <c r="AF136" s="1396"/>
      <c r="AG136" s="1396"/>
      <c r="AH136" s="1396"/>
      <c r="AI136" s="1396"/>
      <c r="AJ136" s="1396"/>
      <c r="AK136" s="1396"/>
      <c r="AL136" s="1396"/>
      <c r="AM136" s="1396"/>
      <c r="AN136" s="36"/>
      <c r="AO136" s="84"/>
      <c r="AP136" s="36"/>
      <c r="BL136" s="124" t="str">
        <f>IF(M136="選択　▼","",RIGHT(M136,1))</f>
        <v/>
      </c>
      <c r="CE136" s="1" t="s">
        <v>2524</v>
      </c>
      <c r="CF136" s="1" t="s">
        <v>2526</v>
      </c>
    </row>
    <row r="137" spans="1:84" ht="15" customHeight="1">
      <c r="A137" s="35"/>
      <c r="B137" s="73"/>
      <c r="C137" s="1526"/>
      <c r="D137" s="1445"/>
      <c r="E137" s="1445"/>
      <c r="F137" s="1446"/>
      <c r="G137" s="1002" t="s">
        <v>396</v>
      </c>
      <c r="H137" s="1002"/>
      <c r="I137" s="1002"/>
      <c r="J137" s="1002"/>
      <c r="K137" s="1002"/>
      <c r="L137" s="1003"/>
      <c r="M137" s="891"/>
      <c r="N137" s="892"/>
      <c r="O137" s="892"/>
      <c r="P137" s="893"/>
      <c r="Q137" s="1388" t="s">
        <v>1099</v>
      </c>
      <c r="R137" s="1389"/>
      <c r="S137" s="1389"/>
      <c r="T137" s="1389"/>
      <c r="U137" s="1389"/>
      <c r="V137" s="1389"/>
      <c r="W137" s="1389"/>
      <c r="X137" s="1389"/>
      <c r="Y137" s="1389"/>
      <c r="Z137" s="1389"/>
      <c r="AA137" s="1389"/>
      <c r="AB137" s="1389"/>
      <c r="AC137" s="1389"/>
      <c r="AD137" s="1389"/>
      <c r="AE137" s="1389"/>
      <c r="AF137" s="1389"/>
      <c r="AG137" s="1389"/>
      <c r="AH137" s="1389"/>
      <c r="AI137" s="1389"/>
      <c r="AJ137" s="1389"/>
      <c r="AK137" s="1389"/>
      <c r="AL137" s="1389"/>
      <c r="AM137" s="1395"/>
      <c r="AN137" s="36"/>
      <c r="AO137" s="84"/>
      <c r="AP137" s="36"/>
      <c r="CE137" s="1" t="s">
        <v>2525</v>
      </c>
      <c r="CF137" s="1" t="s">
        <v>2527</v>
      </c>
    </row>
    <row r="138" spans="1:84" ht="15" customHeight="1">
      <c r="A138" s="35"/>
      <c r="B138" s="73"/>
      <c r="C138" s="1526"/>
      <c r="D138" s="1445"/>
      <c r="E138" s="1445"/>
      <c r="F138" s="1446"/>
      <c r="G138" s="1002" t="s">
        <v>397</v>
      </c>
      <c r="H138" s="1002"/>
      <c r="I138" s="1002"/>
      <c r="J138" s="1002"/>
      <c r="K138" s="1002"/>
      <c r="L138" s="1003"/>
      <c r="M138" s="867" t="s">
        <v>818</v>
      </c>
      <c r="N138" s="812"/>
      <c r="O138" s="812"/>
      <c r="P138" s="813"/>
      <c r="Q138" s="1388" t="s">
        <v>409</v>
      </c>
      <c r="R138" s="1389"/>
      <c r="S138" s="1389"/>
      <c r="T138" s="1389"/>
      <c r="U138" s="1389"/>
      <c r="V138" s="1389"/>
      <c r="W138" s="1389"/>
      <c r="X138" s="1389"/>
      <c r="Y138" s="1389"/>
      <c r="Z138" s="1389"/>
      <c r="AA138" s="1389"/>
      <c r="AB138" s="1389"/>
      <c r="AC138" s="1389"/>
      <c r="AD138" s="1389"/>
      <c r="AE138" s="1389"/>
      <c r="AF138" s="1389"/>
      <c r="AG138" s="1389"/>
      <c r="AH138" s="1389"/>
      <c r="AI138" s="1389"/>
      <c r="AJ138" s="1389"/>
      <c r="AK138" s="1389"/>
      <c r="AL138" s="1389"/>
      <c r="AM138" s="1395"/>
      <c r="AN138" s="36"/>
      <c r="AO138" s="84"/>
      <c r="AP138" s="36"/>
      <c r="BL138" s="124" t="str">
        <f>IF(M138="選択　▼","",M138)</f>
        <v/>
      </c>
      <c r="CE138" s="1" t="s">
        <v>2526</v>
      </c>
      <c r="CF138" s="1" t="s">
        <v>2528</v>
      </c>
    </row>
    <row r="139" spans="1:84" ht="15" customHeight="1">
      <c r="A139" s="35"/>
      <c r="B139" s="73"/>
      <c r="C139" s="1526"/>
      <c r="D139" s="1445"/>
      <c r="E139" s="1445"/>
      <c r="F139" s="1446"/>
      <c r="G139" s="1397" t="s">
        <v>875</v>
      </c>
      <c r="H139" s="1397"/>
      <c r="I139" s="1397"/>
      <c r="J139" s="1397"/>
      <c r="K139" s="1397"/>
      <c r="L139" s="1398"/>
      <c r="M139" s="1048"/>
      <c r="N139" s="1049"/>
      <c r="O139" s="1049"/>
      <c r="P139" s="1049"/>
      <c r="Q139" s="1049"/>
      <c r="R139" s="1049"/>
      <c r="S139" s="1049"/>
      <c r="T139" s="1049"/>
      <c r="U139" s="1049"/>
      <c r="V139" s="1049"/>
      <c r="W139" s="1050"/>
      <c r="X139" s="836" t="s">
        <v>412</v>
      </c>
      <c r="Y139" s="837"/>
      <c r="Z139" s="837"/>
      <c r="AA139" s="837"/>
      <c r="AB139" s="837"/>
      <c r="AC139" s="837"/>
      <c r="AD139" s="837"/>
      <c r="AE139" s="837"/>
      <c r="AF139" s="837"/>
      <c r="AG139" s="837"/>
      <c r="AH139" s="837"/>
      <c r="AI139" s="837"/>
      <c r="AJ139" s="837"/>
      <c r="AK139" s="837"/>
      <c r="AL139" s="837"/>
      <c r="AM139" s="838"/>
      <c r="AN139" s="36"/>
      <c r="AO139" s="84"/>
      <c r="AP139" s="36"/>
      <c r="BL139" s="7" t="str">
        <f>LEFT(M139,1)</f>
        <v/>
      </c>
      <c r="BM139" s="20" t="str">
        <f t="shared" ref="BM139" si="34">MID($BL139,COLUMN()-64,1)</f>
        <v/>
      </c>
      <c r="CE139" s="1" t="s">
        <v>2527</v>
      </c>
      <c r="CF139" s="1" t="s">
        <v>2529</v>
      </c>
    </row>
    <row r="140" spans="1:84" ht="15" customHeight="1" thickBot="1">
      <c r="A140" s="35"/>
      <c r="B140" s="73"/>
      <c r="C140" s="1526"/>
      <c r="D140" s="1462"/>
      <c r="E140" s="1462"/>
      <c r="F140" s="1463"/>
      <c r="G140" s="1460"/>
      <c r="H140" s="1460"/>
      <c r="I140" s="1460"/>
      <c r="J140" s="1460"/>
      <c r="K140" s="1460"/>
      <c r="L140" s="1461"/>
      <c r="M140" s="1384"/>
      <c r="N140" s="1385"/>
      <c r="O140" s="1385"/>
      <c r="P140" s="1386"/>
      <c r="Q140" s="80" t="s">
        <v>7</v>
      </c>
      <c r="R140" s="1387"/>
      <c r="S140" s="1387"/>
      <c r="T140" s="1387"/>
      <c r="U140" s="1387"/>
      <c r="V140" s="1390" t="s">
        <v>6</v>
      </c>
      <c r="W140" s="1391"/>
      <c r="X140" s="1392" t="s">
        <v>487</v>
      </c>
      <c r="Y140" s="1393"/>
      <c r="Z140" s="1393"/>
      <c r="AA140" s="1393"/>
      <c r="AB140" s="1393"/>
      <c r="AC140" s="1393"/>
      <c r="AD140" s="1393"/>
      <c r="AE140" s="1393"/>
      <c r="AF140" s="1393"/>
      <c r="AG140" s="1393"/>
      <c r="AH140" s="1393"/>
      <c r="AI140" s="1393"/>
      <c r="AJ140" s="1393"/>
      <c r="AK140" s="1393"/>
      <c r="AL140" s="1393"/>
      <c r="AM140" s="1394"/>
      <c r="AN140" s="36"/>
      <c r="AO140" s="84"/>
      <c r="AP140" s="36"/>
      <c r="BL140" s="11" t="str">
        <f>M140&amp;R140</f>
        <v/>
      </c>
      <c r="CE140" s="1" t="s">
        <v>2528</v>
      </c>
      <c r="CF140" s="1" t="s">
        <v>2530</v>
      </c>
    </row>
    <row r="141" spans="1:84" ht="15" customHeight="1" thickTop="1">
      <c r="A141" s="35"/>
      <c r="B141" s="73"/>
      <c r="C141" s="1526"/>
      <c r="D141" s="1414" t="s">
        <v>467</v>
      </c>
      <c r="E141" s="1414"/>
      <c r="F141" s="1415"/>
      <c r="G141" s="708" t="s">
        <v>366</v>
      </c>
      <c r="H141" s="708"/>
      <c r="I141" s="708"/>
      <c r="J141" s="708"/>
      <c r="K141" s="708"/>
      <c r="L141" s="1403"/>
      <c r="M141" s="1457"/>
      <c r="N141" s="1458"/>
      <c r="O141" s="1458"/>
      <c r="P141" s="1458"/>
      <c r="Q141" s="1458"/>
      <c r="R141" s="1458"/>
      <c r="S141" s="1458"/>
      <c r="T141" s="1459"/>
      <c r="U141" s="806" t="s">
        <v>551</v>
      </c>
      <c r="V141" s="806"/>
      <c r="W141" s="806"/>
      <c r="X141" s="806"/>
      <c r="Y141" s="806"/>
      <c r="Z141" s="806"/>
      <c r="AA141" s="806"/>
      <c r="AB141" s="806"/>
      <c r="AC141" s="806"/>
      <c r="AD141" s="806"/>
      <c r="AE141" s="806"/>
      <c r="AF141" s="806"/>
      <c r="AG141" s="806"/>
      <c r="AH141" s="806"/>
      <c r="AI141" s="806"/>
      <c r="AJ141" s="806"/>
      <c r="AK141" s="806"/>
      <c r="AL141" s="806"/>
      <c r="AM141" s="807"/>
      <c r="AN141" s="36"/>
      <c r="AO141" s="84"/>
      <c r="AP141" s="36"/>
      <c r="CE141" s="1" t="s">
        <v>2529</v>
      </c>
      <c r="CF141" s="1" t="s">
        <v>2531</v>
      </c>
    </row>
    <row r="142" spans="1:84" ht="15" hidden="1" customHeight="1">
      <c r="A142" s="40"/>
      <c r="B142" s="73"/>
      <c r="C142" s="1526"/>
      <c r="D142" s="1414"/>
      <c r="E142" s="1414"/>
      <c r="F142" s="1415"/>
      <c r="G142" s="1420"/>
      <c r="H142" s="1420"/>
      <c r="I142" s="1420"/>
      <c r="J142" s="1420"/>
      <c r="K142" s="1420"/>
      <c r="L142" s="1421"/>
      <c r="M142" s="1408" t="s">
        <v>126</v>
      </c>
      <c r="N142" s="1409"/>
      <c r="O142" s="1410"/>
      <c r="P142" s="13" t="str">
        <f>MID($M$141,COLUMN()-15,1)</f>
        <v/>
      </c>
      <c r="Q142" s="13" t="str">
        <f t="shared" ref="Q142:Y142" si="35">MID($M$141,COLUMN()-15,1)</f>
        <v/>
      </c>
      <c r="R142" s="13" t="str">
        <f t="shared" si="35"/>
        <v/>
      </c>
      <c r="S142" s="13" t="str">
        <f t="shared" si="35"/>
        <v/>
      </c>
      <c r="T142" s="13" t="str">
        <f t="shared" si="35"/>
        <v/>
      </c>
      <c r="U142" s="13" t="str">
        <f t="shared" si="35"/>
        <v/>
      </c>
      <c r="V142" s="13" t="str">
        <f t="shared" si="35"/>
        <v/>
      </c>
      <c r="W142" s="13" t="str">
        <f t="shared" si="35"/>
        <v/>
      </c>
      <c r="X142" s="13" t="str">
        <f t="shared" si="35"/>
        <v/>
      </c>
      <c r="Y142" s="13" t="str">
        <f t="shared" si="35"/>
        <v/>
      </c>
      <c r="Z142" s="963"/>
      <c r="AA142" s="964"/>
      <c r="AB142" s="964"/>
      <c r="AC142" s="964"/>
      <c r="AD142" s="964"/>
      <c r="AE142" s="964"/>
      <c r="AF142" s="964"/>
      <c r="AG142" s="964"/>
      <c r="AH142" s="964"/>
      <c r="AI142" s="964"/>
      <c r="AJ142" s="964"/>
      <c r="AK142" s="964"/>
      <c r="AL142" s="964"/>
      <c r="AM142" s="965"/>
      <c r="AN142" s="36"/>
      <c r="AO142" s="84"/>
      <c r="AP142" s="36"/>
      <c r="CE142" s="1" t="s">
        <v>2530</v>
      </c>
      <c r="CF142" s="1" t="s">
        <v>2532</v>
      </c>
    </row>
    <row r="143" spans="1:84" ht="15" customHeight="1">
      <c r="A143" s="35"/>
      <c r="B143" s="73"/>
      <c r="C143" s="1526"/>
      <c r="D143" s="1414"/>
      <c r="E143" s="1414"/>
      <c r="F143" s="1415"/>
      <c r="G143" s="1002" t="s">
        <v>65</v>
      </c>
      <c r="H143" s="1002"/>
      <c r="I143" s="1002"/>
      <c r="J143" s="1002"/>
      <c r="K143" s="1002"/>
      <c r="L143" s="1003"/>
      <c r="M143" s="867" t="s">
        <v>703</v>
      </c>
      <c r="N143" s="812"/>
      <c r="O143" s="812"/>
      <c r="P143" s="857"/>
      <c r="Q143" s="858"/>
      <c r="R143" s="44" t="s">
        <v>131</v>
      </c>
      <c r="S143" s="857"/>
      <c r="T143" s="858"/>
      <c r="U143" s="43" t="s">
        <v>132</v>
      </c>
      <c r="V143" s="857"/>
      <c r="W143" s="858"/>
      <c r="X143" s="43" t="s">
        <v>133</v>
      </c>
      <c r="Y143" s="964"/>
      <c r="Z143" s="964"/>
      <c r="AA143" s="964"/>
      <c r="AB143" s="964"/>
      <c r="AC143" s="964"/>
      <c r="AD143" s="964"/>
      <c r="AE143" s="964"/>
      <c r="AF143" s="964"/>
      <c r="AG143" s="964"/>
      <c r="AH143" s="964"/>
      <c r="AI143" s="964"/>
      <c r="AJ143" s="964"/>
      <c r="AK143" s="964"/>
      <c r="AL143" s="964"/>
      <c r="AM143" s="965"/>
      <c r="AN143" s="36"/>
      <c r="AO143" s="84"/>
      <c r="AP143" s="36"/>
      <c r="AR143" s="39"/>
      <c r="AS143" s="39"/>
      <c r="AT143" s="39"/>
      <c r="AU143" s="39"/>
      <c r="AV143" s="39"/>
      <c r="AW143" s="39"/>
      <c r="AX143" s="39"/>
      <c r="AY143" s="39"/>
      <c r="AZ143" s="39"/>
      <c r="BA143" s="39"/>
      <c r="BB143" s="39"/>
      <c r="BC143" s="39"/>
      <c r="BD143" s="39"/>
      <c r="BE143" s="39"/>
      <c r="BF143" s="39"/>
      <c r="BG143" s="39"/>
      <c r="BH143" s="39"/>
      <c r="BI143" s="39"/>
      <c r="BL143" s="7" t="str">
        <f>IF(M143="選択▼","",M143&amp;P143&amp;R143&amp;S143&amp;U143&amp;V143&amp;X143)</f>
        <v/>
      </c>
      <c r="BM143" s="20" t="str">
        <f>MID(P143,COLUMN()-64,1)</f>
        <v/>
      </c>
      <c r="BN143" s="20" t="str">
        <f>MID(P143,COLUMN()-64,1)</f>
        <v/>
      </c>
      <c r="BO143" s="20" t="str">
        <f>MID(S143,COLUMN()-66,1)</f>
        <v/>
      </c>
      <c r="BP143" s="20" t="str">
        <f>MID(S143,COLUMN()-66,1)</f>
        <v/>
      </c>
      <c r="BQ143" s="20" t="str">
        <f>MID(V143,COLUMN()-68,1)</f>
        <v/>
      </c>
      <c r="BR143" s="20" t="str">
        <f>MID(V143,COLUMN()-68,1)</f>
        <v/>
      </c>
      <c r="BS143" s="25" t="str">
        <f>IF(★その他入力!M143="平成","H",IF(★その他入力!M143="昭和","S",IF(★その他入力!M143="大正","T",IF(★その他入力!M143="明治","M",""))))</f>
        <v/>
      </c>
      <c r="CE143" s="1" t="s">
        <v>2531</v>
      </c>
      <c r="CF143" s="1" t="s">
        <v>2533</v>
      </c>
    </row>
    <row r="144" spans="1:84" ht="15" customHeight="1">
      <c r="A144" s="35"/>
      <c r="B144" s="73"/>
      <c r="C144" s="1526"/>
      <c r="D144" s="1414"/>
      <c r="E144" s="1414"/>
      <c r="F144" s="1415"/>
      <c r="G144" s="1002" t="s">
        <v>392</v>
      </c>
      <c r="H144" s="1002"/>
      <c r="I144" s="1002"/>
      <c r="J144" s="1002"/>
      <c r="K144" s="1002"/>
      <c r="L144" s="1003"/>
      <c r="M144" s="867" t="s">
        <v>818</v>
      </c>
      <c r="N144" s="812"/>
      <c r="O144" s="812"/>
      <c r="P144" s="813"/>
      <c r="Q144" s="1396"/>
      <c r="R144" s="1396"/>
      <c r="S144" s="1396"/>
      <c r="T144" s="1396"/>
      <c r="U144" s="1396"/>
      <c r="V144" s="1396"/>
      <c r="W144" s="1396"/>
      <c r="X144" s="1396"/>
      <c r="Y144" s="1396"/>
      <c r="Z144" s="1396"/>
      <c r="AA144" s="1396"/>
      <c r="AB144" s="1396"/>
      <c r="AC144" s="1396"/>
      <c r="AD144" s="1396"/>
      <c r="AE144" s="1396"/>
      <c r="AF144" s="1396"/>
      <c r="AG144" s="1396"/>
      <c r="AH144" s="1396"/>
      <c r="AI144" s="1396"/>
      <c r="AJ144" s="1396"/>
      <c r="AK144" s="1396"/>
      <c r="AL144" s="1396"/>
      <c r="AM144" s="1396"/>
      <c r="AN144" s="36"/>
      <c r="AO144" s="84"/>
      <c r="AP144" s="36"/>
      <c r="BL144" s="124" t="str">
        <f>IF(M144="選択　▼","",RIGHT(M144,1))</f>
        <v/>
      </c>
      <c r="CB144" s="2"/>
      <c r="CE144" s="1" t="s">
        <v>2532</v>
      </c>
      <c r="CF144" s="1" t="s">
        <v>2534</v>
      </c>
    </row>
    <row r="145" spans="1:84" ht="15" customHeight="1">
      <c r="A145" s="35"/>
      <c r="B145" s="73"/>
      <c r="C145" s="1526"/>
      <c r="D145" s="1414"/>
      <c r="E145" s="1414"/>
      <c r="F145" s="1415"/>
      <c r="G145" s="1002" t="s">
        <v>396</v>
      </c>
      <c r="H145" s="1002"/>
      <c r="I145" s="1002"/>
      <c r="J145" s="1002"/>
      <c r="K145" s="1002"/>
      <c r="L145" s="1003"/>
      <c r="M145" s="891"/>
      <c r="N145" s="892"/>
      <c r="O145" s="892"/>
      <c r="P145" s="893"/>
      <c r="Q145" s="1388" t="s">
        <v>1099</v>
      </c>
      <c r="R145" s="1389"/>
      <c r="S145" s="1389"/>
      <c r="T145" s="1389"/>
      <c r="U145" s="1389"/>
      <c r="V145" s="1389"/>
      <c r="W145" s="1389"/>
      <c r="X145" s="1389"/>
      <c r="Y145" s="1389"/>
      <c r="Z145" s="1389"/>
      <c r="AA145" s="1389"/>
      <c r="AB145" s="1389"/>
      <c r="AC145" s="1389"/>
      <c r="AD145" s="1389"/>
      <c r="AE145" s="1389"/>
      <c r="AF145" s="1389"/>
      <c r="AG145" s="1389"/>
      <c r="AH145" s="1389"/>
      <c r="AI145" s="1389"/>
      <c r="AJ145" s="1389"/>
      <c r="AK145" s="1389"/>
      <c r="AL145" s="1389"/>
      <c r="AM145" s="1395"/>
      <c r="AN145" s="36"/>
      <c r="AO145" s="84"/>
      <c r="AP145" s="36"/>
      <c r="CB145" s="2"/>
      <c r="CE145" s="1" t="s">
        <v>2533</v>
      </c>
      <c r="CF145" s="1" t="s">
        <v>2535</v>
      </c>
    </row>
    <row r="146" spans="1:84" ht="15" customHeight="1">
      <c r="A146" s="35"/>
      <c r="B146" s="73"/>
      <c r="C146" s="1526"/>
      <c r="D146" s="1414"/>
      <c r="E146" s="1414"/>
      <c r="F146" s="1415"/>
      <c r="G146" s="1002" t="s">
        <v>397</v>
      </c>
      <c r="H146" s="1002"/>
      <c r="I146" s="1002"/>
      <c r="J146" s="1002"/>
      <c r="K146" s="1002"/>
      <c r="L146" s="1003"/>
      <c r="M146" s="867" t="s">
        <v>818</v>
      </c>
      <c r="N146" s="812"/>
      <c r="O146" s="812"/>
      <c r="P146" s="813"/>
      <c r="Q146" s="1388" t="s">
        <v>409</v>
      </c>
      <c r="R146" s="1389"/>
      <c r="S146" s="1389"/>
      <c r="T146" s="1389"/>
      <c r="U146" s="1389"/>
      <c r="V146" s="1389"/>
      <c r="W146" s="1389"/>
      <c r="X146" s="1389"/>
      <c r="Y146" s="1389"/>
      <c r="Z146" s="1389"/>
      <c r="AA146" s="1389"/>
      <c r="AB146" s="1389"/>
      <c r="AC146" s="1389"/>
      <c r="AD146" s="1389"/>
      <c r="AE146" s="1389"/>
      <c r="AF146" s="1389"/>
      <c r="AG146" s="1389"/>
      <c r="AH146" s="1389"/>
      <c r="AI146" s="1389"/>
      <c r="AJ146" s="1389"/>
      <c r="AK146" s="1389"/>
      <c r="AL146" s="1389"/>
      <c r="AM146" s="1395"/>
      <c r="AN146" s="36"/>
      <c r="AO146" s="84"/>
      <c r="AP146" s="36"/>
      <c r="BL146" s="124" t="str">
        <f>IF(M146="選択　▼","",M146)</f>
        <v/>
      </c>
      <c r="CB146" s="2"/>
      <c r="CC146" s="2"/>
      <c r="CE146" s="1" t="s">
        <v>2534</v>
      </c>
      <c r="CF146" s="1" t="s">
        <v>2536</v>
      </c>
    </row>
    <row r="147" spans="1:84" ht="15" customHeight="1">
      <c r="A147" s="35"/>
      <c r="B147" s="73"/>
      <c r="C147" s="1526"/>
      <c r="D147" s="1414"/>
      <c r="E147" s="1414"/>
      <c r="F147" s="1415"/>
      <c r="G147" s="1397" t="s">
        <v>875</v>
      </c>
      <c r="H147" s="1397"/>
      <c r="I147" s="1397"/>
      <c r="J147" s="1397"/>
      <c r="K147" s="1397"/>
      <c r="L147" s="1398"/>
      <c r="M147" s="1048"/>
      <c r="N147" s="1049"/>
      <c r="O147" s="1049"/>
      <c r="P147" s="1049"/>
      <c r="Q147" s="1049"/>
      <c r="R147" s="1049"/>
      <c r="S147" s="1049"/>
      <c r="T147" s="1049"/>
      <c r="U147" s="1049"/>
      <c r="V147" s="1049"/>
      <c r="W147" s="1050"/>
      <c r="X147" s="836" t="s">
        <v>412</v>
      </c>
      <c r="Y147" s="837"/>
      <c r="Z147" s="837"/>
      <c r="AA147" s="837"/>
      <c r="AB147" s="837"/>
      <c r="AC147" s="837"/>
      <c r="AD147" s="837"/>
      <c r="AE147" s="837"/>
      <c r="AF147" s="837"/>
      <c r="AG147" s="837"/>
      <c r="AH147" s="837"/>
      <c r="AI147" s="837"/>
      <c r="AJ147" s="837"/>
      <c r="AK147" s="837"/>
      <c r="AL147" s="837"/>
      <c r="AM147" s="838"/>
      <c r="AN147" s="36"/>
      <c r="AO147" s="84"/>
      <c r="AP147" s="36"/>
      <c r="BL147" s="7" t="str">
        <f>LEFT(M147,1)</f>
        <v/>
      </c>
      <c r="BM147" s="20" t="str">
        <f t="shared" ref="BM147" si="36">MID($BL147,COLUMN()-64,1)</f>
        <v/>
      </c>
      <c r="CB147" s="2"/>
      <c r="CC147" s="2"/>
      <c r="CE147" s="1" t="s">
        <v>2535</v>
      </c>
      <c r="CF147" s="1" t="s">
        <v>2537</v>
      </c>
    </row>
    <row r="148" spans="1:84" ht="15" customHeight="1" thickBot="1">
      <c r="A148" s="35"/>
      <c r="B148" s="73"/>
      <c r="C148" s="1526"/>
      <c r="D148" s="1416"/>
      <c r="E148" s="1416"/>
      <c r="F148" s="1417"/>
      <c r="G148" s="1460"/>
      <c r="H148" s="1460"/>
      <c r="I148" s="1460"/>
      <c r="J148" s="1460"/>
      <c r="K148" s="1460"/>
      <c r="L148" s="1461"/>
      <c r="M148" s="1384"/>
      <c r="N148" s="1385"/>
      <c r="O148" s="1385"/>
      <c r="P148" s="1386"/>
      <c r="Q148" s="80" t="s">
        <v>7</v>
      </c>
      <c r="R148" s="1387"/>
      <c r="S148" s="1387"/>
      <c r="T148" s="1387"/>
      <c r="U148" s="1387"/>
      <c r="V148" s="1390" t="s">
        <v>6</v>
      </c>
      <c r="W148" s="1391"/>
      <c r="X148" s="1392" t="s">
        <v>487</v>
      </c>
      <c r="Y148" s="1393"/>
      <c r="Z148" s="1393"/>
      <c r="AA148" s="1393"/>
      <c r="AB148" s="1393"/>
      <c r="AC148" s="1393"/>
      <c r="AD148" s="1393"/>
      <c r="AE148" s="1393"/>
      <c r="AF148" s="1393"/>
      <c r="AG148" s="1393"/>
      <c r="AH148" s="1393"/>
      <c r="AI148" s="1393"/>
      <c r="AJ148" s="1393"/>
      <c r="AK148" s="1393"/>
      <c r="AL148" s="1393"/>
      <c r="AM148" s="1394"/>
      <c r="AN148" s="36"/>
      <c r="AO148" s="84"/>
      <c r="AP148" s="36"/>
      <c r="BL148" s="11" t="str">
        <f>M148&amp;R148</f>
        <v/>
      </c>
      <c r="CB148" s="2"/>
      <c r="CC148" s="2"/>
      <c r="CE148" s="1" t="s">
        <v>2536</v>
      </c>
      <c r="CF148" s="1" t="s">
        <v>2538</v>
      </c>
    </row>
    <row r="149" spans="1:84" ht="15" customHeight="1" thickTop="1">
      <c r="A149" s="35"/>
      <c r="B149" s="73"/>
      <c r="C149" s="1526"/>
      <c r="D149" s="1445" t="s">
        <v>468</v>
      </c>
      <c r="E149" s="1445"/>
      <c r="F149" s="1446"/>
      <c r="G149" s="708" t="s">
        <v>366</v>
      </c>
      <c r="H149" s="708"/>
      <c r="I149" s="708"/>
      <c r="J149" s="708"/>
      <c r="K149" s="708"/>
      <c r="L149" s="1403"/>
      <c r="M149" s="1457"/>
      <c r="N149" s="1458"/>
      <c r="O149" s="1458"/>
      <c r="P149" s="1458"/>
      <c r="Q149" s="1458"/>
      <c r="R149" s="1458"/>
      <c r="S149" s="1458"/>
      <c r="T149" s="1459"/>
      <c r="U149" s="806" t="s">
        <v>551</v>
      </c>
      <c r="V149" s="806"/>
      <c r="W149" s="806"/>
      <c r="X149" s="806"/>
      <c r="Y149" s="806"/>
      <c r="Z149" s="806"/>
      <c r="AA149" s="806"/>
      <c r="AB149" s="806"/>
      <c r="AC149" s="806"/>
      <c r="AD149" s="806"/>
      <c r="AE149" s="806"/>
      <c r="AF149" s="806"/>
      <c r="AG149" s="806"/>
      <c r="AH149" s="806"/>
      <c r="AI149" s="806"/>
      <c r="AJ149" s="806"/>
      <c r="AK149" s="806"/>
      <c r="AL149" s="806"/>
      <c r="AM149" s="807"/>
      <c r="AN149" s="36"/>
      <c r="AO149" s="84"/>
      <c r="AP149" s="36"/>
      <c r="CB149" s="2"/>
      <c r="CC149" s="2"/>
      <c r="CE149" s="1" t="s">
        <v>2537</v>
      </c>
      <c r="CF149" s="1" t="s">
        <v>2539</v>
      </c>
    </row>
    <row r="150" spans="1:84" ht="15" hidden="1" customHeight="1">
      <c r="A150" s="40"/>
      <c r="B150" s="73"/>
      <c r="C150" s="1526"/>
      <c r="D150" s="1445"/>
      <c r="E150" s="1445"/>
      <c r="F150" s="1446"/>
      <c r="G150" s="1420"/>
      <c r="H150" s="1420"/>
      <c r="I150" s="1420"/>
      <c r="J150" s="1420"/>
      <c r="K150" s="1420"/>
      <c r="L150" s="1421"/>
      <c r="M150" s="1408" t="s">
        <v>126</v>
      </c>
      <c r="N150" s="1409"/>
      <c r="O150" s="1410"/>
      <c r="P150" s="13" t="str">
        <f>MID($M$149,COLUMN()-15,1)</f>
        <v/>
      </c>
      <c r="Q150" s="13" t="str">
        <f t="shared" ref="Q150:Y150" si="37">MID($M$149,COLUMN()-15,1)</f>
        <v/>
      </c>
      <c r="R150" s="13" t="str">
        <f t="shared" si="37"/>
        <v/>
      </c>
      <c r="S150" s="13" t="str">
        <f t="shared" si="37"/>
        <v/>
      </c>
      <c r="T150" s="13" t="str">
        <f t="shared" si="37"/>
        <v/>
      </c>
      <c r="U150" s="13" t="str">
        <f t="shared" si="37"/>
        <v/>
      </c>
      <c r="V150" s="13" t="str">
        <f t="shared" si="37"/>
        <v/>
      </c>
      <c r="W150" s="13" t="str">
        <f t="shared" si="37"/>
        <v/>
      </c>
      <c r="X150" s="13" t="str">
        <f t="shared" si="37"/>
        <v/>
      </c>
      <c r="Y150" s="13" t="str">
        <f t="shared" si="37"/>
        <v/>
      </c>
      <c r="Z150" s="963"/>
      <c r="AA150" s="964"/>
      <c r="AB150" s="964"/>
      <c r="AC150" s="964"/>
      <c r="AD150" s="964"/>
      <c r="AE150" s="964"/>
      <c r="AF150" s="964"/>
      <c r="AG150" s="964"/>
      <c r="AH150" s="964"/>
      <c r="AI150" s="964"/>
      <c r="AJ150" s="964"/>
      <c r="AK150" s="964"/>
      <c r="AL150" s="964"/>
      <c r="AM150" s="965"/>
      <c r="AN150" s="36"/>
      <c r="AO150" s="84"/>
      <c r="AP150" s="36"/>
      <c r="CC150" s="2"/>
      <c r="CE150" s="1" t="s">
        <v>2538</v>
      </c>
      <c r="CF150" s="1" t="s">
        <v>2540</v>
      </c>
    </row>
    <row r="151" spans="1:84" ht="15" customHeight="1">
      <c r="A151" s="35"/>
      <c r="B151" s="73"/>
      <c r="C151" s="1526"/>
      <c r="D151" s="1445"/>
      <c r="E151" s="1445"/>
      <c r="F151" s="1446"/>
      <c r="G151" s="1002" t="s">
        <v>65</v>
      </c>
      <c r="H151" s="1002"/>
      <c r="I151" s="1002"/>
      <c r="J151" s="1002"/>
      <c r="K151" s="1002"/>
      <c r="L151" s="1003"/>
      <c r="M151" s="867" t="s">
        <v>703</v>
      </c>
      <c r="N151" s="812"/>
      <c r="O151" s="812"/>
      <c r="P151" s="857"/>
      <c r="Q151" s="858"/>
      <c r="R151" s="44" t="s">
        <v>131</v>
      </c>
      <c r="S151" s="857"/>
      <c r="T151" s="858"/>
      <c r="U151" s="43" t="s">
        <v>132</v>
      </c>
      <c r="V151" s="857"/>
      <c r="W151" s="858"/>
      <c r="X151" s="43" t="s">
        <v>133</v>
      </c>
      <c r="Y151" s="964"/>
      <c r="Z151" s="964"/>
      <c r="AA151" s="964"/>
      <c r="AB151" s="964"/>
      <c r="AC151" s="964"/>
      <c r="AD151" s="964"/>
      <c r="AE151" s="964"/>
      <c r="AF151" s="964"/>
      <c r="AG151" s="964"/>
      <c r="AH151" s="964"/>
      <c r="AI151" s="964"/>
      <c r="AJ151" s="964"/>
      <c r="AK151" s="964"/>
      <c r="AL151" s="964"/>
      <c r="AM151" s="965"/>
      <c r="AN151" s="36"/>
      <c r="AO151" s="84"/>
      <c r="AP151" s="36"/>
      <c r="AR151" s="39"/>
      <c r="AS151" s="39"/>
      <c r="AT151" s="39"/>
      <c r="AU151" s="39"/>
      <c r="AV151" s="39"/>
      <c r="AW151" s="39"/>
      <c r="AX151" s="39"/>
      <c r="AY151" s="39"/>
      <c r="AZ151" s="39"/>
      <c r="BA151" s="39"/>
      <c r="BB151" s="39"/>
      <c r="BC151" s="39"/>
      <c r="BD151" s="39"/>
      <c r="BE151" s="39"/>
      <c r="BF151" s="39"/>
      <c r="BG151" s="39"/>
      <c r="BH151" s="39"/>
      <c r="BI151" s="39"/>
      <c r="BL151" s="7" t="str">
        <f>IF(M151="選択▼","",M151&amp;P151&amp;R151&amp;S151&amp;U151&amp;V151&amp;X151)</f>
        <v/>
      </c>
      <c r="BM151" s="20" t="str">
        <f>MID(P151,COLUMN()-64,1)</f>
        <v/>
      </c>
      <c r="BN151" s="20" t="str">
        <f>MID(P151,COLUMN()-64,1)</f>
        <v/>
      </c>
      <c r="BO151" s="20" t="str">
        <f>MID(S151,COLUMN()-66,1)</f>
        <v/>
      </c>
      <c r="BP151" s="20" t="str">
        <f>MID(S151,COLUMN()-66,1)</f>
        <v/>
      </c>
      <c r="BQ151" s="20" t="str">
        <f>MID(V151,COLUMN()-68,1)</f>
        <v/>
      </c>
      <c r="BR151" s="20" t="str">
        <f>MID(V151,COLUMN()-68,1)</f>
        <v/>
      </c>
      <c r="BS151" s="25" t="str">
        <f>IF(★その他入力!M151="平成","H",IF(★その他入力!M151="昭和","S",IF(★その他入力!M151="大正","T",IF(★その他入力!M151="明治","M",""))))</f>
        <v/>
      </c>
      <c r="CC151" s="2"/>
      <c r="CE151" s="1" t="s">
        <v>2539</v>
      </c>
      <c r="CF151" s="1" t="s">
        <v>2541</v>
      </c>
    </row>
    <row r="152" spans="1:84" ht="15" customHeight="1">
      <c r="A152" s="35"/>
      <c r="B152" s="73"/>
      <c r="C152" s="1526"/>
      <c r="D152" s="1445"/>
      <c r="E152" s="1445"/>
      <c r="F152" s="1446"/>
      <c r="G152" s="1002" t="s">
        <v>392</v>
      </c>
      <c r="H152" s="1002"/>
      <c r="I152" s="1002"/>
      <c r="J152" s="1002"/>
      <c r="K152" s="1002"/>
      <c r="L152" s="1003"/>
      <c r="M152" s="867" t="s">
        <v>818</v>
      </c>
      <c r="N152" s="812"/>
      <c r="O152" s="812"/>
      <c r="P152" s="813"/>
      <c r="Q152" s="1396"/>
      <c r="R152" s="1396"/>
      <c r="S152" s="1396"/>
      <c r="T152" s="1396"/>
      <c r="U152" s="1396"/>
      <c r="V152" s="1396"/>
      <c r="W152" s="1396"/>
      <c r="X152" s="1396"/>
      <c r="Y152" s="1396"/>
      <c r="Z152" s="1396"/>
      <c r="AA152" s="1396"/>
      <c r="AB152" s="1396"/>
      <c r="AC152" s="1396"/>
      <c r="AD152" s="1396"/>
      <c r="AE152" s="1396"/>
      <c r="AF152" s="1396"/>
      <c r="AG152" s="1396"/>
      <c r="AH152" s="1396"/>
      <c r="AI152" s="1396"/>
      <c r="AJ152" s="1396"/>
      <c r="AK152" s="1396"/>
      <c r="AL152" s="1396"/>
      <c r="AM152" s="1396"/>
      <c r="AN152" s="36"/>
      <c r="AO152" s="84"/>
      <c r="AP152" s="36"/>
      <c r="BL152" s="124" t="str">
        <f>IF(M152="選択　▼","",RIGHT(M152,1))</f>
        <v/>
      </c>
      <c r="CE152" s="1" t="s">
        <v>2540</v>
      </c>
      <c r="CF152" s="1" t="s">
        <v>2542</v>
      </c>
    </row>
    <row r="153" spans="1:84" ht="15" customHeight="1">
      <c r="A153" s="35"/>
      <c r="B153" s="73"/>
      <c r="C153" s="1526"/>
      <c r="D153" s="1445"/>
      <c r="E153" s="1445"/>
      <c r="F153" s="1446"/>
      <c r="G153" s="1002" t="s">
        <v>396</v>
      </c>
      <c r="H153" s="1002"/>
      <c r="I153" s="1002"/>
      <c r="J153" s="1002"/>
      <c r="K153" s="1002"/>
      <c r="L153" s="1003"/>
      <c r="M153" s="891"/>
      <c r="N153" s="892"/>
      <c r="O153" s="892"/>
      <c r="P153" s="893"/>
      <c r="Q153" s="1388" t="s">
        <v>1099</v>
      </c>
      <c r="R153" s="1389"/>
      <c r="S153" s="1389"/>
      <c r="T153" s="1389"/>
      <c r="U153" s="1389"/>
      <c r="V153" s="1389"/>
      <c r="W153" s="1389"/>
      <c r="X153" s="1389"/>
      <c r="Y153" s="1389"/>
      <c r="Z153" s="1389"/>
      <c r="AA153" s="1389"/>
      <c r="AB153" s="1389"/>
      <c r="AC153" s="1389"/>
      <c r="AD153" s="1389"/>
      <c r="AE153" s="1389"/>
      <c r="AF153" s="1389"/>
      <c r="AG153" s="1389"/>
      <c r="AH153" s="1389"/>
      <c r="AI153" s="1389"/>
      <c r="AJ153" s="1389"/>
      <c r="AK153" s="1389"/>
      <c r="AL153" s="1389"/>
      <c r="AM153" s="1395"/>
      <c r="AN153" s="36"/>
      <c r="AO153" s="84"/>
      <c r="AP153" s="36"/>
      <c r="CE153" s="1" t="s">
        <v>2541</v>
      </c>
      <c r="CF153" s="1" t="s">
        <v>2543</v>
      </c>
    </row>
    <row r="154" spans="1:84" ht="15" customHeight="1">
      <c r="A154" s="35"/>
      <c r="B154" s="73"/>
      <c r="C154" s="1526"/>
      <c r="D154" s="1445"/>
      <c r="E154" s="1445"/>
      <c r="F154" s="1446"/>
      <c r="G154" s="1002" t="s">
        <v>397</v>
      </c>
      <c r="H154" s="1002"/>
      <c r="I154" s="1002"/>
      <c r="J154" s="1002"/>
      <c r="K154" s="1002"/>
      <c r="L154" s="1003"/>
      <c r="M154" s="867" t="s">
        <v>818</v>
      </c>
      <c r="N154" s="812"/>
      <c r="O154" s="812"/>
      <c r="P154" s="813"/>
      <c r="Q154" s="1388" t="s">
        <v>409</v>
      </c>
      <c r="R154" s="1389"/>
      <c r="S154" s="1389"/>
      <c r="T154" s="1389"/>
      <c r="U154" s="1389"/>
      <c r="V154" s="1389"/>
      <c r="W154" s="1389"/>
      <c r="X154" s="1389"/>
      <c r="Y154" s="1389"/>
      <c r="Z154" s="1389"/>
      <c r="AA154" s="1389"/>
      <c r="AB154" s="1389"/>
      <c r="AC154" s="1389"/>
      <c r="AD154" s="1389"/>
      <c r="AE154" s="1389"/>
      <c r="AF154" s="1389"/>
      <c r="AG154" s="1389"/>
      <c r="AH154" s="1389"/>
      <c r="AI154" s="1389"/>
      <c r="AJ154" s="1389"/>
      <c r="AK154" s="1389"/>
      <c r="AL154" s="1389"/>
      <c r="AM154" s="1395"/>
      <c r="AN154" s="36"/>
      <c r="AO154" s="84"/>
      <c r="AP154" s="36"/>
      <c r="BL154" s="124" t="str">
        <f>IF(M154="選択　▼","",M154)</f>
        <v/>
      </c>
      <c r="CE154" s="1" t="s">
        <v>2542</v>
      </c>
      <c r="CF154" s="1" t="s">
        <v>2544</v>
      </c>
    </row>
    <row r="155" spans="1:84" ht="15" customHeight="1">
      <c r="A155" s="35"/>
      <c r="B155" s="73"/>
      <c r="C155" s="1526"/>
      <c r="D155" s="1445"/>
      <c r="E155" s="1445"/>
      <c r="F155" s="1446"/>
      <c r="G155" s="1397" t="s">
        <v>875</v>
      </c>
      <c r="H155" s="1397"/>
      <c r="I155" s="1397"/>
      <c r="J155" s="1397"/>
      <c r="K155" s="1397"/>
      <c r="L155" s="1398"/>
      <c r="M155" s="1048"/>
      <c r="N155" s="1049"/>
      <c r="O155" s="1049"/>
      <c r="P155" s="1049"/>
      <c r="Q155" s="1049"/>
      <c r="R155" s="1049"/>
      <c r="S155" s="1049"/>
      <c r="T155" s="1049"/>
      <c r="U155" s="1049"/>
      <c r="V155" s="1049"/>
      <c r="W155" s="1050"/>
      <c r="X155" s="836" t="s">
        <v>412</v>
      </c>
      <c r="Y155" s="837"/>
      <c r="Z155" s="837"/>
      <c r="AA155" s="837"/>
      <c r="AB155" s="837"/>
      <c r="AC155" s="837"/>
      <c r="AD155" s="837"/>
      <c r="AE155" s="837"/>
      <c r="AF155" s="837"/>
      <c r="AG155" s="837"/>
      <c r="AH155" s="837"/>
      <c r="AI155" s="837"/>
      <c r="AJ155" s="837"/>
      <c r="AK155" s="837"/>
      <c r="AL155" s="837"/>
      <c r="AM155" s="838"/>
      <c r="AN155" s="36"/>
      <c r="AO155" s="84"/>
      <c r="AP155" s="36"/>
      <c r="BL155" s="7" t="str">
        <f>LEFT(M155,1)</f>
        <v/>
      </c>
      <c r="BM155" s="20" t="str">
        <f t="shared" ref="BM155" si="38">MID($BL155,COLUMN()-64,1)</f>
        <v/>
      </c>
      <c r="CE155" s="1" t="s">
        <v>2543</v>
      </c>
      <c r="CF155" s="1" t="s">
        <v>2545</v>
      </c>
    </row>
    <row r="156" spans="1:84" ht="15" customHeight="1" thickBot="1">
      <c r="A156" s="35"/>
      <c r="B156" s="73"/>
      <c r="C156" s="1526"/>
      <c r="D156" s="1462"/>
      <c r="E156" s="1462"/>
      <c r="F156" s="1463"/>
      <c r="G156" s="1460"/>
      <c r="H156" s="1460"/>
      <c r="I156" s="1460"/>
      <c r="J156" s="1460"/>
      <c r="K156" s="1460"/>
      <c r="L156" s="1461"/>
      <c r="M156" s="1384"/>
      <c r="N156" s="1385"/>
      <c r="O156" s="1385"/>
      <c r="P156" s="1386"/>
      <c r="Q156" s="80" t="s">
        <v>7</v>
      </c>
      <c r="R156" s="1387"/>
      <c r="S156" s="1387"/>
      <c r="T156" s="1387"/>
      <c r="U156" s="1387"/>
      <c r="V156" s="1390" t="s">
        <v>6</v>
      </c>
      <c r="W156" s="1391"/>
      <c r="X156" s="1392" t="s">
        <v>487</v>
      </c>
      <c r="Y156" s="1393"/>
      <c r="Z156" s="1393"/>
      <c r="AA156" s="1393"/>
      <c r="AB156" s="1393"/>
      <c r="AC156" s="1393"/>
      <c r="AD156" s="1393"/>
      <c r="AE156" s="1393"/>
      <c r="AF156" s="1393"/>
      <c r="AG156" s="1393"/>
      <c r="AH156" s="1393"/>
      <c r="AI156" s="1393"/>
      <c r="AJ156" s="1393"/>
      <c r="AK156" s="1393"/>
      <c r="AL156" s="1393"/>
      <c r="AM156" s="1394"/>
      <c r="AN156" s="36"/>
      <c r="AO156" s="84"/>
      <c r="AP156" s="36"/>
      <c r="BL156" s="11" t="str">
        <f>M156&amp;R156</f>
        <v/>
      </c>
      <c r="CE156" s="1" t="s">
        <v>2544</v>
      </c>
      <c r="CF156" s="1" t="s">
        <v>2546</v>
      </c>
    </row>
    <row r="157" spans="1:84" ht="15" customHeight="1" thickTop="1">
      <c r="A157" s="35"/>
      <c r="B157" s="73"/>
      <c r="C157" s="1526"/>
      <c r="D157" s="1414" t="s">
        <v>469</v>
      </c>
      <c r="E157" s="1414"/>
      <c r="F157" s="1415"/>
      <c r="G157" s="708" t="s">
        <v>366</v>
      </c>
      <c r="H157" s="708"/>
      <c r="I157" s="708"/>
      <c r="J157" s="708"/>
      <c r="K157" s="708"/>
      <c r="L157" s="1403"/>
      <c r="M157" s="1457"/>
      <c r="N157" s="1458"/>
      <c r="O157" s="1458"/>
      <c r="P157" s="1458"/>
      <c r="Q157" s="1458"/>
      <c r="R157" s="1458"/>
      <c r="S157" s="1458"/>
      <c r="T157" s="1459"/>
      <c r="U157" s="806" t="s">
        <v>551</v>
      </c>
      <c r="V157" s="806"/>
      <c r="W157" s="806"/>
      <c r="X157" s="806"/>
      <c r="Y157" s="806"/>
      <c r="Z157" s="806"/>
      <c r="AA157" s="806"/>
      <c r="AB157" s="806"/>
      <c r="AC157" s="806"/>
      <c r="AD157" s="806"/>
      <c r="AE157" s="806"/>
      <c r="AF157" s="806"/>
      <c r="AG157" s="806"/>
      <c r="AH157" s="806"/>
      <c r="AI157" s="806"/>
      <c r="AJ157" s="806"/>
      <c r="AK157" s="806"/>
      <c r="AL157" s="806"/>
      <c r="AM157" s="807"/>
      <c r="AN157" s="36"/>
      <c r="AO157" s="84"/>
      <c r="AP157" s="36"/>
      <c r="CE157" s="1" t="s">
        <v>2545</v>
      </c>
      <c r="CF157" s="1" t="s">
        <v>2547</v>
      </c>
    </row>
    <row r="158" spans="1:84" ht="15" hidden="1" customHeight="1">
      <c r="A158" s="40"/>
      <c r="B158" s="73"/>
      <c r="C158" s="1526"/>
      <c r="D158" s="1414"/>
      <c r="E158" s="1414"/>
      <c r="F158" s="1415"/>
      <c r="G158" s="1420"/>
      <c r="H158" s="1420"/>
      <c r="I158" s="1420"/>
      <c r="J158" s="1420"/>
      <c r="K158" s="1420"/>
      <c r="L158" s="1421"/>
      <c r="M158" s="1408" t="s">
        <v>126</v>
      </c>
      <c r="N158" s="1409"/>
      <c r="O158" s="1410"/>
      <c r="P158" s="13" t="str">
        <f>MID($M$149,COLUMN()-15,1)</f>
        <v/>
      </c>
      <c r="Q158" s="13" t="str">
        <f t="shared" ref="Q158:Y158" si="39">MID($M$149,COLUMN()-15,1)</f>
        <v/>
      </c>
      <c r="R158" s="13" t="str">
        <f t="shared" si="39"/>
        <v/>
      </c>
      <c r="S158" s="13" t="str">
        <f t="shared" si="39"/>
        <v/>
      </c>
      <c r="T158" s="13" t="str">
        <f t="shared" si="39"/>
        <v/>
      </c>
      <c r="U158" s="13" t="str">
        <f t="shared" si="39"/>
        <v/>
      </c>
      <c r="V158" s="13" t="str">
        <f t="shared" si="39"/>
        <v/>
      </c>
      <c r="W158" s="13" t="str">
        <f t="shared" si="39"/>
        <v/>
      </c>
      <c r="X158" s="13" t="str">
        <f t="shared" si="39"/>
        <v/>
      </c>
      <c r="Y158" s="13" t="str">
        <f t="shared" si="39"/>
        <v/>
      </c>
      <c r="Z158" s="963"/>
      <c r="AA158" s="964"/>
      <c r="AB158" s="964"/>
      <c r="AC158" s="964"/>
      <c r="AD158" s="964"/>
      <c r="AE158" s="964"/>
      <c r="AF158" s="964"/>
      <c r="AG158" s="964"/>
      <c r="AH158" s="964"/>
      <c r="AI158" s="964"/>
      <c r="AJ158" s="964"/>
      <c r="AK158" s="964"/>
      <c r="AL158" s="964"/>
      <c r="AM158" s="965"/>
      <c r="AN158" s="36"/>
      <c r="AO158" s="84"/>
      <c r="AP158" s="36"/>
      <c r="CE158" s="1" t="s">
        <v>2546</v>
      </c>
      <c r="CF158" s="1" t="s">
        <v>2548</v>
      </c>
    </row>
    <row r="159" spans="1:84" ht="15" customHeight="1">
      <c r="A159" s="35"/>
      <c r="B159" s="73"/>
      <c r="C159" s="1526"/>
      <c r="D159" s="1414"/>
      <c r="E159" s="1414"/>
      <c r="F159" s="1415"/>
      <c r="G159" s="1002" t="s">
        <v>65</v>
      </c>
      <c r="H159" s="1002"/>
      <c r="I159" s="1002"/>
      <c r="J159" s="1002"/>
      <c r="K159" s="1002"/>
      <c r="L159" s="1003"/>
      <c r="M159" s="867" t="s">
        <v>703</v>
      </c>
      <c r="N159" s="812"/>
      <c r="O159" s="812"/>
      <c r="P159" s="857"/>
      <c r="Q159" s="858"/>
      <c r="R159" s="44" t="s">
        <v>131</v>
      </c>
      <c r="S159" s="857"/>
      <c r="T159" s="858"/>
      <c r="U159" s="43" t="s">
        <v>132</v>
      </c>
      <c r="V159" s="857"/>
      <c r="W159" s="858"/>
      <c r="X159" s="43" t="s">
        <v>133</v>
      </c>
      <c r="Y159" s="964"/>
      <c r="Z159" s="964"/>
      <c r="AA159" s="964"/>
      <c r="AB159" s="964"/>
      <c r="AC159" s="964"/>
      <c r="AD159" s="964"/>
      <c r="AE159" s="964"/>
      <c r="AF159" s="964"/>
      <c r="AG159" s="964"/>
      <c r="AH159" s="964"/>
      <c r="AI159" s="964"/>
      <c r="AJ159" s="964"/>
      <c r="AK159" s="964"/>
      <c r="AL159" s="964"/>
      <c r="AM159" s="965"/>
      <c r="AN159" s="36"/>
      <c r="AO159" s="84"/>
      <c r="AP159" s="36"/>
      <c r="AR159" s="39"/>
      <c r="AS159" s="39"/>
      <c r="AT159" s="39"/>
      <c r="AU159" s="39"/>
      <c r="AV159" s="39"/>
      <c r="AW159" s="39"/>
      <c r="AX159" s="39"/>
      <c r="AY159" s="39"/>
      <c r="AZ159" s="39"/>
      <c r="BA159" s="39"/>
      <c r="BB159" s="39"/>
      <c r="BC159" s="39"/>
      <c r="BD159" s="39"/>
      <c r="BE159" s="39"/>
      <c r="BF159" s="39"/>
      <c r="BG159" s="39"/>
      <c r="BH159" s="39"/>
      <c r="BI159" s="39"/>
      <c r="BL159" s="7" t="str">
        <f>IF(M159="選択▼","",M159&amp;P159&amp;R159&amp;S159&amp;U159&amp;V159&amp;X159)</f>
        <v/>
      </c>
      <c r="BM159" s="20" t="str">
        <f>MID(P159,COLUMN()-64,1)</f>
        <v/>
      </c>
      <c r="BN159" s="20" t="str">
        <f>MID(P159,COLUMN()-64,1)</f>
        <v/>
      </c>
      <c r="BO159" s="20" t="str">
        <f>MID(S159,COLUMN()-66,1)</f>
        <v/>
      </c>
      <c r="BP159" s="20" t="str">
        <f>MID(S159,COLUMN()-66,1)</f>
        <v/>
      </c>
      <c r="BQ159" s="20" t="str">
        <f>MID(V159,COLUMN()-68,1)</f>
        <v/>
      </c>
      <c r="BR159" s="20" t="str">
        <f>MID(V159,COLUMN()-68,1)</f>
        <v/>
      </c>
      <c r="BS159" s="25" t="str">
        <f>IF(★その他入力!M159="平成","H",IF(★その他入力!M159="昭和","S",IF(★その他入力!M159="大正","T",IF(★その他入力!M159="明治","M",""))))</f>
        <v/>
      </c>
      <c r="CE159" s="1" t="s">
        <v>2547</v>
      </c>
      <c r="CF159" s="1" t="s">
        <v>2549</v>
      </c>
    </row>
    <row r="160" spans="1:84" ht="15" customHeight="1">
      <c r="A160" s="35"/>
      <c r="B160" s="73"/>
      <c r="C160" s="1526"/>
      <c r="D160" s="1414"/>
      <c r="E160" s="1414"/>
      <c r="F160" s="1415"/>
      <c r="G160" s="1002" t="s">
        <v>392</v>
      </c>
      <c r="H160" s="1002"/>
      <c r="I160" s="1002"/>
      <c r="J160" s="1002"/>
      <c r="K160" s="1002"/>
      <c r="L160" s="1003"/>
      <c r="M160" s="867" t="s">
        <v>818</v>
      </c>
      <c r="N160" s="812"/>
      <c r="O160" s="812"/>
      <c r="P160" s="813"/>
      <c r="Q160" s="1396"/>
      <c r="R160" s="1396"/>
      <c r="S160" s="1396"/>
      <c r="T160" s="1396"/>
      <c r="U160" s="1396"/>
      <c r="V160" s="1396"/>
      <c r="W160" s="1396"/>
      <c r="X160" s="1396"/>
      <c r="Y160" s="1396"/>
      <c r="Z160" s="1396"/>
      <c r="AA160" s="1396"/>
      <c r="AB160" s="1396"/>
      <c r="AC160" s="1396"/>
      <c r="AD160" s="1396"/>
      <c r="AE160" s="1396"/>
      <c r="AF160" s="1396"/>
      <c r="AG160" s="1396"/>
      <c r="AH160" s="1396"/>
      <c r="AI160" s="1396"/>
      <c r="AJ160" s="1396"/>
      <c r="AK160" s="1396"/>
      <c r="AL160" s="1396"/>
      <c r="AM160" s="1396"/>
      <c r="AN160" s="36"/>
      <c r="AO160" s="84"/>
      <c r="AP160" s="36"/>
      <c r="BL160" s="124" t="str">
        <f>IF(M160="選択　▼","",RIGHT(M160,1))</f>
        <v/>
      </c>
      <c r="CE160" s="1" t="s">
        <v>2548</v>
      </c>
      <c r="CF160" s="1" t="s">
        <v>2550</v>
      </c>
    </row>
    <row r="161" spans="1:84" ht="15" customHeight="1">
      <c r="A161" s="35"/>
      <c r="B161" s="73"/>
      <c r="C161" s="1526"/>
      <c r="D161" s="1414"/>
      <c r="E161" s="1414"/>
      <c r="F161" s="1415"/>
      <c r="G161" s="1002" t="s">
        <v>396</v>
      </c>
      <c r="H161" s="1002"/>
      <c r="I161" s="1002"/>
      <c r="J161" s="1002"/>
      <c r="K161" s="1002"/>
      <c r="L161" s="1003"/>
      <c r="M161" s="891"/>
      <c r="N161" s="892"/>
      <c r="O161" s="892"/>
      <c r="P161" s="893"/>
      <c r="Q161" s="1388" t="s">
        <v>1099</v>
      </c>
      <c r="R161" s="1389"/>
      <c r="S161" s="1389"/>
      <c r="T161" s="1389"/>
      <c r="U161" s="1389"/>
      <c r="V161" s="1389"/>
      <c r="W161" s="1389"/>
      <c r="X161" s="1389"/>
      <c r="Y161" s="1389"/>
      <c r="Z161" s="1389"/>
      <c r="AA161" s="1389"/>
      <c r="AB161" s="1389"/>
      <c r="AC161" s="1389"/>
      <c r="AD161" s="1389"/>
      <c r="AE161" s="1389"/>
      <c r="AF161" s="1389"/>
      <c r="AG161" s="1389"/>
      <c r="AH161" s="1389"/>
      <c r="AI161" s="1389"/>
      <c r="AJ161" s="1389"/>
      <c r="AK161" s="1389"/>
      <c r="AL161" s="1389"/>
      <c r="AM161" s="1395"/>
      <c r="AN161" s="36"/>
      <c r="AO161" s="84"/>
      <c r="AP161" s="36"/>
      <c r="CE161" s="1" t="s">
        <v>2549</v>
      </c>
      <c r="CF161" s="1" t="s">
        <v>2551</v>
      </c>
    </row>
    <row r="162" spans="1:84" ht="15" customHeight="1">
      <c r="A162" s="35"/>
      <c r="B162" s="73"/>
      <c r="C162" s="1526"/>
      <c r="D162" s="1414"/>
      <c r="E162" s="1414"/>
      <c r="F162" s="1415"/>
      <c r="G162" s="1002" t="s">
        <v>397</v>
      </c>
      <c r="H162" s="1002"/>
      <c r="I162" s="1002"/>
      <c r="J162" s="1002"/>
      <c r="K162" s="1002"/>
      <c r="L162" s="1003"/>
      <c r="M162" s="867" t="s">
        <v>818</v>
      </c>
      <c r="N162" s="812"/>
      <c r="O162" s="812"/>
      <c r="P162" s="813"/>
      <c r="Q162" s="1388" t="s">
        <v>409</v>
      </c>
      <c r="R162" s="1389"/>
      <c r="S162" s="1389"/>
      <c r="T162" s="1389"/>
      <c r="U162" s="1389"/>
      <c r="V162" s="1389"/>
      <c r="W162" s="1389"/>
      <c r="X162" s="1389"/>
      <c r="Y162" s="1389"/>
      <c r="Z162" s="1389"/>
      <c r="AA162" s="1389"/>
      <c r="AB162" s="1389"/>
      <c r="AC162" s="1389"/>
      <c r="AD162" s="1389"/>
      <c r="AE162" s="1389"/>
      <c r="AF162" s="1389"/>
      <c r="AG162" s="1389"/>
      <c r="AH162" s="1389"/>
      <c r="AI162" s="1389"/>
      <c r="AJ162" s="1389"/>
      <c r="AK162" s="1389"/>
      <c r="AL162" s="1389"/>
      <c r="AM162" s="1395"/>
      <c r="AN162" s="36"/>
      <c r="AO162" s="84"/>
      <c r="AP162" s="36"/>
      <c r="BL162" s="124" t="str">
        <f>IF(M162="選択　▼","",M162)</f>
        <v/>
      </c>
      <c r="CE162" s="1" t="s">
        <v>2550</v>
      </c>
      <c r="CF162" s="1" t="s">
        <v>2552</v>
      </c>
    </row>
    <row r="163" spans="1:84" ht="15" customHeight="1">
      <c r="A163" s="35"/>
      <c r="B163" s="73"/>
      <c r="C163" s="1526"/>
      <c r="D163" s="1414"/>
      <c r="E163" s="1414"/>
      <c r="F163" s="1415"/>
      <c r="G163" s="1397" t="s">
        <v>875</v>
      </c>
      <c r="H163" s="1397"/>
      <c r="I163" s="1397"/>
      <c r="J163" s="1397"/>
      <c r="K163" s="1397"/>
      <c r="L163" s="1398"/>
      <c r="M163" s="1048"/>
      <c r="N163" s="1049"/>
      <c r="O163" s="1049"/>
      <c r="P163" s="1049"/>
      <c r="Q163" s="1049"/>
      <c r="R163" s="1049"/>
      <c r="S163" s="1049"/>
      <c r="T163" s="1049"/>
      <c r="U163" s="1049"/>
      <c r="V163" s="1049"/>
      <c r="W163" s="1050"/>
      <c r="X163" s="836" t="s">
        <v>412</v>
      </c>
      <c r="Y163" s="837"/>
      <c r="Z163" s="837"/>
      <c r="AA163" s="837"/>
      <c r="AB163" s="837"/>
      <c r="AC163" s="837"/>
      <c r="AD163" s="837"/>
      <c r="AE163" s="837"/>
      <c r="AF163" s="837"/>
      <c r="AG163" s="837"/>
      <c r="AH163" s="837"/>
      <c r="AI163" s="837"/>
      <c r="AJ163" s="837"/>
      <c r="AK163" s="837"/>
      <c r="AL163" s="837"/>
      <c r="AM163" s="838"/>
      <c r="AN163" s="36"/>
      <c r="AO163" s="84"/>
      <c r="AP163" s="36"/>
      <c r="BL163" s="7" t="str">
        <f>LEFT(M163,1)</f>
        <v/>
      </c>
      <c r="BM163" s="20" t="str">
        <f t="shared" ref="BM163" si="40">MID($BL163,COLUMN()-64,1)</f>
        <v/>
      </c>
      <c r="CE163" s="1" t="s">
        <v>2551</v>
      </c>
      <c r="CF163" s="1" t="s">
        <v>2553</v>
      </c>
    </row>
    <row r="164" spans="1:84" ht="15" customHeight="1" thickBot="1">
      <c r="A164" s="35"/>
      <c r="B164" s="73"/>
      <c r="C164" s="1526"/>
      <c r="D164" s="1416"/>
      <c r="E164" s="1416"/>
      <c r="F164" s="1417"/>
      <c r="G164" s="1460"/>
      <c r="H164" s="1460"/>
      <c r="I164" s="1460"/>
      <c r="J164" s="1460"/>
      <c r="K164" s="1460"/>
      <c r="L164" s="1461"/>
      <c r="M164" s="1384"/>
      <c r="N164" s="1385"/>
      <c r="O164" s="1385"/>
      <c r="P164" s="1386"/>
      <c r="Q164" s="80" t="s">
        <v>7</v>
      </c>
      <c r="R164" s="1387"/>
      <c r="S164" s="1387"/>
      <c r="T164" s="1387"/>
      <c r="U164" s="1387"/>
      <c r="V164" s="1390" t="s">
        <v>6</v>
      </c>
      <c r="W164" s="1391"/>
      <c r="X164" s="1392" t="s">
        <v>487</v>
      </c>
      <c r="Y164" s="1393"/>
      <c r="Z164" s="1393"/>
      <c r="AA164" s="1393"/>
      <c r="AB164" s="1393"/>
      <c r="AC164" s="1393"/>
      <c r="AD164" s="1393"/>
      <c r="AE164" s="1393"/>
      <c r="AF164" s="1393"/>
      <c r="AG164" s="1393"/>
      <c r="AH164" s="1393"/>
      <c r="AI164" s="1393"/>
      <c r="AJ164" s="1393"/>
      <c r="AK164" s="1393"/>
      <c r="AL164" s="1393"/>
      <c r="AM164" s="1394"/>
      <c r="AN164" s="36"/>
      <c r="AO164" s="84"/>
      <c r="AP164" s="36"/>
      <c r="BL164" s="11" t="str">
        <f>M164&amp;R164</f>
        <v/>
      </c>
      <c r="CE164" s="1" t="s">
        <v>2552</v>
      </c>
      <c r="CF164" s="1" t="s">
        <v>2554</v>
      </c>
    </row>
    <row r="165" spans="1:84" ht="15" customHeight="1" thickTop="1">
      <c r="A165" s="35"/>
      <c r="B165" s="73"/>
      <c r="C165" s="1526"/>
      <c r="D165" s="1445" t="s">
        <v>470</v>
      </c>
      <c r="E165" s="1445"/>
      <c r="F165" s="1446"/>
      <c r="G165" s="708" t="s">
        <v>366</v>
      </c>
      <c r="H165" s="708"/>
      <c r="I165" s="708"/>
      <c r="J165" s="708"/>
      <c r="K165" s="708"/>
      <c r="L165" s="1403"/>
      <c r="M165" s="1457"/>
      <c r="N165" s="1458"/>
      <c r="O165" s="1458"/>
      <c r="P165" s="1458"/>
      <c r="Q165" s="1458"/>
      <c r="R165" s="1458"/>
      <c r="S165" s="1458"/>
      <c r="T165" s="1459"/>
      <c r="U165" s="806" t="s">
        <v>551</v>
      </c>
      <c r="V165" s="806"/>
      <c r="W165" s="806"/>
      <c r="X165" s="806"/>
      <c r="Y165" s="806"/>
      <c r="Z165" s="806"/>
      <c r="AA165" s="806"/>
      <c r="AB165" s="806"/>
      <c r="AC165" s="806"/>
      <c r="AD165" s="806"/>
      <c r="AE165" s="806"/>
      <c r="AF165" s="806"/>
      <c r="AG165" s="806"/>
      <c r="AH165" s="806"/>
      <c r="AI165" s="806"/>
      <c r="AJ165" s="806"/>
      <c r="AK165" s="806"/>
      <c r="AL165" s="806"/>
      <c r="AM165" s="807"/>
      <c r="AN165" s="36"/>
      <c r="AO165" s="84"/>
      <c r="AP165" s="36"/>
      <c r="CE165" s="1" t="s">
        <v>2553</v>
      </c>
      <c r="CF165" s="1" t="s">
        <v>2555</v>
      </c>
    </row>
    <row r="166" spans="1:84" ht="15" hidden="1" customHeight="1">
      <c r="A166" s="40"/>
      <c r="B166" s="73"/>
      <c r="C166" s="1526"/>
      <c r="D166" s="1445"/>
      <c r="E166" s="1445"/>
      <c r="F166" s="1446"/>
      <c r="G166" s="1420"/>
      <c r="H166" s="1420"/>
      <c r="I166" s="1420"/>
      <c r="J166" s="1420"/>
      <c r="K166" s="1420"/>
      <c r="L166" s="1421"/>
      <c r="M166" s="1408" t="s">
        <v>126</v>
      </c>
      <c r="N166" s="1409"/>
      <c r="O166" s="1410"/>
      <c r="P166" s="13" t="str">
        <f>MID($M$149,COLUMN()-15,1)</f>
        <v/>
      </c>
      <c r="Q166" s="13" t="str">
        <f t="shared" ref="Q166:Y166" si="41">MID($M$149,COLUMN()-15,1)</f>
        <v/>
      </c>
      <c r="R166" s="13" t="str">
        <f t="shared" si="41"/>
        <v/>
      </c>
      <c r="S166" s="13" t="str">
        <f t="shared" si="41"/>
        <v/>
      </c>
      <c r="T166" s="13" t="str">
        <f t="shared" si="41"/>
        <v/>
      </c>
      <c r="U166" s="13" t="str">
        <f t="shared" si="41"/>
        <v/>
      </c>
      <c r="V166" s="13" t="str">
        <f t="shared" si="41"/>
        <v/>
      </c>
      <c r="W166" s="13" t="str">
        <f t="shared" si="41"/>
        <v/>
      </c>
      <c r="X166" s="13" t="str">
        <f t="shared" si="41"/>
        <v/>
      </c>
      <c r="Y166" s="13" t="str">
        <f t="shared" si="41"/>
        <v/>
      </c>
      <c r="Z166" s="963"/>
      <c r="AA166" s="964"/>
      <c r="AB166" s="964"/>
      <c r="AC166" s="964"/>
      <c r="AD166" s="964"/>
      <c r="AE166" s="964"/>
      <c r="AF166" s="964"/>
      <c r="AG166" s="964"/>
      <c r="AH166" s="964"/>
      <c r="AI166" s="964"/>
      <c r="AJ166" s="964"/>
      <c r="AK166" s="964"/>
      <c r="AL166" s="964"/>
      <c r="AM166" s="965"/>
      <c r="AN166" s="36"/>
      <c r="AO166" s="84"/>
      <c r="AP166" s="36"/>
      <c r="CE166" s="1" t="s">
        <v>2554</v>
      </c>
      <c r="CF166" s="1" t="s">
        <v>2556</v>
      </c>
    </row>
    <row r="167" spans="1:84" ht="15" customHeight="1">
      <c r="A167" s="35"/>
      <c r="B167" s="73"/>
      <c r="C167" s="1526"/>
      <c r="D167" s="1445"/>
      <c r="E167" s="1445"/>
      <c r="F167" s="1446"/>
      <c r="G167" s="1002" t="s">
        <v>65</v>
      </c>
      <c r="H167" s="1002"/>
      <c r="I167" s="1002"/>
      <c r="J167" s="1002"/>
      <c r="K167" s="1002"/>
      <c r="L167" s="1003"/>
      <c r="M167" s="867" t="s">
        <v>703</v>
      </c>
      <c r="N167" s="812"/>
      <c r="O167" s="812"/>
      <c r="P167" s="857"/>
      <c r="Q167" s="858"/>
      <c r="R167" s="44" t="s">
        <v>131</v>
      </c>
      <c r="S167" s="857"/>
      <c r="T167" s="858"/>
      <c r="U167" s="43" t="s">
        <v>132</v>
      </c>
      <c r="V167" s="857"/>
      <c r="W167" s="858"/>
      <c r="X167" s="43" t="s">
        <v>133</v>
      </c>
      <c r="Y167" s="964"/>
      <c r="Z167" s="964"/>
      <c r="AA167" s="964"/>
      <c r="AB167" s="964"/>
      <c r="AC167" s="964"/>
      <c r="AD167" s="964"/>
      <c r="AE167" s="964"/>
      <c r="AF167" s="964"/>
      <c r="AG167" s="964"/>
      <c r="AH167" s="964"/>
      <c r="AI167" s="964"/>
      <c r="AJ167" s="964"/>
      <c r="AK167" s="964"/>
      <c r="AL167" s="964"/>
      <c r="AM167" s="965"/>
      <c r="AN167" s="36"/>
      <c r="AO167" s="84"/>
      <c r="AP167" s="36"/>
      <c r="AR167" s="39"/>
      <c r="AS167" s="39"/>
      <c r="AT167" s="39"/>
      <c r="AU167" s="39"/>
      <c r="AV167" s="39"/>
      <c r="AW167" s="39"/>
      <c r="AX167" s="39"/>
      <c r="AY167" s="39"/>
      <c r="AZ167" s="39"/>
      <c r="BA167" s="39"/>
      <c r="BB167" s="39"/>
      <c r="BC167" s="39"/>
      <c r="BD167" s="39"/>
      <c r="BE167" s="39"/>
      <c r="BF167" s="39"/>
      <c r="BG167" s="39"/>
      <c r="BH167" s="39"/>
      <c r="BI167" s="39"/>
      <c r="BL167" s="7" t="str">
        <f>IF(M167="選択▼","",M167&amp;P167&amp;R167&amp;S167&amp;U167&amp;V167&amp;X167)</f>
        <v/>
      </c>
      <c r="BM167" s="20" t="str">
        <f>MID(P167,COLUMN()-64,1)</f>
        <v/>
      </c>
      <c r="BN167" s="20" t="str">
        <f>MID(P167,COLUMN()-64,1)</f>
        <v/>
      </c>
      <c r="BO167" s="20" t="str">
        <f>MID(S167,COLUMN()-66,1)</f>
        <v/>
      </c>
      <c r="BP167" s="20" t="str">
        <f>MID(S167,COLUMN()-66,1)</f>
        <v/>
      </c>
      <c r="BQ167" s="20" t="str">
        <f>MID(V167,COLUMN()-68,1)</f>
        <v/>
      </c>
      <c r="BR167" s="20" t="str">
        <f>MID(V167,COLUMN()-68,1)</f>
        <v/>
      </c>
      <c r="BS167" s="25" t="str">
        <f>IF(★その他入力!M167="平成","H",IF(★その他入力!M167="昭和","S",IF(★その他入力!M167="大正","T",IF(★その他入力!M167="明治","M",""))))</f>
        <v/>
      </c>
      <c r="CE167" s="1" t="s">
        <v>2555</v>
      </c>
      <c r="CF167" s="1" t="s">
        <v>2557</v>
      </c>
    </row>
    <row r="168" spans="1:84" ht="15" customHeight="1">
      <c r="A168" s="35"/>
      <c r="B168" s="73"/>
      <c r="C168" s="1526"/>
      <c r="D168" s="1445"/>
      <c r="E168" s="1445"/>
      <c r="F168" s="1446"/>
      <c r="G168" s="1002" t="s">
        <v>392</v>
      </c>
      <c r="H168" s="1002"/>
      <c r="I168" s="1002"/>
      <c r="J168" s="1002"/>
      <c r="K168" s="1002"/>
      <c r="L168" s="1003"/>
      <c r="M168" s="867" t="s">
        <v>818</v>
      </c>
      <c r="N168" s="812"/>
      <c r="O168" s="812"/>
      <c r="P168" s="813"/>
      <c r="Q168" s="1396"/>
      <c r="R168" s="1396"/>
      <c r="S168" s="1396"/>
      <c r="T168" s="1396"/>
      <c r="U168" s="1396"/>
      <c r="V168" s="1396"/>
      <c r="W168" s="1396"/>
      <c r="X168" s="1396"/>
      <c r="Y168" s="1396"/>
      <c r="Z168" s="1396"/>
      <c r="AA168" s="1396"/>
      <c r="AB168" s="1396"/>
      <c r="AC168" s="1396"/>
      <c r="AD168" s="1396"/>
      <c r="AE168" s="1396"/>
      <c r="AF168" s="1396"/>
      <c r="AG168" s="1396"/>
      <c r="AH168" s="1396"/>
      <c r="AI168" s="1396"/>
      <c r="AJ168" s="1396"/>
      <c r="AK168" s="1396"/>
      <c r="AL168" s="1396"/>
      <c r="AM168" s="1396"/>
      <c r="AN168" s="36"/>
      <c r="AO168" s="84"/>
      <c r="AP168" s="36"/>
      <c r="BL168" s="124" t="str">
        <f>IF(M168="選択　▼","",RIGHT(M168,1))</f>
        <v/>
      </c>
      <c r="CE168" s="1" t="s">
        <v>2556</v>
      </c>
      <c r="CF168" s="1" t="s">
        <v>2558</v>
      </c>
    </row>
    <row r="169" spans="1:84" ht="15" customHeight="1">
      <c r="A169" s="35"/>
      <c r="B169" s="73"/>
      <c r="C169" s="1526"/>
      <c r="D169" s="1445"/>
      <c r="E169" s="1445"/>
      <c r="F169" s="1446"/>
      <c r="G169" s="1002" t="s">
        <v>396</v>
      </c>
      <c r="H169" s="1002"/>
      <c r="I169" s="1002"/>
      <c r="J169" s="1002"/>
      <c r="K169" s="1002"/>
      <c r="L169" s="1003"/>
      <c r="M169" s="891"/>
      <c r="N169" s="892"/>
      <c r="O169" s="892"/>
      <c r="P169" s="893"/>
      <c r="Q169" s="1388" t="s">
        <v>1099</v>
      </c>
      <c r="R169" s="1389"/>
      <c r="S169" s="1389"/>
      <c r="T169" s="1389"/>
      <c r="U169" s="1389"/>
      <c r="V169" s="1389"/>
      <c r="W169" s="1389"/>
      <c r="X169" s="1389"/>
      <c r="Y169" s="1389"/>
      <c r="Z169" s="1389"/>
      <c r="AA169" s="1389"/>
      <c r="AB169" s="1389"/>
      <c r="AC169" s="1389"/>
      <c r="AD169" s="1389"/>
      <c r="AE169" s="1389"/>
      <c r="AF169" s="1389"/>
      <c r="AG169" s="1389"/>
      <c r="AH169" s="1389"/>
      <c r="AI169" s="1389"/>
      <c r="AJ169" s="1389"/>
      <c r="AK169" s="1389"/>
      <c r="AL169" s="1389"/>
      <c r="AM169" s="1395"/>
      <c r="AN169" s="36"/>
      <c r="AO169" s="84"/>
      <c r="AP169" s="36"/>
      <c r="CE169" s="1" t="s">
        <v>2557</v>
      </c>
      <c r="CF169" s="1" t="s">
        <v>2559</v>
      </c>
    </row>
    <row r="170" spans="1:84" ht="15" customHeight="1">
      <c r="A170" s="35"/>
      <c r="B170" s="73"/>
      <c r="C170" s="1526"/>
      <c r="D170" s="1445"/>
      <c r="E170" s="1445"/>
      <c r="F170" s="1446"/>
      <c r="G170" s="1002" t="s">
        <v>397</v>
      </c>
      <c r="H170" s="1002"/>
      <c r="I170" s="1002"/>
      <c r="J170" s="1002"/>
      <c r="K170" s="1002"/>
      <c r="L170" s="1003"/>
      <c r="M170" s="867" t="s">
        <v>818</v>
      </c>
      <c r="N170" s="812"/>
      <c r="O170" s="812"/>
      <c r="P170" s="813"/>
      <c r="Q170" s="1388" t="s">
        <v>409</v>
      </c>
      <c r="R170" s="1389"/>
      <c r="S170" s="1389"/>
      <c r="T170" s="1389"/>
      <c r="U170" s="1389"/>
      <c r="V170" s="1389"/>
      <c r="W170" s="1389"/>
      <c r="X170" s="1389"/>
      <c r="Y170" s="1389"/>
      <c r="Z170" s="1389"/>
      <c r="AA170" s="1389"/>
      <c r="AB170" s="1389"/>
      <c r="AC170" s="1389"/>
      <c r="AD170" s="1389"/>
      <c r="AE170" s="1389"/>
      <c r="AF170" s="1389"/>
      <c r="AG170" s="1389"/>
      <c r="AH170" s="1389"/>
      <c r="AI170" s="1389"/>
      <c r="AJ170" s="1389"/>
      <c r="AK170" s="1389"/>
      <c r="AL170" s="1389"/>
      <c r="AM170" s="1395"/>
      <c r="AN170" s="36"/>
      <c r="AO170" s="84"/>
      <c r="AP170" s="36"/>
      <c r="BL170" s="124" t="str">
        <f>IF(M170="選択　▼","",M170)</f>
        <v/>
      </c>
      <c r="CE170" s="1" t="s">
        <v>2558</v>
      </c>
      <c r="CF170" s="1" t="s">
        <v>2560</v>
      </c>
    </row>
    <row r="171" spans="1:84" ht="15" customHeight="1">
      <c r="A171" s="35"/>
      <c r="B171" s="73"/>
      <c r="C171" s="1526"/>
      <c r="D171" s="1445"/>
      <c r="E171" s="1445"/>
      <c r="F171" s="1446"/>
      <c r="G171" s="1397" t="s">
        <v>875</v>
      </c>
      <c r="H171" s="1397"/>
      <c r="I171" s="1397"/>
      <c r="J171" s="1397"/>
      <c r="K171" s="1397"/>
      <c r="L171" s="1398"/>
      <c r="M171" s="1048"/>
      <c r="N171" s="1049"/>
      <c r="O171" s="1049"/>
      <c r="P171" s="1049"/>
      <c r="Q171" s="1049"/>
      <c r="R171" s="1049"/>
      <c r="S171" s="1049"/>
      <c r="T171" s="1049"/>
      <c r="U171" s="1049"/>
      <c r="V171" s="1049"/>
      <c r="W171" s="1050"/>
      <c r="X171" s="836" t="s">
        <v>412</v>
      </c>
      <c r="Y171" s="837"/>
      <c r="Z171" s="837"/>
      <c r="AA171" s="837"/>
      <c r="AB171" s="837"/>
      <c r="AC171" s="837"/>
      <c r="AD171" s="837"/>
      <c r="AE171" s="837"/>
      <c r="AF171" s="837"/>
      <c r="AG171" s="837"/>
      <c r="AH171" s="837"/>
      <c r="AI171" s="837"/>
      <c r="AJ171" s="837"/>
      <c r="AK171" s="837"/>
      <c r="AL171" s="837"/>
      <c r="AM171" s="838"/>
      <c r="AN171" s="36"/>
      <c r="AO171" s="84"/>
      <c r="AP171" s="36"/>
      <c r="BL171" s="7" t="str">
        <f>LEFT(M171,1)</f>
        <v/>
      </c>
      <c r="BM171" s="20" t="str">
        <f t="shared" ref="BM171" si="42">MID($BL171,COLUMN()-64,1)</f>
        <v/>
      </c>
      <c r="CE171" s="1" t="s">
        <v>2559</v>
      </c>
      <c r="CF171" s="1" t="s">
        <v>2561</v>
      </c>
    </row>
    <row r="172" spans="1:84" ht="15" customHeight="1" thickBot="1">
      <c r="A172" s="35"/>
      <c r="B172" s="73"/>
      <c r="C172" s="1526"/>
      <c r="D172" s="1462"/>
      <c r="E172" s="1462"/>
      <c r="F172" s="1463"/>
      <c r="G172" s="1460"/>
      <c r="H172" s="1460"/>
      <c r="I172" s="1460"/>
      <c r="J172" s="1460"/>
      <c r="K172" s="1460"/>
      <c r="L172" s="1461"/>
      <c r="M172" s="1384"/>
      <c r="N172" s="1385"/>
      <c r="O172" s="1385"/>
      <c r="P172" s="1386"/>
      <c r="Q172" s="80" t="s">
        <v>7</v>
      </c>
      <c r="R172" s="1387"/>
      <c r="S172" s="1387"/>
      <c r="T172" s="1387"/>
      <c r="U172" s="1387"/>
      <c r="V172" s="1390" t="s">
        <v>6</v>
      </c>
      <c r="W172" s="1391"/>
      <c r="X172" s="1392" t="s">
        <v>487</v>
      </c>
      <c r="Y172" s="1393"/>
      <c r="Z172" s="1393"/>
      <c r="AA172" s="1393"/>
      <c r="AB172" s="1393"/>
      <c r="AC172" s="1393"/>
      <c r="AD172" s="1393"/>
      <c r="AE172" s="1393"/>
      <c r="AF172" s="1393"/>
      <c r="AG172" s="1393"/>
      <c r="AH172" s="1393"/>
      <c r="AI172" s="1393"/>
      <c r="AJ172" s="1393"/>
      <c r="AK172" s="1393"/>
      <c r="AL172" s="1393"/>
      <c r="AM172" s="1394"/>
      <c r="AN172" s="36"/>
      <c r="AO172" s="84"/>
      <c r="AP172" s="36"/>
      <c r="BL172" s="11" t="str">
        <f>M172&amp;R172</f>
        <v/>
      </c>
      <c r="CE172" s="1" t="s">
        <v>2560</v>
      </c>
      <c r="CF172" s="1" t="s">
        <v>2562</v>
      </c>
    </row>
    <row r="173" spans="1:84" ht="15" customHeight="1" thickTop="1">
      <c r="A173" s="35"/>
      <c r="B173" s="73"/>
      <c r="C173" s="1526"/>
      <c r="D173" s="1414" t="s">
        <v>471</v>
      </c>
      <c r="E173" s="1414"/>
      <c r="F173" s="1415"/>
      <c r="G173" s="708" t="s">
        <v>366</v>
      </c>
      <c r="H173" s="708"/>
      <c r="I173" s="708"/>
      <c r="J173" s="708"/>
      <c r="K173" s="708"/>
      <c r="L173" s="1403"/>
      <c r="M173" s="1457"/>
      <c r="N173" s="1458"/>
      <c r="O173" s="1458"/>
      <c r="P173" s="1458"/>
      <c r="Q173" s="1458"/>
      <c r="R173" s="1458"/>
      <c r="S173" s="1458"/>
      <c r="T173" s="1459"/>
      <c r="U173" s="806" t="s">
        <v>551</v>
      </c>
      <c r="V173" s="806"/>
      <c r="W173" s="806"/>
      <c r="X173" s="806"/>
      <c r="Y173" s="806"/>
      <c r="Z173" s="806"/>
      <c r="AA173" s="806"/>
      <c r="AB173" s="806"/>
      <c r="AC173" s="806"/>
      <c r="AD173" s="806"/>
      <c r="AE173" s="806"/>
      <c r="AF173" s="806"/>
      <c r="AG173" s="806"/>
      <c r="AH173" s="806"/>
      <c r="AI173" s="806"/>
      <c r="AJ173" s="806"/>
      <c r="AK173" s="806"/>
      <c r="AL173" s="806"/>
      <c r="AM173" s="807"/>
      <c r="AN173" s="36"/>
      <c r="AO173" s="84"/>
      <c r="AP173" s="36"/>
      <c r="CE173" s="1" t="s">
        <v>2561</v>
      </c>
      <c r="CF173" s="1" t="s">
        <v>2563</v>
      </c>
    </row>
    <row r="174" spans="1:84" ht="15" hidden="1" customHeight="1">
      <c r="A174" s="40"/>
      <c r="B174" s="73"/>
      <c r="C174" s="1526"/>
      <c r="D174" s="1414"/>
      <c r="E174" s="1414"/>
      <c r="F174" s="1415"/>
      <c r="G174" s="1420"/>
      <c r="H174" s="1420"/>
      <c r="I174" s="1420"/>
      <c r="J174" s="1420"/>
      <c r="K174" s="1420"/>
      <c r="L174" s="1421"/>
      <c r="M174" s="1408" t="s">
        <v>126</v>
      </c>
      <c r="N174" s="1409"/>
      <c r="O174" s="1410"/>
      <c r="P174" s="13" t="str">
        <f>MID($M$149,COLUMN()-15,1)</f>
        <v/>
      </c>
      <c r="Q174" s="13" t="str">
        <f t="shared" ref="Q174:Y174" si="43">MID($M$149,COLUMN()-15,1)</f>
        <v/>
      </c>
      <c r="R174" s="13" t="str">
        <f t="shared" si="43"/>
        <v/>
      </c>
      <c r="S174" s="13" t="str">
        <f t="shared" si="43"/>
        <v/>
      </c>
      <c r="T174" s="13" t="str">
        <f t="shared" si="43"/>
        <v/>
      </c>
      <c r="U174" s="13" t="str">
        <f t="shared" si="43"/>
        <v/>
      </c>
      <c r="V174" s="13" t="str">
        <f t="shared" si="43"/>
        <v/>
      </c>
      <c r="W174" s="13" t="str">
        <f t="shared" si="43"/>
        <v/>
      </c>
      <c r="X174" s="13" t="str">
        <f t="shared" si="43"/>
        <v/>
      </c>
      <c r="Y174" s="13" t="str">
        <f t="shared" si="43"/>
        <v/>
      </c>
      <c r="Z174" s="963"/>
      <c r="AA174" s="964"/>
      <c r="AB174" s="964"/>
      <c r="AC174" s="964"/>
      <c r="AD174" s="964"/>
      <c r="AE174" s="964"/>
      <c r="AF174" s="964"/>
      <c r="AG174" s="964"/>
      <c r="AH174" s="964"/>
      <c r="AI174" s="964"/>
      <c r="AJ174" s="964"/>
      <c r="AK174" s="964"/>
      <c r="AL174" s="964"/>
      <c r="AM174" s="965"/>
      <c r="AN174" s="36"/>
      <c r="AO174" s="84"/>
      <c r="AP174" s="36"/>
      <c r="CE174" s="1" t="s">
        <v>2562</v>
      </c>
      <c r="CF174" s="1" t="s">
        <v>2564</v>
      </c>
    </row>
    <row r="175" spans="1:84" ht="15" customHeight="1">
      <c r="A175" s="35"/>
      <c r="B175" s="73"/>
      <c r="C175" s="1526"/>
      <c r="D175" s="1414"/>
      <c r="E175" s="1414"/>
      <c r="F175" s="1415"/>
      <c r="G175" s="1002" t="s">
        <v>65</v>
      </c>
      <c r="H175" s="1002"/>
      <c r="I175" s="1002"/>
      <c r="J175" s="1002"/>
      <c r="K175" s="1002"/>
      <c r="L175" s="1003"/>
      <c r="M175" s="867" t="s">
        <v>703</v>
      </c>
      <c r="N175" s="812"/>
      <c r="O175" s="812"/>
      <c r="P175" s="857"/>
      <c r="Q175" s="858"/>
      <c r="R175" s="44" t="s">
        <v>131</v>
      </c>
      <c r="S175" s="857"/>
      <c r="T175" s="858"/>
      <c r="U175" s="43" t="s">
        <v>132</v>
      </c>
      <c r="V175" s="857"/>
      <c r="W175" s="858"/>
      <c r="X175" s="43" t="s">
        <v>133</v>
      </c>
      <c r="Y175" s="964"/>
      <c r="Z175" s="964"/>
      <c r="AA175" s="964"/>
      <c r="AB175" s="964"/>
      <c r="AC175" s="964"/>
      <c r="AD175" s="964"/>
      <c r="AE175" s="964"/>
      <c r="AF175" s="964"/>
      <c r="AG175" s="964"/>
      <c r="AH175" s="964"/>
      <c r="AI175" s="964"/>
      <c r="AJ175" s="964"/>
      <c r="AK175" s="964"/>
      <c r="AL175" s="964"/>
      <c r="AM175" s="965"/>
      <c r="AN175" s="36"/>
      <c r="AO175" s="84"/>
      <c r="AP175" s="36"/>
      <c r="AR175" s="39"/>
      <c r="AS175" s="39"/>
      <c r="AT175" s="39"/>
      <c r="AU175" s="39"/>
      <c r="AV175" s="39"/>
      <c r="AW175" s="39"/>
      <c r="AX175" s="39"/>
      <c r="AY175" s="39"/>
      <c r="AZ175" s="39"/>
      <c r="BA175" s="39"/>
      <c r="BB175" s="39"/>
      <c r="BC175" s="39"/>
      <c r="BD175" s="39"/>
      <c r="BE175" s="39"/>
      <c r="BF175" s="39"/>
      <c r="BG175" s="39"/>
      <c r="BH175" s="39"/>
      <c r="BI175" s="39"/>
      <c r="BL175" s="7" t="str">
        <f>IF(M175="選択▼","",M175&amp;P175&amp;R175&amp;S175&amp;U175&amp;V175&amp;X175)</f>
        <v/>
      </c>
      <c r="BM175" s="20" t="str">
        <f>MID(P175,COLUMN()-64,1)</f>
        <v/>
      </c>
      <c r="BN175" s="20" t="str">
        <f>MID(P175,COLUMN()-64,1)</f>
        <v/>
      </c>
      <c r="BO175" s="20" t="str">
        <f>MID(S175,COLUMN()-66,1)</f>
        <v/>
      </c>
      <c r="BP175" s="20" t="str">
        <f>MID(S175,COLUMN()-66,1)</f>
        <v/>
      </c>
      <c r="BQ175" s="20" t="str">
        <f>MID(V175,COLUMN()-68,1)</f>
        <v/>
      </c>
      <c r="BR175" s="20" t="str">
        <f>MID(V175,COLUMN()-68,1)</f>
        <v/>
      </c>
      <c r="BS175" s="25" t="str">
        <f>IF(★その他入力!M175="平成","H",IF(★その他入力!M175="昭和","S",IF(★その他入力!M175="大正","T",IF(★その他入力!M175="明治","M",""))))</f>
        <v/>
      </c>
      <c r="CE175" s="1" t="s">
        <v>2563</v>
      </c>
      <c r="CF175" s="1" t="s">
        <v>2565</v>
      </c>
    </row>
    <row r="176" spans="1:84" ht="15" customHeight="1">
      <c r="A176" s="35"/>
      <c r="B176" s="73"/>
      <c r="C176" s="1526"/>
      <c r="D176" s="1414"/>
      <c r="E176" s="1414"/>
      <c r="F176" s="1415"/>
      <c r="G176" s="1002" t="s">
        <v>392</v>
      </c>
      <c r="H176" s="1002"/>
      <c r="I176" s="1002"/>
      <c r="J176" s="1002"/>
      <c r="K176" s="1002"/>
      <c r="L176" s="1003"/>
      <c r="M176" s="867" t="s">
        <v>818</v>
      </c>
      <c r="N176" s="812"/>
      <c r="O176" s="812"/>
      <c r="P176" s="813"/>
      <c r="Q176" s="1396"/>
      <c r="R176" s="1396"/>
      <c r="S176" s="1396"/>
      <c r="T176" s="1396"/>
      <c r="U176" s="1396"/>
      <c r="V176" s="1396"/>
      <c r="W176" s="1396"/>
      <c r="X176" s="1396"/>
      <c r="Y176" s="1396"/>
      <c r="Z176" s="1396"/>
      <c r="AA176" s="1396"/>
      <c r="AB176" s="1396"/>
      <c r="AC176" s="1396"/>
      <c r="AD176" s="1396"/>
      <c r="AE176" s="1396"/>
      <c r="AF176" s="1396"/>
      <c r="AG176" s="1396"/>
      <c r="AH176" s="1396"/>
      <c r="AI176" s="1396"/>
      <c r="AJ176" s="1396"/>
      <c r="AK176" s="1396"/>
      <c r="AL176" s="1396"/>
      <c r="AM176" s="1396"/>
      <c r="AN176" s="36"/>
      <c r="AO176" s="84"/>
      <c r="AP176" s="36"/>
      <c r="BL176" s="124" t="str">
        <f>IF(M176="選択　▼","",RIGHT(M176,1))</f>
        <v/>
      </c>
      <c r="CE176" s="1" t="s">
        <v>2564</v>
      </c>
      <c r="CF176" s="1" t="s">
        <v>2566</v>
      </c>
    </row>
    <row r="177" spans="1:84" ht="15" customHeight="1">
      <c r="A177" s="35"/>
      <c r="B177" s="73"/>
      <c r="C177" s="1526"/>
      <c r="D177" s="1414"/>
      <c r="E177" s="1414"/>
      <c r="F177" s="1415"/>
      <c r="G177" s="1002" t="s">
        <v>396</v>
      </c>
      <c r="H177" s="1002"/>
      <c r="I177" s="1002"/>
      <c r="J177" s="1002"/>
      <c r="K177" s="1002"/>
      <c r="L177" s="1003"/>
      <c r="M177" s="891"/>
      <c r="N177" s="892"/>
      <c r="O177" s="892"/>
      <c r="P177" s="893"/>
      <c r="Q177" s="1388" t="s">
        <v>1099</v>
      </c>
      <c r="R177" s="1389"/>
      <c r="S177" s="1389"/>
      <c r="T177" s="1389"/>
      <c r="U177" s="1389"/>
      <c r="V177" s="1389"/>
      <c r="W177" s="1389"/>
      <c r="X177" s="1389"/>
      <c r="Y177" s="1389"/>
      <c r="Z177" s="1389"/>
      <c r="AA177" s="1389"/>
      <c r="AB177" s="1389"/>
      <c r="AC177" s="1389"/>
      <c r="AD177" s="1389"/>
      <c r="AE177" s="1389"/>
      <c r="AF177" s="1389"/>
      <c r="AG177" s="1389"/>
      <c r="AH177" s="1389"/>
      <c r="AI177" s="1389"/>
      <c r="AJ177" s="1389"/>
      <c r="AK177" s="1389"/>
      <c r="AL177" s="1389"/>
      <c r="AM177" s="1395"/>
      <c r="AN177" s="36"/>
      <c r="AO177" s="84"/>
      <c r="AP177" s="36"/>
      <c r="CE177" s="1" t="s">
        <v>2565</v>
      </c>
      <c r="CF177" s="1" t="s">
        <v>2567</v>
      </c>
    </row>
    <row r="178" spans="1:84" ht="15" customHeight="1">
      <c r="A178" s="35"/>
      <c r="B178" s="73"/>
      <c r="C178" s="1526"/>
      <c r="D178" s="1414"/>
      <c r="E178" s="1414"/>
      <c r="F178" s="1415"/>
      <c r="G178" s="1002" t="s">
        <v>397</v>
      </c>
      <c r="H178" s="1002"/>
      <c r="I178" s="1002"/>
      <c r="J178" s="1002"/>
      <c r="K178" s="1002"/>
      <c r="L178" s="1003"/>
      <c r="M178" s="867" t="s">
        <v>818</v>
      </c>
      <c r="N178" s="812"/>
      <c r="O178" s="812"/>
      <c r="P178" s="813"/>
      <c r="Q178" s="1388" t="s">
        <v>409</v>
      </c>
      <c r="R178" s="1389"/>
      <c r="S178" s="1389"/>
      <c r="T178" s="1389"/>
      <c r="U178" s="1389"/>
      <c r="V178" s="1389"/>
      <c r="W178" s="1389"/>
      <c r="X178" s="1389"/>
      <c r="Y178" s="1389"/>
      <c r="Z178" s="1389"/>
      <c r="AA178" s="1389"/>
      <c r="AB178" s="1389"/>
      <c r="AC178" s="1389"/>
      <c r="AD178" s="1389"/>
      <c r="AE178" s="1389"/>
      <c r="AF178" s="1389"/>
      <c r="AG178" s="1389"/>
      <c r="AH178" s="1389"/>
      <c r="AI178" s="1389"/>
      <c r="AJ178" s="1389"/>
      <c r="AK178" s="1389"/>
      <c r="AL178" s="1389"/>
      <c r="AM178" s="1395"/>
      <c r="AN178" s="36"/>
      <c r="AO178" s="84"/>
      <c r="AP178" s="36"/>
      <c r="BL178" s="124" t="str">
        <f>IF(M178="選択　▼","",M178)</f>
        <v/>
      </c>
      <c r="CE178" s="1" t="s">
        <v>2566</v>
      </c>
      <c r="CF178" s="1" t="s">
        <v>2568</v>
      </c>
    </row>
    <row r="179" spans="1:84" ht="15" customHeight="1">
      <c r="A179" s="35"/>
      <c r="B179" s="73"/>
      <c r="C179" s="1526"/>
      <c r="D179" s="1414"/>
      <c r="E179" s="1414"/>
      <c r="F179" s="1415"/>
      <c r="G179" s="1397" t="s">
        <v>875</v>
      </c>
      <c r="H179" s="1397"/>
      <c r="I179" s="1397"/>
      <c r="J179" s="1397"/>
      <c r="K179" s="1397"/>
      <c r="L179" s="1398"/>
      <c r="M179" s="1048"/>
      <c r="N179" s="1049"/>
      <c r="O179" s="1049"/>
      <c r="P179" s="1049"/>
      <c r="Q179" s="1049"/>
      <c r="R179" s="1049"/>
      <c r="S179" s="1049"/>
      <c r="T179" s="1049"/>
      <c r="U179" s="1049"/>
      <c r="V179" s="1049"/>
      <c r="W179" s="1050"/>
      <c r="X179" s="836" t="s">
        <v>412</v>
      </c>
      <c r="Y179" s="837"/>
      <c r="Z179" s="837"/>
      <c r="AA179" s="837"/>
      <c r="AB179" s="837"/>
      <c r="AC179" s="837"/>
      <c r="AD179" s="837"/>
      <c r="AE179" s="837"/>
      <c r="AF179" s="837"/>
      <c r="AG179" s="837"/>
      <c r="AH179" s="837"/>
      <c r="AI179" s="837"/>
      <c r="AJ179" s="837"/>
      <c r="AK179" s="837"/>
      <c r="AL179" s="837"/>
      <c r="AM179" s="838"/>
      <c r="AN179" s="36"/>
      <c r="AO179" s="84"/>
      <c r="AP179" s="36"/>
      <c r="BL179" s="7" t="str">
        <f>LEFT(M179,1)</f>
        <v/>
      </c>
      <c r="BM179" s="20" t="str">
        <f t="shared" ref="BM179" si="44">MID($BL179,COLUMN()-64,1)</f>
        <v/>
      </c>
      <c r="CE179" s="1" t="s">
        <v>2567</v>
      </c>
      <c r="CF179" s="1" t="s">
        <v>2569</v>
      </c>
    </row>
    <row r="180" spans="1:84" ht="15" customHeight="1" thickBot="1">
      <c r="A180" s="35"/>
      <c r="B180" s="73"/>
      <c r="C180" s="1526"/>
      <c r="D180" s="1416"/>
      <c r="E180" s="1416"/>
      <c r="F180" s="1417"/>
      <c r="G180" s="1460"/>
      <c r="H180" s="1460"/>
      <c r="I180" s="1460"/>
      <c r="J180" s="1460"/>
      <c r="K180" s="1460"/>
      <c r="L180" s="1461"/>
      <c r="M180" s="1384"/>
      <c r="N180" s="1385"/>
      <c r="O180" s="1385"/>
      <c r="P180" s="1386"/>
      <c r="Q180" s="80" t="s">
        <v>7</v>
      </c>
      <c r="R180" s="1387"/>
      <c r="S180" s="1387"/>
      <c r="T180" s="1387"/>
      <c r="U180" s="1387"/>
      <c r="V180" s="1390" t="s">
        <v>6</v>
      </c>
      <c r="W180" s="1391"/>
      <c r="X180" s="1392" t="s">
        <v>487</v>
      </c>
      <c r="Y180" s="1393"/>
      <c r="Z180" s="1393"/>
      <c r="AA180" s="1393"/>
      <c r="AB180" s="1393"/>
      <c r="AC180" s="1393"/>
      <c r="AD180" s="1393"/>
      <c r="AE180" s="1393"/>
      <c r="AF180" s="1393"/>
      <c r="AG180" s="1393"/>
      <c r="AH180" s="1393"/>
      <c r="AI180" s="1393"/>
      <c r="AJ180" s="1393"/>
      <c r="AK180" s="1393"/>
      <c r="AL180" s="1393"/>
      <c r="AM180" s="1394"/>
      <c r="AN180" s="36"/>
      <c r="AO180" s="84"/>
      <c r="AP180" s="36"/>
      <c r="BL180" s="11" t="str">
        <f>M180&amp;R180</f>
        <v/>
      </c>
      <c r="CE180" s="1" t="s">
        <v>2568</v>
      </c>
      <c r="CF180" s="1" t="s">
        <v>2570</v>
      </c>
    </row>
    <row r="181" spans="1:84" ht="15" customHeight="1" thickTop="1">
      <c r="A181" s="35"/>
      <c r="B181" s="73"/>
      <c r="C181" s="1526"/>
      <c r="D181" s="1445" t="s">
        <v>472</v>
      </c>
      <c r="E181" s="1445"/>
      <c r="F181" s="1446"/>
      <c r="G181" s="708" t="s">
        <v>366</v>
      </c>
      <c r="H181" s="708"/>
      <c r="I181" s="708"/>
      <c r="J181" s="708"/>
      <c r="K181" s="708"/>
      <c r="L181" s="1403"/>
      <c r="M181" s="1457"/>
      <c r="N181" s="1458"/>
      <c r="O181" s="1458"/>
      <c r="P181" s="1458"/>
      <c r="Q181" s="1458"/>
      <c r="R181" s="1458"/>
      <c r="S181" s="1458"/>
      <c r="T181" s="1459"/>
      <c r="U181" s="806" t="s">
        <v>551</v>
      </c>
      <c r="V181" s="806"/>
      <c r="W181" s="806"/>
      <c r="X181" s="806"/>
      <c r="Y181" s="806"/>
      <c r="Z181" s="806"/>
      <c r="AA181" s="806"/>
      <c r="AB181" s="806"/>
      <c r="AC181" s="806"/>
      <c r="AD181" s="806"/>
      <c r="AE181" s="806"/>
      <c r="AF181" s="806"/>
      <c r="AG181" s="806"/>
      <c r="AH181" s="806"/>
      <c r="AI181" s="806"/>
      <c r="AJ181" s="806"/>
      <c r="AK181" s="806"/>
      <c r="AL181" s="806"/>
      <c r="AM181" s="807"/>
      <c r="AN181" s="36"/>
      <c r="AO181" s="84"/>
      <c r="AP181" s="36"/>
      <c r="CE181" s="1" t="s">
        <v>2569</v>
      </c>
      <c r="CF181" s="1" t="s">
        <v>2571</v>
      </c>
    </row>
    <row r="182" spans="1:84" ht="15" hidden="1" customHeight="1">
      <c r="A182" s="40"/>
      <c r="B182" s="73"/>
      <c r="C182" s="1526"/>
      <c r="D182" s="1445"/>
      <c r="E182" s="1445"/>
      <c r="F182" s="1446"/>
      <c r="G182" s="1420"/>
      <c r="H182" s="1420"/>
      <c r="I182" s="1420"/>
      <c r="J182" s="1420"/>
      <c r="K182" s="1420"/>
      <c r="L182" s="1421"/>
      <c r="M182" s="1408" t="s">
        <v>126</v>
      </c>
      <c r="N182" s="1409"/>
      <c r="O182" s="1410"/>
      <c r="P182" s="13" t="str">
        <f>MID($M$149,COLUMN()-15,1)</f>
        <v/>
      </c>
      <c r="Q182" s="13" t="str">
        <f t="shared" ref="Q182:Y182" si="45">MID($M$149,COLUMN()-15,1)</f>
        <v/>
      </c>
      <c r="R182" s="13" t="str">
        <f t="shared" si="45"/>
        <v/>
      </c>
      <c r="S182" s="13" t="str">
        <f t="shared" si="45"/>
        <v/>
      </c>
      <c r="T182" s="13" t="str">
        <f t="shared" si="45"/>
        <v/>
      </c>
      <c r="U182" s="13" t="str">
        <f t="shared" si="45"/>
        <v/>
      </c>
      <c r="V182" s="13" t="str">
        <f t="shared" si="45"/>
        <v/>
      </c>
      <c r="W182" s="13" t="str">
        <f t="shared" si="45"/>
        <v/>
      </c>
      <c r="X182" s="13" t="str">
        <f t="shared" si="45"/>
        <v/>
      </c>
      <c r="Y182" s="13" t="str">
        <f t="shared" si="45"/>
        <v/>
      </c>
      <c r="Z182" s="963"/>
      <c r="AA182" s="964"/>
      <c r="AB182" s="964"/>
      <c r="AC182" s="964"/>
      <c r="AD182" s="964"/>
      <c r="AE182" s="964"/>
      <c r="AF182" s="964"/>
      <c r="AG182" s="964"/>
      <c r="AH182" s="964"/>
      <c r="AI182" s="964"/>
      <c r="AJ182" s="964"/>
      <c r="AK182" s="964"/>
      <c r="AL182" s="964"/>
      <c r="AM182" s="965"/>
      <c r="AN182" s="36"/>
      <c r="AO182" s="84"/>
      <c r="AP182" s="36"/>
      <c r="CE182" s="1" t="s">
        <v>2570</v>
      </c>
      <c r="CF182" s="1" t="s">
        <v>2572</v>
      </c>
    </row>
    <row r="183" spans="1:84" ht="15" customHeight="1">
      <c r="A183" s="35"/>
      <c r="B183" s="73"/>
      <c r="C183" s="1526"/>
      <c r="D183" s="1445"/>
      <c r="E183" s="1445"/>
      <c r="F183" s="1446"/>
      <c r="G183" s="1002" t="s">
        <v>65</v>
      </c>
      <c r="H183" s="1002"/>
      <c r="I183" s="1002"/>
      <c r="J183" s="1002"/>
      <c r="K183" s="1002"/>
      <c r="L183" s="1003"/>
      <c r="M183" s="867" t="s">
        <v>703</v>
      </c>
      <c r="N183" s="812"/>
      <c r="O183" s="812"/>
      <c r="P183" s="857"/>
      <c r="Q183" s="858"/>
      <c r="R183" s="44" t="s">
        <v>131</v>
      </c>
      <c r="S183" s="857"/>
      <c r="T183" s="858"/>
      <c r="U183" s="43" t="s">
        <v>132</v>
      </c>
      <c r="V183" s="857"/>
      <c r="W183" s="858"/>
      <c r="X183" s="43" t="s">
        <v>133</v>
      </c>
      <c r="Y183" s="964"/>
      <c r="Z183" s="964"/>
      <c r="AA183" s="964"/>
      <c r="AB183" s="964"/>
      <c r="AC183" s="964"/>
      <c r="AD183" s="964"/>
      <c r="AE183" s="964"/>
      <c r="AF183" s="964"/>
      <c r="AG183" s="964"/>
      <c r="AH183" s="964"/>
      <c r="AI183" s="964"/>
      <c r="AJ183" s="964"/>
      <c r="AK183" s="964"/>
      <c r="AL183" s="964"/>
      <c r="AM183" s="965"/>
      <c r="AN183" s="36"/>
      <c r="AO183" s="84"/>
      <c r="AP183" s="36"/>
      <c r="AR183" s="39"/>
      <c r="AS183" s="39"/>
      <c r="AT183" s="39"/>
      <c r="AU183" s="39"/>
      <c r="AV183" s="39"/>
      <c r="AW183" s="39"/>
      <c r="AX183" s="39"/>
      <c r="AY183" s="39"/>
      <c r="AZ183" s="39"/>
      <c r="BA183" s="39"/>
      <c r="BB183" s="39"/>
      <c r="BC183" s="39"/>
      <c r="BD183" s="39"/>
      <c r="BE183" s="39"/>
      <c r="BF183" s="39"/>
      <c r="BG183" s="39"/>
      <c r="BH183" s="39"/>
      <c r="BI183" s="39"/>
      <c r="BL183" s="7" t="str">
        <f>IF(M183="選択▼","",M183&amp;P183&amp;R183&amp;S183&amp;U183&amp;V183&amp;X183)</f>
        <v/>
      </c>
      <c r="BM183" s="20" t="str">
        <f>MID(P183,COLUMN()-64,1)</f>
        <v/>
      </c>
      <c r="BN183" s="20" t="str">
        <f>MID(P183,COLUMN()-64,1)</f>
        <v/>
      </c>
      <c r="BO183" s="20" t="str">
        <f>MID(S183,COLUMN()-66,1)</f>
        <v/>
      </c>
      <c r="BP183" s="20" t="str">
        <f>MID(S183,COLUMN()-66,1)</f>
        <v/>
      </c>
      <c r="BQ183" s="20" t="str">
        <f>MID(V183,COLUMN()-68,1)</f>
        <v/>
      </c>
      <c r="BR183" s="20" t="str">
        <f>MID(V183,COLUMN()-68,1)</f>
        <v/>
      </c>
      <c r="BS183" s="25" t="str">
        <f>IF(★その他入力!M183="平成","H",IF(★その他入力!M183="昭和","S",IF(★その他入力!M183="大正","T",IF(★その他入力!M183="明治","M",""))))</f>
        <v/>
      </c>
      <c r="CE183" s="1" t="s">
        <v>2571</v>
      </c>
      <c r="CF183" s="1" t="s">
        <v>2573</v>
      </c>
    </row>
    <row r="184" spans="1:84" ht="15" customHeight="1">
      <c r="A184" s="35"/>
      <c r="B184" s="73"/>
      <c r="C184" s="1526"/>
      <c r="D184" s="1445"/>
      <c r="E184" s="1445"/>
      <c r="F184" s="1446"/>
      <c r="G184" s="1002" t="s">
        <v>392</v>
      </c>
      <c r="H184" s="1002"/>
      <c r="I184" s="1002"/>
      <c r="J184" s="1002"/>
      <c r="K184" s="1002"/>
      <c r="L184" s="1003"/>
      <c r="M184" s="867" t="s">
        <v>818</v>
      </c>
      <c r="N184" s="812"/>
      <c r="O184" s="812"/>
      <c r="P184" s="813"/>
      <c r="Q184" s="1396"/>
      <c r="R184" s="1396"/>
      <c r="S184" s="1396"/>
      <c r="T184" s="1396"/>
      <c r="U184" s="1396"/>
      <c r="V184" s="1396"/>
      <c r="W184" s="1396"/>
      <c r="X184" s="1396"/>
      <c r="Y184" s="1396"/>
      <c r="Z184" s="1396"/>
      <c r="AA184" s="1396"/>
      <c r="AB184" s="1396"/>
      <c r="AC184" s="1396"/>
      <c r="AD184" s="1396"/>
      <c r="AE184" s="1396"/>
      <c r="AF184" s="1396"/>
      <c r="AG184" s="1396"/>
      <c r="AH184" s="1396"/>
      <c r="AI184" s="1396"/>
      <c r="AJ184" s="1396"/>
      <c r="AK184" s="1396"/>
      <c r="AL184" s="1396"/>
      <c r="AM184" s="1396"/>
      <c r="AN184" s="36"/>
      <c r="AO184" s="84"/>
      <c r="AP184" s="36"/>
      <c r="CE184" s="1" t="s">
        <v>2572</v>
      </c>
      <c r="CF184" s="1" t="s">
        <v>2574</v>
      </c>
    </row>
    <row r="185" spans="1:84" ht="15" customHeight="1">
      <c r="A185" s="35"/>
      <c r="B185" s="73"/>
      <c r="C185" s="1526"/>
      <c r="D185" s="1445"/>
      <c r="E185" s="1445"/>
      <c r="F185" s="1446"/>
      <c r="G185" s="1002" t="s">
        <v>396</v>
      </c>
      <c r="H185" s="1002"/>
      <c r="I185" s="1002"/>
      <c r="J185" s="1002"/>
      <c r="K185" s="1002"/>
      <c r="L185" s="1003"/>
      <c r="M185" s="891"/>
      <c r="N185" s="892"/>
      <c r="O185" s="892"/>
      <c r="P185" s="893"/>
      <c r="Q185" s="1388" t="s">
        <v>1099</v>
      </c>
      <c r="R185" s="1389"/>
      <c r="S185" s="1389"/>
      <c r="T185" s="1389"/>
      <c r="U185" s="1389"/>
      <c r="V185" s="1389"/>
      <c r="W185" s="1389"/>
      <c r="X185" s="1389"/>
      <c r="Y185" s="1389"/>
      <c r="Z185" s="1389"/>
      <c r="AA185" s="1389"/>
      <c r="AB185" s="1389"/>
      <c r="AC185" s="1389"/>
      <c r="AD185" s="1389"/>
      <c r="AE185" s="1389"/>
      <c r="AF185" s="1389"/>
      <c r="AG185" s="1389"/>
      <c r="AH185" s="1389"/>
      <c r="AI185" s="1389"/>
      <c r="AJ185" s="1389"/>
      <c r="AK185" s="1389"/>
      <c r="AL185" s="1389"/>
      <c r="AM185" s="1395"/>
      <c r="AN185" s="36"/>
      <c r="AO185" s="84"/>
      <c r="AP185" s="36"/>
      <c r="CE185" s="1" t="s">
        <v>2573</v>
      </c>
      <c r="CF185" s="1" t="s">
        <v>2575</v>
      </c>
    </row>
    <row r="186" spans="1:84" ht="15" customHeight="1">
      <c r="A186" s="35"/>
      <c r="B186" s="73"/>
      <c r="C186" s="1526"/>
      <c r="D186" s="1445"/>
      <c r="E186" s="1445"/>
      <c r="F186" s="1446"/>
      <c r="G186" s="1002" t="s">
        <v>397</v>
      </c>
      <c r="H186" s="1002"/>
      <c r="I186" s="1002"/>
      <c r="J186" s="1002"/>
      <c r="K186" s="1002"/>
      <c r="L186" s="1003"/>
      <c r="M186" s="867" t="s">
        <v>818</v>
      </c>
      <c r="N186" s="812"/>
      <c r="O186" s="812"/>
      <c r="P186" s="813"/>
      <c r="Q186" s="1388" t="s">
        <v>409</v>
      </c>
      <c r="R186" s="1389"/>
      <c r="S186" s="1389"/>
      <c r="T186" s="1389"/>
      <c r="U186" s="1389"/>
      <c r="V186" s="1389"/>
      <c r="W186" s="1389"/>
      <c r="X186" s="1389"/>
      <c r="Y186" s="1389"/>
      <c r="Z186" s="1389"/>
      <c r="AA186" s="1389"/>
      <c r="AB186" s="1389"/>
      <c r="AC186" s="1389"/>
      <c r="AD186" s="1389"/>
      <c r="AE186" s="1389"/>
      <c r="AF186" s="1389"/>
      <c r="AG186" s="1389"/>
      <c r="AH186" s="1389"/>
      <c r="AI186" s="1389"/>
      <c r="AJ186" s="1389"/>
      <c r="AK186" s="1389"/>
      <c r="AL186" s="1389"/>
      <c r="AM186" s="1395"/>
      <c r="AN186" s="36"/>
      <c r="AO186" s="84"/>
      <c r="AP186" s="36"/>
      <c r="CE186" s="1" t="s">
        <v>2574</v>
      </c>
      <c r="CF186" s="1" t="s">
        <v>2576</v>
      </c>
    </row>
    <row r="187" spans="1:84" ht="15" customHeight="1">
      <c r="A187" s="35"/>
      <c r="B187" s="73"/>
      <c r="C187" s="1526"/>
      <c r="D187" s="1445"/>
      <c r="E187" s="1445"/>
      <c r="F187" s="1446"/>
      <c r="G187" s="1397" t="s">
        <v>875</v>
      </c>
      <c r="H187" s="1397"/>
      <c r="I187" s="1397"/>
      <c r="J187" s="1397"/>
      <c r="K187" s="1397"/>
      <c r="L187" s="1398"/>
      <c r="M187" s="1048"/>
      <c r="N187" s="1049"/>
      <c r="O187" s="1049"/>
      <c r="P187" s="1049"/>
      <c r="Q187" s="1049"/>
      <c r="R187" s="1049"/>
      <c r="S187" s="1049"/>
      <c r="T187" s="1049"/>
      <c r="U187" s="1049"/>
      <c r="V187" s="1049"/>
      <c r="W187" s="1050"/>
      <c r="X187" s="836" t="s">
        <v>412</v>
      </c>
      <c r="Y187" s="837"/>
      <c r="Z187" s="837"/>
      <c r="AA187" s="837"/>
      <c r="AB187" s="837"/>
      <c r="AC187" s="837"/>
      <c r="AD187" s="837"/>
      <c r="AE187" s="837"/>
      <c r="AF187" s="837"/>
      <c r="AG187" s="837"/>
      <c r="AH187" s="837"/>
      <c r="AI187" s="837"/>
      <c r="AJ187" s="837"/>
      <c r="AK187" s="837"/>
      <c r="AL187" s="837"/>
      <c r="AM187" s="838"/>
      <c r="AN187" s="36"/>
      <c r="AO187" s="84"/>
      <c r="AP187" s="36"/>
      <c r="BL187" s="7" t="str">
        <f>LEFT(M187,1)</f>
        <v/>
      </c>
      <c r="BM187" s="20" t="str">
        <f t="shared" ref="BM187" si="46">MID($BL187,COLUMN()-64,1)</f>
        <v/>
      </c>
      <c r="CE187" s="1" t="s">
        <v>2575</v>
      </c>
      <c r="CF187" s="1" t="s">
        <v>2577</v>
      </c>
    </row>
    <row r="188" spans="1:84" ht="15" customHeight="1" thickBot="1">
      <c r="A188" s="35"/>
      <c r="B188" s="73"/>
      <c r="C188" s="1526"/>
      <c r="D188" s="1462"/>
      <c r="E188" s="1462"/>
      <c r="F188" s="1463"/>
      <c r="G188" s="1460"/>
      <c r="H188" s="1460"/>
      <c r="I188" s="1460"/>
      <c r="J188" s="1460"/>
      <c r="K188" s="1460"/>
      <c r="L188" s="1461"/>
      <c r="M188" s="1384"/>
      <c r="N188" s="1385"/>
      <c r="O188" s="1385"/>
      <c r="P188" s="1386"/>
      <c r="Q188" s="80" t="s">
        <v>7</v>
      </c>
      <c r="R188" s="1387"/>
      <c r="S188" s="1387"/>
      <c r="T188" s="1387"/>
      <c r="U188" s="1387"/>
      <c r="V188" s="1390" t="s">
        <v>6</v>
      </c>
      <c r="W188" s="1391"/>
      <c r="X188" s="1392" t="s">
        <v>487</v>
      </c>
      <c r="Y188" s="1393"/>
      <c r="Z188" s="1393"/>
      <c r="AA188" s="1393"/>
      <c r="AB188" s="1393"/>
      <c r="AC188" s="1393"/>
      <c r="AD188" s="1393"/>
      <c r="AE188" s="1393"/>
      <c r="AF188" s="1393"/>
      <c r="AG188" s="1393"/>
      <c r="AH188" s="1393"/>
      <c r="AI188" s="1393"/>
      <c r="AJ188" s="1393"/>
      <c r="AK188" s="1393"/>
      <c r="AL188" s="1393"/>
      <c r="AM188" s="1394"/>
      <c r="AN188" s="36"/>
      <c r="AO188" s="84"/>
      <c r="AP188" s="36"/>
      <c r="BL188" s="11" t="str">
        <f>M188&amp;R188</f>
        <v/>
      </c>
      <c r="CE188" s="1" t="s">
        <v>2576</v>
      </c>
      <c r="CF188" s="1" t="s">
        <v>2578</v>
      </c>
    </row>
    <row r="189" spans="1:84" ht="15" customHeight="1" thickTop="1">
      <c r="A189" s="35"/>
      <c r="B189" s="73"/>
      <c r="C189" s="1526"/>
      <c r="D189" s="1414" t="s">
        <v>473</v>
      </c>
      <c r="E189" s="1414"/>
      <c r="F189" s="1415"/>
      <c r="G189" s="708" t="s">
        <v>366</v>
      </c>
      <c r="H189" s="708"/>
      <c r="I189" s="708"/>
      <c r="J189" s="708"/>
      <c r="K189" s="708"/>
      <c r="L189" s="1403"/>
      <c r="M189" s="1457"/>
      <c r="N189" s="1458"/>
      <c r="O189" s="1458"/>
      <c r="P189" s="1458"/>
      <c r="Q189" s="1458"/>
      <c r="R189" s="1458"/>
      <c r="S189" s="1458"/>
      <c r="T189" s="1459"/>
      <c r="U189" s="806" t="s">
        <v>551</v>
      </c>
      <c r="V189" s="806"/>
      <c r="W189" s="806"/>
      <c r="X189" s="806"/>
      <c r="Y189" s="806"/>
      <c r="Z189" s="806"/>
      <c r="AA189" s="806"/>
      <c r="AB189" s="806"/>
      <c r="AC189" s="806"/>
      <c r="AD189" s="806"/>
      <c r="AE189" s="806"/>
      <c r="AF189" s="806"/>
      <c r="AG189" s="806"/>
      <c r="AH189" s="806"/>
      <c r="AI189" s="806"/>
      <c r="AJ189" s="806"/>
      <c r="AK189" s="806"/>
      <c r="AL189" s="806"/>
      <c r="AM189" s="807"/>
      <c r="AN189" s="36"/>
      <c r="AO189" s="84"/>
      <c r="AP189" s="36"/>
      <c r="CE189" s="1" t="s">
        <v>2577</v>
      </c>
      <c r="CF189" s="1" t="s">
        <v>2579</v>
      </c>
    </row>
    <row r="190" spans="1:84" ht="15" hidden="1" customHeight="1">
      <c r="A190" s="40"/>
      <c r="B190" s="73"/>
      <c r="C190" s="1526"/>
      <c r="D190" s="1414"/>
      <c r="E190" s="1414"/>
      <c r="F190" s="1415"/>
      <c r="G190" s="1420"/>
      <c r="H190" s="1420"/>
      <c r="I190" s="1420"/>
      <c r="J190" s="1420"/>
      <c r="K190" s="1420"/>
      <c r="L190" s="1421"/>
      <c r="M190" s="1408" t="s">
        <v>126</v>
      </c>
      <c r="N190" s="1409"/>
      <c r="O190" s="1410"/>
      <c r="P190" s="13" t="str">
        <f>MID($M$149,COLUMN()-15,1)</f>
        <v/>
      </c>
      <c r="Q190" s="13" t="str">
        <f t="shared" ref="Q190:Y190" si="47">MID($M$149,COLUMN()-15,1)</f>
        <v/>
      </c>
      <c r="R190" s="13" t="str">
        <f t="shared" si="47"/>
        <v/>
      </c>
      <c r="S190" s="13" t="str">
        <f t="shared" si="47"/>
        <v/>
      </c>
      <c r="T190" s="13" t="str">
        <f t="shared" si="47"/>
        <v/>
      </c>
      <c r="U190" s="13" t="str">
        <f t="shared" si="47"/>
        <v/>
      </c>
      <c r="V190" s="13" t="str">
        <f t="shared" si="47"/>
        <v/>
      </c>
      <c r="W190" s="13" t="str">
        <f t="shared" si="47"/>
        <v/>
      </c>
      <c r="X190" s="13" t="str">
        <f t="shared" si="47"/>
        <v/>
      </c>
      <c r="Y190" s="13" t="str">
        <f t="shared" si="47"/>
        <v/>
      </c>
      <c r="Z190" s="963"/>
      <c r="AA190" s="964"/>
      <c r="AB190" s="964"/>
      <c r="AC190" s="964"/>
      <c r="AD190" s="964"/>
      <c r="AE190" s="964"/>
      <c r="AF190" s="964"/>
      <c r="AG190" s="964"/>
      <c r="AH190" s="964"/>
      <c r="AI190" s="964"/>
      <c r="AJ190" s="964"/>
      <c r="AK190" s="964"/>
      <c r="AL190" s="964"/>
      <c r="AM190" s="965"/>
      <c r="AN190" s="36"/>
      <c r="AO190" s="84"/>
      <c r="AP190" s="36"/>
      <c r="CE190" s="1" t="s">
        <v>2578</v>
      </c>
      <c r="CF190" s="1" t="s">
        <v>2580</v>
      </c>
    </row>
    <row r="191" spans="1:84" ht="15" customHeight="1">
      <c r="A191" s="35"/>
      <c r="B191" s="73"/>
      <c r="C191" s="1526"/>
      <c r="D191" s="1414"/>
      <c r="E191" s="1414"/>
      <c r="F191" s="1415"/>
      <c r="G191" s="1002" t="s">
        <v>65</v>
      </c>
      <c r="H191" s="1002"/>
      <c r="I191" s="1002"/>
      <c r="J191" s="1002"/>
      <c r="K191" s="1002"/>
      <c r="L191" s="1003"/>
      <c r="M191" s="867" t="s">
        <v>703</v>
      </c>
      <c r="N191" s="812"/>
      <c r="O191" s="812"/>
      <c r="P191" s="857"/>
      <c r="Q191" s="858"/>
      <c r="R191" s="44" t="s">
        <v>131</v>
      </c>
      <c r="S191" s="857"/>
      <c r="T191" s="858"/>
      <c r="U191" s="43" t="s">
        <v>132</v>
      </c>
      <c r="V191" s="857"/>
      <c r="W191" s="858"/>
      <c r="X191" s="43" t="s">
        <v>133</v>
      </c>
      <c r="Y191" s="964"/>
      <c r="Z191" s="964"/>
      <c r="AA191" s="964"/>
      <c r="AB191" s="964"/>
      <c r="AC191" s="964"/>
      <c r="AD191" s="964"/>
      <c r="AE191" s="964"/>
      <c r="AF191" s="964"/>
      <c r="AG191" s="964"/>
      <c r="AH191" s="964"/>
      <c r="AI191" s="964"/>
      <c r="AJ191" s="964"/>
      <c r="AK191" s="964"/>
      <c r="AL191" s="964"/>
      <c r="AM191" s="965"/>
      <c r="AN191" s="36"/>
      <c r="AO191" s="84"/>
      <c r="AP191" s="36"/>
      <c r="AR191" s="39"/>
      <c r="AS191" s="39"/>
      <c r="AT191" s="39"/>
      <c r="AU191" s="39"/>
      <c r="AV191" s="39"/>
      <c r="AW191" s="39"/>
      <c r="AX191" s="39"/>
      <c r="AY191" s="39"/>
      <c r="AZ191" s="39"/>
      <c r="BA191" s="39"/>
      <c r="BB191" s="39"/>
      <c r="BC191" s="39"/>
      <c r="BD191" s="39"/>
      <c r="BE191" s="39"/>
      <c r="BF191" s="39"/>
      <c r="BG191" s="39"/>
      <c r="BH191" s="39"/>
      <c r="BI191" s="39"/>
      <c r="BL191" s="7" t="str">
        <f>IF(M191="選択▼","",M191&amp;P191&amp;R191&amp;S191&amp;U191&amp;V191&amp;X191)</f>
        <v/>
      </c>
      <c r="BM191" s="20" t="str">
        <f>MID(P191,COLUMN()-64,1)</f>
        <v/>
      </c>
      <c r="BN191" s="20" t="str">
        <f>MID(P191,COLUMN()-64,1)</f>
        <v/>
      </c>
      <c r="BO191" s="20" t="str">
        <f>MID(S191,COLUMN()-66,1)</f>
        <v/>
      </c>
      <c r="BP191" s="20" t="str">
        <f>MID(S191,COLUMN()-66,1)</f>
        <v/>
      </c>
      <c r="BQ191" s="20" t="str">
        <f>MID(V191,COLUMN()-68,1)</f>
        <v/>
      </c>
      <c r="BR191" s="20" t="str">
        <f>MID(V191,COLUMN()-68,1)</f>
        <v/>
      </c>
      <c r="BS191" s="25" t="str">
        <f>IF(★その他入力!M191="平成","H",IF(★その他入力!M191="昭和","S",IF(★その他入力!M191="大正","T",IF(★その他入力!M191="明治","M",""))))</f>
        <v/>
      </c>
      <c r="CE191" s="1" t="s">
        <v>2579</v>
      </c>
      <c r="CF191" s="1" t="s">
        <v>2581</v>
      </c>
    </row>
    <row r="192" spans="1:84" ht="15" customHeight="1">
      <c r="A192" s="35"/>
      <c r="B192" s="73"/>
      <c r="C192" s="1526"/>
      <c r="D192" s="1414"/>
      <c r="E192" s="1414"/>
      <c r="F192" s="1415"/>
      <c r="G192" s="1002" t="s">
        <v>392</v>
      </c>
      <c r="H192" s="1002"/>
      <c r="I192" s="1002"/>
      <c r="J192" s="1002"/>
      <c r="K192" s="1002"/>
      <c r="L192" s="1003"/>
      <c r="M192" s="867" t="s">
        <v>818</v>
      </c>
      <c r="N192" s="812"/>
      <c r="O192" s="812"/>
      <c r="P192" s="813"/>
      <c r="Q192" s="1396"/>
      <c r="R192" s="1396"/>
      <c r="S192" s="1396"/>
      <c r="T192" s="1396"/>
      <c r="U192" s="1396"/>
      <c r="V192" s="1396"/>
      <c r="W192" s="1396"/>
      <c r="X192" s="1396"/>
      <c r="Y192" s="1396"/>
      <c r="Z192" s="1396"/>
      <c r="AA192" s="1396"/>
      <c r="AB192" s="1396"/>
      <c r="AC192" s="1396"/>
      <c r="AD192" s="1396"/>
      <c r="AE192" s="1396"/>
      <c r="AF192" s="1396"/>
      <c r="AG192" s="1396"/>
      <c r="AH192" s="1396"/>
      <c r="AI192" s="1396"/>
      <c r="AJ192" s="1396"/>
      <c r="AK192" s="1396"/>
      <c r="AL192" s="1396"/>
      <c r="AM192" s="1396"/>
      <c r="AN192" s="36"/>
      <c r="AO192" s="84"/>
      <c r="AP192" s="36"/>
      <c r="CE192" s="1" t="s">
        <v>2580</v>
      </c>
      <c r="CF192" s="1" t="s">
        <v>2582</v>
      </c>
    </row>
    <row r="193" spans="1:84" ht="15" customHeight="1">
      <c r="A193" s="35"/>
      <c r="B193" s="73"/>
      <c r="C193" s="1526"/>
      <c r="D193" s="1414"/>
      <c r="E193" s="1414"/>
      <c r="F193" s="1415"/>
      <c r="G193" s="1002" t="s">
        <v>396</v>
      </c>
      <c r="H193" s="1002"/>
      <c r="I193" s="1002"/>
      <c r="J193" s="1002"/>
      <c r="K193" s="1002"/>
      <c r="L193" s="1003"/>
      <c r="M193" s="891"/>
      <c r="N193" s="892"/>
      <c r="O193" s="892"/>
      <c r="P193" s="893"/>
      <c r="Q193" s="1388" t="s">
        <v>1099</v>
      </c>
      <c r="R193" s="1389"/>
      <c r="S193" s="1389"/>
      <c r="T193" s="1389"/>
      <c r="U193" s="1389"/>
      <c r="V193" s="1389"/>
      <c r="W193" s="1389"/>
      <c r="X193" s="1389"/>
      <c r="Y193" s="1389"/>
      <c r="Z193" s="1389"/>
      <c r="AA193" s="1389"/>
      <c r="AB193" s="1389"/>
      <c r="AC193" s="1389"/>
      <c r="AD193" s="1389"/>
      <c r="AE193" s="1389"/>
      <c r="AF193" s="1389"/>
      <c r="AG193" s="1389"/>
      <c r="AH193" s="1389"/>
      <c r="AI193" s="1389"/>
      <c r="AJ193" s="1389"/>
      <c r="AK193" s="1389"/>
      <c r="AL193" s="1389"/>
      <c r="AM193" s="1395"/>
      <c r="AN193" s="36"/>
      <c r="AO193" s="84"/>
      <c r="AP193" s="36"/>
      <c r="CE193" s="1" t="s">
        <v>2581</v>
      </c>
      <c r="CF193" s="1" t="s">
        <v>2583</v>
      </c>
    </row>
    <row r="194" spans="1:84" ht="15" customHeight="1">
      <c r="A194" s="35"/>
      <c r="B194" s="73"/>
      <c r="C194" s="1526"/>
      <c r="D194" s="1414"/>
      <c r="E194" s="1414"/>
      <c r="F194" s="1415"/>
      <c r="G194" s="1002" t="s">
        <v>397</v>
      </c>
      <c r="H194" s="1002"/>
      <c r="I194" s="1002"/>
      <c r="J194" s="1002"/>
      <c r="K194" s="1002"/>
      <c r="L194" s="1003"/>
      <c r="M194" s="867" t="s">
        <v>818</v>
      </c>
      <c r="N194" s="812"/>
      <c r="O194" s="812"/>
      <c r="P194" s="813"/>
      <c r="Q194" s="1388" t="s">
        <v>409</v>
      </c>
      <c r="R194" s="1389"/>
      <c r="S194" s="1389"/>
      <c r="T194" s="1389"/>
      <c r="U194" s="1389"/>
      <c r="V194" s="1389"/>
      <c r="W194" s="1389"/>
      <c r="X194" s="1389"/>
      <c r="Y194" s="1389"/>
      <c r="Z194" s="1389"/>
      <c r="AA194" s="1389"/>
      <c r="AB194" s="1389"/>
      <c r="AC194" s="1389"/>
      <c r="AD194" s="1389"/>
      <c r="AE194" s="1389"/>
      <c r="AF194" s="1389"/>
      <c r="AG194" s="1389"/>
      <c r="AH194" s="1389"/>
      <c r="AI194" s="1389"/>
      <c r="AJ194" s="1389"/>
      <c r="AK194" s="1389"/>
      <c r="AL194" s="1389"/>
      <c r="AM194" s="1395"/>
      <c r="AN194" s="36"/>
      <c r="AO194" s="84"/>
      <c r="AP194" s="36"/>
      <c r="CE194" s="1" t="s">
        <v>2582</v>
      </c>
      <c r="CF194" s="1" t="s">
        <v>2584</v>
      </c>
    </row>
    <row r="195" spans="1:84" ht="15" customHeight="1">
      <c r="A195" s="35"/>
      <c r="B195" s="73"/>
      <c r="C195" s="1526"/>
      <c r="D195" s="1414"/>
      <c r="E195" s="1414"/>
      <c r="F195" s="1415"/>
      <c r="G195" s="1397" t="s">
        <v>875</v>
      </c>
      <c r="H195" s="1397"/>
      <c r="I195" s="1397"/>
      <c r="J195" s="1397"/>
      <c r="K195" s="1397"/>
      <c r="L195" s="1398"/>
      <c r="M195" s="1048"/>
      <c r="N195" s="1049"/>
      <c r="O195" s="1049"/>
      <c r="P195" s="1049"/>
      <c r="Q195" s="1049"/>
      <c r="R195" s="1049"/>
      <c r="S195" s="1049"/>
      <c r="T195" s="1049"/>
      <c r="U195" s="1049"/>
      <c r="V195" s="1049"/>
      <c r="W195" s="1050"/>
      <c r="X195" s="836" t="s">
        <v>412</v>
      </c>
      <c r="Y195" s="837"/>
      <c r="Z195" s="837"/>
      <c r="AA195" s="837"/>
      <c r="AB195" s="837"/>
      <c r="AC195" s="837"/>
      <c r="AD195" s="837"/>
      <c r="AE195" s="837"/>
      <c r="AF195" s="837"/>
      <c r="AG195" s="837"/>
      <c r="AH195" s="837"/>
      <c r="AI195" s="837"/>
      <c r="AJ195" s="837"/>
      <c r="AK195" s="837"/>
      <c r="AL195" s="837"/>
      <c r="AM195" s="838"/>
      <c r="AN195" s="36"/>
      <c r="AO195" s="84"/>
      <c r="AP195" s="36"/>
      <c r="BL195" s="7" t="str">
        <f>LEFT(M195,1)</f>
        <v/>
      </c>
      <c r="BM195" s="20" t="str">
        <f t="shared" ref="BM195" si="48">MID($BL195,COLUMN()-64,1)</f>
        <v/>
      </c>
      <c r="CE195" s="1" t="s">
        <v>2583</v>
      </c>
      <c r="CF195" s="1" t="s">
        <v>2585</v>
      </c>
    </row>
    <row r="196" spans="1:84" ht="15" customHeight="1" thickBot="1">
      <c r="A196" s="35"/>
      <c r="B196" s="73"/>
      <c r="C196" s="1526"/>
      <c r="D196" s="1416"/>
      <c r="E196" s="1416"/>
      <c r="F196" s="1417"/>
      <c r="G196" s="1460"/>
      <c r="H196" s="1460"/>
      <c r="I196" s="1460"/>
      <c r="J196" s="1460"/>
      <c r="K196" s="1460"/>
      <c r="L196" s="1461"/>
      <c r="M196" s="1384"/>
      <c r="N196" s="1385"/>
      <c r="O196" s="1385"/>
      <c r="P196" s="1386"/>
      <c r="Q196" s="80" t="s">
        <v>7</v>
      </c>
      <c r="R196" s="1387"/>
      <c r="S196" s="1387"/>
      <c r="T196" s="1387"/>
      <c r="U196" s="1387"/>
      <c r="V196" s="1390" t="s">
        <v>6</v>
      </c>
      <c r="W196" s="1391"/>
      <c r="X196" s="1392" t="s">
        <v>487</v>
      </c>
      <c r="Y196" s="1393"/>
      <c r="Z196" s="1393"/>
      <c r="AA196" s="1393"/>
      <c r="AB196" s="1393"/>
      <c r="AC196" s="1393"/>
      <c r="AD196" s="1393"/>
      <c r="AE196" s="1393"/>
      <c r="AF196" s="1393"/>
      <c r="AG196" s="1393"/>
      <c r="AH196" s="1393"/>
      <c r="AI196" s="1393"/>
      <c r="AJ196" s="1393"/>
      <c r="AK196" s="1393"/>
      <c r="AL196" s="1393"/>
      <c r="AM196" s="1394"/>
      <c r="AN196" s="36"/>
      <c r="AO196" s="84"/>
      <c r="AP196" s="36"/>
      <c r="BL196" s="11" t="str">
        <f>M196&amp;R196</f>
        <v/>
      </c>
      <c r="CE196" s="1" t="s">
        <v>2584</v>
      </c>
      <c r="CF196" s="1" t="s">
        <v>2586</v>
      </c>
    </row>
    <row r="197" spans="1:84" ht="15" customHeight="1" thickTop="1">
      <c r="A197" s="35"/>
      <c r="B197" s="73"/>
      <c r="C197" s="1526"/>
      <c r="D197" s="1445" t="s">
        <v>474</v>
      </c>
      <c r="E197" s="1445"/>
      <c r="F197" s="1446"/>
      <c r="G197" s="708" t="s">
        <v>366</v>
      </c>
      <c r="H197" s="708"/>
      <c r="I197" s="708"/>
      <c r="J197" s="708"/>
      <c r="K197" s="708"/>
      <c r="L197" s="1403"/>
      <c r="M197" s="1457"/>
      <c r="N197" s="1458"/>
      <c r="O197" s="1458"/>
      <c r="P197" s="1458"/>
      <c r="Q197" s="1458"/>
      <c r="R197" s="1458"/>
      <c r="S197" s="1458"/>
      <c r="T197" s="1459"/>
      <c r="U197" s="806" t="s">
        <v>551</v>
      </c>
      <c r="V197" s="806"/>
      <c r="W197" s="806"/>
      <c r="X197" s="806"/>
      <c r="Y197" s="806"/>
      <c r="Z197" s="806"/>
      <c r="AA197" s="806"/>
      <c r="AB197" s="806"/>
      <c r="AC197" s="806"/>
      <c r="AD197" s="806"/>
      <c r="AE197" s="806"/>
      <c r="AF197" s="806"/>
      <c r="AG197" s="806"/>
      <c r="AH197" s="806"/>
      <c r="AI197" s="806"/>
      <c r="AJ197" s="806"/>
      <c r="AK197" s="806"/>
      <c r="AL197" s="806"/>
      <c r="AM197" s="807"/>
      <c r="AN197" s="36"/>
      <c r="AO197" s="84"/>
      <c r="AP197" s="36"/>
      <c r="CE197" s="1" t="s">
        <v>2585</v>
      </c>
      <c r="CF197" s="1" t="s">
        <v>2587</v>
      </c>
    </row>
    <row r="198" spans="1:84" ht="15" hidden="1" customHeight="1">
      <c r="A198" s="40"/>
      <c r="B198" s="73"/>
      <c r="C198" s="1526"/>
      <c r="D198" s="1445"/>
      <c r="E198" s="1445"/>
      <c r="F198" s="1446"/>
      <c r="G198" s="1420"/>
      <c r="H198" s="1420"/>
      <c r="I198" s="1420"/>
      <c r="J198" s="1420"/>
      <c r="K198" s="1420"/>
      <c r="L198" s="1421"/>
      <c r="M198" s="1408" t="s">
        <v>126</v>
      </c>
      <c r="N198" s="1409"/>
      <c r="O198" s="1410"/>
      <c r="P198" s="13" t="str">
        <f>MID($M$149,COLUMN()-15,1)</f>
        <v/>
      </c>
      <c r="Q198" s="13" t="str">
        <f t="shared" ref="Q198:Y198" si="49">MID($M$149,COLUMN()-15,1)</f>
        <v/>
      </c>
      <c r="R198" s="13" t="str">
        <f t="shared" si="49"/>
        <v/>
      </c>
      <c r="S198" s="13" t="str">
        <f t="shared" si="49"/>
        <v/>
      </c>
      <c r="T198" s="13" t="str">
        <f t="shared" si="49"/>
        <v/>
      </c>
      <c r="U198" s="13" t="str">
        <f t="shared" si="49"/>
        <v/>
      </c>
      <c r="V198" s="13" t="str">
        <f t="shared" si="49"/>
        <v/>
      </c>
      <c r="W198" s="13" t="str">
        <f t="shared" si="49"/>
        <v/>
      </c>
      <c r="X198" s="13" t="str">
        <f t="shared" si="49"/>
        <v/>
      </c>
      <c r="Y198" s="13" t="str">
        <f t="shared" si="49"/>
        <v/>
      </c>
      <c r="Z198" s="963"/>
      <c r="AA198" s="964"/>
      <c r="AB198" s="964"/>
      <c r="AC198" s="964"/>
      <c r="AD198" s="964"/>
      <c r="AE198" s="964"/>
      <c r="AF198" s="964"/>
      <c r="AG198" s="964"/>
      <c r="AH198" s="964"/>
      <c r="AI198" s="964"/>
      <c r="AJ198" s="964"/>
      <c r="AK198" s="964"/>
      <c r="AL198" s="964"/>
      <c r="AM198" s="965"/>
      <c r="AN198" s="36"/>
      <c r="AO198" s="84"/>
      <c r="AP198" s="36"/>
      <c r="CE198" s="1" t="s">
        <v>2586</v>
      </c>
      <c r="CF198" s="1" t="s">
        <v>2588</v>
      </c>
    </row>
    <row r="199" spans="1:84" ht="15" customHeight="1">
      <c r="A199" s="35"/>
      <c r="B199" s="73"/>
      <c r="C199" s="1526"/>
      <c r="D199" s="1445"/>
      <c r="E199" s="1445"/>
      <c r="F199" s="1446"/>
      <c r="G199" s="1002" t="s">
        <v>65</v>
      </c>
      <c r="H199" s="1002"/>
      <c r="I199" s="1002"/>
      <c r="J199" s="1002"/>
      <c r="K199" s="1002"/>
      <c r="L199" s="1003"/>
      <c r="M199" s="867" t="s">
        <v>703</v>
      </c>
      <c r="N199" s="812"/>
      <c r="O199" s="812"/>
      <c r="P199" s="857"/>
      <c r="Q199" s="858"/>
      <c r="R199" s="44" t="s">
        <v>131</v>
      </c>
      <c r="S199" s="857"/>
      <c r="T199" s="858"/>
      <c r="U199" s="43" t="s">
        <v>132</v>
      </c>
      <c r="V199" s="857"/>
      <c r="W199" s="858"/>
      <c r="X199" s="43" t="s">
        <v>133</v>
      </c>
      <c r="Y199" s="964"/>
      <c r="Z199" s="964"/>
      <c r="AA199" s="964"/>
      <c r="AB199" s="964"/>
      <c r="AC199" s="964"/>
      <c r="AD199" s="964"/>
      <c r="AE199" s="964"/>
      <c r="AF199" s="964"/>
      <c r="AG199" s="964"/>
      <c r="AH199" s="964"/>
      <c r="AI199" s="964"/>
      <c r="AJ199" s="964"/>
      <c r="AK199" s="964"/>
      <c r="AL199" s="964"/>
      <c r="AM199" s="965"/>
      <c r="AN199" s="36"/>
      <c r="AO199" s="84"/>
      <c r="AP199" s="36"/>
      <c r="AR199" s="39"/>
      <c r="AS199" s="39"/>
      <c r="AT199" s="39"/>
      <c r="AU199" s="39"/>
      <c r="AV199" s="39"/>
      <c r="AW199" s="39"/>
      <c r="AX199" s="39"/>
      <c r="AY199" s="39"/>
      <c r="AZ199" s="39"/>
      <c r="BA199" s="39"/>
      <c r="BB199" s="39"/>
      <c r="BC199" s="39"/>
      <c r="BD199" s="39"/>
      <c r="BE199" s="39"/>
      <c r="BF199" s="39"/>
      <c r="BG199" s="39"/>
      <c r="BH199" s="39"/>
      <c r="BI199" s="39"/>
      <c r="BL199" s="7" t="str">
        <f>IF(M199="選択▼","",M199&amp;P199&amp;R199&amp;S199&amp;U199&amp;V199&amp;X199)</f>
        <v/>
      </c>
      <c r="BM199" s="20" t="str">
        <f>MID(P199,COLUMN()-64,1)</f>
        <v/>
      </c>
      <c r="BN199" s="20" t="str">
        <f>MID(P199,COLUMN()-64,1)</f>
        <v/>
      </c>
      <c r="BO199" s="20" t="str">
        <f>MID(S199,COLUMN()-66,1)</f>
        <v/>
      </c>
      <c r="BP199" s="20" t="str">
        <f>MID(S199,COLUMN()-66,1)</f>
        <v/>
      </c>
      <c r="BQ199" s="20" t="str">
        <f>MID(V199,COLUMN()-68,1)</f>
        <v/>
      </c>
      <c r="BR199" s="20" t="str">
        <f>MID(V199,COLUMN()-68,1)</f>
        <v/>
      </c>
      <c r="BS199" s="25" t="str">
        <f>IF(★その他入力!M199="平成","H",IF(★その他入力!M199="昭和","S",IF(★その他入力!M199="大正","T",IF(★その他入力!M199="明治","M",""))))</f>
        <v/>
      </c>
      <c r="CE199" s="1" t="s">
        <v>2587</v>
      </c>
      <c r="CF199" s="1" t="s">
        <v>2589</v>
      </c>
    </row>
    <row r="200" spans="1:84" ht="15" customHeight="1">
      <c r="A200" s="35"/>
      <c r="B200" s="73"/>
      <c r="C200" s="1526"/>
      <c r="D200" s="1445"/>
      <c r="E200" s="1445"/>
      <c r="F200" s="1446"/>
      <c r="G200" s="1002" t="s">
        <v>392</v>
      </c>
      <c r="H200" s="1002"/>
      <c r="I200" s="1002"/>
      <c r="J200" s="1002"/>
      <c r="K200" s="1002"/>
      <c r="L200" s="1003"/>
      <c r="M200" s="867" t="s">
        <v>818</v>
      </c>
      <c r="N200" s="812"/>
      <c r="O200" s="812"/>
      <c r="P200" s="813"/>
      <c r="Q200" s="1396"/>
      <c r="R200" s="1396"/>
      <c r="S200" s="1396"/>
      <c r="T200" s="1396"/>
      <c r="U200" s="1396"/>
      <c r="V200" s="1396"/>
      <c r="W200" s="1396"/>
      <c r="X200" s="1396"/>
      <c r="Y200" s="1396"/>
      <c r="Z200" s="1396"/>
      <c r="AA200" s="1396"/>
      <c r="AB200" s="1396"/>
      <c r="AC200" s="1396"/>
      <c r="AD200" s="1396"/>
      <c r="AE200" s="1396"/>
      <c r="AF200" s="1396"/>
      <c r="AG200" s="1396"/>
      <c r="AH200" s="1396"/>
      <c r="AI200" s="1396"/>
      <c r="AJ200" s="1396"/>
      <c r="AK200" s="1396"/>
      <c r="AL200" s="1396"/>
      <c r="AM200" s="1396"/>
      <c r="AN200" s="36"/>
      <c r="AO200" s="84"/>
      <c r="AP200" s="36"/>
      <c r="CE200" s="1" t="s">
        <v>2588</v>
      </c>
      <c r="CF200" s="1" t="s">
        <v>2590</v>
      </c>
    </row>
    <row r="201" spans="1:84" ht="15" customHeight="1">
      <c r="A201" s="35"/>
      <c r="B201" s="73"/>
      <c r="C201" s="1526"/>
      <c r="D201" s="1445"/>
      <c r="E201" s="1445"/>
      <c r="F201" s="1446"/>
      <c r="G201" s="1002" t="s">
        <v>396</v>
      </c>
      <c r="H201" s="1002"/>
      <c r="I201" s="1002"/>
      <c r="J201" s="1002"/>
      <c r="K201" s="1002"/>
      <c r="L201" s="1003"/>
      <c r="M201" s="891"/>
      <c r="N201" s="892"/>
      <c r="O201" s="892"/>
      <c r="P201" s="893"/>
      <c r="Q201" s="1388" t="s">
        <v>1099</v>
      </c>
      <c r="R201" s="1389"/>
      <c r="S201" s="1389"/>
      <c r="T201" s="1389"/>
      <c r="U201" s="1389"/>
      <c r="V201" s="1389"/>
      <c r="W201" s="1389"/>
      <c r="X201" s="1389"/>
      <c r="Y201" s="1389"/>
      <c r="Z201" s="1389"/>
      <c r="AA201" s="1389"/>
      <c r="AB201" s="1389"/>
      <c r="AC201" s="1389"/>
      <c r="AD201" s="1389"/>
      <c r="AE201" s="1389"/>
      <c r="AF201" s="1389"/>
      <c r="AG201" s="1389"/>
      <c r="AH201" s="1389"/>
      <c r="AI201" s="1389"/>
      <c r="AJ201" s="1389"/>
      <c r="AK201" s="1389"/>
      <c r="AL201" s="1389"/>
      <c r="AM201" s="1395"/>
      <c r="AN201" s="36"/>
      <c r="AO201" s="84"/>
      <c r="AP201" s="36"/>
      <c r="CE201" s="1" t="s">
        <v>2589</v>
      </c>
      <c r="CF201" s="1" t="s">
        <v>2591</v>
      </c>
    </row>
    <row r="202" spans="1:84" ht="15" customHeight="1">
      <c r="A202" s="35"/>
      <c r="B202" s="73"/>
      <c r="C202" s="1526"/>
      <c r="D202" s="1445"/>
      <c r="E202" s="1445"/>
      <c r="F202" s="1446"/>
      <c r="G202" s="1002" t="s">
        <v>397</v>
      </c>
      <c r="H202" s="1002"/>
      <c r="I202" s="1002"/>
      <c r="J202" s="1002"/>
      <c r="K202" s="1002"/>
      <c r="L202" s="1003"/>
      <c r="M202" s="867" t="s">
        <v>818</v>
      </c>
      <c r="N202" s="812"/>
      <c r="O202" s="812"/>
      <c r="P202" s="813"/>
      <c r="Q202" s="1388" t="s">
        <v>409</v>
      </c>
      <c r="R202" s="1389"/>
      <c r="S202" s="1389"/>
      <c r="T202" s="1389"/>
      <c r="U202" s="1389"/>
      <c r="V202" s="1389"/>
      <c r="W202" s="1389"/>
      <c r="X202" s="1389"/>
      <c r="Y202" s="1389"/>
      <c r="Z202" s="1389"/>
      <c r="AA202" s="1389"/>
      <c r="AB202" s="1389"/>
      <c r="AC202" s="1389"/>
      <c r="AD202" s="1389"/>
      <c r="AE202" s="1389"/>
      <c r="AF202" s="1389"/>
      <c r="AG202" s="1389"/>
      <c r="AH202" s="1389"/>
      <c r="AI202" s="1389"/>
      <c r="AJ202" s="1389"/>
      <c r="AK202" s="1389"/>
      <c r="AL202" s="1389"/>
      <c r="AM202" s="1395"/>
      <c r="AN202" s="36"/>
      <c r="AO202" s="84"/>
      <c r="AP202" s="36"/>
      <c r="CE202" s="1" t="s">
        <v>2590</v>
      </c>
      <c r="CF202" s="1" t="s">
        <v>2592</v>
      </c>
    </row>
    <row r="203" spans="1:84" ht="15" customHeight="1">
      <c r="A203" s="35"/>
      <c r="B203" s="73"/>
      <c r="C203" s="1526"/>
      <c r="D203" s="1445"/>
      <c r="E203" s="1445"/>
      <c r="F203" s="1446"/>
      <c r="G203" s="1397" t="s">
        <v>875</v>
      </c>
      <c r="H203" s="1397"/>
      <c r="I203" s="1397"/>
      <c r="J203" s="1397"/>
      <c r="K203" s="1397"/>
      <c r="L203" s="1398"/>
      <c r="M203" s="1048"/>
      <c r="N203" s="1049"/>
      <c r="O203" s="1049"/>
      <c r="P203" s="1049"/>
      <c r="Q203" s="1049"/>
      <c r="R203" s="1049"/>
      <c r="S203" s="1049"/>
      <c r="T203" s="1049"/>
      <c r="U203" s="1049"/>
      <c r="V203" s="1049"/>
      <c r="W203" s="1050"/>
      <c r="X203" s="836" t="s">
        <v>412</v>
      </c>
      <c r="Y203" s="837"/>
      <c r="Z203" s="837"/>
      <c r="AA203" s="837"/>
      <c r="AB203" s="837"/>
      <c r="AC203" s="837"/>
      <c r="AD203" s="837"/>
      <c r="AE203" s="837"/>
      <c r="AF203" s="837"/>
      <c r="AG203" s="837"/>
      <c r="AH203" s="837"/>
      <c r="AI203" s="837"/>
      <c r="AJ203" s="837"/>
      <c r="AK203" s="837"/>
      <c r="AL203" s="837"/>
      <c r="AM203" s="838"/>
      <c r="AN203" s="36"/>
      <c r="AO203" s="84"/>
      <c r="AP203" s="36"/>
      <c r="BL203" s="7" t="str">
        <f>LEFT(M203,1)</f>
        <v/>
      </c>
      <c r="BM203" s="20" t="str">
        <f t="shared" ref="BM203" si="50">MID($BL203,COLUMN()-64,1)</f>
        <v/>
      </c>
      <c r="CE203" s="1" t="s">
        <v>2591</v>
      </c>
      <c r="CF203" s="1" t="s">
        <v>2593</v>
      </c>
    </row>
    <row r="204" spans="1:84" ht="15" customHeight="1" thickBot="1">
      <c r="A204" s="35"/>
      <c r="B204" s="73"/>
      <c r="C204" s="1526"/>
      <c r="D204" s="1462"/>
      <c r="E204" s="1462"/>
      <c r="F204" s="1463"/>
      <c r="G204" s="1460"/>
      <c r="H204" s="1460"/>
      <c r="I204" s="1460"/>
      <c r="J204" s="1460"/>
      <c r="K204" s="1460"/>
      <c r="L204" s="1461"/>
      <c r="M204" s="1384"/>
      <c r="N204" s="1385"/>
      <c r="O204" s="1385"/>
      <c r="P204" s="1386"/>
      <c r="Q204" s="80" t="s">
        <v>7</v>
      </c>
      <c r="R204" s="1387"/>
      <c r="S204" s="1387"/>
      <c r="T204" s="1387"/>
      <c r="U204" s="1387"/>
      <c r="V204" s="1390" t="s">
        <v>6</v>
      </c>
      <c r="W204" s="1391"/>
      <c r="X204" s="1392" t="s">
        <v>487</v>
      </c>
      <c r="Y204" s="1393"/>
      <c r="Z204" s="1393"/>
      <c r="AA204" s="1393"/>
      <c r="AB204" s="1393"/>
      <c r="AC204" s="1393"/>
      <c r="AD204" s="1393"/>
      <c r="AE204" s="1393"/>
      <c r="AF204" s="1393"/>
      <c r="AG204" s="1393"/>
      <c r="AH204" s="1393"/>
      <c r="AI204" s="1393"/>
      <c r="AJ204" s="1393"/>
      <c r="AK204" s="1393"/>
      <c r="AL204" s="1393"/>
      <c r="AM204" s="1394"/>
      <c r="AN204" s="36"/>
      <c r="AO204" s="84"/>
      <c r="AP204" s="36"/>
      <c r="BL204" s="11" t="str">
        <f>M204&amp;R204</f>
        <v/>
      </c>
      <c r="CE204" s="1" t="s">
        <v>2592</v>
      </c>
      <c r="CF204" s="1" t="s">
        <v>2594</v>
      </c>
    </row>
    <row r="205" spans="1:84" ht="15" customHeight="1" thickTop="1">
      <c r="A205" s="35"/>
      <c r="B205" s="73"/>
      <c r="C205" s="1526"/>
      <c r="D205" s="1414" t="s">
        <v>475</v>
      </c>
      <c r="E205" s="1414"/>
      <c r="F205" s="1415"/>
      <c r="G205" s="708" t="s">
        <v>366</v>
      </c>
      <c r="H205" s="708"/>
      <c r="I205" s="708"/>
      <c r="J205" s="708"/>
      <c r="K205" s="708"/>
      <c r="L205" s="1403"/>
      <c r="M205" s="1457"/>
      <c r="N205" s="1458"/>
      <c r="O205" s="1458"/>
      <c r="P205" s="1458"/>
      <c r="Q205" s="1458"/>
      <c r="R205" s="1458"/>
      <c r="S205" s="1458"/>
      <c r="T205" s="1459"/>
      <c r="U205" s="806" t="s">
        <v>551</v>
      </c>
      <c r="V205" s="806"/>
      <c r="W205" s="806"/>
      <c r="X205" s="806"/>
      <c r="Y205" s="806"/>
      <c r="Z205" s="806"/>
      <c r="AA205" s="806"/>
      <c r="AB205" s="806"/>
      <c r="AC205" s="806"/>
      <c r="AD205" s="806"/>
      <c r="AE205" s="806"/>
      <c r="AF205" s="806"/>
      <c r="AG205" s="806"/>
      <c r="AH205" s="806"/>
      <c r="AI205" s="806"/>
      <c r="AJ205" s="806"/>
      <c r="AK205" s="806"/>
      <c r="AL205" s="806"/>
      <c r="AM205" s="807"/>
      <c r="AN205" s="36"/>
      <c r="AO205" s="84"/>
      <c r="AP205" s="36"/>
      <c r="CE205" s="1" t="s">
        <v>2593</v>
      </c>
      <c r="CF205" s="1" t="s">
        <v>2595</v>
      </c>
    </row>
    <row r="206" spans="1:84" ht="15" hidden="1" customHeight="1">
      <c r="A206" s="40"/>
      <c r="B206" s="73"/>
      <c r="C206" s="1526"/>
      <c r="D206" s="1414"/>
      <c r="E206" s="1414"/>
      <c r="F206" s="1415"/>
      <c r="G206" s="1420"/>
      <c r="H206" s="1420"/>
      <c r="I206" s="1420"/>
      <c r="J206" s="1420"/>
      <c r="K206" s="1420"/>
      <c r="L206" s="1421"/>
      <c r="M206" s="1408" t="s">
        <v>126</v>
      </c>
      <c r="N206" s="1409"/>
      <c r="O206" s="1410"/>
      <c r="P206" s="13" t="str">
        <f>MID($M$149,COLUMN()-15,1)</f>
        <v/>
      </c>
      <c r="Q206" s="13" t="str">
        <f t="shared" ref="Q206:Y206" si="51">MID($M$149,COLUMN()-15,1)</f>
        <v/>
      </c>
      <c r="R206" s="13" t="str">
        <f t="shared" si="51"/>
        <v/>
      </c>
      <c r="S206" s="13" t="str">
        <f t="shared" si="51"/>
        <v/>
      </c>
      <c r="T206" s="13" t="str">
        <f t="shared" si="51"/>
        <v/>
      </c>
      <c r="U206" s="13" t="str">
        <f t="shared" si="51"/>
        <v/>
      </c>
      <c r="V206" s="13" t="str">
        <f t="shared" si="51"/>
        <v/>
      </c>
      <c r="W206" s="13" t="str">
        <f t="shared" si="51"/>
        <v/>
      </c>
      <c r="X206" s="13" t="str">
        <f t="shared" si="51"/>
        <v/>
      </c>
      <c r="Y206" s="13" t="str">
        <f t="shared" si="51"/>
        <v/>
      </c>
      <c r="Z206" s="963"/>
      <c r="AA206" s="964"/>
      <c r="AB206" s="964"/>
      <c r="AC206" s="964"/>
      <c r="AD206" s="964"/>
      <c r="AE206" s="964"/>
      <c r="AF206" s="964"/>
      <c r="AG206" s="964"/>
      <c r="AH206" s="964"/>
      <c r="AI206" s="964"/>
      <c r="AJ206" s="964"/>
      <c r="AK206" s="964"/>
      <c r="AL206" s="964"/>
      <c r="AM206" s="965"/>
      <c r="AN206" s="36"/>
      <c r="AO206" s="84"/>
      <c r="AP206" s="36"/>
      <c r="CE206" s="1" t="s">
        <v>2594</v>
      </c>
      <c r="CF206" s="1" t="s">
        <v>2596</v>
      </c>
    </row>
    <row r="207" spans="1:84" ht="15" customHeight="1">
      <c r="A207" s="35"/>
      <c r="B207" s="73"/>
      <c r="C207" s="1526"/>
      <c r="D207" s="1414"/>
      <c r="E207" s="1414"/>
      <c r="F207" s="1415"/>
      <c r="G207" s="1002" t="s">
        <v>65</v>
      </c>
      <c r="H207" s="1002"/>
      <c r="I207" s="1002"/>
      <c r="J207" s="1002"/>
      <c r="K207" s="1002"/>
      <c r="L207" s="1003"/>
      <c r="M207" s="867" t="s">
        <v>703</v>
      </c>
      <c r="N207" s="812"/>
      <c r="O207" s="812"/>
      <c r="P207" s="857"/>
      <c r="Q207" s="858"/>
      <c r="R207" s="44" t="s">
        <v>131</v>
      </c>
      <c r="S207" s="857"/>
      <c r="T207" s="858"/>
      <c r="U207" s="43" t="s">
        <v>132</v>
      </c>
      <c r="V207" s="857"/>
      <c r="W207" s="858"/>
      <c r="X207" s="43" t="s">
        <v>133</v>
      </c>
      <c r="Y207" s="964"/>
      <c r="Z207" s="964"/>
      <c r="AA207" s="964"/>
      <c r="AB207" s="964"/>
      <c r="AC207" s="964"/>
      <c r="AD207" s="964"/>
      <c r="AE207" s="964"/>
      <c r="AF207" s="964"/>
      <c r="AG207" s="964"/>
      <c r="AH207" s="964"/>
      <c r="AI207" s="964"/>
      <c r="AJ207" s="964"/>
      <c r="AK207" s="964"/>
      <c r="AL207" s="964"/>
      <c r="AM207" s="965"/>
      <c r="AN207" s="36"/>
      <c r="AO207" s="84"/>
      <c r="AP207" s="36"/>
      <c r="AR207" s="39"/>
      <c r="AS207" s="39"/>
      <c r="AT207" s="39"/>
      <c r="AU207" s="39"/>
      <c r="AV207" s="39"/>
      <c r="AW207" s="39"/>
      <c r="AX207" s="39"/>
      <c r="AY207" s="39"/>
      <c r="AZ207" s="39"/>
      <c r="BA207" s="39"/>
      <c r="BB207" s="39"/>
      <c r="BC207" s="39"/>
      <c r="BD207" s="39"/>
      <c r="BE207" s="39"/>
      <c r="BF207" s="39"/>
      <c r="BG207" s="39"/>
      <c r="BH207" s="39"/>
      <c r="BI207" s="39"/>
      <c r="BL207" s="7" t="str">
        <f>IF(M207="選択▼","",M207&amp;P207&amp;R207&amp;S207&amp;U207&amp;V207&amp;X207)</f>
        <v/>
      </c>
      <c r="BM207" s="20" t="str">
        <f>MID(P207,COLUMN()-64,1)</f>
        <v/>
      </c>
      <c r="BN207" s="20" t="str">
        <f>MID(P207,COLUMN()-64,1)</f>
        <v/>
      </c>
      <c r="BO207" s="20" t="str">
        <f>MID(S207,COLUMN()-66,1)</f>
        <v/>
      </c>
      <c r="BP207" s="20" t="str">
        <f>MID(S207,COLUMN()-66,1)</f>
        <v/>
      </c>
      <c r="BQ207" s="20" t="str">
        <f>MID(V207,COLUMN()-68,1)</f>
        <v/>
      </c>
      <c r="BR207" s="20" t="str">
        <f>MID(V207,COLUMN()-68,1)</f>
        <v/>
      </c>
      <c r="BS207" s="25" t="str">
        <f>IF(★その他入力!M207="平成","H",IF(★その他入力!M207="昭和","S",IF(★その他入力!M207="大正","T",IF(★その他入力!M207="明治","M",""))))</f>
        <v/>
      </c>
      <c r="CE207" s="1" t="s">
        <v>2595</v>
      </c>
      <c r="CF207" s="1" t="s">
        <v>2597</v>
      </c>
    </row>
    <row r="208" spans="1:84" ht="15" customHeight="1">
      <c r="A208" s="35"/>
      <c r="B208" s="73"/>
      <c r="C208" s="1526"/>
      <c r="D208" s="1414"/>
      <c r="E208" s="1414"/>
      <c r="F208" s="1415"/>
      <c r="G208" s="1002" t="s">
        <v>392</v>
      </c>
      <c r="H208" s="1002"/>
      <c r="I208" s="1002"/>
      <c r="J208" s="1002"/>
      <c r="K208" s="1002"/>
      <c r="L208" s="1003"/>
      <c r="M208" s="867" t="s">
        <v>818</v>
      </c>
      <c r="N208" s="812"/>
      <c r="O208" s="812"/>
      <c r="P208" s="813"/>
      <c r="Q208" s="1396"/>
      <c r="R208" s="1396"/>
      <c r="S208" s="1396"/>
      <c r="T208" s="1396"/>
      <c r="U208" s="1396"/>
      <c r="V208" s="1396"/>
      <c r="W208" s="1396"/>
      <c r="X208" s="1396"/>
      <c r="Y208" s="1396"/>
      <c r="Z208" s="1396"/>
      <c r="AA208" s="1396"/>
      <c r="AB208" s="1396"/>
      <c r="AC208" s="1396"/>
      <c r="AD208" s="1396"/>
      <c r="AE208" s="1396"/>
      <c r="AF208" s="1396"/>
      <c r="AG208" s="1396"/>
      <c r="AH208" s="1396"/>
      <c r="AI208" s="1396"/>
      <c r="AJ208" s="1396"/>
      <c r="AK208" s="1396"/>
      <c r="AL208" s="1396"/>
      <c r="AM208" s="1396"/>
      <c r="AN208" s="36"/>
      <c r="AO208" s="84"/>
      <c r="AP208" s="36"/>
      <c r="CE208" s="1" t="s">
        <v>2596</v>
      </c>
      <c r="CF208" s="1" t="s">
        <v>2598</v>
      </c>
    </row>
    <row r="209" spans="1:84" ht="15" customHeight="1">
      <c r="A209" s="35"/>
      <c r="B209" s="73"/>
      <c r="C209" s="1526"/>
      <c r="D209" s="1414"/>
      <c r="E209" s="1414"/>
      <c r="F209" s="1415"/>
      <c r="G209" s="1002" t="s">
        <v>396</v>
      </c>
      <c r="H209" s="1002"/>
      <c r="I209" s="1002"/>
      <c r="J209" s="1002"/>
      <c r="K209" s="1002"/>
      <c r="L209" s="1003"/>
      <c r="M209" s="891"/>
      <c r="N209" s="892"/>
      <c r="O209" s="892"/>
      <c r="P209" s="893"/>
      <c r="Q209" s="1388" t="s">
        <v>1099</v>
      </c>
      <c r="R209" s="1389"/>
      <c r="S209" s="1389"/>
      <c r="T209" s="1389"/>
      <c r="U209" s="1389"/>
      <c r="V209" s="1389"/>
      <c r="W209" s="1389"/>
      <c r="X209" s="1389"/>
      <c r="Y209" s="1389"/>
      <c r="Z209" s="1389"/>
      <c r="AA209" s="1389"/>
      <c r="AB209" s="1389"/>
      <c r="AC209" s="1389"/>
      <c r="AD209" s="1389"/>
      <c r="AE209" s="1389"/>
      <c r="AF209" s="1389"/>
      <c r="AG209" s="1389"/>
      <c r="AH209" s="1389"/>
      <c r="AI209" s="1389"/>
      <c r="AJ209" s="1389"/>
      <c r="AK209" s="1389"/>
      <c r="AL209" s="1389"/>
      <c r="AM209" s="1395"/>
      <c r="AN209" s="36"/>
      <c r="AO209" s="84"/>
      <c r="AP209" s="36"/>
      <c r="CE209" s="1" t="s">
        <v>2597</v>
      </c>
      <c r="CF209" s="1" t="s">
        <v>2599</v>
      </c>
    </row>
    <row r="210" spans="1:84" ht="15" customHeight="1">
      <c r="A210" s="35"/>
      <c r="B210" s="73"/>
      <c r="C210" s="1526"/>
      <c r="D210" s="1414"/>
      <c r="E210" s="1414"/>
      <c r="F210" s="1415"/>
      <c r="G210" s="1002" t="s">
        <v>397</v>
      </c>
      <c r="H210" s="1002"/>
      <c r="I210" s="1002"/>
      <c r="J210" s="1002"/>
      <c r="K210" s="1002"/>
      <c r="L210" s="1003"/>
      <c r="M210" s="867" t="s">
        <v>818</v>
      </c>
      <c r="N210" s="812"/>
      <c r="O210" s="812"/>
      <c r="P210" s="813"/>
      <c r="Q210" s="1388" t="s">
        <v>409</v>
      </c>
      <c r="R210" s="1389"/>
      <c r="S210" s="1389"/>
      <c r="T210" s="1389"/>
      <c r="U210" s="1389"/>
      <c r="V210" s="1389"/>
      <c r="W210" s="1389"/>
      <c r="X210" s="1389"/>
      <c r="Y210" s="1389"/>
      <c r="Z210" s="1389"/>
      <c r="AA210" s="1389"/>
      <c r="AB210" s="1389"/>
      <c r="AC210" s="1389"/>
      <c r="AD210" s="1389"/>
      <c r="AE210" s="1389"/>
      <c r="AF210" s="1389"/>
      <c r="AG210" s="1389"/>
      <c r="AH210" s="1389"/>
      <c r="AI210" s="1389"/>
      <c r="AJ210" s="1389"/>
      <c r="AK210" s="1389"/>
      <c r="AL210" s="1389"/>
      <c r="AM210" s="1395"/>
      <c r="AN210" s="36"/>
      <c r="AO210" s="84"/>
      <c r="AP210" s="36"/>
      <c r="CE210" s="1" t="s">
        <v>2598</v>
      </c>
      <c r="CF210" s="1" t="s">
        <v>2600</v>
      </c>
    </row>
    <row r="211" spans="1:84" ht="15" customHeight="1">
      <c r="A211" s="35"/>
      <c r="B211" s="73"/>
      <c r="C211" s="1526"/>
      <c r="D211" s="1414"/>
      <c r="E211" s="1414"/>
      <c r="F211" s="1415"/>
      <c r="G211" s="1397" t="s">
        <v>875</v>
      </c>
      <c r="H211" s="1397"/>
      <c r="I211" s="1397"/>
      <c r="J211" s="1397"/>
      <c r="K211" s="1397"/>
      <c r="L211" s="1398"/>
      <c r="M211" s="1048"/>
      <c r="N211" s="1049"/>
      <c r="O211" s="1049"/>
      <c r="P211" s="1049"/>
      <c r="Q211" s="1049"/>
      <c r="R211" s="1049"/>
      <c r="S211" s="1049"/>
      <c r="T211" s="1049"/>
      <c r="U211" s="1049"/>
      <c r="V211" s="1049"/>
      <c r="W211" s="1050"/>
      <c r="X211" s="836" t="s">
        <v>412</v>
      </c>
      <c r="Y211" s="837"/>
      <c r="Z211" s="837"/>
      <c r="AA211" s="837"/>
      <c r="AB211" s="837"/>
      <c r="AC211" s="837"/>
      <c r="AD211" s="837"/>
      <c r="AE211" s="837"/>
      <c r="AF211" s="837"/>
      <c r="AG211" s="837"/>
      <c r="AH211" s="837"/>
      <c r="AI211" s="837"/>
      <c r="AJ211" s="837"/>
      <c r="AK211" s="837"/>
      <c r="AL211" s="837"/>
      <c r="AM211" s="838"/>
      <c r="AN211" s="36"/>
      <c r="AO211" s="84"/>
      <c r="AP211" s="36"/>
      <c r="BL211" s="7" t="str">
        <f>LEFT(M211,1)</f>
        <v/>
      </c>
      <c r="BM211" s="20" t="str">
        <f t="shared" ref="BM211" si="52">MID($BL211,COLUMN()-64,1)</f>
        <v/>
      </c>
      <c r="CE211" s="1" t="s">
        <v>2599</v>
      </c>
      <c r="CF211" s="1" t="s">
        <v>2601</v>
      </c>
    </row>
    <row r="212" spans="1:84" ht="15" customHeight="1" thickBot="1">
      <c r="A212" s="35"/>
      <c r="B212" s="73"/>
      <c r="C212" s="1526"/>
      <c r="D212" s="1416"/>
      <c r="E212" s="1416"/>
      <c r="F212" s="1417"/>
      <c r="G212" s="1460"/>
      <c r="H212" s="1460"/>
      <c r="I212" s="1460"/>
      <c r="J212" s="1460"/>
      <c r="K212" s="1460"/>
      <c r="L212" s="1461"/>
      <c r="M212" s="1384"/>
      <c r="N212" s="1385"/>
      <c r="O212" s="1385"/>
      <c r="P212" s="1386"/>
      <c r="Q212" s="80" t="s">
        <v>7</v>
      </c>
      <c r="R212" s="1387"/>
      <c r="S212" s="1387"/>
      <c r="T212" s="1387"/>
      <c r="U212" s="1387"/>
      <c r="V212" s="1390" t="s">
        <v>6</v>
      </c>
      <c r="W212" s="1391"/>
      <c r="X212" s="1392" t="s">
        <v>487</v>
      </c>
      <c r="Y212" s="1393"/>
      <c r="Z212" s="1393"/>
      <c r="AA212" s="1393"/>
      <c r="AB212" s="1393"/>
      <c r="AC212" s="1393"/>
      <c r="AD212" s="1393"/>
      <c r="AE212" s="1393"/>
      <c r="AF212" s="1393"/>
      <c r="AG212" s="1393"/>
      <c r="AH212" s="1393"/>
      <c r="AI212" s="1393"/>
      <c r="AJ212" s="1393"/>
      <c r="AK212" s="1393"/>
      <c r="AL212" s="1393"/>
      <c r="AM212" s="1394"/>
      <c r="AN212" s="36"/>
      <c r="AO212" s="84"/>
      <c r="AP212" s="36"/>
      <c r="BL212" s="11" t="str">
        <f>M212&amp;R212</f>
        <v/>
      </c>
      <c r="CE212" s="1" t="s">
        <v>2600</v>
      </c>
      <c r="CF212" s="1" t="s">
        <v>2602</v>
      </c>
    </row>
    <row r="213" spans="1:84" ht="15" customHeight="1" thickTop="1">
      <c r="A213" s="35"/>
      <c r="B213" s="73"/>
      <c r="C213" s="1526"/>
      <c r="D213" s="1445" t="s">
        <v>476</v>
      </c>
      <c r="E213" s="1445"/>
      <c r="F213" s="1446"/>
      <c r="G213" s="708" t="s">
        <v>366</v>
      </c>
      <c r="H213" s="708"/>
      <c r="I213" s="708"/>
      <c r="J213" s="708"/>
      <c r="K213" s="708"/>
      <c r="L213" s="1403"/>
      <c r="M213" s="1457"/>
      <c r="N213" s="1458"/>
      <c r="O213" s="1458"/>
      <c r="P213" s="1458"/>
      <c r="Q213" s="1458"/>
      <c r="R213" s="1458"/>
      <c r="S213" s="1458"/>
      <c r="T213" s="1459"/>
      <c r="U213" s="806" t="s">
        <v>551</v>
      </c>
      <c r="V213" s="806"/>
      <c r="W213" s="806"/>
      <c r="X213" s="806"/>
      <c r="Y213" s="806"/>
      <c r="Z213" s="806"/>
      <c r="AA213" s="806"/>
      <c r="AB213" s="806"/>
      <c r="AC213" s="806"/>
      <c r="AD213" s="806"/>
      <c r="AE213" s="806"/>
      <c r="AF213" s="806"/>
      <c r="AG213" s="806"/>
      <c r="AH213" s="806"/>
      <c r="AI213" s="806"/>
      <c r="AJ213" s="806"/>
      <c r="AK213" s="806"/>
      <c r="AL213" s="806"/>
      <c r="AM213" s="807"/>
      <c r="AN213" s="36"/>
      <c r="AO213" s="84"/>
      <c r="AP213" s="36"/>
      <c r="CE213" s="1" t="s">
        <v>2601</v>
      </c>
      <c r="CF213" s="1" t="s">
        <v>2603</v>
      </c>
    </row>
    <row r="214" spans="1:84" ht="15" hidden="1" customHeight="1">
      <c r="A214" s="40"/>
      <c r="B214" s="73"/>
      <c r="C214" s="1526"/>
      <c r="D214" s="1445"/>
      <c r="E214" s="1445"/>
      <c r="F214" s="1446"/>
      <c r="G214" s="1420"/>
      <c r="H214" s="1420"/>
      <c r="I214" s="1420"/>
      <c r="J214" s="1420"/>
      <c r="K214" s="1420"/>
      <c r="L214" s="1421"/>
      <c r="M214" s="1408" t="s">
        <v>126</v>
      </c>
      <c r="N214" s="1409"/>
      <c r="O214" s="1410"/>
      <c r="P214" s="13" t="str">
        <f>MID($M$149,COLUMN()-15,1)</f>
        <v/>
      </c>
      <c r="Q214" s="13" t="str">
        <f t="shared" ref="Q214:Y214" si="53">MID($M$149,COLUMN()-15,1)</f>
        <v/>
      </c>
      <c r="R214" s="13" t="str">
        <f t="shared" si="53"/>
        <v/>
      </c>
      <c r="S214" s="13" t="str">
        <f t="shared" si="53"/>
        <v/>
      </c>
      <c r="T214" s="13" t="str">
        <f t="shared" si="53"/>
        <v/>
      </c>
      <c r="U214" s="13" t="str">
        <f t="shared" si="53"/>
        <v/>
      </c>
      <c r="V214" s="13" t="str">
        <f t="shared" si="53"/>
        <v/>
      </c>
      <c r="W214" s="13" t="str">
        <f t="shared" si="53"/>
        <v/>
      </c>
      <c r="X214" s="13" t="str">
        <f t="shared" si="53"/>
        <v/>
      </c>
      <c r="Y214" s="13" t="str">
        <f t="shared" si="53"/>
        <v/>
      </c>
      <c r="Z214" s="963"/>
      <c r="AA214" s="964"/>
      <c r="AB214" s="964"/>
      <c r="AC214" s="964"/>
      <c r="AD214" s="964"/>
      <c r="AE214" s="964"/>
      <c r="AF214" s="964"/>
      <c r="AG214" s="964"/>
      <c r="AH214" s="964"/>
      <c r="AI214" s="964"/>
      <c r="AJ214" s="964"/>
      <c r="AK214" s="964"/>
      <c r="AL214" s="964"/>
      <c r="AM214" s="965"/>
      <c r="AN214" s="36"/>
      <c r="AO214" s="84"/>
      <c r="AP214" s="36"/>
      <c r="CE214" s="1" t="s">
        <v>2602</v>
      </c>
      <c r="CF214" s="1" t="s">
        <v>2604</v>
      </c>
    </row>
    <row r="215" spans="1:84" ht="15" customHeight="1">
      <c r="A215" s="35"/>
      <c r="B215" s="73"/>
      <c r="C215" s="1526"/>
      <c r="D215" s="1445"/>
      <c r="E215" s="1445"/>
      <c r="F215" s="1446"/>
      <c r="G215" s="1002" t="s">
        <v>65</v>
      </c>
      <c r="H215" s="1002"/>
      <c r="I215" s="1002"/>
      <c r="J215" s="1002"/>
      <c r="K215" s="1002"/>
      <c r="L215" s="1003"/>
      <c r="M215" s="867" t="s">
        <v>703</v>
      </c>
      <c r="N215" s="812"/>
      <c r="O215" s="812"/>
      <c r="P215" s="857"/>
      <c r="Q215" s="858"/>
      <c r="R215" s="44" t="s">
        <v>131</v>
      </c>
      <c r="S215" s="857"/>
      <c r="T215" s="858"/>
      <c r="U215" s="43" t="s">
        <v>132</v>
      </c>
      <c r="V215" s="857"/>
      <c r="W215" s="858"/>
      <c r="X215" s="43" t="s">
        <v>133</v>
      </c>
      <c r="Y215" s="964"/>
      <c r="Z215" s="964"/>
      <c r="AA215" s="964"/>
      <c r="AB215" s="964"/>
      <c r="AC215" s="964"/>
      <c r="AD215" s="964"/>
      <c r="AE215" s="964"/>
      <c r="AF215" s="964"/>
      <c r="AG215" s="964"/>
      <c r="AH215" s="964"/>
      <c r="AI215" s="964"/>
      <c r="AJ215" s="964"/>
      <c r="AK215" s="964"/>
      <c r="AL215" s="964"/>
      <c r="AM215" s="965"/>
      <c r="AN215" s="36"/>
      <c r="AO215" s="84"/>
      <c r="AP215" s="36"/>
      <c r="AR215" s="39"/>
      <c r="AS215" s="39"/>
      <c r="AT215" s="39"/>
      <c r="AU215" s="39"/>
      <c r="AV215" s="39"/>
      <c r="AW215" s="39"/>
      <c r="AX215" s="39"/>
      <c r="AY215" s="39"/>
      <c r="AZ215" s="39"/>
      <c r="BA215" s="39"/>
      <c r="BB215" s="39"/>
      <c r="BC215" s="39"/>
      <c r="BD215" s="39"/>
      <c r="BE215" s="39"/>
      <c r="BF215" s="39"/>
      <c r="BG215" s="39"/>
      <c r="BH215" s="39"/>
      <c r="BI215" s="39"/>
      <c r="BL215" s="7" t="str">
        <f>IF(M215="選択▼","",M215&amp;P215&amp;R215&amp;S215&amp;U215&amp;V215&amp;X215)</f>
        <v/>
      </c>
      <c r="BM215" s="20" t="str">
        <f>MID(P215,COLUMN()-64,1)</f>
        <v/>
      </c>
      <c r="BN215" s="20" t="str">
        <f>MID(P215,COLUMN()-64,1)</f>
        <v/>
      </c>
      <c r="BO215" s="20" t="str">
        <f>MID(S215,COLUMN()-66,1)</f>
        <v/>
      </c>
      <c r="BP215" s="20" t="str">
        <f>MID(S215,COLUMN()-66,1)</f>
        <v/>
      </c>
      <c r="BQ215" s="20" t="str">
        <f>MID(V215,COLUMN()-68,1)</f>
        <v/>
      </c>
      <c r="BR215" s="20" t="str">
        <f>MID(V215,COLUMN()-68,1)</f>
        <v/>
      </c>
      <c r="BS215" s="25" t="str">
        <f>IF(★その他入力!M215="平成","H",IF(★その他入力!M215="昭和","S",IF(★その他入力!M215="大正","T",IF(★その他入力!M215="明治","M",""))))</f>
        <v/>
      </c>
      <c r="CE215" s="1" t="s">
        <v>2603</v>
      </c>
      <c r="CF215" s="1" t="s">
        <v>2605</v>
      </c>
    </row>
    <row r="216" spans="1:84" ht="15" customHeight="1">
      <c r="A216" s="35"/>
      <c r="B216" s="73"/>
      <c r="C216" s="1526"/>
      <c r="D216" s="1445"/>
      <c r="E216" s="1445"/>
      <c r="F216" s="1446"/>
      <c r="G216" s="1002" t="s">
        <v>392</v>
      </c>
      <c r="H216" s="1002"/>
      <c r="I216" s="1002"/>
      <c r="J216" s="1002"/>
      <c r="K216" s="1002"/>
      <c r="L216" s="1003"/>
      <c r="M216" s="867" t="s">
        <v>818</v>
      </c>
      <c r="N216" s="812"/>
      <c r="O216" s="812"/>
      <c r="P216" s="813"/>
      <c r="Q216" s="1396"/>
      <c r="R216" s="1396"/>
      <c r="S216" s="1396"/>
      <c r="T216" s="1396"/>
      <c r="U216" s="1396"/>
      <c r="V216" s="1396"/>
      <c r="W216" s="1396"/>
      <c r="X216" s="1396"/>
      <c r="Y216" s="1396"/>
      <c r="Z216" s="1396"/>
      <c r="AA216" s="1396"/>
      <c r="AB216" s="1396"/>
      <c r="AC216" s="1396"/>
      <c r="AD216" s="1396"/>
      <c r="AE216" s="1396"/>
      <c r="AF216" s="1396"/>
      <c r="AG216" s="1396"/>
      <c r="AH216" s="1396"/>
      <c r="AI216" s="1396"/>
      <c r="AJ216" s="1396"/>
      <c r="AK216" s="1396"/>
      <c r="AL216" s="1396"/>
      <c r="AM216" s="1396"/>
      <c r="AN216" s="36"/>
      <c r="AO216" s="84"/>
      <c r="AP216" s="36"/>
      <c r="CE216" s="1" t="s">
        <v>2604</v>
      </c>
      <c r="CF216" s="1" t="s">
        <v>2606</v>
      </c>
    </row>
    <row r="217" spans="1:84" ht="15" customHeight="1">
      <c r="A217" s="35"/>
      <c r="B217" s="73"/>
      <c r="C217" s="1526"/>
      <c r="D217" s="1445"/>
      <c r="E217" s="1445"/>
      <c r="F217" s="1446"/>
      <c r="G217" s="1002" t="s">
        <v>396</v>
      </c>
      <c r="H217" s="1002"/>
      <c r="I217" s="1002"/>
      <c r="J217" s="1002"/>
      <c r="K217" s="1002"/>
      <c r="L217" s="1003"/>
      <c r="M217" s="891"/>
      <c r="N217" s="892"/>
      <c r="O217" s="892"/>
      <c r="P217" s="893"/>
      <c r="Q217" s="1388" t="s">
        <v>1099</v>
      </c>
      <c r="R217" s="1389"/>
      <c r="S217" s="1389"/>
      <c r="T217" s="1389"/>
      <c r="U217" s="1389"/>
      <c r="V217" s="1389"/>
      <c r="W217" s="1389"/>
      <c r="X217" s="1389"/>
      <c r="Y217" s="1389"/>
      <c r="Z217" s="1389"/>
      <c r="AA217" s="1389"/>
      <c r="AB217" s="1389"/>
      <c r="AC217" s="1389"/>
      <c r="AD217" s="1389"/>
      <c r="AE217" s="1389"/>
      <c r="AF217" s="1389"/>
      <c r="AG217" s="1389"/>
      <c r="AH217" s="1389"/>
      <c r="AI217" s="1389"/>
      <c r="AJ217" s="1389"/>
      <c r="AK217" s="1389"/>
      <c r="AL217" s="1389"/>
      <c r="AM217" s="1395"/>
      <c r="AN217" s="36"/>
      <c r="AO217" s="84"/>
      <c r="AP217" s="36"/>
      <c r="CE217" s="1" t="s">
        <v>2605</v>
      </c>
      <c r="CF217" s="1" t="s">
        <v>2607</v>
      </c>
    </row>
    <row r="218" spans="1:84" ht="15" customHeight="1">
      <c r="A218" s="35"/>
      <c r="B218" s="73"/>
      <c r="C218" s="1526"/>
      <c r="D218" s="1445"/>
      <c r="E218" s="1445"/>
      <c r="F218" s="1446"/>
      <c r="G218" s="1002" t="s">
        <v>397</v>
      </c>
      <c r="H218" s="1002"/>
      <c r="I218" s="1002"/>
      <c r="J218" s="1002"/>
      <c r="K218" s="1002"/>
      <c r="L218" s="1003"/>
      <c r="M218" s="867" t="s">
        <v>818</v>
      </c>
      <c r="N218" s="812"/>
      <c r="O218" s="812"/>
      <c r="P218" s="813"/>
      <c r="Q218" s="1388" t="s">
        <v>409</v>
      </c>
      <c r="R218" s="1389"/>
      <c r="S218" s="1389"/>
      <c r="T218" s="1389"/>
      <c r="U218" s="1389"/>
      <c r="V218" s="1389"/>
      <c r="W218" s="1389"/>
      <c r="X218" s="1389"/>
      <c r="Y218" s="1389"/>
      <c r="Z218" s="1389"/>
      <c r="AA218" s="1389"/>
      <c r="AB218" s="1389"/>
      <c r="AC218" s="1389"/>
      <c r="AD218" s="1389"/>
      <c r="AE218" s="1389"/>
      <c r="AF218" s="1389"/>
      <c r="AG218" s="1389"/>
      <c r="AH218" s="1389"/>
      <c r="AI218" s="1389"/>
      <c r="AJ218" s="1389"/>
      <c r="AK218" s="1389"/>
      <c r="AL218" s="1389"/>
      <c r="AM218" s="1395"/>
      <c r="AN218" s="36"/>
      <c r="AO218" s="84"/>
      <c r="AP218" s="36"/>
      <c r="CE218" s="1" t="s">
        <v>2606</v>
      </c>
      <c r="CF218" s="1" t="s">
        <v>2608</v>
      </c>
    </row>
    <row r="219" spans="1:84" ht="15" customHeight="1">
      <c r="A219" s="35"/>
      <c r="B219" s="73"/>
      <c r="C219" s="1526"/>
      <c r="D219" s="1445"/>
      <c r="E219" s="1445"/>
      <c r="F219" s="1446"/>
      <c r="G219" s="1397" t="s">
        <v>875</v>
      </c>
      <c r="H219" s="1397"/>
      <c r="I219" s="1397"/>
      <c r="J219" s="1397"/>
      <c r="K219" s="1397"/>
      <c r="L219" s="1398"/>
      <c r="M219" s="1048"/>
      <c r="N219" s="1049"/>
      <c r="O219" s="1049"/>
      <c r="P219" s="1049"/>
      <c r="Q219" s="1049"/>
      <c r="R219" s="1049"/>
      <c r="S219" s="1049"/>
      <c r="T219" s="1049"/>
      <c r="U219" s="1049"/>
      <c r="V219" s="1049"/>
      <c r="W219" s="1050"/>
      <c r="X219" s="836" t="s">
        <v>412</v>
      </c>
      <c r="Y219" s="837"/>
      <c r="Z219" s="837"/>
      <c r="AA219" s="837"/>
      <c r="AB219" s="837"/>
      <c r="AC219" s="837"/>
      <c r="AD219" s="837"/>
      <c r="AE219" s="837"/>
      <c r="AF219" s="837"/>
      <c r="AG219" s="837"/>
      <c r="AH219" s="837"/>
      <c r="AI219" s="837"/>
      <c r="AJ219" s="837"/>
      <c r="AK219" s="837"/>
      <c r="AL219" s="837"/>
      <c r="AM219" s="838"/>
      <c r="AN219" s="36"/>
      <c r="AO219" s="84"/>
      <c r="AP219" s="36"/>
      <c r="BL219" s="7" t="str">
        <f>LEFT(M219,1)</f>
        <v/>
      </c>
      <c r="BM219" s="20" t="str">
        <f t="shared" ref="BM219" si="54">MID($BL219,COLUMN()-64,1)</f>
        <v/>
      </c>
      <c r="CE219" s="1" t="s">
        <v>2607</v>
      </c>
      <c r="CF219" s="1" t="s">
        <v>2609</v>
      </c>
    </row>
    <row r="220" spans="1:84" ht="15" customHeight="1" thickBot="1">
      <c r="A220" s="35"/>
      <c r="B220" s="73"/>
      <c r="C220" s="1526"/>
      <c r="D220" s="1462"/>
      <c r="E220" s="1462"/>
      <c r="F220" s="1463"/>
      <c r="G220" s="1460"/>
      <c r="H220" s="1460"/>
      <c r="I220" s="1460"/>
      <c r="J220" s="1460"/>
      <c r="K220" s="1460"/>
      <c r="L220" s="1461"/>
      <c r="M220" s="1384"/>
      <c r="N220" s="1385"/>
      <c r="O220" s="1385"/>
      <c r="P220" s="1386"/>
      <c r="Q220" s="80" t="s">
        <v>7</v>
      </c>
      <c r="R220" s="1387"/>
      <c r="S220" s="1387"/>
      <c r="T220" s="1387"/>
      <c r="U220" s="1387"/>
      <c r="V220" s="1390" t="s">
        <v>6</v>
      </c>
      <c r="W220" s="1391"/>
      <c r="X220" s="1392" t="s">
        <v>487</v>
      </c>
      <c r="Y220" s="1393"/>
      <c r="Z220" s="1393"/>
      <c r="AA220" s="1393"/>
      <c r="AB220" s="1393"/>
      <c r="AC220" s="1393"/>
      <c r="AD220" s="1393"/>
      <c r="AE220" s="1393"/>
      <c r="AF220" s="1393"/>
      <c r="AG220" s="1393"/>
      <c r="AH220" s="1393"/>
      <c r="AI220" s="1393"/>
      <c r="AJ220" s="1393"/>
      <c r="AK220" s="1393"/>
      <c r="AL220" s="1393"/>
      <c r="AM220" s="1394"/>
      <c r="AN220" s="36"/>
      <c r="AO220" s="84"/>
      <c r="AP220" s="36"/>
      <c r="BL220" s="11" t="str">
        <f>M220&amp;R220</f>
        <v/>
      </c>
      <c r="CE220" s="1" t="s">
        <v>2608</v>
      </c>
      <c r="CF220" s="1" t="s">
        <v>2610</v>
      </c>
    </row>
    <row r="221" spans="1:84" ht="15" customHeight="1" thickTop="1">
      <c r="A221" s="35"/>
      <c r="B221" s="73"/>
      <c r="C221" s="1526"/>
      <c r="D221" s="1414" t="s">
        <v>477</v>
      </c>
      <c r="E221" s="1414"/>
      <c r="F221" s="1415"/>
      <c r="G221" s="708" t="s">
        <v>366</v>
      </c>
      <c r="H221" s="708"/>
      <c r="I221" s="708"/>
      <c r="J221" s="708"/>
      <c r="K221" s="708"/>
      <c r="L221" s="1403"/>
      <c r="M221" s="1457"/>
      <c r="N221" s="1458"/>
      <c r="O221" s="1458"/>
      <c r="P221" s="1458"/>
      <c r="Q221" s="1458"/>
      <c r="R221" s="1458"/>
      <c r="S221" s="1458"/>
      <c r="T221" s="1459"/>
      <c r="U221" s="806" t="s">
        <v>551</v>
      </c>
      <c r="V221" s="806"/>
      <c r="W221" s="806"/>
      <c r="X221" s="806"/>
      <c r="Y221" s="806"/>
      <c r="Z221" s="806"/>
      <c r="AA221" s="806"/>
      <c r="AB221" s="806"/>
      <c r="AC221" s="806"/>
      <c r="AD221" s="806"/>
      <c r="AE221" s="806"/>
      <c r="AF221" s="806"/>
      <c r="AG221" s="806"/>
      <c r="AH221" s="806"/>
      <c r="AI221" s="806"/>
      <c r="AJ221" s="806"/>
      <c r="AK221" s="806"/>
      <c r="AL221" s="806"/>
      <c r="AM221" s="807"/>
      <c r="AN221" s="36"/>
      <c r="AO221" s="84"/>
      <c r="AP221" s="36"/>
      <c r="CE221" s="1" t="s">
        <v>2609</v>
      </c>
      <c r="CF221" s="1" t="s">
        <v>2611</v>
      </c>
    </row>
    <row r="222" spans="1:84" ht="15" hidden="1" customHeight="1">
      <c r="A222" s="40"/>
      <c r="B222" s="73"/>
      <c r="C222" s="1526"/>
      <c r="D222" s="1414"/>
      <c r="E222" s="1414"/>
      <c r="F222" s="1415"/>
      <c r="G222" s="1420"/>
      <c r="H222" s="1420"/>
      <c r="I222" s="1420"/>
      <c r="J222" s="1420"/>
      <c r="K222" s="1420"/>
      <c r="L222" s="1421"/>
      <c r="M222" s="1408" t="s">
        <v>126</v>
      </c>
      <c r="N222" s="1409"/>
      <c r="O222" s="1410"/>
      <c r="P222" s="13" t="str">
        <f>MID($M$149,COLUMN()-15,1)</f>
        <v/>
      </c>
      <c r="Q222" s="13" t="str">
        <f t="shared" ref="Q222:Y222" si="55">MID($M$149,COLUMN()-15,1)</f>
        <v/>
      </c>
      <c r="R222" s="13" t="str">
        <f t="shared" si="55"/>
        <v/>
      </c>
      <c r="S222" s="13" t="str">
        <f t="shared" si="55"/>
        <v/>
      </c>
      <c r="T222" s="13" t="str">
        <f t="shared" si="55"/>
        <v/>
      </c>
      <c r="U222" s="13" t="str">
        <f t="shared" si="55"/>
        <v/>
      </c>
      <c r="V222" s="13" t="str">
        <f t="shared" si="55"/>
        <v/>
      </c>
      <c r="W222" s="13" t="str">
        <f t="shared" si="55"/>
        <v/>
      </c>
      <c r="X222" s="13" t="str">
        <f t="shared" si="55"/>
        <v/>
      </c>
      <c r="Y222" s="13" t="str">
        <f t="shared" si="55"/>
        <v/>
      </c>
      <c r="Z222" s="963"/>
      <c r="AA222" s="964"/>
      <c r="AB222" s="964"/>
      <c r="AC222" s="964"/>
      <c r="AD222" s="964"/>
      <c r="AE222" s="964"/>
      <c r="AF222" s="964"/>
      <c r="AG222" s="964"/>
      <c r="AH222" s="964"/>
      <c r="AI222" s="964"/>
      <c r="AJ222" s="964"/>
      <c r="AK222" s="964"/>
      <c r="AL222" s="964"/>
      <c r="AM222" s="965"/>
      <c r="AN222" s="36"/>
      <c r="AO222" s="84"/>
      <c r="AP222" s="36"/>
      <c r="CE222" s="1" t="s">
        <v>2610</v>
      </c>
      <c r="CF222" s="1" t="s">
        <v>2612</v>
      </c>
    </row>
    <row r="223" spans="1:84" ht="15" customHeight="1">
      <c r="A223" s="35"/>
      <c r="B223" s="73"/>
      <c r="C223" s="1526"/>
      <c r="D223" s="1414"/>
      <c r="E223" s="1414"/>
      <c r="F223" s="1415"/>
      <c r="G223" s="1002" t="s">
        <v>65</v>
      </c>
      <c r="H223" s="1002"/>
      <c r="I223" s="1002"/>
      <c r="J223" s="1002"/>
      <c r="K223" s="1002"/>
      <c r="L223" s="1003"/>
      <c r="M223" s="867" t="s">
        <v>703</v>
      </c>
      <c r="N223" s="812"/>
      <c r="O223" s="812"/>
      <c r="P223" s="857"/>
      <c r="Q223" s="858"/>
      <c r="R223" s="44" t="s">
        <v>131</v>
      </c>
      <c r="S223" s="857"/>
      <c r="T223" s="858"/>
      <c r="U223" s="43" t="s">
        <v>132</v>
      </c>
      <c r="V223" s="857"/>
      <c r="W223" s="858"/>
      <c r="X223" s="43" t="s">
        <v>133</v>
      </c>
      <c r="Y223" s="964"/>
      <c r="Z223" s="964"/>
      <c r="AA223" s="964"/>
      <c r="AB223" s="964"/>
      <c r="AC223" s="964"/>
      <c r="AD223" s="964"/>
      <c r="AE223" s="964"/>
      <c r="AF223" s="964"/>
      <c r="AG223" s="964"/>
      <c r="AH223" s="964"/>
      <c r="AI223" s="964"/>
      <c r="AJ223" s="964"/>
      <c r="AK223" s="964"/>
      <c r="AL223" s="964"/>
      <c r="AM223" s="965"/>
      <c r="AN223" s="36"/>
      <c r="AO223" s="84"/>
      <c r="AP223" s="36"/>
      <c r="AR223" s="39"/>
      <c r="AS223" s="39"/>
      <c r="AT223" s="39"/>
      <c r="AU223" s="39"/>
      <c r="AV223" s="39"/>
      <c r="AW223" s="39"/>
      <c r="AX223" s="39"/>
      <c r="AY223" s="39"/>
      <c r="AZ223" s="39"/>
      <c r="BA223" s="39"/>
      <c r="BB223" s="39"/>
      <c r="BC223" s="39"/>
      <c r="BD223" s="39"/>
      <c r="BE223" s="39"/>
      <c r="BF223" s="39"/>
      <c r="BG223" s="39"/>
      <c r="BH223" s="39"/>
      <c r="BI223" s="39"/>
      <c r="BL223" s="7" t="str">
        <f>IF(M223="選択▼","",M223&amp;P223&amp;R223&amp;S223&amp;U223&amp;V223&amp;X223)</f>
        <v/>
      </c>
      <c r="BM223" s="20" t="str">
        <f>MID(P223,COLUMN()-64,1)</f>
        <v/>
      </c>
      <c r="BN223" s="20" t="str">
        <f>MID(P223,COLUMN()-64,1)</f>
        <v/>
      </c>
      <c r="BO223" s="20" t="str">
        <f>MID(S223,COLUMN()-66,1)</f>
        <v/>
      </c>
      <c r="BP223" s="20" t="str">
        <f>MID(S223,COLUMN()-66,1)</f>
        <v/>
      </c>
      <c r="BQ223" s="20" t="str">
        <f>MID(V223,COLUMN()-68,1)</f>
        <v/>
      </c>
      <c r="BR223" s="20" t="str">
        <f>MID(V223,COLUMN()-68,1)</f>
        <v/>
      </c>
      <c r="BS223" s="25" t="str">
        <f>IF(★その他入力!M223="平成","H",IF(★その他入力!M223="昭和","S",IF(★その他入力!M223="大正","T",IF(★その他入力!M223="明治","M",""))))</f>
        <v/>
      </c>
      <c r="CE223" s="1" t="s">
        <v>2611</v>
      </c>
      <c r="CF223" s="1" t="s">
        <v>2613</v>
      </c>
    </row>
    <row r="224" spans="1:84" ht="15" customHeight="1">
      <c r="A224" s="35"/>
      <c r="B224" s="73"/>
      <c r="C224" s="1526"/>
      <c r="D224" s="1414"/>
      <c r="E224" s="1414"/>
      <c r="F224" s="1415"/>
      <c r="G224" s="1002" t="s">
        <v>392</v>
      </c>
      <c r="H224" s="1002"/>
      <c r="I224" s="1002"/>
      <c r="J224" s="1002"/>
      <c r="K224" s="1002"/>
      <c r="L224" s="1003"/>
      <c r="M224" s="867" t="s">
        <v>818</v>
      </c>
      <c r="N224" s="812"/>
      <c r="O224" s="812"/>
      <c r="P224" s="813"/>
      <c r="Q224" s="1396"/>
      <c r="R224" s="1396"/>
      <c r="S224" s="1396"/>
      <c r="T224" s="1396"/>
      <c r="U224" s="1396"/>
      <c r="V224" s="1396"/>
      <c r="W224" s="1396"/>
      <c r="X224" s="1396"/>
      <c r="Y224" s="1396"/>
      <c r="Z224" s="1396"/>
      <c r="AA224" s="1396"/>
      <c r="AB224" s="1396"/>
      <c r="AC224" s="1396"/>
      <c r="AD224" s="1396"/>
      <c r="AE224" s="1396"/>
      <c r="AF224" s="1396"/>
      <c r="AG224" s="1396"/>
      <c r="AH224" s="1396"/>
      <c r="AI224" s="1396"/>
      <c r="AJ224" s="1396"/>
      <c r="AK224" s="1396"/>
      <c r="AL224" s="1396"/>
      <c r="AM224" s="1396"/>
      <c r="AN224" s="36"/>
      <c r="AO224" s="84"/>
      <c r="AP224" s="36"/>
      <c r="CE224" s="1" t="s">
        <v>2612</v>
      </c>
      <c r="CF224" s="1" t="s">
        <v>2614</v>
      </c>
    </row>
    <row r="225" spans="1:84" ht="15" customHeight="1">
      <c r="A225" s="35"/>
      <c r="B225" s="73"/>
      <c r="C225" s="1526"/>
      <c r="D225" s="1414"/>
      <c r="E225" s="1414"/>
      <c r="F225" s="1415"/>
      <c r="G225" s="1002" t="s">
        <v>396</v>
      </c>
      <c r="H225" s="1002"/>
      <c r="I225" s="1002"/>
      <c r="J225" s="1002"/>
      <c r="K225" s="1002"/>
      <c r="L225" s="1003"/>
      <c r="M225" s="891"/>
      <c r="N225" s="892"/>
      <c r="O225" s="892"/>
      <c r="P225" s="893"/>
      <c r="Q225" s="1388" t="s">
        <v>1099</v>
      </c>
      <c r="R225" s="1389"/>
      <c r="S225" s="1389"/>
      <c r="T225" s="1389"/>
      <c r="U225" s="1389"/>
      <c r="V225" s="1389"/>
      <c r="W225" s="1389"/>
      <c r="X225" s="1389"/>
      <c r="Y225" s="1389"/>
      <c r="Z225" s="1389"/>
      <c r="AA225" s="1389"/>
      <c r="AB225" s="1389"/>
      <c r="AC225" s="1389"/>
      <c r="AD225" s="1389"/>
      <c r="AE225" s="1389"/>
      <c r="AF225" s="1389"/>
      <c r="AG225" s="1389"/>
      <c r="AH225" s="1389"/>
      <c r="AI225" s="1389"/>
      <c r="AJ225" s="1389"/>
      <c r="AK225" s="1389"/>
      <c r="AL225" s="1389"/>
      <c r="AM225" s="1395"/>
      <c r="AN225" s="36"/>
      <c r="AO225" s="84"/>
      <c r="AP225" s="36"/>
      <c r="CE225" s="1" t="s">
        <v>2613</v>
      </c>
      <c r="CF225" s="1" t="s">
        <v>2615</v>
      </c>
    </row>
    <row r="226" spans="1:84" ht="15" customHeight="1">
      <c r="A226" s="35"/>
      <c r="B226" s="73"/>
      <c r="C226" s="1526"/>
      <c r="D226" s="1414"/>
      <c r="E226" s="1414"/>
      <c r="F226" s="1415"/>
      <c r="G226" s="1002" t="s">
        <v>397</v>
      </c>
      <c r="H226" s="1002"/>
      <c r="I226" s="1002"/>
      <c r="J226" s="1002"/>
      <c r="K226" s="1002"/>
      <c r="L226" s="1003"/>
      <c r="M226" s="867" t="s">
        <v>818</v>
      </c>
      <c r="N226" s="812"/>
      <c r="O226" s="812"/>
      <c r="P226" s="813"/>
      <c r="Q226" s="1388" t="s">
        <v>409</v>
      </c>
      <c r="R226" s="1389"/>
      <c r="S226" s="1389"/>
      <c r="T226" s="1389"/>
      <c r="U226" s="1389"/>
      <c r="V226" s="1389"/>
      <c r="W226" s="1389"/>
      <c r="X226" s="1389"/>
      <c r="Y226" s="1389"/>
      <c r="Z226" s="1389"/>
      <c r="AA226" s="1389"/>
      <c r="AB226" s="1389"/>
      <c r="AC226" s="1389"/>
      <c r="AD226" s="1389"/>
      <c r="AE226" s="1389"/>
      <c r="AF226" s="1389"/>
      <c r="AG226" s="1389"/>
      <c r="AH226" s="1389"/>
      <c r="AI226" s="1389"/>
      <c r="AJ226" s="1389"/>
      <c r="AK226" s="1389"/>
      <c r="AL226" s="1389"/>
      <c r="AM226" s="1395"/>
      <c r="AN226" s="36"/>
      <c r="AO226" s="84"/>
      <c r="AP226" s="36"/>
      <c r="CE226" s="1" t="s">
        <v>2614</v>
      </c>
      <c r="CF226" s="1" t="s">
        <v>2616</v>
      </c>
    </row>
    <row r="227" spans="1:84" ht="15" customHeight="1">
      <c r="A227" s="35"/>
      <c r="B227" s="73"/>
      <c r="C227" s="1526"/>
      <c r="D227" s="1414"/>
      <c r="E227" s="1414"/>
      <c r="F227" s="1415"/>
      <c r="G227" s="1397" t="s">
        <v>875</v>
      </c>
      <c r="H227" s="1397"/>
      <c r="I227" s="1397"/>
      <c r="J227" s="1397"/>
      <c r="K227" s="1397"/>
      <c r="L227" s="1398"/>
      <c r="M227" s="1048"/>
      <c r="N227" s="1049"/>
      <c r="O227" s="1049"/>
      <c r="P227" s="1049"/>
      <c r="Q227" s="1049"/>
      <c r="R227" s="1049"/>
      <c r="S227" s="1049"/>
      <c r="T227" s="1049"/>
      <c r="U227" s="1049"/>
      <c r="V227" s="1049"/>
      <c r="W227" s="1050"/>
      <c r="X227" s="836" t="s">
        <v>412</v>
      </c>
      <c r="Y227" s="837"/>
      <c r="Z227" s="837"/>
      <c r="AA227" s="837"/>
      <c r="AB227" s="837"/>
      <c r="AC227" s="837"/>
      <c r="AD227" s="837"/>
      <c r="AE227" s="837"/>
      <c r="AF227" s="837"/>
      <c r="AG227" s="837"/>
      <c r="AH227" s="837"/>
      <c r="AI227" s="837"/>
      <c r="AJ227" s="837"/>
      <c r="AK227" s="837"/>
      <c r="AL227" s="837"/>
      <c r="AM227" s="838"/>
      <c r="AN227" s="36"/>
      <c r="AO227" s="84"/>
      <c r="AP227" s="36"/>
      <c r="BL227" s="7" t="str">
        <f>LEFT(M227,1)</f>
        <v/>
      </c>
      <c r="BM227" s="20" t="str">
        <f t="shared" ref="BM227" si="56">MID($BL227,COLUMN()-64,1)</f>
        <v/>
      </c>
      <c r="CE227" s="1" t="s">
        <v>2615</v>
      </c>
      <c r="CF227" s="1" t="s">
        <v>2617</v>
      </c>
    </row>
    <row r="228" spans="1:84" ht="15" customHeight="1" thickBot="1">
      <c r="A228" s="35"/>
      <c r="B228" s="73"/>
      <c r="C228" s="1526"/>
      <c r="D228" s="1416"/>
      <c r="E228" s="1416"/>
      <c r="F228" s="1417"/>
      <c r="G228" s="1460"/>
      <c r="H228" s="1460"/>
      <c r="I228" s="1460"/>
      <c r="J228" s="1460"/>
      <c r="K228" s="1460"/>
      <c r="L228" s="1461"/>
      <c r="M228" s="1384"/>
      <c r="N228" s="1385"/>
      <c r="O228" s="1385"/>
      <c r="P228" s="1386"/>
      <c r="Q228" s="80" t="s">
        <v>7</v>
      </c>
      <c r="R228" s="1387"/>
      <c r="S228" s="1387"/>
      <c r="T228" s="1387"/>
      <c r="U228" s="1387"/>
      <c r="V228" s="1390" t="s">
        <v>6</v>
      </c>
      <c r="W228" s="1391"/>
      <c r="X228" s="1392" t="s">
        <v>487</v>
      </c>
      <c r="Y228" s="1393"/>
      <c r="Z228" s="1393"/>
      <c r="AA228" s="1393"/>
      <c r="AB228" s="1393"/>
      <c r="AC228" s="1393"/>
      <c r="AD228" s="1393"/>
      <c r="AE228" s="1393"/>
      <c r="AF228" s="1393"/>
      <c r="AG228" s="1393"/>
      <c r="AH228" s="1393"/>
      <c r="AI228" s="1393"/>
      <c r="AJ228" s="1393"/>
      <c r="AK228" s="1393"/>
      <c r="AL228" s="1393"/>
      <c r="AM228" s="1394"/>
      <c r="AN228" s="36"/>
      <c r="AO228" s="84"/>
      <c r="AP228" s="36"/>
      <c r="BL228" s="11" t="str">
        <f>M228&amp;R228</f>
        <v/>
      </c>
      <c r="CE228" s="1" t="s">
        <v>2616</v>
      </c>
      <c r="CF228" s="1" t="s">
        <v>2618</v>
      </c>
    </row>
    <row r="229" spans="1:84" ht="15" customHeight="1" thickTop="1">
      <c r="A229" s="35"/>
      <c r="B229" s="73"/>
      <c r="C229" s="1526"/>
      <c r="D229" s="1445" t="s">
        <v>478</v>
      </c>
      <c r="E229" s="1445"/>
      <c r="F229" s="1446"/>
      <c r="G229" s="708" t="s">
        <v>366</v>
      </c>
      <c r="H229" s="708"/>
      <c r="I229" s="708"/>
      <c r="J229" s="708"/>
      <c r="K229" s="708"/>
      <c r="L229" s="1403"/>
      <c r="M229" s="1457"/>
      <c r="N229" s="1458"/>
      <c r="O229" s="1458"/>
      <c r="P229" s="1458"/>
      <c r="Q229" s="1458"/>
      <c r="R229" s="1458"/>
      <c r="S229" s="1458"/>
      <c r="T229" s="1459"/>
      <c r="U229" s="806" t="s">
        <v>551</v>
      </c>
      <c r="V229" s="806"/>
      <c r="W229" s="806"/>
      <c r="X229" s="806"/>
      <c r="Y229" s="806"/>
      <c r="Z229" s="806"/>
      <c r="AA229" s="806"/>
      <c r="AB229" s="806"/>
      <c r="AC229" s="806"/>
      <c r="AD229" s="806"/>
      <c r="AE229" s="806"/>
      <c r="AF229" s="806"/>
      <c r="AG229" s="806"/>
      <c r="AH229" s="806"/>
      <c r="AI229" s="806"/>
      <c r="AJ229" s="806"/>
      <c r="AK229" s="806"/>
      <c r="AL229" s="806"/>
      <c r="AM229" s="807"/>
      <c r="AN229" s="36"/>
      <c r="AO229" s="84"/>
      <c r="AP229" s="36"/>
      <c r="CE229" s="1" t="s">
        <v>2617</v>
      </c>
      <c r="CF229" s="1" t="s">
        <v>2619</v>
      </c>
    </row>
    <row r="230" spans="1:84" ht="15" hidden="1" customHeight="1">
      <c r="A230" s="40"/>
      <c r="B230" s="73"/>
      <c r="C230" s="1526"/>
      <c r="D230" s="1445"/>
      <c r="E230" s="1445"/>
      <c r="F230" s="1446"/>
      <c r="G230" s="1420"/>
      <c r="H230" s="1420"/>
      <c r="I230" s="1420"/>
      <c r="J230" s="1420"/>
      <c r="K230" s="1420"/>
      <c r="L230" s="1421"/>
      <c r="M230" s="1408" t="s">
        <v>126</v>
      </c>
      <c r="N230" s="1409"/>
      <c r="O230" s="1410"/>
      <c r="P230" s="13" t="str">
        <f>MID($M$149,COLUMN()-15,1)</f>
        <v/>
      </c>
      <c r="Q230" s="13" t="str">
        <f t="shared" ref="Q230:Y230" si="57">MID($M$149,COLUMN()-15,1)</f>
        <v/>
      </c>
      <c r="R230" s="13" t="str">
        <f t="shared" si="57"/>
        <v/>
      </c>
      <c r="S230" s="13" t="str">
        <f t="shared" si="57"/>
        <v/>
      </c>
      <c r="T230" s="13" t="str">
        <f t="shared" si="57"/>
        <v/>
      </c>
      <c r="U230" s="13" t="str">
        <f t="shared" si="57"/>
        <v/>
      </c>
      <c r="V230" s="13" t="str">
        <f t="shared" si="57"/>
        <v/>
      </c>
      <c r="W230" s="13" t="str">
        <f t="shared" si="57"/>
        <v/>
      </c>
      <c r="X230" s="13" t="str">
        <f t="shared" si="57"/>
        <v/>
      </c>
      <c r="Y230" s="13" t="str">
        <f t="shared" si="57"/>
        <v/>
      </c>
      <c r="Z230" s="963"/>
      <c r="AA230" s="964"/>
      <c r="AB230" s="964"/>
      <c r="AC230" s="964"/>
      <c r="AD230" s="964"/>
      <c r="AE230" s="964"/>
      <c r="AF230" s="964"/>
      <c r="AG230" s="964"/>
      <c r="AH230" s="964"/>
      <c r="AI230" s="964"/>
      <c r="AJ230" s="964"/>
      <c r="AK230" s="964"/>
      <c r="AL230" s="964"/>
      <c r="AM230" s="965"/>
      <c r="AN230" s="36"/>
      <c r="AO230" s="84"/>
      <c r="AP230" s="36"/>
      <c r="CE230" s="1" t="s">
        <v>2618</v>
      </c>
      <c r="CF230" s="1" t="s">
        <v>2620</v>
      </c>
    </row>
    <row r="231" spans="1:84" ht="15" customHeight="1">
      <c r="A231" s="35"/>
      <c r="B231" s="73"/>
      <c r="C231" s="1526"/>
      <c r="D231" s="1445"/>
      <c r="E231" s="1445"/>
      <c r="F231" s="1446"/>
      <c r="G231" s="1002" t="s">
        <v>65</v>
      </c>
      <c r="H231" s="1002"/>
      <c r="I231" s="1002"/>
      <c r="J231" s="1002"/>
      <c r="K231" s="1002"/>
      <c r="L231" s="1003"/>
      <c r="M231" s="867" t="s">
        <v>703</v>
      </c>
      <c r="N231" s="812"/>
      <c r="O231" s="812"/>
      <c r="P231" s="857"/>
      <c r="Q231" s="858"/>
      <c r="R231" s="44" t="s">
        <v>131</v>
      </c>
      <c r="S231" s="857"/>
      <c r="T231" s="858"/>
      <c r="U231" s="43" t="s">
        <v>132</v>
      </c>
      <c r="V231" s="857"/>
      <c r="W231" s="858"/>
      <c r="X231" s="43" t="s">
        <v>133</v>
      </c>
      <c r="Y231" s="964"/>
      <c r="Z231" s="964"/>
      <c r="AA231" s="964"/>
      <c r="AB231" s="964"/>
      <c r="AC231" s="964"/>
      <c r="AD231" s="964"/>
      <c r="AE231" s="964"/>
      <c r="AF231" s="964"/>
      <c r="AG231" s="964"/>
      <c r="AH231" s="964"/>
      <c r="AI231" s="964"/>
      <c r="AJ231" s="964"/>
      <c r="AK231" s="964"/>
      <c r="AL231" s="964"/>
      <c r="AM231" s="965"/>
      <c r="AN231" s="36"/>
      <c r="AO231" s="84"/>
      <c r="AP231" s="36"/>
      <c r="AR231" s="39"/>
      <c r="AS231" s="39"/>
      <c r="AT231" s="39"/>
      <c r="AU231" s="39"/>
      <c r="AV231" s="39"/>
      <c r="AW231" s="39"/>
      <c r="AX231" s="39"/>
      <c r="AY231" s="39"/>
      <c r="AZ231" s="39"/>
      <c r="BA231" s="39"/>
      <c r="BB231" s="39"/>
      <c r="BC231" s="39"/>
      <c r="BD231" s="39"/>
      <c r="BE231" s="39"/>
      <c r="BF231" s="39"/>
      <c r="BG231" s="39"/>
      <c r="BH231" s="39"/>
      <c r="BI231" s="39"/>
      <c r="BL231" s="7" t="str">
        <f>IF(M231="選択▼","",M231&amp;P231&amp;R231&amp;S231&amp;U231&amp;V231&amp;X231)</f>
        <v/>
      </c>
      <c r="BM231" s="20" t="str">
        <f>MID(P231,COLUMN()-64,1)</f>
        <v/>
      </c>
      <c r="BN231" s="20" t="str">
        <f>MID(P231,COLUMN()-64,1)</f>
        <v/>
      </c>
      <c r="BO231" s="20" t="str">
        <f>MID(S231,COLUMN()-66,1)</f>
        <v/>
      </c>
      <c r="BP231" s="20" t="str">
        <f>MID(S231,COLUMN()-66,1)</f>
        <v/>
      </c>
      <c r="BQ231" s="20" t="str">
        <f>MID(V231,COLUMN()-68,1)</f>
        <v/>
      </c>
      <c r="BR231" s="20" t="str">
        <f>MID(V231,COLUMN()-68,1)</f>
        <v/>
      </c>
      <c r="BS231" s="25" t="str">
        <f>IF(★その他入力!M231="平成","H",IF(★その他入力!M231="昭和","S",IF(★その他入力!M231="大正","T",IF(★その他入力!M231="明治","M",""))))</f>
        <v/>
      </c>
      <c r="CE231" s="1" t="s">
        <v>2619</v>
      </c>
      <c r="CF231" s="1" t="s">
        <v>2621</v>
      </c>
    </row>
    <row r="232" spans="1:84" ht="15" customHeight="1">
      <c r="A232" s="35"/>
      <c r="B232" s="73"/>
      <c r="C232" s="1526"/>
      <c r="D232" s="1445"/>
      <c r="E232" s="1445"/>
      <c r="F232" s="1446"/>
      <c r="G232" s="1002" t="s">
        <v>392</v>
      </c>
      <c r="H232" s="1002"/>
      <c r="I232" s="1002"/>
      <c r="J232" s="1002"/>
      <c r="K232" s="1002"/>
      <c r="L232" s="1003"/>
      <c r="M232" s="867" t="s">
        <v>818</v>
      </c>
      <c r="N232" s="812"/>
      <c r="O232" s="812"/>
      <c r="P232" s="813"/>
      <c r="Q232" s="1396"/>
      <c r="R232" s="1396"/>
      <c r="S232" s="1396"/>
      <c r="T232" s="1396"/>
      <c r="U232" s="1396"/>
      <c r="V232" s="1396"/>
      <c r="W232" s="1396"/>
      <c r="X232" s="1396"/>
      <c r="Y232" s="1396"/>
      <c r="Z232" s="1396"/>
      <c r="AA232" s="1396"/>
      <c r="AB232" s="1396"/>
      <c r="AC232" s="1396"/>
      <c r="AD232" s="1396"/>
      <c r="AE232" s="1396"/>
      <c r="AF232" s="1396"/>
      <c r="AG232" s="1396"/>
      <c r="AH232" s="1396"/>
      <c r="AI232" s="1396"/>
      <c r="AJ232" s="1396"/>
      <c r="AK232" s="1396"/>
      <c r="AL232" s="1396"/>
      <c r="AM232" s="1396"/>
      <c r="AN232" s="36"/>
      <c r="AO232" s="84"/>
      <c r="AP232" s="36"/>
      <c r="CE232" s="1" t="s">
        <v>2620</v>
      </c>
      <c r="CF232" s="1" t="s">
        <v>2622</v>
      </c>
    </row>
    <row r="233" spans="1:84" ht="15" customHeight="1">
      <c r="A233" s="35"/>
      <c r="B233" s="73"/>
      <c r="C233" s="1526"/>
      <c r="D233" s="1445"/>
      <c r="E233" s="1445"/>
      <c r="F233" s="1446"/>
      <c r="G233" s="1002" t="s">
        <v>396</v>
      </c>
      <c r="H233" s="1002"/>
      <c r="I233" s="1002"/>
      <c r="J233" s="1002"/>
      <c r="K233" s="1002"/>
      <c r="L233" s="1003"/>
      <c r="M233" s="891"/>
      <c r="N233" s="892"/>
      <c r="O233" s="892"/>
      <c r="P233" s="893"/>
      <c r="Q233" s="1388" t="s">
        <v>1099</v>
      </c>
      <c r="R233" s="1389"/>
      <c r="S233" s="1389"/>
      <c r="T233" s="1389"/>
      <c r="U233" s="1389"/>
      <c r="V233" s="1389"/>
      <c r="W233" s="1389"/>
      <c r="X233" s="1389"/>
      <c r="Y233" s="1389"/>
      <c r="Z233" s="1389"/>
      <c r="AA233" s="1389"/>
      <c r="AB233" s="1389"/>
      <c r="AC233" s="1389"/>
      <c r="AD233" s="1389"/>
      <c r="AE233" s="1389"/>
      <c r="AF233" s="1389"/>
      <c r="AG233" s="1389"/>
      <c r="AH233" s="1389"/>
      <c r="AI233" s="1389"/>
      <c r="AJ233" s="1389"/>
      <c r="AK233" s="1389"/>
      <c r="AL233" s="1389"/>
      <c r="AM233" s="1395"/>
      <c r="AN233" s="36"/>
      <c r="AO233" s="84"/>
      <c r="AP233" s="36"/>
      <c r="CE233" s="1" t="s">
        <v>2621</v>
      </c>
      <c r="CF233" s="1" t="s">
        <v>2623</v>
      </c>
    </row>
    <row r="234" spans="1:84" ht="15" customHeight="1">
      <c r="A234" s="35"/>
      <c r="B234" s="73"/>
      <c r="C234" s="1526"/>
      <c r="D234" s="1445"/>
      <c r="E234" s="1445"/>
      <c r="F234" s="1446"/>
      <c r="G234" s="1002" t="s">
        <v>397</v>
      </c>
      <c r="H234" s="1002"/>
      <c r="I234" s="1002"/>
      <c r="J234" s="1002"/>
      <c r="K234" s="1002"/>
      <c r="L234" s="1003"/>
      <c r="M234" s="867" t="s">
        <v>818</v>
      </c>
      <c r="N234" s="812"/>
      <c r="O234" s="812"/>
      <c r="P234" s="813"/>
      <c r="Q234" s="1388" t="s">
        <v>409</v>
      </c>
      <c r="R234" s="1389"/>
      <c r="S234" s="1389"/>
      <c r="T234" s="1389"/>
      <c r="U234" s="1389"/>
      <c r="V234" s="1389"/>
      <c r="W234" s="1389"/>
      <c r="X234" s="1389"/>
      <c r="Y234" s="1389"/>
      <c r="Z234" s="1389"/>
      <c r="AA234" s="1389"/>
      <c r="AB234" s="1389"/>
      <c r="AC234" s="1389"/>
      <c r="AD234" s="1389"/>
      <c r="AE234" s="1389"/>
      <c r="AF234" s="1389"/>
      <c r="AG234" s="1389"/>
      <c r="AH234" s="1389"/>
      <c r="AI234" s="1389"/>
      <c r="AJ234" s="1389"/>
      <c r="AK234" s="1389"/>
      <c r="AL234" s="1389"/>
      <c r="AM234" s="1395"/>
      <c r="AN234" s="36"/>
      <c r="AO234" s="84"/>
      <c r="AP234" s="36"/>
      <c r="CE234" s="1" t="s">
        <v>2622</v>
      </c>
      <c r="CF234" s="1" t="s">
        <v>2624</v>
      </c>
    </row>
    <row r="235" spans="1:84" ht="15" customHeight="1">
      <c r="A235" s="35"/>
      <c r="B235" s="73"/>
      <c r="C235" s="1526"/>
      <c r="D235" s="1445"/>
      <c r="E235" s="1445"/>
      <c r="F235" s="1446"/>
      <c r="G235" s="1397" t="s">
        <v>875</v>
      </c>
      <c r="H235" s="1397"/>
      <c r="I235" s="1397"/>
      <c r="J235" s="1397"/>
      <c r="K235" s="1397"/>
      <c r="L235" s="1398"/>
      <c r="M235" s="1048"/>
      <c r="N235" s="1049"/>
      <c r="O235" s="1049"/>
      <c r="P235" s="1049"/>
      <c r="Q235" s="1049"/>
      <c r="R235" s="1049"/>
      <c r="S235" s="1049"/>
      <c r="T235" s="1049"/>
      <c r="U235" s="1049"/>
      <c r="V235" s="1049"/>
      <c r="W235" s="1050"/>
      <c r="X235" s="836" t="s">
        <v>412</v>
      </c>
      <c r="Y235" s="837"/>
      <c r="Z235" s="837"/>
      <c r="AA235" s="837"/>
      <c r="AB235" s="837"/>
      <c r="AC235" s="837"/>
      <c r="AD235" s="837"/>
      <c r="AE235" s="837"/>
      <c r="AF235" s="837"/>
      <c r="AG235" s="837"/>
      <c r="AH235" s="837"/>
      <c r="AI235" s="837"/>
      <c r="AJ235" s="837"/>
      <c r="AK235" s="837"/>
      <c r="AL235" s="837"/>
      <c r="AM235" s="838"/>
      <c r="AN235" s="36"/>
      <c r="AO235" s="84"/>
      <c r="AP235" s="36"/>
      <c r="BL235" s="7" t="str">
        <f>LEFT(M235,1)</f>
        <v/>
      </c>
      <c r="BM235" s="20" t="str">
        <f t="shared" ref="BM235" si="58">MID($BL235,COLUMN()-64,1)</f>
        <v/>
      </c>
      <c r="CE235" s="1" t="s">
        <v>2623</v>
      </c>
      <c r="CF235" s="1" t="s">
        <v>2625</v>
      </c>
    </row>
    <row r="236" spans="1:84" ht="15" customHeight="1" thickBot="1">
      <c r="A236" s="35"/>
      <c r="B236" s="73"/>
      <c r="C236" s="1526"/>
      <c r="D236" s="1462"/>
      <c r="E236" s="1462"/>
      <c r="F236" s="1463"/>
      <c r="G236" s="1460"/>
      <c r="H236" s="1460"/>
      <c r="I236" s="1460"/>
      <c r="J236" s="1460"/>
      <c r="K236" s="1460"/>
      <c r="L236" s="1461"/>
      <c r="M236" s="1384"/>
      <c r="N236" s="1385"/>
      <c r="O236" s="1385"/>
      <c r="P236" s="1386"/>
      <c r="Q236" s="80" t="s">
        <v>7</v>
      </c>
      <c r="R236" s="1387"/>
      <c r="S236" s="1387"/>
      <c r="T236" s="1387"/>
      <c r="U236" s="1387"/>
      <c r="V236" s="1390" t="s">
        <v>6</v>
      </c>
      <c r="W236" s="1391"/>
      <c r="X236" s="1392" t="s">
        <v>487</v>
      </c>
      <c r="Y236" s="1393"/>
      <c r="Z236" s="1393"/>
      <c r="AA236" s="1393"/>
      <c r="AB236" s="1393"/>
      <c r="AC236" s="1393"/>
      <c r="AD236" s="1393"/>
      <c r="AE236" s="1393"/>
      <c r="AF236" s="1393"/>
      <c r="AG236" s="1393"/>
      <c r="AH236" s="1393"/>
      <c r="AI236" s="1393"/>
      <c r="AJ236" s="1393"/>
      <c r="AK236" s="1393"/>
      <c r="AL236" s="1393"/>
      <c r="AM236" s="1394"/>
      <c r="AN236" s="36"/>
      <c r="AO236" s="84"/>
      <c r="AP236" s="36"/>
      <c r="BL236" s="11" t="str">
        <f>M236&amp;R236</f>
        <v/>
      </c>
      <c r="CE236" s="1" t="s">
        <v>2624</v>
      </c>
      <c r="CF236" s="1" t="s">
        <v>2626</v>
      </c>
    </row>
    <row r="237" spans="1:84" ht="15" customHeight="1" thickTop="1">
      <c r="A237" s="35"/>
      <c r="B237" s="73"/>
      <c r="C237" s="1526"/>
      <c r="D237" s="1414" t="s">
        <v>479</v>
      </c>
      <c r="E237" s="1414"/>
      <c r="F237" s="1415"/>
      <c r="G237" s="708" t="s">
        <v>366</v>
      </c>
      <c r="H237" s="708"/>
      <c r="I237" s="708"/>
      <c r="J237" s="708"/>
      <c r="K237" s="708"/>
      <c r="L237" s="1403"/>
      <c r="M237" s="1457"/>
      <c r="N237" s="1458"/>
      <c r="O237" s="1458"/>
      <c r="P237" s="1458"/>
      <c r="Q237" s="1458"/>
      <c r="R237" s="1458"/>
      <c r="S237" s="1458"/>
      <c r="T237" s="1459"/>
      <c r="U237" s="806" t="s">
        <v>551</v>
      </c>
      <c r="V237" s="806"/>
      <c r="W237" s="806"/>
      <c r="X237" s="806"/>
      <c r="Y237" s="806"/>
      <c r="Z237" s="806"/>
      <c r="AA237" s="806"/>
      <c r="AB237" s="806"/>
      <c r="AC237" s="806"/>
      <c r="AD237" s="806"/>
      <c r="AE237" s="806"/>
      <c r="AF237" s="806"/>
      <c r="AG237" s="806"/>
      <c r="AH237" s="806"/>
      <c r="AI237" s="806"/>
      <c r="AJ237" s="806"/>
      <c r="AK237" s="806"/>
      <c r="AL237" s="806"/>
      <c r="AM237" s="807"/>
      <c r="AN237" s="36"/>
      <c r="AO237" s="84"/>
      <c r="AP237" s="36"/>
      <c r="CE237" s="1" t="s">
        <v>2625</v>
      </c>
      <c r="CF237" s="1" t="s">
        <v>2627</v>
      </c>
    </row>
    <row r="238" spans="1:84" ht="15" hidden="1" customHeight="1">
      <c r="A238" s="40"/>
      <c r="B238" s="73"/>
      <c r="C238" s="1526"/>
      <c r="D238" s="1414"/>
      <c r="E238" s="1414"/>
      <c r="F238" s="1415"/>
      <c r="G238" s="1420"/>
      <c r="H238" s="1420"/>
      <c r="I238" s="1420"/>
      <c r="J238" s="1420"/>
      <c r="K238" s="1420"/>
      <c r="L238" s="1421"/>
      <c r="M238" s="1408" t="s">
        <v>126</v>
      </c>
      <c r="N238" s="1409"/>
      <c r="O238" s="1410"/>
      <c r="P238" s="13" t="str">
        <f>MID($M$149,COLUMN()-15,1)</f>
        <v/>
      </c>
      <c r="Q238" s="13" t="str">
        <f t="shared" ref="Q238:Y238" si="59">MID($M$149,COLUMN()-15,1)</f>
        <v/>
      </c>
      <c r="R238" s="13" t="str">
        <f t="shared" si="59"/>
        <v/>
      </c>
      <c r="S238" s="13" t="str">
        <f t="shared" si="59"/>
        <v/>
      </c>
      <c r="T238" s="13" t="str">
        <f t="shared" si="59"/>
        <v/>
      </c>
      <c r="U238" s="13" t="str">
        <f t="shared" si="59"/>
        <v/>
      </c>
      <c r="V238" s="13" t="str">
        <f t="shared" si="59"/>
        <v/>
      </c>
      <c r="W238" s="13" t="str">
        <f t="shared" si="59"/>
        <v/>
      </c>
      <c r="X238" s="13" t="str">
        <f t="shared" si="59"/>
        <v/>
      </c>
      <c r="Y238" s="13" t="str">
        <f t="shared" si="59"/>
        <v/>
      </c>
      <c r="Z238" s="963"/>
      <c r="AA238" s="964"/>
      <c r="AB238" s="964"/>
      <c r="AC238" s="964"/>
      <c r="AD238" s="964"/>
      <c r="AE238" s="964"/>
      <c r="AF238" s="964"/>
      <c r="AG238" s="964"/>
      <c r="AH238" s="964"/>
      <c r="AI238" s="964"/>
      <c r="AJ238" s="964"/>
      <c r="AK238" s="964"/>
      <c r="AL238" s="964"/>
      <c r="AM238" s="965"/>
      <c r="AN238" s="36"/>
      <c r="AO238" s="84"/>
      <c r="AP238" s="36"/>
      <c r="CE238" s="1" t="s">
        <v>2626</v>
      </c>
      <c r="CF238" s="1" t="s">
        <v>2628</v>
      </c>
    </row>
    <row r="239" spans="1:84" ht="15" customHeight="1">
      <c r="A239" s="35"/>
      <c r="B239" s="73"/>
      <c r="C239" s="1526"/>
      <c r="D239" s="1414"/>
      <c r="E239" s="1414"/>
      <c r="F239" s="1415"/>
      <c r="G239" s="1002" t="s">
        <v>65</v>
      </c>
      <c r="H239" s="1002"/>
      <c r="I239" s="1002"/>
      <c r="J239" s="1002"/>
      <c r="K239" s="1002"/>
      <c r="L239" s="1003"/>
      <c r="M239" s="867" t="s">
        <v>703</v>
      </c>
      <c r="N239" s="812"/>
      <c r="O239" s="812"/>
      <c r="P239" s="857"/>
      <c r="Q239" s="858"/>
      <c r="R239" s="44" t="s">
        <v>131</v>
      </c>
      <c r="S239" s="857"/>
      <c r="T239" s="858"/>
      <c r="U239" s="43" t="s">
        <v>132</v>
      </c>
      <c r="V239" s="857"/>
      <c r="W239" s="858"/>
      <c r="X239" s="43" t="s">
        <v>133</v>
      </c>
      <c r="Y239" s="964"/>
      <c r="Z239" s="964"/>
      <c r="AA239" s="964"/>
      <c r="AB239" s="964"/>
      <c r="AC239" s="964"/>
      <c r="AD239" s="964"/>
      <c r="AE239" s="964"/>
      <c r="AF239" s="964"/>
      <c r="AG239" s="964"/>
      <c r="AH239" s="964"/>
      <c r="AI239" s="964"/>
      <c r="AJ239" s="964"/>
      <c r="AK239" s="964"/>
      <c r="AL239" s="964"/>
      <c r="AM239" s="965"/>
      <c r="AN239" s="36"/>
      <c r="AO239" s="84"/>
      <c r="AP239" s="36"/>
      <c r="AR239" s="39"/>
      <c r="AS239" s="39"/>
      <c r="AT239" s="39"/>
      <c r="AU239" s="39"/>
      <c r="AV239" s="39"/>
      <c r="AW239" s="39"/>
      <c r="AX239" s="39"/>
      <c r="AY239" s="39"/>
      <c r="AZ239" s="39"/>
      <c r="BA239" s="39"/>
      <c r="BB239" s="39"/>
      <c r="BC239" s="39"/>
      <c r="BD239" s="39"/>
      <c r="BE239" s="39"/>
      <c r="BF239" s="39"/>
      <c r="BG239" s="39"/>
      <c r="BH239" s="39"/>
      <c r="BI239" s="39"/>
      <c r="BL239" s="7" t="str">
        <f>IF(M239="選択▼","",M239&amp;P239&amp;R239&amp;S239&amp;U239&amp;V239&amp;X239)</f>
        <v/>
      </c>
      <c r="BM239" s="20" t="str">
        <f>MID(P239,COLUMN()-64,1)</f>
        <v/>
      </c>
      <c r="BN239" s="20" t="str">
        <f>MID(P239,COLUMN()-64,1)</f>
        <v/>
      </c>
      <c r="BO239" s="20" t="str">
        <f>MID(S239,COLUMN()-66,1)</f>
        <v/>
      </c>
      <c r="BP239" s="20" t="str">
        <f>MID(S239,COLUMN()-66,1)</f>
        <v/>
      </c>
      <c r="BQ239" s="20" t="str">
        <f>MID(V239,COLUMN()-68,1)</f>
        <v/>
      </c>
      <c r="BR239" s="20" t="str">
        <f>MID(V239,COLUMN()-68,1)</f>
        <v/>
      </c>
      <c r="BS239" s="25" t="str">
        <f>IF(★その他入力!M239="平成","H",IF(★その他入力!M239="昭和","S",IF(★その他入力!M239="大正","T",IF(★その他入力!M239="明治","M",""))))</f>
        <v/>
      </c>
      <c r="CE239" s="1" t="s">
        <v>2627</v>
      </c>
      <c r="CF239" s="1" t="s">
        <v>2629</v>
      </c>
    </row>
    <row r="240" spans="1:84" ht="15" customHeight="1">
      <c r="A240" s="35"/>
      <c r="B240" s="73"/>
      <c r="C240" s="1526"/>
      <c r="D240" s="1414"/>
      <c r="E240" s="1414"/>
      <c r="F240" s="1415"/>
      <c r="G240" s="1002" t="s">
        <v>392</v>
      </c>
      <c r="H240" s="1002"/>
      <c r="I240" s="1002"/>
      <c r="J240" s="1002"/>
      <c r="K240" s="1002"/>
      <c r="L240" s="1003"/>
      <c r="M240" s="867" t="s">
        <v>818</v>
      </c>
      <c r="N240" s="812"/>
      <c r="O240" s="812"/>
      <c r="P240" s="813"/>
      <c r="Q240" s="1396"/>
      <c r="R240" s="1396"/>
      <c r="S240" s="1396"/>
      <c r="T240" s="1396"/>
      <c r="U240" s="1396"/>
      <c r="V240" s="1396"/>
      <c r="W240" s="1396"/>
      <c r="X240" s="1396"/>
      <c r="Y240" s="1396"/>
      <c r="Z240" s="1396"/>
      <c r="AA240" s="1396"/>
      <c r="AB240" s="1396"/>
      <c r="AC240" s="1396"/>
      <c r="AD240" s="1396"/>
      <c r="AE240" s="1396"/>
      <c r="AF240" s="1396"/>
      <c r="AG240" s="1396"/>
      <c r="AH240" s="1396"/>
      <c r="AI240" s="1396"/>
      <c r="AJ240" s="1396"/>
      <c r="AK240" s="1396"/>
      <c r="AL240" s="1396"/>
      <c r="AM240" s="1396"/>
      <c r="AN240" s="36"/>
      <c r="AO240" s="84"/>
      <c r="AP240" s="36"/>
      <c r="CE240" s="1" t="s">
        <v>2628</v>
      </c>
      <c r="CF240" s="1" t="s">
        <v>2630</v>
      </c>
    </row>
    <row r="241" spans="1:84" ht="15" customHeight="1">
      <c r="A241" s="35"/>
      <c r="B241" s="73"/>
      <c r="C241" s="1526"/>
      <c r="D241" s="1414"/>
      <c r="E241" s="1414"/>
      <c r="F241" s="1415"/>
      <c r="G241" s="1002" t="s">
        <v>396</v>
      </c>
      <c r="H241" s="1002"/>
      <c r="I241" s="1002"/>
      <c r="J241" s="1002"/>
      <c r="K241" s="1002"/>
      <c r="L241" s="1003"/>
      <c r="M241" s="891"/>
      <c r="N241" s="892"/>
      <c r="O241" s="892"/>
      <c r="P241" s="893"/>
      <c r="Q241" s="1388" t="s">
        <v>1099</v>
      </c>
      <c r="R241" s="1389"/>
      <c r="S241" s="1389"/>
      <c r="T241" s="1389"/>
      <c r="U241" s="1389"/>
      <c r="V241" s="1389"/>
      <c r="W241" s="1389"/>
      <c r="X241" s="1389"/>
      <c r="Y241" s="1389"/>
      <c r="Z241" s="1389"/>
      <c r="AA241" s="1389"/>
      <c r="AB241" s="1389"/>
      <c r="AC241" s="1389"/>
      <c r="AD241" s="1389"/>
      <c r="AE241" s="1389"/>
      <c r="AF241" s="1389"/>
      <c r="AG241" s="1389"/>
      <c r="AH241" s="1389"/>
      <c r="AI241" s="1389"/>
      <c r="AJ241" s="1389"/>
      <c r="AK241" s="1389"/>
      <c r="AL241" s="1389"/>
      <c r="AM241" s="1395"/>
      <c r="AN241" s="36"/>
      <c r="AO241" s="84"/>
      <c r="AP241" s="36"/>
      <c r="CE241" s="1" t="s">
        <v>2629</v>
      </c>
      <c r="CF241" s="1" t="s">
        <v>2631</v>
      </c>
    </row>
    <row r="242" spans="1:84" ht="15" customHeight="1">
      <c r="A242" s="35"/>
      <c r="B242" s="73"/>
      <c r="C242" s="1526"/>
      <c r="D242" s="1414"/>
      <c r="E242" s="1414"/>
      <c r="F242" s="1415"/>
      <c r="G242" s="1002" t="s">
        <v>397</v>
      </c>
      <c r="H242" s="1002"/>
      <c r="I242" s="1002"/>
      <c r="J242" s="1002"/>
      <c r="K242" s="1002"/>
      <c r="L242" s="1003"/>
      <c r="M242" s="867" t="s">
        <v>818</v>
      </c>
      <c r="N242" s="812"/>
      <c r="O242" s="812"/>
      <c r="P242" s="813"/>
      <c r="Q242" s="1388" t="s">
        <v>409</v>
      </c>
      <c r="R242" s="1389"/>
      <c r="S242" s="1389"/>
      <c r="T242" s="1389"/>
      <c r="U242" s="1389"/>
      <c r="V242" s="1389"/>
      <c r="W242" s="1389"/>
      <c r="X242" s="1389"/>
      <c r="Y242" s="1389"/>
      <c r="Z242" s="1389"/>
      <c r="AA242" s="1389"/>
      <c r="AB242" s="1389"/>
      <c r="AC242" s="1389"/>
      <c r="AD242" s="1389"/>
      <c r="AE242" s="1389"/>
      <c r="AF242" s="1389"/>
      <c r="AG242" s="1389"/>
      <c r="AH242" s="1389"/>
      <c r="AI242" s="1389"/>
      <c r="AJ242" s="1389"/>
      <c r="AK242" s="1389"/>
      <c r="AL242" s="1389"/>
      <c r="AM242" s="1395"/>
      <c r="AN242" s="36"/>
      <c r="AO242" s="84"/>
      <c r="AP242" s="36"/>
      <c r="CE242" s="1" t="s">
        <v>2630</v>
      </c>
      <c r="CF242" s="1" t="s">
        <v>2632</v>
      </c>
    </row>
    <row r="243" spans="1:84" ht="15" customHeight="1">
      <c r="A243" s="35"/>
      <c r="B243" s="73"/>
      <c r="C243" s="1526"/>
      <c r="D243" s="1414"/>
      <c r="E243" s="1414"/>
      <c r="F243" s="1415"/>
      <c r="G243" s="1397" t="s">
        <v>875</v>
      </c>
      <c r="H243" s="1397"/>
      <c r="I243" s="1397"/>
      <c r="J243" s="1397"/>
      <c r="K243" s="1397"/>
      <c r="L243" s="1398"/>
      <c r="M243" s="1048"/>
      <c r="N243" s="1049"/>
      <c r="O243" s="1049"/>
      <c r="P243" s="1049"/>
      <c r="Q243" s="1049"/>
      <c r="R243" s="1049"/>
      <c r="S243" s="1049"/>
      <c r="T243" s="1049"/>
      <c r="U243" s="1049"/>
      <c r="V243" s="1049"/>
      <c r="W243" s="1050"/>
      <c r="X243" s="836" t="s">
        <v>412</v>
      </c>
      <c r="Y243" s="837"/>
      <c r="Z243" s="837"/>
      <c r="AA243" s="837"/>
      <c r="AB243" s="837"/>
      <c r="AC243" s="837"/>
      <c r="AD243" s="837"/>
      <c r="AE243" s="837"/>
      <c r="AF243" s="837"/>
      <c r="AG243" s="837"/>
      <c r="AH243" s="837"/>
      <c r="AI243" s="837"/>
      <c r="AJ243" s="837"/>
      <c r="AK243" s="837"/>
      <c r="AL243" s="837"/>
      <c r="AM243" s="838"/>
      <c r="AN243" s="36"/>
      <c r="AO243" s="84"/>
      <c r="AP243" s="36"/>
      <c r="BL243" s="7" t="str">
        <f>LEFT(M243,1)</f>
        <v/>
      </c>
      <c r="BM243" s="20" t="str">
        <f t="shared" ref="BM243" si="60">MID($BL243,COLUMN()-64,1)</f>
        <v/>
      </c>
      <c r="CE243" s="1" t="s">
        <v>2631</v>
      </c>
      <c r="CF243" s="1" t="s">
        <v>2633</v>
      </c>
    </row>
    <row r="244" spans="1:84" ht="15" customHeight="1" thickBot="1">
      <c r="A244" s="35"/>
      <c r="B244" s="73"/>
      <c r="C244" s="1526"/>
      <c r="D244" s="1416"/>
      <c r="E244" s="1416"/>
      <c r="F244" s="1417"/>
      <c r="G244" s="1460"/>
      <c r="H244" s="1460"/>
      <c r="I244" s="1460"/>
      <c r="J244" s="1460"/>
      <c r="K244" s="1460"/>
      <c r="L244" s="1461"/>
      <c r="M244" s="1384"/>
      <c r="N244" s="1385"/>
      <c r="O244" s="1385"/>
      <c r="P244" s="1386"/>
      <c r="Q244" s="80" t="s">
        <v>7</v>
      </c>
      <c r="R244" s="1387"/>
      <c r="S244" s="1387"/>
      <c r="T244" s="1387"/>
      <c r="U244" s="1387"/>
      <c r="V244" s="1390" t="s">
        <v>6</v>
      </c>
      <c r="W244" s="1391"/>
      <c r="X244" s="1392" t="s">
        <v>487</v>
      </c>
      <c r="Y244" s="1393"/>
      <c r="Z244" s="1393"/>
      <c r="AA244" s="1393"/>
      <c r="AB244" s="1393"/>
      <c r="AC244" s="1393"/>
      <c r="AD244" s="1393"/>
      <c r="AE244" s="1393"/>
      <c r="AF244" s="1393"/>
      <c r="AG244" s="1393"/>
      <c r="AH244" s="1393"/>
      <c r="AI244" s="1393"/>
      <c r="AJ244" s="1393"/>
      <c r="AK244" s="1393"/>
      <c r="AL244" s="1393"/>
      <c r="AM244" s="1394"/>
      <c r="AN244" s="36"/>
      <c r="AO244" s="84"/>
      <c r="AP244" s="36"/>
      <c r="BL244" s="11" t="str">
        <f>M244&amp;R244</f>
        <v/>
      </c>
      <c r="CE244" s="1" t="s">
        <v>2632</v>
      </c>
      <c r="CF244" s="1" t="s">
        <v>2634</v>
      </c>
    </row>
    <row r="245" spans="1:84" ht="15" customHeight="1" thickTop="1">
      <c r="A245" s="35"/>
      <c r="B245" s="73"/>
      <c r="C245" s="1526"/>
      <c r="D245" s="1445" t="s">
        <v>480</v>
      </c>
      <c r="E245" s="1445"/>
      <c r="F245" s="1446"/>
      <c r="G245" s="708" t="s">
        <v>366</v>
      </c>
      <c r="H245" s="708"/>
      <c r="I245" s="708"/>
      <c r="J245" s="708"/>
      <c r="K245" s="708"/>
      <c r="L245" s="1403"/>
      <c r="M245" s="1457"/>
      <c r="N245" s="1458"/>
      <c r="O245" s="1458"/>
      <c r="P245" s="1458"/>
      <c r="Q245" s="1458"/>
      <c r="R245" s="1458"/>
      <c r="S245" s="1458"/>
      <c r="T245" s="1459"/>
      <c r="U245" s="806" t="s">
        <v>551</v>
      </c>
      <c r="V245" s="806"/>
      <c r="W245" s="806"/>
      <c r="X245" s="806"/>
      <c r="Y245" s="806"/>
      <c r="Z245" s="806"/>
      <c r="AA245" s="806"/>
      <c r="AB245" s="806"/>
      <c r="AC245" s="806"/>
      <c r="AD245" s="806"/>
      <c r="AE245" s="806"/>
      <c r="AF245" s="806"/>
      <c r="AG245" s="806"/>
      <c r="AH245" s="806"/>
      <c r="AI245" s="806"/>
      <c r="AJ245" s="806"/>
      <c r="AK245" s="806"/>
      <c r="AL245" s="806"/>
      <c r="AM245" s="807"/>
      <c r="AN245" s="36"/>
      <c r="AO245" s="84"/>
      <c r="AP245" s="36"/>
      <c r="CE245" s="1" t="s">
        <v>2633</v>
      </c>
      <c r="CF245" s="1" t="s">
        <v>2635</v>
      </c>
    </row>
    <row r="246" spans="1:84" ht="15" hidden="1" customHeight="1">
      <c r="A246" s="40"/>
      <c r="B246" s="73"/>
      <c r="C246" s="1526"/>
      <c r="D246" s="1445"/>
      <c r="E246" s="1445"/>
      <c r="F246" s="1446"/>
      <c r="G246" s="1420"/>
      <c r="H246" s="1420"/>
      <c r="I246" s="1420"/>
      <c r="J246" s="1420"/>
      <c r="K246" s="1420"/>
      <c r="L246" s="1421"/>
      <c r="M246" s="1408" t="s">
        <v>126</v>
      </c>
      <c r="N246" s="1409"/>
      <c r="O246" s="1410"/>
      <c r="P246" s="13" t="str">
        <f>MID($M$149,COLUMN()-15,1)</f>
        <v/>
      </c>
      <c r="Q246" s="13" t="str">
        <f t="shared" ref="Q246:Y246" si="61">MID($M$149,COLUMN()-15,1)</f>
        <v/>
      </c>
      <c r="R246" s="13" t="str">
        <f t="shared" si="61"/>
        <v/>
      </c>
      <c r="S246" s="13" t="str">
        <f t="shared" si="61"/>
        <v/>
      </c>
      <c r="T246" s="13" t="str">
        <f t="shared" si="61"/>
        <v/>
      </c>
      <c r="U246" s="13" t="str">
        <f t="shared" si="61"/>
        <v/>
      </c>
      <c r="V246" s="13" t="str">
        <f t="shared" si="61"/>
        <v/>
      </c>
      <c r="W246" s="13" t="str">
        <f t="shared" si="61"/>
        <v/>
      </c>
      <c r="X246" s="13" t="str">
        <f t="shared" si="61"/>
        <v/>
      </c>
      <c r="Y246" s="13" t="str">
        <f t="shared" si="61"/>
        <v/>
      </c>
      <c r="Z246" s="963"/>
      <c r="AA246" s="964"/>
      <c r="AB246" s="964"/>
      <c r="AC246" s="964"/>
      <c r="AD246" s="964"/>
      <c r="AE246" s="964"/>
      <c r="AF246" s="964"/>
      <c r="AG246" s="964"/>
      <c r="AH246" s="964"/>
      <c r="AI246" s="964"/>
      <c r="AJ246" s="964"/>
      <c r="AK246" s="964"/>
      <c r="AL246" s="964"/>
      <c r="AM246" s="965"/>
      <c r="AN246" s="36"/>
      <c r="AO246" s="84"/>
      <c r="AP246" s="36"/>
      <c r="CE246" s="1" t="s">
        <v>2634</v>
      </c>
      <c r="CF246" s="1" t="s">
        <v>2636</v>
      </c>
    </row>
    <row r="247" spans="1:84" ht="15" customHeight="1">
      <c r="A247" s="35"/>
      <c r="B247" s="73"/>
      <c r="C247" s="1526"/>
      <c r="D247" s="1445"/>
      <c r="E247" s="1445"/>
      <c r="F247" s="1446"/>
      <c r="G247" s="1002" t="s">
        <v>65</v>
      </c>
      <c r="H247" s="1002"/>
      <c r="I247" s="1002"/>
      <c r="J247" s="1002"/>
      <c r="K247" s="1002"/>
      <c r="L247" s="1003"/>
      <c r="M247" s="867" t="s">
        <v>703</v>
      </c>
      <c r="N247" s="812"/>
      <c r="O247" s="812"/>
      <c r="P247" s="857"/>
      <c r="Q247" s="858"/>
      <c r="R247" s="44" t="s">
        <v>131</v>
      </c>
      <c r="S247" s="857"/>
      <c r="T247" s="858"/>
      <c r="U247" s="43" t="s">
        <v>132</v>
      </c>
      <c r="V247" s="857"/>
      <c r="W247" s="858"/>
      <c r="X247" s="43" t="s">
        <v>133</v>
      </c>
      <c r="Y247" s="964"/>
      <c r="Z247" s="964"/>
      <c r="AA247" s="964"/>
      <c r="AB247" s="964"/>
      <c r="AC247" s="964"/>
      <c r="AD247" s="964"/>
      <c r="AE247" s="964"/>
      <c r="AF247" s="964"/>
      <c r="AG247" s="964"/>
      <c r="AH247" s="964"/>
      <c r="AI247" s="964"/>
      <c r="AJ247" s="964"/>
      <c r="AK247" s="964"/>
      <c r="AL247" s="964"/>
      <c r="AM247" s="965"/>
      <c r="AN247" s="36"/>
      <c r="AO247" s="84"/>
      <c r="AP247" s="36"/>
      <c r="AR247" s="39"/>
      <c r="AS247" s="39"/>
      <c r="AT247" s="39"/>
      <c r="AU247" s="39"/>
      <c r="AV247" s="39"/>
      <c r="AW247" s="39"/>
      <c r="AX247" s="39"/>
      <c r="AY247" s="39"/>
      <c r="AZ247" s="39"/>
      <c r="BA247" s="39"/>
      <c r="BB247" s="39"/>
      <c r="BC247" s="39"/>
      <c r="BD247" s="39"/>
      <c r="BE247" s="39"/>
      <c r="BF247" s="39"/>
      <c r="BG247" s="39"/>
      <c r="BH247" s="39"/>
      <c r="BI247" s="39"/>
      <c r="BL247" s="7" t="str">
        <f>IF(M247="選択▼","",M247&amp;P247&amp;R247&amp;S247&amp;U247&amp;V247&amp;X247)</f>
        <v/>
      </c>
      <c r="BM247" s="20" t="str">
        <f>MID(P247,COLUMN()-64,1)</f>
        <v/>
      </c>
      <c r="BN247" s="20" t="str">
        <f>MID(P247,COLUMN()-64,1)</f>
        <v/>
      </c>
      <c r="BO247" s="20" t="str">
        <f>MID(S247,COLUMN()-66,1)</f>
        <v/>
      </c>
      <c r="BP247" s="20" t="str">
        <f>MID(S247,COLUMN()-66,1)</f>
        <v/>
      </c>
      <c r="BQ247" s="20" t="str">
        <f>MID(V247,COLUMN()-68,1)</f>
        <v/>
      </c>
      <c r="BR247" s="20" t="str">
        <f>MID(V247,COLUMN()-68,1)</f>
        <v/>
      </c>
      <c r="BS247" s="25" t="str">
        <f>IF(★その他入力!M247="平成","H",IF(★その他入力!M247="昭和","S",IF(★その他入力!M247="大正","T",IF(★その他入力!M247="明治","M",""))))</f>
        <v/>
      </c>
      <c r="CE247" s="1" t="s">
        <v>2635</v>
      </c>
      <c r="CF247" s="1" t="s">
        <v>2637</v>
      </c>
    </row>
    <row r="248" spans="1:84" ht="15" customHeight="1">
      <c r="A248" s="35"/>
      <c r="B248" s="73"/>
      <c r="C248" s="1526"/>
      <c r="D248" s="1445"/>
      <c r="E248" s="1445"/>
      <c r="F248" s="1446"/>
      <c r="G248" s="1002" t="s">
        <v>392</v>
      </c>
      <c r="H248" s="1002"/>
      <c r="I248" s="1002"/>
      <c r="J248" s="1002"/>
      <c r="K248" s="1002"/>
      <c r="L248" s="1003"/>
      <c r="M248" s="867" t="s">
        <v>818</v>
      </c>
      <c r="N248" s="812"/>
      <c r="O248" s="812"/>
      <c r="P248" s="813"/>
      <c r="Q248" s="1396"/>
      <c r="R248" s="1396"/>
      <c r="S248" s="1396"/>
      <c r="T248" s="1396"/>
      <c r="U248" s="1396"/>
      <c r="V248" s="1396"/>
      <c r="W248" s="1396"/>
      <c r="X248" s="1396"/>
      <c r="Y248" s="1396"/>
      <c r="Z248" s="1396"/>
      <c r="AA248" s="1396"/>
      <c r="AB248" s="1396"/>
      <c r="AC248" s="1396"/>
      <c r="AD248" s="1396"/>
      <c r="AE248" s="1396"/>
      <c r="AF248" s="1396"/>
      <c r="AG248" s="1396"/>
      <c r="AH248" s="1396"/>
      <c r="AI248" s="1396"/>
      <c r="AJ248" s="1396"/>
      <c r="AK248" s="1396"/>
      <c r="AL248" s="1396"/>
      <c r="AM248" s="1396"/>
      <c r="AN248" s="36"/>
      <c r="AO248" s="84"/>
      <c r="AP248" s="36"/>
      <c r="CE248" s="1" t="s">
        <v>2636</v>
      </c>
      <c r="CF248" s="1" t="s">
        <v>2638</v>
      </c>
    </row>
    <row r="249" spans="1:84" ht="15" customHeight="1">
      <c r="A249" s="35"/>
      <c r="B249" s="73"/>
      <c r="C249" s="1526"/>
      <c r="D249" s="1445"/>
      <c r="E249" s="1445"/>
      <c r="F249" s="1446"/>
      <c r="G249" s="1002" t="s">
        <v>396</v>
      </c>
      <c r="H249" s="1002"/>
      <c r="I249" s="1002"/>
      <c r="J249" s="1002"/>
      <c r="K249" s="1002"/>
      <c r="L249" s="1003"/>
      <c r="M249" s="891"/>
      <c r="N249" s="892"/>
      <c r="O249" s="892"/>
      <c r="P249" s="893"/>
      <c r="Q249" s="1388" t="s">
        <v>1099</v>
      </c>
      <c r="R249" s="1389"/>
      <c r="S249" s="1389"/>
      <c r="T249" s="1389"/>
      <c r="U249" s="1389"/>
      <c r="V249" s="1389"/>
      <c r="W249" s="1389"/>
      <c r="X249" s="1389"/>
      <c r="Y249" s="1389"/>
      <c r="Z249" s="1389"/>
      <c r="AA249" s="1389"/>
      <c r="AB249" s="1389"/>
      <c r="AC249" s="1389"/>
      <c r="AD249" s="1389"/>
      <c r="AE249" s="1389"/>
      <c r="AF249" s="1389"/>
      <c r="AG249" s="1389"/>
      <c r="AH249" s="1389"/>
      <c r="AI249" s="1389"/>
      <c r="AJ249" s="1389"/>
      <c r="AK249" s="1389"/>
      <c r="AL249" s="1389"/>
      <c r="AM249" s="1395"/>
      <c r="AN249" s="36"/>
      <c r="AO249" s="84"/>
      <c r="AP249" s="36"/>
      <c r="CE249" s="1" t="s">
        <v>2637</v>
      </c>
      <c r="CF249" s="1" t="s">
        <v>2639</v>
      </c>
    </row>
    <row r="250" spans="1:84" ht="15" customHeight="1">
      <c r="A250" s="35"/>
      <c r="B250" s="73"/>
      <c r="C250" s="1526"/>
      <c r="D250" s="1445"/>
      <c r="E250" s="1445"/>
      <c r="F250" s="1446"/>
      <c r="G250" s="1002" t="s">
        <v>397</v>
      </c>
      <c r="H250" s="1002"/>
      <c r="I250" s="1002"/>
      <c r="J250" s="1002"/>
      <c r="K250" s="1002"/>
      <c r="L250" s="1003"/>
      <c r="M250" s="867" t="s">
        <v>818</v>
      </c>
      <c r="N250" s="812"/>
      <c r="O250" s="812"/>
      <c r="P250" s="813"/>
      <c r="Q250" s="1388" t="s">
        <v>409</v>
      </c>
      <c r="R250" s="1389"/>
      <c r="S250" s="1389"/>
      <c r="T250" s="1389"/>
      <c r="U250" s="1389"/>
      <c r="V250" s="1389"/>
      <c r="W250" s="1389"/>
      <c r="X250" s="1389"/>
      <c r="Y250" s="1389"/>
      <c r="Z250" s="1389"/>
      <c r="AA250" s="1389"/>
      <c r="AB250" s="1389"/>
      <c r="AC250" s="1389"/>
      <c r="AD250" s="1389"/>
      <c r="AE250" s="1389"/>
      <c r="AF250" s="1389"/>
      <c r="AG250" s="1389"/>
      <c r="AH250" s="1389"/>
      <c r="AI250" s="1389"/>
      <c r="AJ250" s="1389"/>
      <c r="AK250" s="1389"/>
      <c r="AL250" s="1389"/>
      <c r="AM250" s="1395"/>
      <c r="AN250" s="36"/>
      <c r="AO250" s="84"/>
      <c r="AP250" s="36"/>
      <c r="CE250" s="1" t="s">
        <v>2638</v>
      </c>
      <c r="CF250" s="1" t="s">
        <v>2640</v>
      </c>
    </row>
    <row r="251" spans="1:84" ht="15" customHeight="1">
      <c r="A251" s="35"/>
      <c r="B251" s="73"/>
      <c r="C251" s="1526"/>
      <c r="D251" s="1445"/>
      <c r="E251" s="1445"/>
      <c r="F251" s="1446"/>
      <c r="G251" s="1397" t="s">
        <v>875</v>
      </c>
      <c r="H251" s="1397"/>
      <c r="I251" s="1397"/>
      <c r="J251" s="1397"/>
      <c r="K251" s="1397"/>
      <c r="L251" s="1398"/>
      <c r="M251" s="1048"/>
      <c r="N251" s="1049"/>
      <c r="O251" s="1049"/>
      <c r="P251" s="1049"/>
      <c r="Q251" s="1049"/>
      <c r="R251" s="1049"/>
      <c r="S251" s="1049"/>
      <c r="T251" s="1049"/>
      <c r="U251" s="1049"/>
      <c r="V251" s="1049"/>
      <c r="W251" s="1050"/>
      <c r="X251" s="836" t="s">
        <v>412</v>
      </c>
      <c r="Y251" s="837"/>
      <c r="Z251" s="837"/>
      <c r="AA251" s="837"/>
      <c r="AB251" s="837"/>
      <c r="AC251" s="837"/>
      <c r="AD251" s="837"/>
      <c r="AE251" s="837"/>
      <c r="AF251" s="837"/>
      <c r="AG251" s="837"/>
      <c r="AH251" s="837"/>
      <c r="AI251" s="837"/>
      <c r="AJ251" s="837"/>
      <c r="AK251" s="837"/>
      <c r="AL251" s="837"/>
      <c r="AM251" s="838"/>
      <c r="AN251" s="36"/>
      <c r="AO251" s="84"/>
      <c r="AP251" s="36"/>
      <c r="BL251" s="7" t="str">
        <f>LEFT(M251,1)</f>
        <v/>
      </c>
      <c r="BM251" s="20" t="str">
        <f t="shared" ref="BM251" si="62">MID($BL251,COLUMN()-64,1)</f>
        <v/>
      </c>
      <c r="CE251" s="1" t="s">
        <v>2639</v>
      </c>
      <c r="CF251" s="1" t="s">
        <v>2641</v>
      </c>
    </row>
    <row r="252" spans="1:84" ht="15" customHeight="1" thickBot="1">
      <c r="A252" s="35"/>
      <c r="B252" s="73"/>
      <c r="C252" s="1526"/>
      <c r="D252" s="1462"/>
      <c r="E252" s="1462"/>
      <c r="F252" s="1463"/>
      <c r="G252" s="1460"/>
      <c r="H252" s="1460"/>
      <c r="I252" s="1460"/>
      <c r="J252" s="1460"/>
      <c r="K252" s="1460"/>
      <c r="L252" s="1461"/>
      <c r="M252" s="1384"/>
      <c r="N252" s="1385"/>
      <c r="O252" s="1385"/>
      <c r="P252" s="1386"/>
      <c r="Q252" s="80" t="s">
        <v>7</v>
      </c>
      <c r="R252" s="1387"/>
      <c r="S252" s="1387"/>
      <c r="T252" s="1387"/>
      <c r="U252" s="1387"/>
      <c r="V252" s="1390" t="s">
        <v>6</v>
      </c>
      <c r="W252" s="1391"/>
      <c r="X252" s="1392" t="s">
        <v>487</v>
      </c>
      <c r="Y252" s="1393"/>
      <c r="Z252" s="1393"/>
      <c r="AA252" s="1393"/>
      <c r="AB252" s="1393"/>
      <c r="AC252" s="1393"/>
      <c r="AD252" s="1393"/>
      <c r="AE252" s="1393"/>
      <c r="AF252" s="1393"/>
      <c r="AG252" s="1393"/>
      <c r="AH252" s="1393"/>
      <c r="AI252" s="1393"/>
      <c r="AJ252" s="1393"/>
      <c r="AK252" s="1393"/>
      <c r="AL252" s="1393"/>
      <c r="AM252" s="1394"/>
      <c r="AN252" s="36"/>
      <c r="AO252" s="84"/>
      <c r="AP252" s="36"/>
      <c r="BL252" s="11" t="str">
        <f>M252&amp;R252</f>
        <v/>
      </c>
      <c r="CE252" s="1" t="s">
        <v>2640</v>
      </c>
      <c r="CF252" s="1" t="s">
        <v>2642</v>
      </c>
    </row>
    <row r="253" spans="1:84" ht="15" customHeight="1" thickTop="1">
      <c r="A253" s="35"/>
      <c r="B253" s="73"/>
      <c r="C253" s="1526"/>
      <c r="D253" s="1414" t="s">
        <v>481</v>
      </c>
      <c r="E253" s="1414"/>
      <c r="F253" s="1415"/>
      <c r="G253" s="708" t="s">
        <v>366</v>
      </c>
      <c r="H253" s="708"/>
      <c r="I253" s="708"/>
      <c r="J253" s="708"/>
      <c r="K253" s="708"/>
      <c r="L253" s="1403"/>
      <c r="M253" s="1457"/>
      <c r="N253" s="1458"/>
      <c r="O253" s="1458"/>
      <c r="P253" s="1458"/>
      <c r="Q253" s="1458"/>
      <c r="R253" s="1458"/>
      <c r="S253" s="1458"/>
      <c r="T253" s="1459"/>
      <c r="U253" s="806" t="s">
        <v>551</v>
      </c>
      <c r="V253" s="806"/>
      <c r="W253" s="806"/>
      <c r="X253" s="806"/>
      <c r="Y253" s="806"/>
      <c r="Z253" s="806"/>
      <c r="AA253" s="806"/>
      <c r="AB253" s="806"/>
      <c r="AC253" s="806"/>
      <c r="AD253" s="806"/>
      <c r="AE253" s="806"/>
      <c r="AF253" s="806"/>
      <c r="AG253" s="806"/>
      <c r="AH253" s="806"/>
      <c r="AI253" s="806"/>
      <c r="AJ253" s="806"/>
      <c r="AK253" s="806"/>
      <c r="AL253" s="806"/>
      <c r="AM253" s="807"/>
      <c r="AN253" s="36"/>
      <c r="AO253" s="84"/>
      <c r="AP253" s="36"/>
      <c r="CE253" s="1" t="s">
        <v>2641</v>
      </c>
      <c r="CF253" s="1" t="s">
        <v>2643</v>
      </c>
    </row>
    <row r="254" spans="1:84" ht="15" hidden="1" customHeight="1">
      <c r="A254" s="40"/>
      <c r="B254" s="73"/>
      <c r="C254" s="1526"/>
      <c r="D254" s="1414"/>
      <c r="E254" s="1414"/>
      <c r="F254" s="1415"/>
      <c r="G254" s="1420"/>
      <c r="H254" s="1420"/>
      <c r="I254" s="1420"/>
      <c r="J254" s="1420"/>
      <c r="K254" s="1420"/>
      <c r="L254" s="1421"/>
      <c r="M254" s="1408" t="s">
        <v>126</v>
      </c>
      <c r="N254" s="1409"/>
      <c r="O254" s="1410"/>
      <c r="P254" s="13" t="str">
        <f>MID($M$149,COLUMN()-15,1)</f>
        <v/>
      </c>
      <c r="Q254" s="13" t="str">
        <f t="shared" ref="Q254:Y254" si="63">MID($M$149,COLUMN()-15,1)</f>
        <v/>
      </c>
      <c r="R254" s="13" t="str">
        <f t="shared" si="63"/>
        <v/>
      </c>
      <c r="S254" s="13" t="str">
        <f t="shared" si="63"/>
        <v/>
      </c>
      <c r="T254" s="13" t="str">
        <f t="shared" si="63"/>
        <v/>
      </c>
      <c r="U254" s="13" t="str">
        <f t="shared" si="63"/>
        <v/>
      </c>
      <c r="V254" s="13" t="str">
        <f t="shared" si="63"/>
        <v/>
      </c>
      <c r="W254" s="13" t="str">
        <f t="shared" si="63"/>
        <v/>
      </c>
      <c r="X254" s="13" t="str">
        <f t="shared" si="63"/>
        <v/>
      </c>
      <c r="Y254" s="13" t="str">
        <f t="shared" si="63"/>
        <v/>
      </c>
      <c r="Z254" s="963"/>
      <c r="AA254" s="964"/>
      <c r="AB254" s="964"/>
      <c r="AC254" s="964"/>
      <c r="AD254" s="964"/>
      <c r="AE254" s="964"/>
      <c r="AF254" s="964"/>
      <c r="AG254" s="964"/>
      <c r="AH254" s="964"/>
      <c r="AI254" s="964"/>
      <c r="AJ254" s="964"/>
      <c r="AK254" s="964"/>
      <c r="AL254" s="964"/>
      <c r="AM254" s="965"/>
      <c r="AN254" s="36"/>
      <c r="AO254" s="84"/>
      <c r="AP254" s="36"/>
      <c r="CE254" s="1" t="s">
        <v>2642</v>
      </c>
      <c r="CF254" s="1" t="s">
        <v>2644</v>
      </c>
    </row>
    <row r="255" spans="1:84" ht="15" customHeight="1">
      <c r="A255" s="35"/>
      <c r="B255" s="73"/>
      <c r="C255" s="1526"/>
      <c r="D255" s="1414"/>
      <c r="E255" s="1414"/>
      <c r="F255" s="1415"/>
      <c r="G255" s="1002" t="s">
        <v>65</v>
      </c>
      <c r="H255" s="1002"/>
      <c r="I255" s="1002"/>
      <c r="J255" s="1002"/>
      <c r="K255" s="1002"/>
      <c r="L255" s="1003"/>
      <c r="M255" s="867" t="s">
        <v>703</v>
      </c>
      <c r="N255" s="812"/>
      <c r="O255" s="812"/>
      <c r="P255" s="857"/>
      <c r="Q255" s="858"/>
      <c r="R255" s="44" t="s">
        <v>131</v>
      </c>
      <c r="S255" s="857"/>
      <c r="T255" s="858"/>
      <c r="U255" s="43" t="s">
        <v>132</v>
      </c>
      <c r="V255" s="857"/>
      <c r="W255" s="858"/>
      <c r="X255" s="43" t="s">
        <v>133</v>
      </c>
      <c r="Y255" s="964"/>
      <c r="Z255" s="964"/>
      <c r="AA255" s="964"/>
      <c r="AB255" s="964"/>
      <c r="AC255" s="964"/>
      <c r="AD255" s="964"/>
      <c r="AE255" s="964"/>
      <c r="AF255" s="964"/>
      <c r="AG255" s="964"/>
      <c r="AH255" s="964"/>
      <c r="AI255" s="964"/>
      <c r="AJ255" s="964"/>
      <c r="AK255" s="964"/>
      <c r="AL255" s="964"/>
      <c r="AM255" s="965"/>
      <c r="AN255" s="36"/>
      <c r="AO255" s="84"/>
      <c r="AP255" s="36"/>
      <c r="AR255" s="39"/>
      <c r="AS255" s="39"/>
      <c r="AT255" s="39"/>
      <c r="AU255" s="39"/>
      <c r="AV255" s="39"/>
      <c r="AW255" s="39"/>
      <c r="AX255" s="39"/>
      <c r="AY255" s="39"/>
      <c r="AZ255" s="39"/>
      <c r="BA255" s="39"/>
      <c r="BB255" s="39"/>
      <c r="BC255" s="39"/>
      <c r="BD255" s="39"/>
      <c r="BE255" s="39"/>
      <c r="BF255" s="39"/>
      <c r="BG255" s="39"/>
      <c r="BH255" s="39"/>
      <c r="BI255" s="39"/>
      <c r="BL255" s="7" t="str">
        <f>IF(M255="選択▼","",M255&amp;P255&amp;R255&amp;S255&amp;U255&amp;V255&amp;X255)</f>
        <v/>
      </c>
      <c r="BM255" s="20" t="str">
        <f>MID(P255,COLUMN()-64,1)</f>
        <v/>
      </c>
      <c r="BN255" s="20" t="str">
        <f>MID(P255,COLUMN()-64,1)</f>
        <v/>
      </c>
      <c r="BO255" s="20" t="str">
        <f>MID(S255,COLUMN()-66,1)</f>
        <v/>
      </c>
      <c r="BP255" s="20" t="str">
        <f>MID(S255,COLUMN()-66,1)</f>
        <v/>
      </c>
      <c r="BQ255" s="20" t="str">
        <f>MID(V255,COLUMN()-68,1)</f>
        <v/>
      </c>
      <c r="BR255" s="20" t="str">
        <f>MID(V255,COLUMN()-68,1)</f>
        <v/>
      </c>
      <c r="BS255" s="25" t="str">
        <f>IF(★その他入力!M255="平成","H",IF(★その他入力!M255="昭和","S",IF(★その他入力!M255="大正","T",IF(★その他入力!M255="明治","M",""))))</f>
        <v/>
      </c>
      <c r="CE255" s="1" t="s">
        <v>2643</v>
      </c>
      <c r="CF255" s="1" t="s">
        <v>2645</v>
      </c>
    </row>
    <row r="256" spans="1:84" ht="15" customHeight="1">
      <c r="A256" s="35"/>
      <c r="B256" s="73"/>
      <c r="C256" s="1526"/>
      <c r="D256" s="1414"/>
      <c r="E256" s="1414"/>
      <c r="F256" s="1415"/>
      <c r="G256" s="1002" t="s">
        <v>392</v>
      </c>
      <c r="H256" s="1002"/>
      <c r="I256" s="1002"/>
      <c r="J256" s="1002"/>
      <c r="K256" s="1002"/>
      <c r="L256" s="1003"/>
      <c r="M256" s="867" t="s">
        <v>818</v>
      </c>
      <c r="N256" s="812"/>
      <c r="O256" s="812"/>
      <c r="P256" s="813"/>
      <c r="Q256" s="1396"/>
      <c r="R256" s="1396"/>
      <c r="S256" s="1396"/>
      <c r="T256" s="1396"/>
      <c r="U256" s="1396"/>
      <c r="V256" s="1396"/>
      <c r="W256" s="1396"/>
      <c r="X256" s="1396"/>
      <c r="Y256" s="1396"/>
      <c r="Z256" s="1396"/>
      <c r="AA256" s="1396"/>
      <c r="AB256" s="1396"/>
      <c r="AC256" s="1396"/>
      <c r="AD256" s="1396"/>
      <c r="AE256" s="1396"/>
      <c r="AF256" s="1396"/>
      <c r="AG256" s="1396"/>
      <c r="AH256" s="1396"/>
      <c r="AI256" s="1396"/>
      <c r="AJ256" s="1396"/>
      <c r="AK256" s="1396"/>
      <c r="AL256" s="1396"/>
      <c r="AM256" s="1396"/>
      <c r="AN256" s="36"/>
      <c r="AO256" s="84"/>
      <c r="AP256" s="36"/>
      <c r="CE256" s="1" t="s">
        <v>2644</v>
      </c>
      <c r="CF256" s="1" t="s">
        <v>2646</v>
      </c>
    </row>
    <row r="257" spans="1:84" ht="15" customHeight="1">
      <c r="A257" s="35"/>
      <c r="B257" s="73"/>
      <c r="C257" s="1526"/>
      <c r="D257" s="1414"/>
      <c r="E257" s="1414"/>
      <c r="F257" s="1415"/>
      <c r="G257" s="1002" t="s">
        <v>396</v>
      </c>
      <c r="H257" s="1002"/>
      <c r="I257" s="1002"/>
      <c r="J257" s="1002"/>
      <c r="K257" s="1002"/>
      <c r="L257" s="1003"/>
      <c r="M257" s="891"/>
      <c r="N257" s="892"/>
      <c r="O257" s="892"/>
      <c r="P257" s="893"/>
      <c r="Q257" s="1388" t="s">
        <v>1099</v>
      </c>
      <c r="R257" s="1389"/>
      <c r="S257" s="1389"/>
      <c r="T257" s="1389"/>
      <c r="U257" s="1389"/>
      <c r="V257" s="1389"/>
      <c r="W257" s="1389"/>
      <c r="X257" s="1389"/>
      <c r="Y257" s="1389"/>
      <c r="Z257" s="1389"/>
      <c r="AA257" s="1389"/>
      <c r="AB257" s="1389"/>
      <c r="AC257" s="1389"/>
      <c r="AD257" s="1389"/>
      <c r="AE257" s="1389"/>
      <c r="AF257" s="1389"/>
      <c r="AG257" s="1389"/>
      <c r="AH257" s="1389"/>
      <c r="AI257" s="1389"/>
      <c r="AJ257" s="1389"/>
      <c r="AK257" s="1389"/>
      <c r="AL257" s="1389"/>
      <c r="AM257" s="1395"/>
      <c r="AN257" s="36"/>
      <c r="AO257" s="84"/>
      <c r="AP257" s="36"/>
      <c r="CE257" s="1" t="s">
        <v>2645</v>
      </c>
      <c r="CF257" s="1" t="s">
        <v>2647</v>
      </c>
    </row>
    <row r="258" spans="1:84" ht="15" customHeight="1">
      <c r="A258" s="35"/>
      <c r="B258" s="73"/>
      <c r="C258" s="1526"/>
      <c r="D258" s="1414"/>
      <c r="E258" s="1414"/>
      <c r="F258" s="1415"/>
      <c r="G258" s="1002" t="s">
        <v>397</v>
      </c>
      <c r="H258" s="1002"/>
      <c r="I258" s="1002"/>
      <c r="J258" s="1002"/>
      <c r="K258" s="1002"/>
      <c r="L258" s="1003"/>
      <c r="M258" s="867" t="s">
        <v>818</v>
      </c>
      <c r="N258" s="812"/>
      <c r="O258" s="812"/>
      <c r="P258" s="813"/>
      <c r="Q258" s="1388" t="s">
        <v>409</v>
      </c>
      <c r="R258" s="1389"/>
      <c r="S258" s="1389"/>
      <c r="T258" s="1389"/>
      <c r="U258" s="1389"/>
      <c r="V258" s="1389"/>
      <c r="W258" s="1389"/>
      <c r="X258" s="1389"/>
      <c r="Y258" s="1389"/>
      <c r="Z258" s="1389"/>
      <c r="AA258" s="1389"/>
      <c r="AB258" s="1389"/>
      <c r="AC258" s="1389"/>
      <c r="AD258" s="1389"/>
      <c r="AE258" s="1389"/>
      <c r="AF258" s="1389"/>
      <c r="AG258" s="1389"/>
      <c r="AH258" s="1389"/>
      <c r="AI258" s="1389"/>
      <c r="AJ258" s="1389"/>
      <c r="AK258" s="1389"/>
      <c r="AL258" s="1389"/>
      <c r="AM258" s="1395"/>
      <c r="AN258" s="36"/>
      <c r="AO258" s="84"/>
      <c r="AP258" s="36"/>
      <c r="CE258" s="1" t="s">
        <v>2646</v>
      </c>
      <c r="CF258" s="1" t="s">
        <v>4313</v>
      </c>
    </row>
    <row r="259" spans="1:84" ht="15" customHeight="1">
      <c r="A259" s="35"/>
      <c r="B259" s="73"/>
      <c r="C259" s="1526"/>
      <c r="D259" s="1414"/>
      <c r="E259" s="1414"/>
      <c r="F259" s="1415"/>
      <c r="G259" s="1397" t="s">
        <v>875</v>
      </c>
      <c r="H259" s="1397"/>
      <c r="I259" s="1397"/>
      <c r="J259" s="1397"/>
      <c r="K259" s="1397"/>
      <c r="L259" s="1398"/>
      <c r="M259" s="1048"/>
      <c r="N259" s="1049"/>
      <c r="O259" s="1049"/>
      <c r="P259" s="1049"/>
      <c r="Q259" s="1049"/>
      <c r="R259" s="1049"/>
      <c r="S259" s="1049"/>
      <c r="T259" s="1049"/>
      <c r="U259" s="1049"/>
      <c r="V259" s="1049"/>
      <c r="W259" s="1050"/>
      <c r="X259" s="836" t="s">
        <v>412</v>
      </c>
      <c r="Y259" s="837"/>
      <c r="Z259" s="837"/>
      <c r="AA259" s="837"/>
      <c r="AB259" s="837"/>
      <c r="AC259" s="837"/>
      <c r="AD259" s="837"/>
      <c r="AE259" s="837"/>
      <c r="AF259" s="837"/>
      <c r="AG259" s="837"/>
      <c r="AH259" s="837"/>
      <c r="AI259" s="837"/>
      <c r="AJ259" s="837"/>
      <c r="AK259" s="837"/>
      <c r="AL259" s="837"/>
      <c r="AM259" s="838"/>
      <c r="AN259" s="36"/>
      <c r="AO259" s="84"/>
      <c r="AP259" s="36"/>
      <c r="BL259" s="7" t="str">
        <f>LEFT(M259,1)</f>
        <v/>
      </c>
      <c r="BM259" s="20" t="str">
        <f t="shared" ref="BM259" si="64">MID($BL259,COLUMN()-64,1)</f>
        <v/>
      </c>
      <c r="CE259" s="1" t="s">
        <v>2647</v>
      </c>
      <c r="CF259" s="1" t="s">
        <v>4314</v>
      </c>
    </row>
    <row r="260" spans="1:84" ht="15" customHeight="1" thickBot="1">
      <c r="A260" s="35"/>
      <c r="B260" s="73"/>
      <c r="C260" s="1526"/>
      <c r="D260" s="1416"/>
      <c r="E260" s="1416"/>
      <c r="F260" s="1417"/>
      <c r="G260" s="1460"/>
      <c r="H260" s="1460"/>
      <c r="I260" s="1460"/>
      <c r="J260" s="1460"/>
      <c r="K260" s="1460"/>
      <c r="L260" s="1461"/>
      <c r="M260" s="1384"/>
      <c r="N260" s="1385"/>
      <c r="O260" s="1385"/>
      <c r="P260" s="1386"/>
      <c r="Q260" s="80" t="s">
        <v>7</v>
      </c>
      <c r="R260" s="1387"/>
      <c r="S260" s="1387"/>
      <c r="T260" s="1387"/>
      <c r="U260" s="1387"/>
      <c r="V260" s="1390" t="s">
        <v>6</v>
      </c>
      <c r="W260" s="1391"/>
      <c r="X260" s="1392" t="s">
        <v>487</v>
      </c>
      <c r="Y260" s="1393"/>
      <c r="Z260" s="1393"/>
      <c r="AA260" s="1393"/>
      <c r="AB260" s="1393"/>
      <c r="AC260" s="1393"/>
      <c r="AD260" s="1393"/>
      <c r="AE260" s="1393"/>
      <c r="AF260" s="1393"/>
      <c r="AG260" s="1393"/>
      <c r="AH260" s="1393"/>
      <c r="AI260" s="1393"/>
      <c r="AJ260" s="1393"/>
      <c r="AK260" s="1393"/>
      <c r="AL260" s="1393"/>
      <c r="AM260" s="1394"/>
      <c r="AN260" s="36"/>
      <c r="AO260" s="84"/>
      <c r="AP260" s="36"/>
      <c r="BL260" s="11" t="str">
        <f>M260&amp;R260</f>
        <v/>
      </c>
      <c r="CE260" s="1" t="s">
        <v>4313</v>
      </c>
      <c r="CF260" s="1" t="s">
        <v>4315</v>
      </c>
    </row>
    <row r="261" spans="1:84" ht="15" customHeight="1" thickTop="1">
      <c r="A261" s="35"/>
      <c r="B261" s="73"/>
      <c r="C261" s="1526"/>
      <c r="D261" s="1445" t="s">
        <v>482</v>
      </c>
      <c r="E261" s="1445"/>
      <c r="F261" s="1446"/>
      <c r="G261" s="708" t="s">
        <v>366</v>
      </c>
      <c r="H261" s="708"/>
      <c r="I261" s="708"/>
      <c r="J261" s="708"/>
      <c r="K261" s="708"/>
      <c r="L261" s="1403"/>
      <c r="M261" s="1457"/>
      <c r="N261" s="1458"/>
      <c r="O261" s="1458"/>
      <c r="P261" s="1458"/>
      <c r="Q261" s="1458"/>
      <c r="R261" s="1458"/>
      <c r="S261" s="1458"/>
      <c r="T261" s="1459"/>
      <c r="U261" s="806" t="s">
        <v>551</v>
      </c>
      <c r="V261" s="806"/>
      <c r="W261" s="806"/>
      <c r="X261" s="806"/>
      <c r="Y261" s="806"/>
      <c r="Z261" s="806"/>
      <c r="AA261" s="806"/>
      <c r="AB261" s="806"/>
      <c r="AC261" s="806"/>
      <c r="AD261" s="806"/>
      <c r="AE261" s="806"/>
      <c r="AF261" s="806"/>
      <c r="AG261" s="806"/>
      <c r="AH261" s="806"/>
      <c r="AI261" s="806"/>
      <c r="AJ261" s="806"/>
      <c r="AK261" s="806"/>
      <c r="AL261" s="806"/>
      <c r="AM261" s="807"/>
      <c r="AN261" s="36"/>
      <c r="AO261" s="84"/>
      <c r="AP261" s="36"/>
      <c r="CE261" s="1" t="s">
        <v>4314</v>
      </c>
      <c r="CF261" s="1" t="s">
        <v>4316</v>
      </c>
    </row>
    <row r="262" spans="1:84" ht="15" hidden="1" customHeight="1">
      <c r="A262" s="40"/>
      <c r="B262" s="73"/>
      <c r="C262" s="1526"/>
      <c r="D262" s="1445"/>
      <c r="E262" s="1445"/>
      <c r="F262" s="1446"/>
      <c r="G262" s="1420"/>
      <c r="H262" s="1420"/>
      <c r="I262" s="1420"/>
      <c r="J262" s="1420"/>
      <c r="K262" s="1420"/>
      <c r="L262" s="1421"/>
      <c r="M262" s="1408" t="s">
        <v>126</v>
      </c>
      <c r="N262" s="1409"/>
      <c r="O262" s="1410"/>
      <c r="P262" s="13" t="str">
        <f>MID($M$149,COLUMN()-15,1)</f>
        <v/>
      </c>
      <c r="Q262" s="13" t="str">
        <f t="shared" ref="Q262:Y262" si="65">MID($M$149,COLUMN()-15,1)</f>
        <v/>
      </c>
      <c r="R262" s="13" t="str">
        <f t="shared" si="65"/>
        <v/>
      </c>
      <c r="S262" s="13" t="str">
        <f t="shared" si="65"/>
        <v/>
      </c>
      <c r="T262" s="13" t="str">
        <f t="shared" si="65"/>
        <v/>
      </c>
      <c r="U262" s="13" t="str">
        <f t="shared" si="65"/>
        <v/>
      </c>
      <c r="V262" s="13" t="str">
        <f t="shared" si="65"/>
        <v/>
      </c>
      <c r="W262" s="13" t="str">
        <f t="shared" si="65"/>
        <v/>
      </c>
      <c r="X262" s="13" t="str">
        <f t="shared" si="65"/>
        <v/>
      </c>
      <c r="Y262" s="13" t="str">
        <f t="shared" si="65"/>
        <v/>
      </c>
      <c r="Z262" s="963"/>
      <c r="AA262" s="964"/>
      <c r="AB262" s="964"/>
      <c r="AC262" s="964"/>
      <c r="AD262" s="964"/>
      <c r="AE262" s="964"/>
      <c r="AF262" s="964"/>
      <c r="AG262" s="964"/>
      <c r="AH262" s="964"/>
      <c r="AI262" s="964"/>
      <c r="AJ262" s="964"/>
      <c r="AK262" s="964"/>
      <c r="AL262" s="964"/>
      <c r="AM262" s="965"/>
      <c r="AN262" s="36"/>
      <c r="AO262" s="84"/>
      <c r="AP262" s="36"/>
      <c r="CE262" s="1" t="s">
        <v>4315</v>
      </c>
      <c r="CF262" s="1" t="s">
        <v>4317</v>
      </c>
    </row>
    <row r="263" spans="1:84" ht="15" customHeight="1">
      <c r="A263" s="35"/>
      <c r="B263" s="73"/>
      <c r="C263" s="1526"/>
      <c r="D263" s="1445"/>
      <c r="E263" s="1445"/>
      <c r="F263" s="1446"/>
      <c r="G263" s="1002" t="s">
        <v>65</v>
      </c>
      <c r="H263" s="1002"/>
      <c r="I263" s="1002"/>
      <c r="J263" s="1002"/>
      <c r="K263" s="1002"/>
      <c r="L263" s="1003"/>
      <c r="M263" s="867" t="s">
        <v>703</v>
      </c>
      <c r="N263" s="812"/>
      <c r="O263" s="812"/>
      <c r="P263" s="857"/>
      <c r="Q263" s="858"/>
      <c r="R263" s="44" t="s">
        <v>131</v>
      </c>
      <c r="S263" s="857"/>
      <c r="T263" s="858"/>
      <c r="U263" s="43" t="s">
        <v>132</v>
      </c>
      <c r="V263" s="857"/>
      <c r="W263" s="858"/>
      <c r="X263" s="43" t="s">
        <v>133</v>
      </c>
      <c r="Y263" s="964"/>
      <c r="Z263" s="964"/>
      <c r="AA263" s="964"/>
      <c r="AB263" s="964"/>
      <c r="AC263" s="964"/>
      <c r="AD263" s="964"/>
      <c r="AE263" s="964"/>
      <c r="AF263" s="964"/>
      <c r="AG263" s="964"/>
      <c r="AH263" s="964"/>
      <c r="AI263" s="964"/>
      <c r="AJ263" s="964"/>
      <c r="AK263" s="964"/>
      <c r="AL263" s="964"/>
      <c r="AM263" s="965"/>
      <c r="AN263" s="36"/>
      <c r="AO263" s="84"/>
      <c r="AP263" s="36"/>
      <c r="AR263" s="39"/>
      <c r="AS263" s="39"/>
      <c r="AT263" s="39"/>
      <c r="AU263" s="39"/>
      <c r="AV263" s="39"/>
      <c r="AW263" s="39"/>
      <c r="AX263" s="39"/>
      <c r="AY263" s="39"/>
      <c r="AZ263" s="39"/>
      <c r="BA263" s="39"/>
      <c r="BB263" s="39"/>
      <c r="BC263" s="39"/>
      <c r="BD263" s="39"/>
      <c r="BE263" s="39"/>
      <c r="BF263" s="39"/>
      <c r="BG263" s="39"/>
      <c r="BH263" s="39"/>
      <c r="BI263" s="39"/>
      <c r="BL263" s="7" t="str">
        <f>IF(M263="選択▼","",M263&amp;P263&amp;R263&amp;S263&amp;U263&amp;V263&amp;X263)</f>
        <v/>
      </c>
      <c r="BM263" s="20" t="str">
        <f>MID(P263,COLUMN()-64,1)</f>
        <v/>
      </c>
      <c r="BN263" s="20" t="str">
        <f>MID(P263,COLUMN()-64,1)</f>
        <v/>
      </c>
      <c r="BO263" s="20" t="str">
        <f>MID(S263,COLUMN()-66,1)</f>
        <v/>
      </c>
      <c r="BP263" s="20" t="str">
        <f>MID(S263,COLUMN()-66,1)</f>
        <v/>
      </c>
      <c r="BQ263" s="20" t="str">
        <f>MID(V263,COLUMN()-68,1)</f>
        <v/>
      </c>
      <c r="BR263" s="20" t="str">
        <f>MID(V263,COLUMN()-68,1)</f>
        <v/>
      </c>
      <c r="BS263" s="25" t="str">
        <f>IF(★その他入力!M263="平成","H",IF(★その他入力!M263="昭和","S",IF(★その他入力!M263="大正","T",IF(★その他入力!M263="明治","M",""))))</f>
        <v/>
      </c>
      <c r="CE263" s="1" t="s">
        <v>4316</v>
      </c>
      <c r="CF263" s="1" t="s">
        <v>4318</v>
      </c>
    </row>
    <row r="264" spans="1:84" ht="15" customHeight="1">
      <c r="A264" s="35"/>
      <c r="B264" s="73"/>
      <c r="C264" s="1526"/>
      <c r="D264" s="1445"/>
      <c r="E264" s="1445"/>
      <c r="F264" s="1446"/>
      <c r="G264" s="1002" t="s">
        <v>392</v>
      </c>
      <c r="H264" s="1002"/>
      <c r="I264" s="1002"/>
      <c r="J264" s="1002"/>
      <c r="K264" s="1002"/>
      <c r="L264" s="1003"/>
      <c r="M264" s="867" t="s">
        <v>818</v>
      </c>
      <c r="N264" s="812"/>
      <c r="O264" s="812"/>
      <c r="P264" s="813"/>
      <c r="Q264" s="1396"/>
      <c r="R264" s="1396"/>
      <c r="S264" s="1396"/>
      <c r="T264" s="1396"/>
      <c r="U264" s="1396"/>
      <c r="V264" s="1396"/>
      <c r="W264" s="1396"/>
      <c r="X264" s="1396"/>
      <c r="Y264" s="1396"/>
      <c r="Z264" s="1396"/>
      <c r="AA264" s="1396"/>
      <c r="AB264" s="1396"/>
      <c r="AC264" s="1396"/>
      <c r="AD264" s="1396"/>
      <c r="AE264" s="1396"/>
      <c r="AF264" s="1396"/>
      <c r="AG264" s="1396"/>
      <c r="AH264" s="1396"/>
      <c r="AI264" s="1396"/>
      <c r="AJ264" s="1396"/>
      <c r="AK264" s="1396"/>
      <c r="AL264" s="1396"/>
      <c r="AM264" s="1396"/>
      <c r="AN264" s="36"/>
      <c r="AO264" s="84"/>
      <c r="AP264" s="36"/>
      <c r="CE264" s="1" t="s">
        <v>4317</v>
      </c>
      <c r="CF264" s="1" t="s">
        <v>543</v>
      </c>
    </row>
    <row r="265" spans="1:84" ht="15" customHeight="1">
      <c r="A265" s="35"/>
      <c r="B265" s="73"/>
      <c r="C265" s="1526"/>
      <c r="D265" s="1445"/>
      <c r="E265" s="1445"/>
      <c r="F265" s="1446"/>
      <c r="G265" s="1002" t="s">
        <v>396</v>
      </c>
      <c r="H265" s="1002"/>
      <c r="I265" s="1002"/>
      <c r="J265" s="1002"/>
      <c r="K265" s="1002"/>
      <c r="L265" s="1003"/>
      <c r="M265" s="891"/>
      <c r="N265" s="892"/>
      <c r="O265" s="892"/>
      <c r="P265" s="893"/>
      <c r="Q265" s="1388" t="s">
        <v>1099</v>
      </c>
      <c r="R265" s="1389"/>
      <c r="S265" s="1389"/>
      <c r="T265" s="1389"/>
      <c r="U265" s="1389"/>
      <c r="V265" s="1389"/>
      <c r="W265" s="1389"/>
      <c r="X265" s="1389"/>
      <c r="Y265" s="1389"/>
      <c r="Z265" s="1389"/>
      <c r="AA265" s="1389"/>
      <c r="AB265" s="1389"/>
      <c r="AC265" s="1389"/>
      <c r="AD265" s="1389"/>
      <c r="AE265" s="1389"/>
      <c r="AF265" s="1389"/>
      <c r="AG265" s="1389"/>
      <c r="AH265" s="1389"/>
      <c r="AI265" s="1389"/>
      <c r="AJ265" s="1389"/>
      <c r="AK265" s="1389"/>
      <c r="AL265" s="1389"/>
      <c r="AM265" s="1395"/>
      <c r="AN265" s="36"/>
      <c r="AO265" s="84"/>
      <c r="AP265" s="36"/>
      <c r="CE265" s="1" t="s">
        <v>4318</v>
      </c>
      <c r="CF265" s="1" t="s">
        <v>544</v>
      </c>
    </row>
    <row r="266" spans="1:84" ht="15" customHeight="1">
      <c r="A266" s="35"/>
      <c r="B266" s="73"/>
      <c r="C266" s="1526"/>
      <c r="D266" s="1445"/>
      <c r="E266" s="1445"/>
      <c r="F266" s="1446"/>
      <c r="G266" s="1002" t="s">
        <v>397</v>
      </c>
      <c r="H266" s="1002"/>
      <c r="I266" s="1002"/>
      <c r="J266" s="1002"/>
      <c r="K266" s="1002"/>
      <c r="L266" s="1003"/>
      <c r="M266" s="867" t="s">
        <v>818</v>
      </c>
      <c r="N266" s="812"/>
      <c r="O266" s="812"/>
      <c r="P266" s="813"/>
      <c r="Q266" s="1388" t="s">
        <v>409</v>
      </c>
      <c r="R266" s="1389"/>
      <c r="S266" s="1389"/>
      <c r="T266" s="1389"/>
      <c r="U266" s="1389"/>
      <c r="V266" s="1389"/>
      <c r="W266" s="1389"/>
      <c r="X266" s="1389"/>
      <c r="Y266" s="1389"/>
      <c r="Z266" s="1389"/>
      <c r="AA266" s="1389"/>
      <c r="AB266" s="1389"/>
      <c r="AC266" s="1389"/>
      <c r="AD266" s="1389"/>
      <c r="AE266" s="1389"/>
      <c r="AF266" s="1389"/>
      <c r="AG266" s="1389"/>
      <c r="AH266" s="1389"/>
      <c r="AI266" s="1389"/>
      <c r="AJ266" s="1389"/>
      <c r="AK266" s="1389"/>
      <c r="AL266" s="1389"/>
      <c r="AM266" s="1395"/>
      <c r="AN266" s="36"/>
      <c r="AO266" s="84"/>
      <c r="AP266" s="36"/>
      <c r="CE266" s="1" t="s">
        <v>543</v>
      </c>
      <c r="CF266" s="1" t="s">
        <v>2648</v>
      </c>
    </row>
    <row r="267" spans="1:84" ht="15" customHeight="1">
      <c r="A267" s="35"/>
      <c r="B267" s="73"/>
      <c r="C267" s="1526"/>
      <c r="D267" s="1445"/>
      <c r="E267" s="1445"/>
      <c r="F267" s="1446"/>
      <c r="G267" s="1397" t="s">
        <v>875</v>
      </c>
      <c r="H267" s="1397"/>
      <c r="I267" s="1397"/>
      <c r="J267" s="1397"/>
      <c r="K267" s="1397"/>
      <c r="L267" s="1398"/>
      <c r="M267" s="1048"/>
      <c r="N267" s="1049"/>
      <c r="O267" s="1049"/>
      <c r="P267" s="1049"/>
      <c r="Q267" s="1049"/>
      <c r="R267" s="1049"/>
      <c r="S267" s="1049"/>
      <c r="T267" s="1049"/>
      <c r="U267" s="1049"/>
      <c r="V267" s="1049"/>
      <c r="W267" s="1050"/>
      <c r="X267" s="836" t="s">
        <v>412</v>
      </c>
      <c r="Y267" s="837"/>
      <c r="Z267" s="837"/>
      <c r="AA267" s="837"/>
      <c r="AB267" s="837"/>
      <c r="AC267" s="837"/>
      <c r="AD267" s="837"/>
      <c r="AE267" s="837"/>
      <c r="AF267" s="837"/>
      <c r="AG267" s="837"/>
      <c r="AH267" s="837"/>
      <c r="AI267" s="837"/>
      <c r="AJ267" s="837"/>
      <c r="AK267" s="837"/>
      <c r="AL267" s="837"/>
      <c r="AM267" s="838"/>
      <c r="AN267" s="36"/>
      <c r="AO267" s="84"/>
      <c r="AP267" s="36"/>
      <c r="BL267" s="7" t="str">
        <f>LEFT(M267,1)</f>
        <v/>
      </c>
      <c r="BM267" s="20" t="str">
        <f t="shared" ref="BM267" si="66">MID($BL267,COLUMN()-64,1)</f>
        <v/>
      </c>
      <c r="CE267" s="1" t="s">
        <v>544</v>
      </c>
      <c r="CF267" s="1" t="s">
        <v>2649</v>
      </c>
    </row>
    <row r="268" spans="1:84" ht="15" customHeight="1" thickBot="1">
      <c r="A268" s="35"/>
      <c r="B268" s="73"/>
      <c r="C268" s="1526"/>
      <c r="D268" s="1462"/>
      <c r="E268" s="1462"/>
      <c r="F268" s="1463"/>
      <c r="G268" s="1460"/>
      <c r="H268" s="1460"/>
      <c r="I268" s="1460"/>
      <c r="J268" s="1460"/>
      <c r="K268" s="1460"/>
      <c r="L268" s="1461"/>
      <c r="M268" s="1384"/>
      <c r="N268" s="1385"/>
      <c r="O268" s="1385"/>
      <c r="P268" s="1386"/>
      <c r="Q268" s="80" t="s">
        <v>7</v>
      </c>
      <c r="R268" s="1387"/>
      <c r="S268" s="1387"/>
      <c r="T268" s="1387"/>
      <c r="U268" s="1387"/>
      <c r="V268" s="1390" t="s">
        <v>6</v>
      </c>
      <c r="W268" s="1391"/>
      <c r="X268" s="1392" t="s">
        <v>487</v>
      </c>
      <c r="Y268" s="1393"/>
      <c r="Z268" s="1393"/>
      <c r="AA268" s="1393"/>
      <c r="AB268" s="1393"/>
      <c r="AC268" s="1393"/>
      <c r="AD268" s="1393"/>
      <c r="AE268" s="1393"/>
      <c r="AF268" s="1393"/>
      <c r="AG268" s="1393"/>
      <c r="AH268" s="1393"/>
      <c r="AI268" s="1393"/>
      <c r="AJ268" s="1393"/>
      <c r="AK268" s="1393"/>
      <c r="AL268" s="1393"/>
      <c r="AM268" s="1394"/>
      <c r="AN268" s="36"/>
      <c r="AO268" s="84"/>
      <c r="AP268" s="36"/>
      <c r="BL268" s="11" t="str">
        <f>M268&amp;R268</f>
        <v/>
      </c>
      <c r="CE268" s="1" t="s">
        <v>2648</v>
      </c>
      <c r="CF268" s="1" t="s">
        <v>2650</v>
      </c>
    </row>
    <row r="269" spans="1:84" ht="15" customHeight="1" thickTop="1">
      <c r="A269" s="35"/>
      <c r="B269" s="73"/>
      <c r="C269" s="1526"/>
      <c r="D269" s="1414" t="s">
        <v>483</v>
      </c>
      <c r="E269" s="1414"/>
      <c r="F269" s="1415"/>
      <c r="G269" s="708" t="s">
        <v>366</v>
      </c>
      <c r="H269" s="708"/>
      <c r="I269" s="708"/>
      <c r="J269" s="708"/>
      <c r="K269" s="708"/>
      <c r="L269" s="1403"/>
      <c r="M269" s="1457"/>
      <c r="N269" s="1458"/>
      <c r="O269" s="1458"/>
      <c r="P269" s="1458"/>
      <c r="Q269" s="1458"/>
      <c r="R269" s="1458"/>
      <c r="S269" s="1458"/>
      <c r="T269" s="1459"/>
      <c r="U269" s="806" t="s">
        <v>551</v>
      </c>
      <c r="V269" s="806"/>
      <c r="W269" s="806"/>
      <c r="X269" s="806"/>
      <c r="Y269" s="806"/>
      <c r="Z269" s="806"/>
      <c r="AA269" s="806"/>
      <c r="AB269" s="806"/>
      <c r="AC269" s="806"/>
      <c r="AD269" s="806"/>
      <c r="AE269" s="806"/>
      <c r="AF269" s="806"/>
      <c r="AG269" s="806"/>
      <c r="AH269" s="806"/>
      <c r="AI269" s="806"/>
      <c r="AJ269" s="806"/>
      <c r="AK269" s="806"/>
      <c r="AL269" s="806"/>
      <c r="AM269" s="807"/>
      <c r="AN269" s="36"/>
      <c r="AO269" s="84"/>
      <c r="AP269" s="36"/>
      <c r="CE269" s="1" t="s">
        <v>2649</v>
      </c>
      <c r="CF269" s="1" t="s">
        <v>2651</v>
      </c>
    </row>
    <row r="270" spans="1:84" ht="15" hidden="1" customHeight="1">
      <c r="A270" s="40"/>
      <c r="B270" s="73"/>
      <c r="C270" s="1526"/>
      <c r="D270" s="1414"/>
      <c r="E270" s="1414"/>
      <c r="F270" s="1415"/>
      <c r="G270" s="1420"/>
      <c r="H270" s="1420"/>
      <c r="I270" s="1420"/>
      <c r="J270" s="1420"/>
      <c r="K270" s="1420"/>
      <c r="L270" s="1421"/>
      <c r="M270" s="1408" t="s">
        <v>126</v>
      </c>
      <c r="N270" s="1409"/>
      <c r="O270" s="1410"/>
      <c r="P270" s="13" t="str">
        <f>MID($M$149,COLUMN()-15,1)</f>
        <v/>
      </c>
      <c r="Q270" s="13" t="str">
        <f t="shared" ref="Q270:Y270" si="67">MID($M$149,COLUMN()-15,1)</f>
        <v/>
      </c>
      <c r="R270" s="13" t="str">
        <f t="shared" si="67"/>
        <v/>
      </c>
      <c r="S270" s="13" t="str">
        <f t="shared" si="67"/>
        <v/>
      </c>
      <c r="T270" s="13" t="str">
        <f t="shared" si="67"/>
        <v/>
      </c>
      <c r="U270" s="13" t="str">
        <f t="shared" si="67"/>
        <v/>
      </c>
      <c r="V270" s="13" t="str">
        <f t="shared" si="67"/>
        <v/>
      </c>
      <c r="W270" s="13" t="str">
        <f t="shared" si="67"/>
        <v/>
      </c>
      <c r="X270" s="13" t="str">
        <f t="shared" si="67"/>
        <v/>
      </c>
      <c r="Y270" s="13" t="str">
        <f t="shared" si="67"/>
        <v/>
      </c>
      <c r="Z270" s="963"/>
      <c r="AA270" s="964"/>
      <c r="AB270" s="964"/>
      <c r="AC270" s="964"/>
      <c r="AD270" s="964"/>
      <c r="AE270" s="964"/>
      <c r="AF270" s="964"/>
      <c r="AG270" s="964"/>
      <c r="AH270" s="964"/>
      <c r="AI270" s="964"/>
      <c r="AJ270" s="964"/>
      <c r="AK270" s="964"/>
      <c r="AL270" s="964"/>
      <c r="AM270" s="965"/>
      <c r="AN270" s="36"/>
      <c r="AO270" s="84"/>
      <c r="AP270" s="36"/>
      <c r="CE270" s="1" t="s">
        <v>2650</v>
      </c>
      <c r="CF270" s="1" t="s">
        <v>2652</v>
      </c>
    </row>
    <row r="271" spans="1:84" ht="15" customHeight="1">
      <c r="A271" s="35"/>
      <c r="B271" s="73"/>
      <c r="C271" s="1526"/>
      <c r="D271" s="1414"/>
      <c r="E271" s="1414"/>
      <c r="F271" s="1415"/>
      <c r="G271" s="1002" t="s">
        <v>65</v>
      </c>
      <c r="H271" s="1002"/>
      <c r="I271" s="1002"/>
      <c r="J271" s="1002"/>
      <c r="K271" s="1002"/>
      <c r="L271" s="1003"/>
      <c r="M271" s="867" t="s">
        <v>703</v>
      </c>
      <c r="N271" s="812"/>
      <c r="O271" s="812"/>
      <c r="P271" s="857"/>
      <c r="Q271" s="858"/>
      <c r="R271" s="44" t="s">
        <v>131</v>
      </c>
      <c r="S271" s="857"/>
      <c r="T271" s="858"/>
      <c r="U271" s="43" t="s">
        <v>132</v>
      </c>
      <c r="V271" s="857"/>
      <c r="W271" s="858"/>
      <c r="X271" s="43" t="s">
        <v>133</v>
      </c>
      <c r="Y271" s="964"/>
      <c r="Z271" s="964"/>
      <c r="AA271" s="964"/>
      <c r="AB271" s="964"/>
      <c r="AC271" s="964"/>
      <c r="AD271" s="964"/>
      <c r="AE271" s="964"/>
      <c r="AF271" s="964"/>
      <c r="AG271" s="964"/>
      <c r="AH271" s="964"/>
      <c r="AI271" s="964"/>
      <c r="AJ271" s="964"/>
      <c r="AK271" s="964"/>
      <c r="AL271" s="964"/>
      <c r="AM271" s="965"/>
      <c r="AN271" s="36"/>
      <c r="AO271" s="84"/>
      <c r="AP271" s="36"/>
      <c r="AR271" s="39"/>
      <c r="AS271" s="39"/>
      <c r="AT271" s="39"/>
      <c r="AU271" s="39"/>
      <c r="AV271" s="39"/>
      <c r="AW271" s="39"/>
      <c r="AX271" s="39"/>
      <c r="AY271" s="39"/>
      <c r="AZ271" s="39"/>
      <c r="BA271" s="39"/>
      <c r="BB271" s="39"/>
      <c r="BC271" s="39"/>
      <c r="BD271" s="39"/>
      <c r="BE271" s="39"/>
      <c r="BF271" s="39"/>
      <c r="BG271" s="39"/>
      <c r="BH271" s="39"/>
      <c r="BI271" s="39"/>
      <c r="BL271" s="7" t="str">
        <f>IF(M271="選択▼","",M271&amp;P271&amp;R271&amp;S271&amp;U271&amp;V271&amp;X271)</f>
        <v/>
      </c>
      <c r="BM271" s="20" t="str">
        <f>MID(P271,COLUMN()-64,1)</f>
        <v/>
      </c>
      <c r="BN271" s="20" t="str">
        <f>MID(P271,COLUMN()-64,1)</f>
        <v/>
      </c>
      <c r="BO271" s="20" t="str">
        <f>MID(S271,COLUMN()-66,1)</f>
        <v/>
      </c>
      <c r="BP271" s="20" t="str">
        <f>MID(S271,COLUMN()-66,1)</f>
        <v/>
      </c>
      <c r="BQ271" s="20" t="str">
        <f>MID(V271,COLUMN()-68,1)</f>
        <v/>
      </c>
      <c r="BR271" s="20" t="str">
        <f>MID(V271,COLUMN()-68,1)</f>
        <v/>
      </c>
      <c r="BS271" s="25" t="str">
        <f>IF(★その他入力!M271="平成","H",IF(★その他入力!M271="昭和","S",IF(★その他入力!M271="大正","T",IF(★その他入力!M271="明治","M",""))))</f>
        <v/>
      </c>
      <c r="CE271" s="1" t="s">
        <v>2651</v>
      </c>
      <c r="CF271" s="1" t="s">
        <v>2653</v>
      </c>
    </row>
    <row r="272" spans="1:84" ht="15" customHeight="1">
      <c r="A272" s="35"/>
      <c r="B272" s="73"/>
      <c r="C272" s="1526"/>
      <c r="D272" s="1414"/>
      <c r="E272" s="1414"/>
      <c r="F272" s="1415"/>
      <c r="G272" s="1002" t="s">
        <v>392</v>
      </c>
      <c r="H272" s="1002"/>
      <c r="I272" s="1002"/>
      <c r="J272" s="1002"/>
      <c r="K272" s="1002"/>
      <c r="L272" s="1003"/>
      <c r="M272" s="867" t="s">
        <v>818</v>
      </c>
      <c r="N272" s="812"/>
      <c r="O272" s="812"/>
      <c r="P272" s="813"/>
      <c r="Q272" s="1396"/>
      <c r="R272" s="1396"/>
      <c r="S272" s="1396"/>
      <c r="T272" s="1396"/>
      <c r="U272" s="1396"/>
      <c r="V272" s="1396"/>
      <c r="W272" s="1396"/>
      <c r="X272" s="1396"/>
      <c r="Y272" s="1396"/>
      <c r="Z272" s="1396"/>
      <c r="AA272" s="1396"/>
      <c r="AB272" s="1396"/>
      <c r="AC272" s="1396"/>
      <c r="AD272" s="1396"/>
      <c r="AE272" s="1396"/>
      <c r="AF272" s="1396"/>
      <c r="AG272" s="1396"/>
      <c r="AH272" s="1396"/>
      <c r="AI272" s="1396"/>
      <c r="AJ272" s="1396"/>
      <c r="AK272" s="1396"/>
      <c r="AL272" s="1396"/>
      <c r="AM272" s="1396"/>
      <c r="AN272" s="36"/>
      <c r="AO272" s="84"/>
      <c r="AP272" s="36"/>
      <c r="CE272" s="1" t="s">
        <v>2652</v>
      </c>
      <c r="CF272" s="1" t="s">
        <v>2654</v>
      </c>
    </row>
    <row r="273" spans="1:84" ht="15" customHeight="1">
      <c r="A273" s="35"/>
      <c r="B273" s="73"/>
      <c r="C273" s="1526"/>
      <c r="D273" s="1414"/>
      <c r="E273" s="1414"/>
      <c r="F273" s="1415"/>
      <c r="G273" s="1002" t="s">
        <v>396</v>
      </c>
      <c r="H273" s="1002"/>
      <c r="I273" s="1002"/>
      <c r="J273" s="1002"/>
      <c r="K273" s="1002"/>
      <c r="L273" s="1003"/>
      <c r="M273" s="891"/>
      <c r="N273" s="892"/>
      <c r="O273" s="892"/>
      <c r="P273" s="893"/>
      <c r="Q273" s="1388" t="s">
        <v>1099</v>
      </c>
      <c r="R273" s="1389"/>
      <c r="S273" s="1389"/>
      <c r="T273" s="1389"/>
      <c r="U273" s="1389"/>
      <c r="V273" s="1389"/>
      <c r="W273" s="1389"/>
      <c r="X273" s="1389"/>
      <c r="Y273" s="1389"/>
      <c r="Z273" s="1389"/>
      <c r="AA273" s="1389"/>
      <c r="AB273" s="1389"/>
      <c r="AC273" s="1389"/>
      <c r="AD273" s="1389"/>
      <c r="AE273" s="1389"/>
      <c r="AF273" s="1389"/>
      <c r="AG273" s="1389"/>
      <c r="AH273" s="1389"/>
      <c r="AI273" s="1389"/>
      <c r="AJ273" s="1389"/>
      <c r="AK273" s="1389"/>
      <c r="AL273" s="1389"/>
      <c r="AM273" s="1395"/>
      <c r="AN273" s="36"/>
      <c r="AO273" s="84"/>
      <c r="AP273" s="36"/>
      <c r="CE273" s="1" t="s">
        <v>2653</v>
      </c>
      <c r="CF273" s="1" t="s">
        <v>2655</v>
      </c>
    </row>
    <row r="274" spans="1:84" ht="15" customHeight="1">
      <c r="A274" s="35"/>
      <c r="B274" s="73"/>
      <c r="C274" s="1526"/>
      <c r="D274" s="1414"/>
      <c r="E274" s="1414"/>
      <c r="F274" s="1415"/>
      <c r="G274" s="1002" t="s">
        <v>397</v>
      </c>
      <c r="H274" s="1002"/>
      <c r="I274" s="1002"/>
      <c r="J274" s="1002"/>
      <c r="K274" s="1002"/>
      <c r="L274" s="1003"/>
      <c r="M274" s="867" t="s">
        <v>818</v>
      </c>
      <c r="N274" s="812"/>
      <c r="O274" s="812"/>
      <c r="P274" s="813"/>
      <c r="Q274" s="1388" t="s">
        <v>409</v>
      </c>
      <c r="R274" s="1389"/>
      <c r="S274" s="1389"/>
      <c r="T274" s="1389"/>
      <c r="U274" s="1389"/>
      <c r="V274" s="1389"/>
      <c r="W274" s="1389"/>
      <c r="X274" s="1389"/>
      <c r="Y274" s="1389"/>
      <c r="Z274" s="1389"/>
      <c r="AA274" s="1389"/>
      <c r="AB274" s="1389"/>
      <c r="AC274" s="1389"/>
      <c r="AD274" s="1389"/>
      <c r="AE274" s="1389"/>
      <c r="AF274" s="1389"/>
      <c r="AG274" s="1389"/>
      <c r="AH274" s="1389"/>
      <c r="AI274" s="1389"/>
      <c r="AJ274" s="1389"/>
      <c r="AK274" s="1389"/>
      <c r="AL274" s="1389"/>
      <c r="AM274" s="1395"/>
      <c r="AN274" s="36"/>
      <c r="AO274" s="84"/>
      <c r="AP274" s="36"/>
      <c r="CE274" s="1" t="s">
        <v>2654</v>
      </c>
      <c r="CF274" s="1" t="s">
        <v>2656</v>
      </c>
    </row>
    <row r="275" spans="1:84" ht="15" customHeight="1">
      <c r="A275" s="35"/>
      <c r="B275" s="73"/>
      <c r="C275" s="1526"/>
      <c r="D275" s="1414"/>
      <c r="E275" s="1414"/>
      <c r="F275" s="1415"/>
      <c r="G275" s="1397" t="s">
        <v>875</v>
      </c>
      <c r="H275" s="1397"/>
      <c r="I275" s="1397"/>
      <c r="J275" s="1397"/>
      <c r="K275" s="1397"/>
      <c r="L275" s="1398"/>
      <c r="M275" s="1048"/>
      <c r="N275" s="1049"/>
      <c r="O275" s="1049"/>
      <c r="P275" s="1049"/>
      <c r="Q275" s="1049"/>
      <c r="R275" s="1049"/>
      <c r="S275" s="1049"/>
      <c r="T275" s="1049"/>
      <c r="U275" s="1049"/>
      <c r="V275" s="1049"/>
      <c r="W275" s="1050"/>
      <c r="X275" s="836" t="s">
        <v>412</v>
      </c>
      <c r="Y275" s="837"/>
      <c r="Z275" s="837"/>
      <c r="AA275" s="837"/>
      <c r="AB275" s="837"/>
      <c r="AC275" s="837"/>
      <c r="AD275" s="837"/>
      <c r="AE275" s="837"/>
      <c r="AF275" s="837"/>
      <c r="AG275" s="837"/>
      <c r="AH275" s="837"/>
      <c r="AI275" s="837"/>
      <c r="AJ275" s="837"/>
      <c r="AK275" s="837"/>
      <c r="AL275" s="837"/>
      <c r="AM275" s="838"/>
      <c r="AN275" s="36"/>
      <c r="AO275" s="84"/>
      <c r="AP275" s="36"/>
      <c r="BL275" s="7" t="str">
        <f>LEFT(M275,1)</f>
        <v/>
      </c>
      <c r="BM275" s="20" t="str">
        <f t="shared" ref="BM275" si="68">MID($BL275,COLUMN()-64,1)</f>
        <v/>
      </c>
      <c r="CE275" s="1" t="s">
        <v>2655</v>
      </c>
      <c r="CF275" s="1" t="s">
        <v>2657</v>
      </c>
    </row>
    <row r="276" spans="1:84" ht="15" customHeight="1" thickBot="1">
      <c r="A276" s="35"/>
      <c r="B276" s="73"/>
      <c r="C276" s="1526"/>
      <c r="D276" s="1416"/>
      <c r="E276" s="1416"/>
      <c r="F276" s="1417"/>
      <c r="G276" s="1460"/>
      <c r="H276" s="1460"/>
      <c r="I276" s="1460"/>
      <c r="J276" s="1460"/>
      <c r="K276" s="1460"/>
      <c r="L276" s="1461"/>
      <c r="M276" s="1384"/>
      <c r="N276" s="1385"/>
      <c r="O276" s="1385"/>
      <c r="P276" s="1386"/>
      <c r="Q276" s="80" t="s">
        <v>7</v>
      </c>
      <c r="R276" s="1387"/>
      <c r="S276" s="1387"/>
      <c r="T276" s="1387"/>
      <c r="U276" s="1387"/>
      <c r="V276" s="1390" t="s">
        <v>6</v>
      </c>
      <c r="W276" s="1391"/>
      <c r="X276" s="1392" t="s">
        <v>487</v>
      </c>
      <c r="Y276" s="1393"/>
      <c r="Z276" s="1393"/>
      <c r="AA276" s="1393"/>
      <c r="AB276" s="1393"/>
      <c r="AC276" s="1393"/>
      <c r="AD276" s="1393"/>
      <c r="AE276" s="1393"/>
      <c r="AF276" s="1393"/>
      <c r="AG276" s="1393"/>
      <c r="AH276" s="1393"/>
      <c r="AI276" s="1393"/>
      <c r="AJ276" s="1393"/>
      <c r="AK276" s="1393"/>
      <c r="AL276" s="1393"/>
      <c r="AM276" s="1394"/>
      <c r="AN276" s="36"/>
      <c r="AO276" s="84"/>
      <c r="AP276" s="36"/>
      <c r="BL276" s="11" t="str">
        <f>M276&amp;R276</f>
        <v/>
      </c>
      <c r="CE276" s="1" t="s">
        <v>2656</v>
      </c>
      <c r="CF276" s="1" t="s">
        <v>2658</v>
      </c>
    </row>
    <row r="277" spans="1:84" ht="15" customHeight="1" thickTop="1">
      <c r="A277" s="35"/>
      <c r="B277" s="73"/>
      <c r="C277" s="1526"/>
      <c r="D277" s="1441" t="s">
        <v>484</v>
      </c>
      <c r="E277" s="1442"/>
      <c r="F277" s="1443"/>
      <c r="G277" s="1450" t="s">
        <v>366</v>
      </c>
      <c r="H277" s="1450"/>
      <c r="I277" s="1450"/>
      <c r="J277" s="1450"/>
      <c r="K277" s="1450"/>
      <c r="L277" s="1451"/>
      <c r="M277" s="1452"/>
      <c r="N277" s="1453"/>
      <c r="O277" s="1453"/>
      <c r="P277" s="1453"/>
      <c r="Q277" s="1453"/>
      <c r="R277" s="1453"/>
      <c r="S277" s="1453"/>
      <c r="T277" s="1454"/>
      <c r="U277" s="1455" t="s">
        <v>551</v>
      </c>
      <c r="V277" s="1455"/>
      <c r="W277" s="1455"/>
      <c r="X277" s="1455"/>
      <c r="Y277" s="1455"/>
      <c r="Z277" s="1455"/>
      <c r="AA277" s="1455"/>
      <c r="AB277" s="1455"/>
      <c r="AC277" s="1455"/>
      <c r="AD277" s="1455"/>
      <c r="AE277" s="1455"/>
      <c r="AF277" s="1455"/>
      <c r="AG277" s="1455"/>
      <c r="AH277" s="1455"/>
      <c r="AI277" s="1455"/>
      <c r="AJ277" s="1455"/>
      <c r="AK277" s="1455"/>
      <c r="AL277" s="1455"/>
      <c r="AM277" s="1456"/>
      <c r="AN277" s="36"/>
      <c r="AO277" s="84"/>
      <c r="AP277" s="36"/>
      <c r="CE277" s="1" t="s">
        <v>2657</v>
      </c>
      <c r="CF277" s="1" t="s">
        <v>2659</v>
      </c>
    </row>
    <row r="278" spans="1:84" ht="15" hidden="1" customHeight="1">
      <c r="A278" s="40"/>
      <c r="B278" s="73"/>
      <c r="C278" s="1526"/>
      <c r="D278" s="1444"/>
      <c r="E278" s="1445"/>
      <c r="F278" s="1446"/>
      <c r="G278" s="1420"/>
      <c r="H278" s="1420"/>
      <c r="I278" s="1420"/>
      <c r="J278" s="1420"/>
      <c r="K278" s="1420"/>
      <c r="L278" s="1421"/>
      <c r="M278" s="1408" t="s">
        <v>126</v>
      </c>
      <c r="N278" s="1409"/>
      <c r="O278" s="1410"/>
      <c r="P278" s="13" t="str">
        <f>MID($M$149,COLUMN()-15,1)</f>
        <v/>
      </c>
      <c r="Q278" s="13" t="str">
        <f t="shared" ref="Q278:Y278" si="69">MID($M$149,COLUMN()-15,1)</f>
        <v/>
      </c>
      <c r="R278" s="13" t="str">
        <f t="shared" si="69"/>
        <v/>
      </c>
      <c r="S278" s="13" t="str">
        <f t="shared" si="69"/>
        <v/>
      </c>
      <c r="T278" s="13" t="str">
        <f t="shared" si="69"/>
        <v/>
      </c>
      <c r="U278" s="13" t="str">
        <f t="shared" si="69"/>
        <v/>
      </c>
      <c r="V278" s="13" t="str">
        <f t="shared" si="69"/>
        <v/>
      </c>
      <c r="W278" s="13" t="str">
        <f t="shared" si="69"/>
        <v/>
      </c>
      <c r="X278" s="13" t="str">
        <f t="shared" si="69"/>
        <v/>
      </c>
      <c r="Y278" s="13" t="str">
        <f t="shared" si="69"/>
        <v/>
      </c>
      <c r="Z278" s="963"/>
      <c r="AA278" s="964"/>
      <c r="AB278" s="964"/>
      <c r="AC278" s="964"/>
      <c r="AD278" s="964"/>
      <c r="AE278" s="964"/>
      <c r="AF278" s="964"/>
      <c r="AG278" s="964"/>
      <c r="AH278" s="964"/>
      <c r="AI278" s="964"/>
      <c r="AJ278" s="964"/>
      <c r="AK278" s="964"/>
      <c r="AL278" s="964"/>
      <c r="AM278" s="965"/>
      <c r="AN278" s="36"/>
      <c r="AO278" s="84"/>
      <c r="AP278" s="36"/>
      <c r="CE278" s="1" t="s">
        <v>2658</v>
      </c>
      <c r="CF278" s="1" t="s">
        <v>2660</v>
      </c>
    </row>
    <row r="279" spans="1:84" ht="15" customHeight="1">
      <c r="A279" s="35"/>
      <c r="B279" s="73"/>
      <c r="C279" s="1526"/>
      <c r="D279" s="1444"/>
      <c r="E279" s="1445"/>
      <c r="F279" s="1446"/>
      <c r="G279" s="1002" t="s">
        <v>65</v>
      </c>
      <c r="H279" s="1002"/>
      <c r="I279" s="1002"/>
      <c r="J279" s="1002"/>
      <c r="K279" s="1002"/>
      <c r="L279" s="1003"/>
      <c r="M279" s="867" t="s">
        <v>703</v>
      </c>
      <c r="N279" s="812"/>
      <c r="O279" s="812"/>
      <c r="P279" s="857"/>
      <c r="Q279" s="858"/>
      <c r="R279" s="44" t="s">
        <v>131</v>
      </c>
      <c r="S279" s="857"/>
      <c r="T279" s="858"/>
      <c r="U279" s="43" t="s">
        <v>132</v>
      </c>
      <c r="V279" s="857"/>
      <c r="W279" s="858"/>
      <c r="X279" s="43" t="s">
        <v>133</v>
      </c>
      <c r="Y279" s="964"/>
      <c r="Z279" s="964"/>
      <c r="AA279" s="964"/>
      <c r="AB279" s="964"/>
      <c r="AC279" s="964"/>
      <c r="AD279" s="964"/>
      <c r="AE279" s="964"/>
      <c r="AF279" s="964"/>
      <c r="AG279" s="964"/>
      <c r="AH279" s="964"/>
      <c r="AI279" s="964"/>
      <c r="AJ279" s="964"/>
      <c r="AK279" s="964"/>
      <c r="AL279" s="964"/>
      <c r="AM279" s="965"/>
      <c r="AN279" s="36"/>
      <c r="AO279" s="84"/>
      <c r="AP279" s="36"/>
      <c r="AR279" s="39"/>
      <c r="AS279" s="39"/>
      <c r="AT279" s="39"/>
      <c r="AU279" s="39"/>
      <c r="AV279" s="39"/>
      <c r="AW279" s="39"/>
      <c r="AX279" s="39"/>
      <c r="AY279" s="39"/>
      <c r="AZ279" s="39"/>
      <c r="BA279" s="39"/>
      <c r="BB279" s="39"/>
      <c r="BC279" s="39"/>
      <c r="BD279" s="39"/>
      <c r="BE279" s="39"/>
      <c r="BF279" s="39"/>
      <c r="BG279" s="39"/>
      <c r="BH279" s="39"/>
      <c r="BI279" s="39"/>
      <c r="BL279" s="7" t="str">
        <f>IF(M279="選択▼","",M279&amp;P279&amp;R279&amp;S279&amp;U279&amp;V279&amp;X279)</f>
        <v/>
      </c>
      <c r="BM279" s="20" t="str">
        <f>MID(P279,COLUMN()-64,1)</f>
        <v/>
      </c>
      <c r="BN279" s="20" t="str">
        <f>MID(P279,COLUMN()-64,1)</f>
        <v/>
      </c>
      <c r="BO279" s="20" t="str">
        <f>MID(S279,COLUMN()-66,1)</f>
        <v/>
      </c>
      <c r="BP279" s="20" t="str">
        <f>MID(S279,COLUMN()-66,1)</f>
        <v/>
      </c>
      <c r="BQ279" s="20" t="str">
        <f>MID(V279,COLUMN()-68,1)</f>
        <v/>
      </c>
      <c r="BR279" s="20" t="str">
        <f>MID(V279,COLUMN()-68,1)</f>
        <v/>
      </c>
      <c r="BS279" s="25" t="str">
        <f>IF(★その他入力!M279="平成","H",IF(★その他入力!M279="昭和","S",IF(★その他入力!M279="大正","T",IF(★その他入力!M279="明治","M",""))))</f>
        <v/>
      </c>
      <c r="CE279" s="1" t="s">
        <v>2659</v>
      </c>
      <c r="CF279" s="1" t="s">
        <v>2661</v>
      </c>
    </row>
    <row r="280" spans="1:84" ht="15" customHeight="1">
      <c r="A280" s="35"/>
      <c r="B280" s="73"/>
      <c r="C280" s="1526"/>
      <c r="D280" s="1444"/>
      <c r="E280" s="1445"/>
      <c r="F280" s="1446"/>
      <c r="G280" s="1002" t="s">
        <v>392</v>
      </c>
      <c r="H280" s="1002"/>
      <c r="I280" s="1002"/>
      <c r="J280" s="1002"/>
      <c r="K280" s="1002"/>
      <c r="L280" s="1003"/>
      <c r="M280" s="867" t="s">
        <v>818</v>
      </c>
      <c r="N280" s="812"/>
      <c r="O280" s="812"/>
      <c r="P280" s="813"/>
      <c r="Q280" s="1396"/>
      <c r="R280" s="1396"/>
      <c r="S280" s="1396"/>
      <c r="T280" s="1396"/>
      <c r="U280" s="1396"/>
      <c r="V280" s="1396"/>
      <c r="W280" s="1396"/>
      <c r="X280" s="1396"/>
      <c r="Y280" s="1396"/>
      <c r="Z280" s="1396"/>
      <c r="AA280" s="1396"/>
      <c r="AB280" s="1396"/>
      <c r="AC280" s="1396"/>
      <c r="AD280" s="1396"/>
      <c r="AE280" s="1396"/>
      <c r="AF280" s="1396"/>
      <c r="AG280" s="1396"/>
      <c r="AH280" s="1396"/>
      <c r="AI280" s="1396"/>
      <c r="AJ280" s="1396"/>
      <c r="AK280" s="1396"/>
      <c r="AL280" s="1396"/>
      <c r="AM280" s="1396"/>
      <c r="AN280" s="36"/>
      <c r="AO280" s="84"/>
      <c r="AP280" s="36"/>
      <c r="CE280" s="1" t="s">
        <v>2660</v>
      </c>
      <c r="CF280" s="1" t="s">
        <v>2662</v>
      </c>
    </row>
    <row r="281" spans="1:84" ht="15" customHeight="1">
      <c r="A281" s="35"/>
      <c r="B281" s="73"/>
      <c r="C281" s="1526"/>
      <c r="D281" s="1444"/>
      <c r="E281" s="1445"/>
      <c r="F281" s="1446"/>
      <c r="G281" s="1002" t="s">
        <v>396</v>
      </c>
      <c r="H281" s="1002"/>
      <c r="I281" s="1002"/>
      <c r="J281" s="1002"/>
      <c r="K281" s="1002"/>
      <c r="L281" s="1003"/>
      <c r="M281" s="891"/>
      <c r="N281" s="892"/>
      <c r="O281" s="892"/>
      <c r="P281" s="893"/>
      <c r="Q281" s="1388" t="s">
        <v>1099</v>
      </c>
      <c r="R281" s="1389"/>
      <c r="S281" s="1389"/>
      <c r="T281" s="1389"/>
      <c r="U281" s="1389"/>
      <c r="V281" s="1389"/>
      <c r="W281" s="1389"/>
      <c r="X281" s="1389"/>
      <c r="Y281" s="1389"/>
      <c r="Z281" s="1389"/>
      <c r="AA281" s="1389"/>
      <c r="AB281" s="1389"/>
      <c r="AC281" s="1389"/>
      <c r="AD281" s="1389"/>
      <c r="AE281" s="1389"/>
      <c r="AF281" s="1389"/>
      <c r="AG281" s="1389"/>
      <c r="AH281" s="1389"/>
      <c r="AI281" s="1389"/>
      <c r="AJ281" s="1389"/>
      <c r="AK281" s="1389"/>
      <c r="AL281" s="1389"/>
      <c r="AM281" s="1395"/>
      <c r="AN281" s="36"/>
      <c r="AO281" s="84"/>
      <c r="AP281" s="36"/>
      <c r="CE281" s="1" t="s">
        <v>2661</v>
      </c>
      <c r="CF281" s="1" t="s">
        <v>2663</v>
      </c>
    </row>
    <row r="282" spans="1:84" ht="15" customHeight="1">
      <c r="A282" s="35"/>
      <c r="B282" s="73"/>
      <c r="C282" s="1526"/>
      <c r="D282" s="1444"/>
      <c r="E282" s="1445"/>
      <c r="F282" s="1446"/>
      <c r="G282" s="1002" t="s">
        <v>397</v>
      </c>
      <c r="H282" s="1002"/>
      <c r="I282" s="1002"/>
      <c r="J282" s="1002"/>
      <c r="K282" s="1002"/>
      <c r="L282" s="1003"/>
      <c r="M282" s="867" t="s">
        <v>818</v>
      </c>
      <c r="N282" s="812"/>
      <c r="O282" s="812"/>
      <c r="P282" s="813"/>
      <c r="Q282" s="1388" t="s">
        <v>409</v>
      </c>
      <c r="R282" s="1389"/>
      <c r="S282" s="1389"/>
      <c r="T282" s="1389"/>
      <c r="U282" s="1389"/>
      <c r="V282" s="1389"/>
      <c r="W282" s="1389"/>
      <c r="X282" s="1389"/>
      <c r="Y282" s="1389"/>
      <c r="Z282" s="1389"/>
      <c r="AA282" s="1389"/>
      <c r="AB282" s="1389"/>
      <c r="AC282" s="1389"/>
      <c r="AD282" s="1389"/>
      <c r="AE282" s="1389"/>
      <c r="AF282" s="1389"/>
      <c r="AG282" s="1389"/>
      <c r="AH282" s="1389"/>
      <c r="AI282" s="1389"/>
      <c r="AJ282" s="1389"/>
      <c r="AK282" s="1389"/>
      <c r="AL282" s="1389"/>
      <c r="AM282" s="1395"/>
      <c r="AN282" s="36"/>
      <c r="AO282" s="84"/>
      <c r="AP282" s="36"/>
      <c r="CE282" s="1" t="s">
        <v>2662</v>
      </c>
      <c r="CF282" s="1" t="s">
        <v>2664</v>
      </c>
    </row>
    <row r="283" spans="1:84" ht="15" customHeight="1">
      <c r="A283" s="35"/>
      <c r="B283" s="73"/>
      <c r="C283" s="1526"/>
      <c r="D283" s="1444"/>
      <c r="E283" s="1445"/>
      <c r="F283" s="1446"/>
      <c r="G283" s="1397" t="s">
        <v>875</v>
      </c>
      <c r="H283" s="1397"/>
      <c r="I283" s="1397"/>
      <c r="J283" s="1397"/>
      <c r="K283" s="1397"/>
      <c r="L283" s="1398"/>
      <c r="M283" s="1048"/>
      <c r="N283" s="1049"/>
      <c r="O283" s="1049"/>
      <c r="P283" s="1049"/>
      <c r="Q283" s="1049"/>
      <c r="R283" s="1049"/>
      <c r="S283" s="1049"/>
      <c r="T283" s="1049"/>
      <c r="U283" s="1049"/>
      <c r="V283" s="1049"/>
      <c r="W283" s="1050"/>
      <c r="X283" s="836" t="s">
        <v>412</v>
      </c>
      <c r="Y283" s="837"/>
      <c r="Z283" s="837"/>
      <c r="AA283" s="837"/>
      <c r="AB283" s="837"/>
      <c r="AC283" s="837"/>
      <c r="AD283" s="837"/>
      <c r="AE283" s="837"/>
      <c r="AF283" s="837"/>
      <c r="AG283" s="837"/>
      <c r="AH283" s="837"/>
      <c r="AI283" s="837"/>
      <c r="AJ283" s="837"/>
      <c r="AK283" s="837"/>
      <c r="AL283" s="837"/>
      <c r="AM283" s="838"/>
      <c r="AN283" s="36"/>
      <c r="AO283" s="84"/>
      <c r="AP283" s="36"/>
      <c r="BL283" s="7" t="str">
        <f>LEFT(M283,1)</f>
        <v/>
      </c>
      <c r="BM283" s="20" t="str">
        <f t="shared" ref="BM283" si="70">MID($BL283,COLUMN()-64,1)</f>
        <v/>
      </c>
      <c r="CE283" s="1" t="s">
        <v>2663</v>
      </c>
      <c r="CF283" s="1" t="s">
        <v>2665</v>
      </c>
    </row>
    <row r="284" spans="1:84" ht="15" customHeight="1">
      <c r="A284" s="35"/>
      <c r="B284" s="73"/>
      <c r="C284" s="1527"/>
      <c r="D284" s="1447"/>
      <c r="E284" s="1448"/>
      <c r="F284" s="1449"/>
      <c r="G284" s="1401"/>
      <c r="H284" s="1401"/>
      <c r="I284" s="1401"/>
      <c r="J284" s="1401"/>
      <c r="K284" s="1401"/>
      <c r="L284" s="1402"/>
      <c r="M284" s="867"/>
      <c r="N284" s="812"/>
      <c r="O284" s="812"/>
      <c r="P284" s="813"/>
      <c r="Q284" s="37" t="s">
        <v>7</v>
      </c>
      <c r="R284" s="892"/>
      <c r="S284" s="892"/>
      <c r="T284" s="892"/>
      <c r="U284" s="892"/>
      <c r="V284" s="963" t="s">
        <v>6</v>
      </c>
      <c r="W284" s="965"/>
      <c r="X284" s="836" t="s">
        <v>487</v>
      </c>
      <c r="Y284" s="837"/>
      <c r="Z284" s="837"/>
      <c r="AA284" s="837"/>
      <c r="AB284" s="837"/>
      <c r="AC284" s="837"/>
      <c r="AD284" s="837"/>
      <c r="AE284" s="837"/>
      <c r="AF284" s="837"/>
      <c r="AG284" s="837"/>
      <c r="AH284" s="837"/>
      <c r="AI284" s="837"/>
      <c r="AJ284" s="837"/>
      <c r="AK284" s="837"/>
      <c r="AL284" s="837"/>
      <c r="AM284" s="838"/>
      <c r="AN284" s="36"/>
      <c r="AO284" s="84"/>
      <c r="AP284" s="36"/>
      <c r="BL284" s="11" t="str">
        <f t="shared" ref="BL284" si="71">M284&amp;R284</f>
        <v/>
      </c>
      <c r="CE284" s="1" t="s">
        <v>2664</v>
      </c>
      <c r="CF284" s="1" t="s">
        <v>2666</v>
      </c>
    </row>
    <row r="285" spans="1:84" ht="15" customHeight="1" thickBot="1">
      <c r="A285" s="35"/>
      <c r="B285" s="74"/>
      <c r="C285" s="75"/>
      <c r="D285" s="87"/>
      <c r="E285" s="87"/>
      <c r="F285" s="87"/>
      <c r="G285" s="87"/>
      <c r="H285" s="87"/>
      <c r="I285" s="87"/>
      <c r="J285" s="87"/>
      <c r="K285" s="87"/>
      <c r="L285" s="87"/>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1508" t="s">
        <v>1801</v>
      </c>
      <c r="AJ285" s="1508"/>
      <c r="AK285" s="1508"/>
      <c r="AL285" s="1508"/>
      <c r="AM285" s="1508"/>
      <c r="AN285" s="75"/>
      <c r="AO285" s="235"/>
      <c r="AP285" s="36"/>
      <c r="CE285" s="1" t="s">
        <v>2665</v>
      </c>
      <c r="CF285" s="1" t="s">
        <v>2667</v>
      </c>
    </row>
    <row r="286" spans="1:84" ht="15" customHeight="1" thickTop="1">
      <c r="A286" s="35"/>
      <c r="B286" s="38"/>
      <c r="C286" s="38"/>
      <c r="D286" s="38"/>
      <c r="E286" s="38"/>
      <c r="F286" s="38"/>
      <c r="G286" s="35"/>
      <c r="H286" s="35"/>
      <c r="I286" s="35"/>
      <c r="J286" s="35"/>
      <c r="K286" s="35"/>
      <c r="L286" s="35"/>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8"/>
      <c r="AJ286" s="38"/>
      <c r="AK286" s="38"/>
      <c r="AL286" s="38"/>
      <c r="AM286" s="38"/>
      <c r="AN286" s="36"/>
      <c r="AO286" s="36"/>
      <c r="AP286" s="36"/>
      <c r="BK286" s="1"/>
      <c r="BO286" s="6"/>
      <c r="BP286" s="6"/>
      <c r="BQ286" s="6"/>
      <c r="BR286" s="6"/>
      <c r="BS286" s="6"/>
      <c r="BT286" s="6"/>
      <c r="BU286" s="6"/>
      <c r="BV286" s="6"/>
      <c r="BW286" s="6"/>
      <c r="BX286" s="6"/>
      <c r="BY286" s="6"/>
      <c r="BZ286" s="6"/>
      <c r="CE286" s="1" t="s">
        <v>2666</v>
      </c>
      <c r="CF286" s="1" t="s">
        <v>2668</v>
      </c>
    </row>
    <row r="287" spans="1:84" ht="15" customHeight="1">
      <c r="B287" s="128"/>
      <c r="BK287" s="1"/>
      <c r="BO287" s="6"/>
      <c r="BP287" s="6"/>
      <c r="BQ287" s="6"/>
      <c r="BR287" s="6"/>
      <c r="BS287" s="6"/>
      <c r="BT287" s="6"/>
      <c r="BU287" s="6"/>
      <c r="BV287" s="6"/>
      <c r="BW287" s="6"/>
      <c r="BX287" s="6"/>
      <c r="BY287" s="6"/>
      <c r="BZ287" s="6"/>
      <c r="CE287" s="1" t="s">
        <v>2667</v>
      </c>
      <c r="CF287" s="1" t="s">
        <v>2669</v>
      </c>
    </row>
    <row r="288" spans="1:84" ht="15" customHeight="1">
      <c r="B288" s="128"/>
      <c r="BK288" s="1"/>
      <c r="BO288" s="6"/>
      <c r="BP288" s="6"/>
      <c r="BQ288" s="6"/>
      <c r="BR288" s="6"/>
      <c r="BS288" s="6"/>
      <c r="BT288" s="6"/>
      <c r="BU288" s="6"/>
      <c r="BV288" s="6"/>
      <c r="BW288" s="6"/>
      <c r="BX288" s="6"/>
      <c r="BY288" s="6"/>
      <c r="BZ288" s="6"/>
      <c r="CE288" s="1" t="s">
        <v>2668</v>
      </c>
      <c r="CF288" s="1" t="s">
        <v>2670</v>
      </c>
    </row>
    <row r="289" spans="2:84" ht="15" customHeight="1">
      <c r="B289" s="128"/>
      <c r="BK289" s="1"/>
      <c r="BO289" s="6"/>
      <c r="BP289" s="6"/>
      <c r="BQ289" s="6"/>
      <c r="BR289" s="6"/>
      <c r="BS289" s="6"/>
      <c r="BT289" s="6"/>
      <c r="BU289" s="6"/>
      <c r="BV289" s="6"/>
      <c r="BW289" s="6"/>
      <c r="BX289" s="6"/>
      <c r="BY289" s="6"/>
      <c r="BZ289" s="6"/>
      <c r="CE289" s="1" t="s">
        <v>2669</v>
      </c>
      <c r="CF289" s="1" t="s">
        <v>2671</v>
      </c>
    </row>
    <row r="290" spans="2:84" ht="15" customHeight="1">
      <c r="B290" s="128"/>
      <c r="BK290" s="1"/>
      <c r="BO290" s="6"/>
      <c r="BP290" s="6"/>
      <c r="BQ290" s="6"/>
      <c r="BR290" s="6"/>
      <c r="BS290" s="6"/>
      <c r="BT290" s="6"/>
      <c r="BU290" s="6"/>
      <c r="BV290" s="6"/>
      <c r="BW290" s="6"/>
      <c r="BX290" s="6"/>
      <c r="BY290" s="6"/>
      <c r="BZ290" s="6"/>
      <c r="CE290" s="1" t="s">
        <v>2670</v>
      </c>
      <c r="CF290" s="1" t="s">
        <v>2672</v>
      </c>
    </row>
    <row r="291" spans="2:84" ht="15" customHeight="1">
      <c r="B291" s="128"/>
      <c r="BK291" s="1"/>
      <c r="BO291" s="6"/>
      <c r="BP291" s="6"/>
      <c r="BQ291" s="6"/>
      <c r="BR291" s="6"/>
      <c r="BS291" s="6"/>
      <c r="BT291" s="6"/>
      <c r="BU291" s="6"/>
      <c r="BV291" s="6"/>
      <c r="BW291" s="6"/>
      <c r="BX291" s="6"/>
      <c r="BY291" s="6"/>
      <c r="BZ291" s="6"/>
      <c r="CE291" s="1" t="s">
        <v>2671</v>
      </c>
      <c r="CF291" s="1" t="s">
        <v>2673</v>
      </c>
    </row>
    <row r="292" spans="2:84" ht="15" customHeight="1">
      <c r="B292" s="128"/>
      <c r="BK292" s="1"/>
      <c r="BO292" s="6"/>
      <c r="BP292" s="6"/>
      <c r="BQ292" s="6"/>
      <c r="BR292" s="6"/>
      <c r="BS292" s="6"/>
      <c r="BT292" s="6"/>
      <c r="BU292" s="6"/>
      <c r="BV292" s="6"/>
      <c r="BW292" s="6"/>
      <c r="BX292" s="6"/>
      <c r="BY292" s="6"/>
      <c r="BZ292" s="6"/>
      <c r="CE292" s="1" t="s">
        <v>2672</v>
      </c>
      <c r="CF292" s="1" t="s">
        <v>2674</v>
      </c>
    </row>
    <row r="293" spans="2:84" ht="15" customHeight="1">
      <c r="B293" s="128"/>
      <c r="BK293" s="1"/>
      <c r="BO293" s="6"/>
      <c r="BP293" s="6"/>
      <c r="BQ293" s="6"/>
      <c r="BR293" s="6"/>
      <c r="BS293" s="6"/>
      <c r="BT293" s="6"/>
      <c r="BU293" s="6"/>
      <c r="BV293" s="6"/>
      <c r="BW293" s="6"/>
      <c r="BX293" s="6"/>
      <c r="BY293" s="6"/>
      <c r="BZ293" s="6"/>
      <c r="CE293" s="1" t="s">
        <v>2673</v>
      </c>
      <c r="CF293" s="1" t="s">
        <v>2675</v>
      </c>
    </row>
    <row r="294" spans="2:84" ht="15" customHeight="1">
      <c r="B294" s="128"/>
      <c r="BK294" s="1"/>
      <c r="BO294" s="6"/>
      <c r="BP294" s="6"/>
      <c r="BQ294" s="6"/>
      <c r="BR294" s="6"/>
      <c r="BS294" s="6"/>
      <c r="BT294" s="6"/>
      <c r="BU294" s="6"/>
      <c r="BV294" s="6"/>
      <c r="BW294" s="6"/>
      <c r="BX294" s="6"/>
      <c r="BY294" s="6"/>
      <c r="BZ294" s="6"/>
      <c r="CE294" s="1" t="s">
        <v>2674</v>
      </c>
      <c r="CF294" s="1" t="s">
        <v>2676</v>
      </c>
    </row>
    <row r="295" spans="2:84" ht="15" customHeight="1">
      <c r="B295" s="128"/>
      <c r="BK295" s="1"/>
      <c r="BO295" s="6"/>
      <c r="BP295" s="6"/>
      <c r="BQ295" s="6"/>
      <c r="BR295" s="6"/>
      <c r="BS295" s="6"/>
      <c r="BT295" s="6"/>
      <c r="BU295" s="6"/>
      <c r="BV295" s="6"/>
      <c r="BW295" s="6"/>
      <c r="BX295" s="6"/>
      <c r="BY295" s="6"/>
      <c r="BZ295" s="6"/>
      <c r="CE295" s="1" t="s">
        <v>2675</v>
      </c>
      <c r="CF295" s="1" t="s">
        <v>2677</v>
      </c>
    </row>
    <row r="296" spans="2:84" ht="15" customHeight="1">
      <c r="B296" s="128"/>
      <c r="BK296" s="1"/>
      <c r="BO296" s="6"/>
      <c r="BP296" s="6"/>
      <c r="BQ296" s="6"/>
      <c r="BR296" s="6"/>
      <c r="BS296" s="6"/>
      <c r="BT296" s="6"/>
      <c r="BU296" s="6"/>
      <c r="BV296" s="6"/>
      <c r="BW296" s="6"/>
      <c r="BX296" s="6"/>
      <c r="BY296" s="6"/>
      <c r="BZ296" s="6"/>
      <c r="CE296" s="1" t="s">
        <v>2676</v>
      </c>
      <c r="CF296" s="1" t="s">
        <v>2678</v>
      </c>
    </row>
    <row r="297" spans="2:84" ht="15" customHeight="1">
      <c r="B297" s="128"/>
      <c r="BK297" s="1"/>
      <c r="BO297" s="6"/>
      <c r="BP297" s="6"/>
      <c r="BQ297" s="6"/>
      <c r="BR297" s="6"/>
      <c r="BS297" s="6"/>
      <c r="BT297" s="6"/>
      <c r="BU297" s="6"/>
      <c r="BV297" s="6"/>
      <c r="BW297" s="6"/>
      <c r="BX297" s="6"/>
      <c r="BY297" s="6"/>
      <c r="BZ297" s="6"/>
      <c r="CE297" s="1" t="s">
        <v>2677</v>
      </c>
      <c r="CF297" s="1" t="s">
        <v>2679</v>
      </c>
    </row>
    <row r="298" spans="2:84" ht="15" customHeight="1">
      <c r="B298" s="128"/>
      <c r="BK298" s="1"/>
      <c r="BO298" s="6"/>
      <c r="BP298" s="6"/>
      <c r="BQ298" s="6"/>
      <c r="BR298" s="6"/>
      <c r="BS298" s="6"/>
      <c r="BT298" s="6"/>
      <c r="BU298" s="6"/>
      <c r="BV298" s="6"/>
      <c r="BW298" s="6"/>
      <c r="BX298" s="6"/>
      <c r="BY298" s="6"/>
      <c r="BZ298" s="6"/>
      <c r="CE298" s="1" t="s">
        <v>2678</v>
      </c>
      <c r="CF298" s="1" t="s">
        <v>2680</v>
      </c>
    </row>
    <row r="299" spans="2:84" ht="15" customHeight="1">
      <c r="B299" s="128"/>
      <c r="BK299" s="1"/>
      <c r="BO299" s="6"/>
      <c r="BP299" s="6"/>
      <c r="BQ299" s="6"/>
      <c r="BR299" s="6"/>
      <c r="BS299" s="6"/>
      <c r="BT299" s="6"/>
      <c r="BU299" s="6"/>
      <c r="BV299" s="6"/>
      <c r="BW299" s="6"/>
      <c r="BX299" s="6"/>
      <c r="BY299" s="6"/>
      <c r="BZ299" s="6"/>
      <c r="CE299" s="1" t="s">
        <v>2679</v>
      </c>
      <c r="CF299" s="1" t="s">
        <v>2681</v>
      </c>
    </row>
    <row r="300" spans="2:84" ht="15" customHeight="1">
      <c r="BK300" s="1"/>
      <c r="BO300" s="6"/>
      <c r="BP300" s="6"/>
      <c r="BQ300" s="6"/>
      <c r="BR300" s="6"/>
      <c r="BS300" s="6"/>
      <c r="BT300" s="6"/>
      <c r="BU300" s="6"/>
      <c r="BV300" s="6"/>
      <c r="BW300" s="6"/>
      <c r="BX300" s="6"/>
      <c r="BY300" s="6"/>
      <c r="BZ300" s="6"/>
      <c r="CE300" s="1" t="s">
        <v>2680</v>
      </c>
      <c r="CF300" s="1" t="s">
        <v>2682</v>
      </c>
    </row>
    <row r="301" spans="2:84" ht="15" customHeight="1">
      <c r="BK301" s="1"/>
      <c r="BO301" s="6"/>
      <c r="BP301" s="6"/>
      <c r="BQ301" s="6"/>
      <c r="BR301" s="6"/>
      <c r="BS301" s="6"/>
      <c r="BT301" s="6"/>
      <c r="BU301" s="6"/>
      <c r="BV301" s="6"/>
      <c r="BW301" s="6"/>
      <c r="BX301" s="6"/>
      <c r="BY301" s="6"/>
      <c r="BZ301" s="6"/>
      <c r="CE301" s="1" t="s">
        <v>2681</v>
      </c>
      <c r="CF301" s="1" t="s">
        <v>2683</v>
      </c>
    </row>
    <row r="302" spans="2:84" ht="15" customHeight="1">
      <c r="BK302" s="1"/>
      <c r="BO302" s="6"/>
      <c r="BP302" s="6"/>
      <c r="BQ302" s="6"/>
      <c r="BR302" s="6"/>
      <c r="BS302" s="6"/>
      <c r="BT302" s="6"/>
      <c r="BU302" s="6"/>
      <c r="BV302" s="6"/>
      <c r="BW302" s="6"/>
      <c r="BX302" s="6"/>
      <c r="BY302" s="6"/>
      <c r="BZ302" s="6"/>
      <c r="CE302" s="1" t="s">
        <v>2682</v>
      </c>
      <c r="CF302" s="1" t="s">
        <v>2684</v>
      </c>
    </row>
    <row r="303" spans="2:84" ht="15" customHeight="1">
      <c r="BK303" s="1"/>
      <c r="BO303" s="6"/>
      <c r="BP303" s="6"/>
      <c r="BQ303" s="6"/>
      <c r="BR303" s="6"/>
      <c r="BS303" s="6"/>
      <c r="BT303" s="6"/>
      <c r="BU303" s="6"/>
      <c r="BV303" s="6"/>
      <c r="BW303" s="6"/>
      <c r="BX303" s="6"/>
      <c r="BY303" s="6"/>
      <c r="BZ303" s="6"/>
      <c r="CE303" s="1" t="s">
        <v>2683</v>
      </c>
      <c r="CF303" s="1" t="s">
        <v>2685</v>
      </c>
    </row>
    <row r="304" spans="2:84" ht="15" customHeight="1">
      <c r="BK304" s="1"/>
      <c r="BO304" s="6"/>
      <c r="BP304" s="6"/>
      <c r="BQ304" s="6"/>
      <c r="BR304" s="6"/>
      <c r="BS304" s="6"/>
      <c r="BT304" s="6"/>
      <c r="BU304" s="6"/>
      <c r="BV304" s="6"/>
      <c r="BW304" s="6"/>
      <c r="BX304" s="6"/>
      <c r="BY304" s="6"/>
      <c r="BZ304" s="6"/>
      <c r="CE304" s="1" t="s">
        <v>2684</v>
      </c>
      <c r="CF304" s="1" t="s">
        <v>2686</v>
      </c>
    </row>
    <row r="305" spans="63:84" ht="15" customHeight="1">
      <c r="BK305" s="1"/>
      <c r="BO305" s="6"/>
      <c r="BP305" s="6"/>
      <c r="BQ305" s="6"/>
      <c r="BR305" s="6"/>
      <c r="BS305" s="6"/>
      <c r="BT305" s="6"/>
      <c r="BU305" s="6"/>
      <c r="BV305" s="6"/>
      <c r="BW305" s="6"/>
      <c r="BX305" s="6"/>
      <c r="BY305" s="6"/>
      <c r="BZ305" s="6"/>
      <c r="CE305" s="1" t="s">
        <v>2685</v>
      </c>
      <c r="CF305" s="1" t="s">
        <v>2687</v>
      </c>
    </row>
    <row r="306" spans="63:84" ht="15" customHeight="1">
      <c r="BK306" s="1"/>
      <c r="BO306" s="6"/>
      <c r="BP306" s="6"/>
      <c r="BQ306" s="6"/>
      <c r="BR306" s="6"/>
      <c r="BS306" s="6"/>
      <c r="BT306" s="6"/>
      <c r="BU306" s="6"/>
      <c r="BV306" s="6"/>
      <c r="BW306" s="6"/>
      <c r="BX306" s="6"/>
      <c r="BY306" s="6"/>
      <c r="BZ306" s="6"/>
      <c r="CE306" s="1" t="s">
        <v>2686</v>
      </c>
      <c r="CF306" s="1" t="s">
        <v>543</v>
      </c>
    </row>
    <row r="307" spans="63:84" ht="15" customHeight="1">
      <c r="BK307" s="1"/>
      <c r="BO307" s="6"/>
      <c r="BP307" s="6"/>
      <c r="BQ307" s="6"/>
      <c r="BR307" s="6"/>
      <c r="BS307" s="6"/>
      <c r="BT307" s="6"/>
      <c r="BU307" s="6"/>
      <c r="BV307" s="6"/>
      <c r="BW307" s="6"/>
      <c r="BX307" s="6"/>
      <c r="BY307" s="6"/>
      <c r="BZ307" s="6"/>
      <c r="CE307" s="1" t="s">
        <v>2687</v>
      </c>
      <c r="CF307" s="1" t="s">
        <v>582</v>
      </c>
    </row>
    <row r="308" spans="63:84" ht="15" customHeight="1">
      <c r="BK308" s="1"/>
      <c r="BO308" s="6"/>
      <c r="BP308" s="6"/>
      <c r="BQ308" s="6"/>
      <c r="BR308" s="6"/>
      <c r="BS308" s="6"/>
      <c r="BT308" s="6"/>
      <c r="BU308" s="6"/>
      <c r="BV308" s="6"/>
      <c r="BW308" s="6"/>
      <c r="BX308" s="6"/>
      <c r="BY308" s="6"/>
      <c r="BZ308" s="6"/>
      <c r="CE308" s="1" t="s">
        <v>543</v>
      </c>
      <c r="CF308" s="1" t="s">
        <v>2688</v>
      </c>
    </row>
    <row r="309" spans="63:84" ht="15" customHeight="1">
      <c r="BK309" s="1"/>
      <c r="BO309" s="6"/>
      <c r="BP309" s="6"/>
      <c r="BQ309" s="6"/>
      <c r="BR309" s="6"/>
      <c r="BS309" s="6"/>
      <c r="BT309" s="6"/>
      <c r="BU309" s="6"/>
      <c r="BV309" s="6"/>
      <c r="BW309" s="6"/>
      <c r="BX309" s="6"/>
      <c r="BY309" s="6"/>
      <c r="BZ309" s="6"/>
      <c r="CE309" s="1" t="s">
        <v>582</v>
      </c>
      <c r="CF309" s="1" t="s">
        <v>2689</v>
      </c>
    </row>
    <row r="310" spans="63:84" ht="15" customHeight="1">
      <c r="BK310" s="1"/>
      <c r="BO310" s="6"/>
      <c r="BP310" s="6"/>
      <c r="BQ310" s="6"/>
      <c r="BR310" s="6"/>
      <c r="BS310" s="6"/>
      <c r="BT310" s="6"/>
      <c r="BU310" s="6"/>
      <c r="BV310" s="6"/>
      <c r="BW310" s="6"/>
      <c r="BX310" s="6"/>
      <c r="BY310" s="6"/>
      <c r="BZ310" s="6"/>
      <c r="CE310" s="1" t="s">
        <v>2688</v>
      </c>
      <c r="CF310" s="1" t="s">
        <v>2690</v>
      </c>
    </row>
    <row r="311" spans="63:84" ht="15" customHeight="1">
      <c r="BK311" s="1"/>
      <c r="BO311" s="6"/>
      <c r="BP311" s="6"/>
      <c r="BQ311" s="6"/>
      <c r="BR311" s="6"/>
      <c r="BS311" s="6"/>
      <c r="BT311" s="6"/>
      <c r="BU311" s="6"/>
      <c r="BV311" s="6"/>
      <c r="BW311" s="6"/>
      <c r="BX311" s="6"/>
      <c r="BY311" s="6"/>
      <c r="BZ311" s="6"/>
      <c r="CE311" s="1" t="s">
        <v>2689</v>
      </c>
      <c r="CF311" s="1" t="s">
        <v>2691</v>
      </c>
    </row>
    <row r="312" spans="63:84" ht="15" customHeight="1">
      <c r="BK312" s="1"/>
      <c r="BO312" s="6"/>
      <c r="BP312" s="6"/>
      <c r="BQ312" s="6"/>
      <c r="BR312" s="6"/>
      <c r="BS312" s="6"/>
      <c r="BT312" s="6"/>
      <c r="BU312" s="6"/>
      <c r="BV312" s="6"/>
      <c r="BW312" s="6"/>
      <c r="BX312" s="6"/>
      <c r="BY312" s="6"/>
      <c r="BZ312" s="6"/>
      <c r="CE312" s="1" t="s">
        <v>2690</v>
      </c>
      <c r="CF312" s="1" t="s">
        <v>2692</v>
      </c>
    </row>
    <row r="313" spans="63:84" ht="15" customHeight="1">
      <c r="BK313" s="1"/>
      <c r="BO313" s="6"/>
      <c r="BP313" s="6"/>
      <c r="BQ313" s="6"/>
      <c r="BR313" s="6"/>
      <c r="BS313" s="6"/>
      <c r="BT313" s="6"/>
      <c r="BU313" s="6"/>
      <c r="BV313" s="6"/>
      <c r="BW313" s="6"/>
      <c r="BX313" s="6"/>
      <c r="BY313" s="6"/>
      <c r="BZ313" s="6"/>
      <c r="CE313" s="1" t="s">
        <v>2691</v>
      </c>
      <c r="CF313" s="1" t="s">
        <v>2693</v>
      </c>
    </row>
    <row r="314" spans="63:84" ht="15" customHeight="1">
      <c r="BK314" s="1"/>
      <c r="BO314" s="6"/>
      <c r="BP314" s="6"/>
      <c r="BQ314" s="6"/>
      <c r="BR314" s="6"/>
      <c r="BS314" s="6"/>
      <c r="BT314" s="6"/>
      <c r="BU314" s="6"/>
      <c r="BV314" s="6"/>
      <c r="BW314" s="6"/>
      <c r="BX314" s="6"/>
      <c r="BY314" s="6"/>
      <c r="BZ314" s="6"/>
      <c r="CE314" s="1" t="s">
        <v>2692</v>
      </c>
      <c r="CF314" s="1" t="s">
        <v>2694</v>
      </c>
    </row>
    <row r="315" spans="63:84" ht="15" customHeight="1">
      <c r="BK315" s="1"/>
      <c r="BO315" s="6"/>
      <c r="BP315" s="6"/>
      <c r="BQ315" s="6"/>
      <c r="BR315" s="6"/>
      <c r="BS315" s="6"/>
      <c r="BT315" s="6"/>
      <c r="BU315" s="6"/>
      <c r="BV315" s="6"/>
      <c r="BW315" s="6"/>
      <c r="BX315" s="6"/>
      <c r="BY315" s="6"/>
      <c r="BZ315" s="6"/>
      <c r="CE315" s="1" t="s">
        <v>2693</v>
      </c>
      <c r="CF315" s="1" t="s">
        <v>2695</v>
      </c>
    </row>
    <row r="316" spans="63:84" ht="15" customHeight="1">
      <c r="BK316" s="1"/>
      <c r="BO316" s="6"/>
      <c r="BP316" s="6"/>
      <c r="BQ316" s="6"/>
      <c r="BR316" s="6"/>
      <c r="BS316" s="6"/>
      <c r="BT316" s="6"/>
      <c r="BU316" s="6"/>
      <c r="BV316" s="6"/>
      <c r="BW316" s="6"/>
      <c r="BX316" s="6"/>
      <c r="BY316" s="6"/>
      <c r="BZ316" s="6"/>
      <c r="CE316" s="1" t="s">
        <v>2694</v>
      </c>
      <c r="CF316" s="1" t="s">
        <v>2696</v>
      </c>
    </row>
    <row r="317" spans="63:84" ht="15" customHeight="1">
      <c r="BK317" s="1"/>
      <c r="BO317" s="6"/>
      <c r="BP317" s="6"/>
      <c r="BQ317" s="6"/>
      <c r="BR317" s="6"/>
      <c r="BS317" s="6"/>
      <c r="BT317" s="6"/>
      <c r="BU317" s="6"/>
      <c r="BV317" s="6"/>
      <c r="BW317" s="6"/>
      <c r="BX317" s="6"/>
      <c r="BY317" s="6"/>
      <c r="BZ317" s="6"/>
      <c r="CE317" s="1" t="s">
        <v>2695</v>
      </c>
      <c r="CF317" s="1" t="s">
        <v>2697</v>
      </c>
    </row>
    <row r="318" spans="63:84" ht="15" customHeight="1">
      <c r="BK318" s="1"/>
      <c r="BO318" s="6"/>
      <c r="BP318" s="6"/>
      <c r="BQ318" s="6"/>
      <c r="BR318" s="6"/>
      <c r="BS318" s="6"/>
      <c r="BT318" s="6"/>
      <c r="BU318" s="6"/>
      <c r="BV318" s="6"/>
      <c r="BW318" s="6"/>
      <c r="BX318" s="6"/>
      <c r="BY318" s="6"/>
      <c r="BZ318" s="6"/>
      <c r="CE318" s="1" t="s">
        <v>2696</v>
      </c>
      <c r="CF318" s="1" t="s">
        <v>2698</v>
      </c>
    </row>
    <row r="319" spans="63:84" ht="15" customHeight="1">
      <c r="BK319" s="1"/>
      <c r="BO319" s="6"/>
      <c r="BP319" s="6"/>
      <c r="BQ319" s="6"/>
      <c r="BR319" s="6"/>
      <c r="BS319" s="6"/>
      <c r="BT319" s="6"/>
      <c r="BU319" s="6"/>
      <c r="BV319" s="6"/>
      <c r="BW319" s="6"/>
      <c r="BX319" s="6"/>
      <c r="BY319" s="6"/>
      <c r="BZ319" s="6"/>
      <c r="CE319" s="1" t="s">
        <v>2697</v>
      </c>
      <c r="CF319" s="1" t="s">
        <v>2699</v>
      </c>
    </row>
    <row r="320" spans="63:84" ht="15" customHeight="1">
      <c r="BK320" s="1"/>
      <c r="BO320" s="6"/>
      <c r="BP320" s="6"/>
      <c r="BQ320" s="6"/>
      <c r="BR320" s="6"/>
      <c r="BS320" s="6"/>
      <c r="BT320" s="6"/>
      <c r="BU320" s="6"/>
      <c r="BV320" s="6"/>
      <c r="BW320" s="6"/>
      <c r="BX320" s="6"/>
      <c r="BY320" s="6"/>
      <c r="BZ320" s="6"/>
      <c r="CE320" s="1" t="s">
        <v>2698</v>
      </c>
      <c r="CF320" s="1" t="s">
        <v>2700</v>
      </c>
    </row>
    <row r="321" spans="63:84" ht="15" customHeight="1">
      <c r="BK321" s="1"/>
      <c r="BO321" s="6"/>
      <c r="BP321" s="6"/>
      <c r="BQ321" s="6"/>
      <c r="BR321" s="6"/>
      <c r="BS321" s="6"/>
      <c r="BT321" s="6"/>
      <c r="BU321" s="6"/>
      <c r="BV321" s="6"/>
      <c r="BW321" s="6"/>
      <c r="BX321" s="6"/>
      <c r="BY321" s="6"/>
      <c r="BZ321" s="6"/>
      <c r="CE321" s="1" t="s">
        <v>2699</v>
      </c>
      <c r="CF321" s="1" t="s">
        <v>2701</v>
      </c>
    </row>
    <row r="322" spans="63:84" ht="15" customHeight="1">
      <c r="BK322" s="1"/>
      <c r="BO322" s="6"/>
      <c r="BP322" s="6"/>
      <c r="BQ322" s="6"/>
      <c r="BR322" s="6"/>
      <c r="BS322" s="6"/>
      <c r="BT322" s="6"/>
      <c r="BU322" s="6"/>
      <c r="BV322" s="6"/>
      <c r="BW322" s="6"/>
      <c r="BX322" s="6"/>
      <c r="BY322" s="6"/>
      <c r="BZ322" s="6"/>
      <c r="CE322" s="1" t="s">
        <v>2700</v>
      </c>
      <c r="CF322" s="1" t="s">
        <v>2702</v>
      </c>
    </row>
    <row r="323" spans="63:84" ht="15" customHeight="1">
      <c r="BK323" s="1"/>
      <c r="BO323" s="6"/>
      <c r="BP323" s="6"/>
      <c r="BQ323" s="6"/>
      <c r="BR323" s="6"/>
      <c r="BS323" s="6"/>
      <c r="BT323" s="6"/>
      <c r="BU323" s="6"/>
      <c r="BV323" s="6"/>
      <c r="BW323" s="6"/>
      <c r="BX323" s="6"/>
      <c r="BY323" s="6"/>
      <c r="BZ323" s="6"/>
      <c r="CE323" s="1" t="s">
        <v>2701</v>
      </c>
      <c r="CF323" s="1" t="s">
        <v>2703</v>
      </c>
    </row>
    <row r="324" spans="63:84" ht="15" customHeight="1">
      <c r="BK324" s="1"/>
      <c r="BO324" s="6"/>
      <c r="BP324" s="6"/>
      <c r="BQ324" s="6"/>
      <c r="BR324" s="6"/>
      <c r="BS324" s="6"/>
      <c r="BT324" s="6"/>
      <c r="BU324" s="6"/>
      <c r="BV324" s="6"/>
      <c r="BW324" s="6"/>
      <c r="BX324" s="6"/>
      <c r="BY324" s="6"/>
      <c r="BZ324" s="6"/>
      <c r="CE324" s="1" t="s">
        <v>2702</v>
      </c>
      <c r="CF324" s="1" t="s">
        <v>2704</v>
      </c>
    </row>
    <row r="325" spans="63:84" ht="15" customHeight="1">
      <c r="BK325" s="1"/>
      <c r="BO325" s="6"/>
      <c r="BP325" s="6"/>
      <c r="BQ325" s="6"/>
      <c r="BR325" s="6"/>
      <c r="BS325" s="6"/>
      <c r="BT325" s="6"/>
      <c r="BU325" s="6"/>
      <c r="BV325" s="6"/>
      <c r="BW325" s="6"/>
      <c r="BX325" s="6"/>
      <c r="BY325" s="6"/>
      <c r="BZ325" s="6"/>
      <c r="CE325" s="1" t="s">
        <v>2703</v>
      </c>
      <c r="CF325" s="1" t="s">
        <v>2705</v>
      </c>
    </row>
    <row r="326" spans="63:84" ht="15" customHeight="1">
      <c r="BK326" s="1"/>
      <c r="BO326" s="6"/>
      <c r="BP326" s="6"/>
      <c r="BQ326" s="6"/>
      <c r="BR326" s="6"/>
      <c r="BS326" s="6"/>
      <c r="BT326" s="6"/>
      <c r="BU326" s="6"/>
      <c r="BV326" s="6"/>
      <c r="BW326" s="6"/>
      <c r="BX326" s="6"/>
      <c r="BY326" s="6"/>
      <c r="BZ326" s="6"/>
      <c r="CE326" s="1" t="s">
        <v>2704</v>
      </c>
      <c r="CF326" s="1" t="s">
        <v>2706</v>
      </c>
    </row>
    <row r="327" spans="63:84" ht="15" customHeight="1">
      <c r="BK327" s="1"/>
      <c r="BO327" s="6"/>
      <c r="BP327" s="6"/>
      <c r="BQ327" s="6"/>
      <c r="BR327" s="6"/>
      <c r="BS327" s="6"/>
      <c r="BT327" s="6"/>
      <c r="BU327" s="6"/>
      <c r="BV327" s="6"/>
      <c r="BW327" s="6"/>
      <c r="BX327" s="6"/>
      <c r="BY327" s="6"/>
      <c r="BZ327" s="6"/>
      <c r="CE327" s="1" t="s">
        <v>2705</v>
      </c>
      <c r="CF327" s="1" t="s">
        <v>2707</v>
      </c>
    </row>
    <row r="328" spans="63:84" ht="15" customHeight="1">
      <c r="BK328" s="1"/>
      <c r="BO328" s="6"/>
      <c r="BP328" s="6"/>
      <c r="BQ328" s="6"/>
      <c r="BR328" s="6"/>
      <c r="BS328" s="6"/>
      <c r="BT328" s="6"/>
      <c r="BU328" s="6"/>
      <c r="BV328" s="6"/>
      <c r="BW328" s="6"/>
      <c r="BX328" s="6"/>
      <c r="BY328" s="6"/>
      <c r="BZ328" s="6"/>
      <c r="CE328" s="1" t="s">
        <v>2706</v>
      </c>
      <c r="CF328" s="1" t="s">
        <v>2708</v>
      </c>
    </row>
    <row r="329" spans="63:84" ht="15" customHeight="1">
      <c r="BK329" s="1"/>
      <c r="BO329" s="6"/>
      <c r="BP329" s="6"/>
      <c r="BQ329" s="6"/>
      <c r="BR329" s="6"/>
      <c r="BS329" s="6"/>
      <c r="BT329" s="6"/>
      <c r="BU329" s="6"/>
      <c r="BV329" s="6"/>
      <c r="BW329" s="6"/>
      <c r="BX329" s="6"/>
      <c r="BY329" s="6"/>
      <c r="BZ329" s="6"/>
      <c r="CE329" s="1" t="s">
        <v>2707</v>
      </c>
      <c r="CF329" s="1" t="s">
        <v>2709</v>
      </c>
    </row>
    <row r="330" spans="63:84" ht="15" customHeight="1">
      <c r="BK330" s="1"/>
      <c r="BO330" s="6"/>
      <c r="BP330" s="6"/>
      <c r="BQ330" s="6"/>
      <c r="BR330" s="6"/>
      <c r="BS330" s="6"/>
      <c r="BT330" s="6"/>
      <c r="BU330" s="6"/>
      <c r="BV330" s="6"/>
      <c r="BW330" s="6"/>
      <c r="BX330" s="6"/>
      <c r="BY330" s="6"/>
      <c r="BZ330" s="6"/>
      <c r="CE330" s="1" t="s">
        <v>2708</v>
      </c>
      <c r="CF330" s="1" t="s">
        <v>2710</v>
      </c>
    </row>
    <row r="331" spans="63:84" ht="15" customHeight="1">
      <c r="BK331" s="1"/>
      <c r="BO331" s="6"/>
      <c r="BP331" s="6"/>
      <c r="BQ331" s="6"/>
      <c r="BR331" s="6"/>
      <c r="BS331" s="6"/>
      <c r="BT331" s="6"/>
      <c r="BU331" s="6"/>
      <c r="BV331" s="6"/>
      <c r="BW331" s="6"/>
      <c r="BX331" s="6"/>
      <c r="BY331" s="6"/>
      <c r="BZ331" s="6"/>
      <c r="CE331" s="1" t="s">
        <v>2709</v>
      </c>
      <c r="CF331" s="1" t="s">
        <v>2711</v>
      </c>
    </row>
    <row r="332" spans="63:84" ht="15" customHeight="1">
      <c r="BK332" s="1"/>
      <c r="BO332" s="6"/>
      <c r="BP332" s="6"/>
      <c r="BQ332" s="6"/>
      <c r="BR332" s="6"/>
      <c r="BS332" s="6"/>
      <c r="BT332" s="6"/>
      <c r="BU332" s="6"/>
      <c r="BV332" s="6"/>
      <c r="BW332" s="6"/>
      <c r="BX332" s="6"/>
      <c r="BY332" s="6"/>
      <c r="BZ332" s="6"/>
      <c r="CE332" s="1" t="s">
        <v>2710</v>
      </c>
      <c r="CF332" s="1" t="s">
        <v>2712</v>
      </c>
    </row>
    <row r="333" spans="63:84" ht="15" customHeight="1">
      <c r="BK333" s="1"/>
      <c r="BO333" s="6"/>
      <c r="BP333" s="6"/>
      <c r="BQ333" s="6"/>
      <c r="BR333" s="6"/>
      <c r="BS333" s="6"/>
      <c r="BT333" s="6"/>
      <c r="BU333" s="6"/>
      <c r="BV333" s="6"/>
      <c r="BW333" s="6"/>
      <c r="BX333" s="6"/>
      <c r="BY333" s="6"/>
      <c r="BZ333" s="6"/>
      <c r="CE333" s="1" t="s">
        <v>2711</v>
      </c>
      <c r="CF333" s="1" t="s">
        <v>2713</v>
      </c>
    </row>
    <row r="334" spans="63:84" ht="15" customHeight="1">
      <c r="BK334" s="1"/>
      <c r="BO334" s="6"/>
      <c r="BP334" s="6"/>
      <c r="BQ334" s="6"/>
      <c r="BR334" s="6"/>
      <c r="BS334" s="6"/>
      <c r="BT334" s="6"/>
      <c r="BU334" s="6"/>
      <c r="BV334" s="6"/>
      <c r="BW334" s="6"/>
      <c r="BX334" s="6"/>
      <c r="BY334" s="6"/>
      <c r="BZ334" s="6"/>
      <c r="CE334" s="1" t="s">
        <v>2712</v>
      </c>
      <c r="CF334" s="1" t="s">
        <v>2714</v>
      </c>
    </row>
    <row r="335" spans="63:84" ht="15" customHeight="1">
      <c r="BK335" s="1"/>
      <c r="BO335" s="6"/>
      <c r="BP335" s="6"/>
      <c r="BQ335" s="6"/>
      <c r="BR335" s="6"/>
      <c r="BS335" s="6"/>
      <c r="BT335" s="6"/>
      <c r="BU335" s="6"/>
      <c r="BV335" s="6"/>
      <c r="BW335" s="6"/>
      <c r="BX335" s="6"/>
      <c r="BY335" s="6"/>
      <c r="BZ335" s="6"/>
      <c r="CE335" s="1" t="s">
        <v>2713</v>
      </c>
      <c r="CF335" s="1" t="s">
        <v>2715</v>
      </c>
    </row>
    <row r="336" spans="63:84" ht="15" customHeight="1">
      <c r="BK336" s="1"/>
      <c r="BO336" s="6"/>
      <c r="BP336" s="6"/>
      <c r="BQ336" s="6"/>
      <c r="BR336" s="6"/>
      <c r="BS336" s="6"/>
      <c r="BT336" s="6"/>
      <c r="BU336" s="6"/>
      <c r="BV336" s="6"/>
      <c r="BW336" s="6"/>
      <c r="BX336" s="6"/>
      <c r="BY336" s="6"/>
      <c r="BZ336" s="6"/>
      <c r="CE336" s="1" t="s">
        <v>2714</v>
      </c>
      <c r="CF336" s="1" t="s">
        <v>2716</v>
      </c>
    </row>
    <row r="337" spans="63:84" ht="15" customHeight="1">
      <c r="BK337" s="1"/>
      <c r="BO337" s="6"/>
      <c r="BP337" s="6"/>
      <c r="BQ337" s="6"/>
      <c r="BR337" s="6"/>
      <c r="BS337" s="6"/>
      <c r="BT337" s="6"/>
      <c r="BU337" s="6"/>
      <c r="BV337" s="6"/>
      <c r="BW337" s="6"/>
      <c r="BX337" s="6"/>
      <c r="BY337" s="6"/>
      <c r="BZ337" s="6"/>
      <c r="CE337" s="1" t="s">
        <v>2715</v>
      </c>
      <c r="CF337" s="1" t="s">
        <v>2717</v>
      </c>
    </row>
    <row r="338" spans="63:84" ht="15" customHeight="1">
      <c r="BK338" s="1"/>
      <c r="BO338" s="6"/>
      <c r="BP338" s="6"/>
      <c r="BQ338" s="6"/>
      <c r="BR338" s="6"/>
      <c r="BS338" s="6"/>
      <c r="BT338" s="6"/>
      <c r="BU338" s="6"/>
      <c r="BV338" s="6"/>
      <c r="BW338" s="6"/>
      <c r="BX338" s="6"/>
      <c r="BY338" s="6"/>
      <c r="BZ338" s="6"/>
      <c r="CE338" s="1" t="s">
        <v>2716</v>
      </c>
      <c r="CF338" s="1" t="s">
        <v>2718</v>
      </c>
    </row>
    <row r="339" spans="63:84" ht="15" customHeight="1">
      <c r="BK339" s="1"/>
      <c r="BO339" s="6"/>
      <c r="BP339" s="6"/>
      <c r="BQ339" s="6"/>
      <c r="BR339" s="6"/>
      <c r="BS339" s="6"/>
      <c r="BT339" s="6"/>
      <c r="BU339" s="6"/>
      <c r="BV339" s="6"/>
      <c r="BW339" s="6"/>
      <c r="BX339" s="6"/>
      <c r="BY339" s="6"/>
      <c r="BZ339" s="6"/>
      <c r="CE339" s="1" t="s">
        <v>2717</v>
      </c>
      <c r="CF339" s="1" t="s">
        <v>2719</v>
      </c>
    </row>
    <row r="340" spans="63:84" ht="15" customHeight="1">
      <c r="BK340" s="1"/>
      <c r="BO340" s="6"/>
      <c r="BP340" s="6"/>
      <c r="BQ340" s="6"/>
      <c r="BR340" s="6"/>
      <c r="BS340" s="6"/>
      <c r="BT340" s="6"/>
      <c r="BU340" s="6"/>
      <c r="BV340" s="6"/>
      <c r="BW340" s="6"/>
      <c r="BX340" s="6"/>
      <c r="BY340" s="6"/>
      <c r="BZ340" s="6"/>
      <c r="CE340" s="1" t="s">
        <v>2718</v>
      </c>
      <c r="CF340" s="1" t="s">
        <v>2720</v>
      </c>
    </row>
    <row r="341" spans="63:84" ht="15" customHeight="1">
      <c r="BK341" s="1"/>
      <c r="BO341" s="6"/>
      <c r="BP341" s="6"/>
      <c r="BQ341" s="6"/>
      <c r="BR341" s="6"/>
      <c r="BS341" s="6"/>
      <c r="BT341" s="6"/>
      <c r="BU341" s="6"/>
      <c r="BV341" s="6"/>
      <c r="BW341" s="6"/>
      <c r="BX341" s="6"/>
      <c r="BY341" s="6"/>
      <c r="BZ341" s="6"/>
      <c r="CE341" s="1" t="s">
        <v>2719</v>
      </c>
      <c r="CF341" s="1" t="s">
        <v>543</v>
      </c>
    </row>
    <row r="342" spans="63:84" ht="15" customHeight="1">
      <c r="BK342" s="1"/>
      <c r="BO342" s="6"/>
      <c r="BP342" s="6"/>
      <c r="BQ342" s="6"/>
      <c r="BR342" s="6"/>
      <c r="BS342" s="6"/>
      <c r="BT342" s="6"/>
      <c r="BU342" s="6"/>
      <c r="BV342" s="6"/>
      <c r="BW342" s="6"/>
      <c r="BX342" s="6"/>
      <c r="BY342" s="6"/>
      <c r="BZ342" s="6"/>
      <c r="CE342" s="1" t="s">
        <v>2720</v>
      </c>
      <c r="CF342" s="1" t="s">
        <v>583</v>
      </c>
    </row>
    <row r="343" spans="63:84" ht="15" customHeight="1">
      <c r="BK343" s="1"/>
      <c r="BO343" s="6"/>
      <c r="BP343" s="6"/>
      <c r="BQ343" s="6"/>
      <c r="BR343" s="6"/>
      <c r="BS343" s="6"/>
      <c r="BT343" s="6"/>
      <c r="BU343" s="6"/>
      <c r="BV343" s="6"/>
      <c r="BW343" s="6"/>
      <c r="BX343" s="6"/>
      <c r="BY343" s="6"/>
      <c r="BZ343" s="6"/>
      <c r="CE343" s="1" t="s">
        <v>543</v>
      </c>
      <c r="CF343" s="1" t="s">
        <v>2721</v>
      </c>
    </row>
    <row r="344" spans="63:84" ht="15" customHeight="1">
      <c r="BK344" s="1"/>
      <c r="BO344" s="6"/>
      <c r="BP344" s="6"/>
      <c r="BQ344" s="6"/>
      <c r="BR344" s="6"/>
      <c r="BS344" s="6"/>
      <c r="BT344" s="6"/>
      <c r="BU344" s="6"/>
      <c r="BV344" s="6"/>
      <c r="BW344" s="6"/>
      <c r="BX344" s="6"/>
      <c r="BY344" s="6"/>
      <c r="BZ344" s="6"/>
      <c r="CE344" s="1" t="s">
        <v>583</v>
      </c>
      <c r="CF344" s="1" t="s">
        <v>2722</v>
      </c>
    </row>
    <row r="345" spans="63:84" ht="15" customHeight="1">
      <c r="BK345" s="1"/>
      <c r="BO345" s="6"/>
      <c r="BP345" s="6"/>
      <c r="BQ345" s="6"/>
      <c r="BR345" s="6"/>
      <c r="BS345" s="6"/>
      <c r="BT345" s="6"/>
      <c r="BU345" s="6"/>
      <c r="BV345" s="6"/>
      <c r="BW345" s="6"/>
      <c r="BX345" s="6"/>
      <c r="BY345" s="6"/>
      <c r="BZ345" s="6"/>
      <c r="CE345" s="1" t="s">
        <v>2721</v>
      </c>
      <c r="CF345" s="1" t="s">
        <v>2723</v>
      </c>
    </row>
    <row r="346" spans="63:84" ht="15" customHeight="1">
      <c r="BK346" s="1"/>
      <c r="BO346" s="6"/>
      <c r="BP346" s="6"/>
      <c r="BQ346" s="6"/>
      <c r="BR346" s="6"/>
      <c r="BS346" s="6"/>
      <c r="BT346" s="6"/>
      <c r="BU346" s="6"/>
      <c r="BV346" s="6"/>
      <c r="BW346" s="6"/>
      <c r="BX346" s="6"/>
      <c r="BY346" s="6"/>
      <c r="BZ346" s="6"/>
      <c r="CE346" s="1" t="s">
        <v>2722</v>
      </c>
      <c r="CF346" s="1" t="s">
        <v>2724</v>
      </c>
    </row>
    <row r="347" spans="63:84" ht="15" customHeight="1">
      <c r="BK347" s="1"/>
      <c r="BO347" s="6"/>
      <c r="BP347" s="6"/>
      <c r="BQ347" s="6"/>
      <c r="BR347" s="6"/>
      <c r="BS347" s="6"/>
      <c r="BT347" s="6"/>
      <c r="BU347" s="6"/>
      <c r="BV347" s="6"/>
      <c r="BW347" s="6"/>
      <c r="BX347" s="6"/>
      <c r="BY347" s="6"/>
      <c r="BZ347" s="6"/>
      <c r="CE347" s="1" t="s">
        <v>2723</v>
      </c>
      <c r="CF347" s="1" t="s">
        <v>2725</v>
      </c>
    </row>
    <row r="348" spans="63:84" ht="15" customHeight="1">
      <c r="BK348" s="1"/>
      <c r="BO348" s="6"/>
      <c r="BP348" s="6"/>
      <c r="BQ348" s="6"/>
      <c r="BR348" s="6"/>
      <c r="BS348" s="6"/>
      <c r="BT348" s="6"/>
      <c r="BU348" s="6"/>
      <c r="BV348" s="6"/>
      <c r="BW348" s="6"/>
      <c r="BX348" s="6"/>
      <c r="BY348" s="6"/>
      <c r="BZ348" s="6"/>
      <c r="CE348" s="1" t="s">
        <v>2724</v>
      </c>
      <c r="CF348" s="1" t="s">
        <v>2726</v>
      </c>
    </row>
    <row r="349" spans="63:84" ht="15" customHeight="1">
      <c r="BK349" s="1"/>
      <c r="BO349" s="6"/>
      <c r="BP349" s="6"/>
      <c r="BQ349" s="6"/>
      <c r="BR349" s="6"/>
      <c r="BS349" s="6"/>
      <c r="BT349" s="6"/>
      <c r="BU349" s="6"/>
      <c r="BV349" s="6"/>
      <c r="BW349" s="6"/>
      <c r="BX349" s="6"/>
      <c r="BY349" s="6"/>
      <c r="BZ349" s="6"/>
      <c r="CE349" s="1" t="s">
        <v>2725</v>
      </c>
      <c r="CF349" s="1" t="s">
        <v>2727</v>
      </c>
    </row>
    <row r="350" spans="63:84" ht="15" customHeight="1">
      <c r="BK350" s="1"/>
      <c r="BO350" s="6"/>
      <c r="BP350" s="6"/>
      <c r="BQ350" s="6"/>
      <c r="BR350" s="6"/>
      <c r="BS350" s="6"/>
      <c r="BT350" s="6"/>
      <c r="BU350" s="6"/>
      <c r="BV350" s="6"/>
      <c r="BW350" s="6"/>
      <c r="BX350" s="6"/>
      <c r="BY350" s="6"/>
      <c r="BZ350" s="6"/>
      <c r="CE350" s="1" t="s">
        <v>2726</v>
      </c>
      <c r="CF350" s="1" t="s">
        <v>2728</v>
      </c>
    </row>
    <row r="351" spans="63:84" ht="15" customHeight="1">
      <c r="BK351" s="1"/>
      <c r="BO351" s="6"/>
      <c r="BP351" s="6"/>
      <c r="BQ351" s="6"/>
      <c r="BR351" s="6"/>
      <c r="BS351" s="6"/>
      <c r="BT351" s="6"/>
      <c r="BU351" s="6"/>
      <c r="BV351" s="6"/>
      <c r="BW351" s="6"/>
      <c r="BX351" s="6"/>
      <c r="BY351" s="6"/>
      <c r="BZ351" s="6"/>
      <c r="CE351" s="1" t="s">
        <v>2727</v>
      </c>
      <c r="CF351" s="1" t="s">
        <v>2729</v>
      </c>
    </row>
    <row r="352" spans="63:84" ht="15" customHeight="1">
      <c r="BK352" s="1"/>
      <c r="BO352" s="6"/>
      <c r="BP352" s="6"/>
      <c r="BQ352" s="6"/>
      <c r="BR352" s="6"/>
      <c r="BS352" s="6"/>
      <c r="BT352" s="6"/>
      <c r="BU352" s="6"/>
      <c r="BV352" s="6"/>
      <c r="BW352" s="6"/>
      <c r="BX352" s="6"/>
      <c r="BY352" s="6"/>
      <c r="BZ352" s="6"/>
      <c r="CE352" s="1" t="s">
        <v>2728</v>
      </c>
      <c r="CF352" s="1" t="s">
        <v>2730</v>
      </c>
    </row>
    <row r="353" spans="63:84" ht="15" customHeight="1">
      <c r="BK353" s="1"/>
      <c r="BO353" s="6"/>
      <c r="BP353" s="6"/>
      <c r="BQ353" s="6"/>
      <c r="BR353" s="6"/>
      <c r="BS353" s="6"/>
      <c r="BT353" s="6"/>
      <c r="BU353" s="6"/>
      <c r="BV353" s="6"/>
      <c r="BW353" s="6"/>
      <c r="BX353" s="6"/>
      <c r="BY353" s="6"/>
      <c r="BZ353" s="6"/>
      <c r="CE353" s="1" t="s">
        <v>2729</v>
      </c>
      <c r="CF353" s="1" t="s">
        <v>2731</v>
      </c>
    </row>
    <row r="354" spans="63:84" ht="15" customHeight="1">
      <c r="BK354" s="1"/>
      <c r="BO354" s="6"/>
      <c r="BP354" s="6"/>
      <c r="BQ354" s="6"/>
      <c r="BR354" s="6"/>
      <c r="BS354" s="6"/>
      <c r="BT354" s="6"/>
      <c r="BU354" s="6"/>
      <c r="BV354" s="6"/>
      <c r="BW354" s="6"/>
      <c r="BX354" s="6"/>
      <c r="BY354" s="6"/>
      <c r="BZ354" s="6"/>
      <c r="CE354" s="1" t="s">
        <v>2730</v>
      </c>
      <c r="CF354" s="1" t="s">
        <v>2732</v>
      </c>
    </row>
    <row r="355" spans="63:84" ht="15" customHeight="1">
      <c r="BK355" s="1"/>
      <c r="BO355" s="6"/>
      <c r="BP355" s="6"/>
      <c r="BQ355" s="6"/>
      <c r="BR355" s="6"/>
      <c r="BS355" s="6"/>
      <c r="BT355" s="6"/>
      <c r="BU355" s="6"/>
      <c r="BV355" s="6"/>
      <c r="BW355" s="6"/>
      <c r="BX355" s="6"/>
      <c r="BY355" s="6"/>
      <c r="BZ355" s="6"/>
      <c r="CE355" s="1" t="s">
        <v>2731</v>
      </c>
      <c r="CF355" s="1" t="s">
        <v>2733</v>
      </c>
    </row>
    <row r="356" spans="63:84" ht="15" customHeight="1">
      <c r="BK356" s="1"/>
      <c r="BO356" s="6"/>
      <c r="BP356" s="6"/>
      <c r="BQ356" s="6"/>
      <c r="BR356" s="6"/>
      <c r="BS356" s="6"/>
      <c r="BT356" s="6"/>
      <c r="BU356" s="6"/>
      <c r="BV356" s="6"/>
      <c r="BW356" s="6"/>
      <c r="BX356" s="6"/>
      <c r="BY356" s="6"/>
      <c r="BZ356" s="6"/>
      <c r="CE356" s="1" t="s">
        <v>2732</v>
      </c>
      <c r="CF356" s="1" t="s">
        <v>2734</v>
      </c>
    </row>
    <row r="357" spans="63:84" ht="15" customHeight="1">
      <c r="BK357" s="1"/>
      <c r="BO357" s="6"/>
      <c r="BP357" s="6"/>
      <c r="BQ357" s="6"/>
      <c r="BR357" s="6"/>
      <c r="BS357" s="6"/>
      <c r="BT357" s="6"/>
      <c r="BU357" s="6"/>
      <c r="BV357" s="6"/>
      <c r="BW357" s="6"/>
      <c r="BX357" s="6"/>
      <c r="BY357" s="6"/>
      <c r="BZ357" s="6"/>
      <c r="CE357" s="1" t="s">
        <v>2733</v>
      </c>
      <c r="CF357" s="1" t="s">
        <v>2735</v>
      </c>
    </row>
    <row r="358" spans="63:84" ht="15" customHeight="1">
      <c r="BK358" s="1"/>
      <c r="BO358" s="6"/>
      <c r="BP358" s="6"/>
      <c r="BQ358" s="6"/>
      <c r="BR358" s="6"/>
      <c r="BS358" s="6"/>
      <c r="BT358" s="6"/>
      <c r="BU358" s="6"/>
      <c r="BV358" s="6"/>
      <c r="BW358" s="6"/>
      <c r="BX358" s="6"/>
      <c r="BY358" s="6"/>
      <c r="BZ358" s="6"/>
      <c r="CE358" s="1" t="s">
        <v>2734</v>
      </c>
      <c r="CF358" s="1" t="s">
        <v>2736</v>
      </c>
    </row>
    <row r="359" spans="63:84" ht="15" customHeight="1">
      <c r="BK359" s="1"/>
      <c r="BO359" s="6"/>
      <c r="BP359" s="6"/>
      <c r="BQ359" s="6"/>
      <c r="BR359" s="6"/>
      <c r="BS359" s="6"/>
      <c r="BT359" s="6"/>
      <c r="BU359" s="6"/>
      <c r="BV359" s="6"/>
      <c r="BW359" s="6"/>
      <c r="BX359" s="6"/>
      <c r="BY359" s="6"/>
      <c r="BZ359" s="6"/>
      <c r="CE359" s="1" t="s">
        <v>2735</v>
      </c>
      <c r="CF359" s="1" t="s">
        <v>2737</v>
      </c>
    </row>
    <row r="360" spans="63:84" ht="15" customHeight="1">
      <c r="BK360" s="1"/>
      <c r="BO360" s="6"/>
      <c r="BP360" s="6"/>
      <c r="BQ360" s="6"/>
      <c r="BR360" s="6"/>
      <c r="BS360" s="6"/>
      <c r="BT360" s="6"/>
      <c r="BU360" s="6"/>
      <c r="BV360" s="6"/>
      <c r="BW360" s="6"/>
      <c r="BX360" s="6"/>
      <c r="BY360" s="6"/>
      <c r="BZ360" s="6"/>
      <c r="CE360" s="1" t="s">
        <v>2736</v>
      </c>
      <c r="CF360" s="1" t="s">
        <v>2738</v>
      </c>
    </row>
    <row r="361" spans="63:84" ht="15" customHeight="1">
      <c r="BK361" s="1"/>
      <c r="BO361" s="6"/>
      <c r="BP361" s="6"/>
      <c r="BQ361" s="6"/>
      <c r="BR361" s="6"/>
      <c r="BS361" s="6"/>
      <c r="BT361" s="6"/>
      <c r="BU361" s="6"/>
      <c r="BV361" s="6"/>
      <c r="BW361" s="6"/>
      <c r="BX361" s="6"/>
      <c r="BY361" s="6"/>
      <c r="BZ361" s="6"/>
      <c r="CE361" s="1" t="s">
        <v>2737</v>
      </c>
      <c r="CF361" s="1" t="s">
        <v>2739</v>
      </c>
    </row>
    <row r="362" spans="63:84" ht="15" customHeight="1">
      <c r="BK362" s="1"/>
      <c r="BO362" s="6"/>
      <c r="BP362" s="6"/>
      <c r="BQ362" s="6"/>
      <c r="BR362" s="6"/>
      <c r="BS362" s="6"/>
      <c r="BT362" s="6"/>
      <c r="BU362" s="6"/>
      <c r="BV362" s="6"/>
      <c r="BW362" s="6"/>
      <c r="BX362" s="6"/>
      <c r="BY362" s="6"/>
      <c r="BZ362" s="6"/>
      <c r="CE362" s="1" t="s">
        <v>2738</v>
      </c>
      <c r="CF362" s="1" t="s">
        <v>2740</v>
      </c>
    </row>
    <row r="363" spans="63:84" ht="15" customHeight="1">
      <c r="BK363" s="1"/>
      <c r="BO363" s="6"/>
      <c r="BP363" s="6"/>
      <c r="BQ363" s="6"/>
      <c r="BR363" s="6"/>
      <c r="BS363" s="6"/>
      <c r="BT363" s="6"/>
      <c r="BU363" s="6"/>
      <c r="BV363" s="6"/>
      <c r="BW363" s="6"/>
      <c r="BX363" s="6"/>
      <c r="BY363" s="6"/>
      <c r="BZ363" s="6"/>
      <c r="CE363" s="1" t="s">
        <v>2739</v>
      </c>
      <c r="CF363" s="1" t="s">
        <v>2741</v>
      </c>
    </row>
    <row r="364" spans="63:84" ht="15" customHeight="1">
      <c r="BK364" s="1"/>
      <c r="BO364" s="6"/>
      <c r="BP364" s="6"/>
      <c r="BQ364" s="6"/>
      <c r="BR364" s="6"/>
      <c r="BS364" s="6"/>
      <c r="BT364" s="6"/>
      <c r="BU364" s="6"/>
      <c r="BV364" s="6"/>
      <c r="BW364" s="6"/>
      <c r="BX364" s="6"/>
      <c r="BY364" s="6"/>
      <c r="BZ364" s="6"/>
      <c r="CE364" s="1" t="s">
        <v>2740</v>
      </c>
      <c r="CF364" s="1" t="s">
        <v>2742</v>
      </c>
    </row>
    <row r="365" spans="63:84" ht="15" customHeight="1">
      <c r="BK365" s="1"/>
      <c r="BO365" s="6"/>
      <c r="BP365" s="6"/>
      <c r="BQ365" s="6"/>
      <c r="BR365" s="6"/>
      <c r="BS365" s="6"/>
      <c r="BT365" s="6"/>
      <c r="BU365" s="6"/>
      <c r="BV365" s="6"/>
      <c r="BW365" s="6"/>
      <c r="BX365" s="6"/>
      <c r="BY365" s="6"/>
      <c r="BZ365" s="6"/>
      <c r="CE365" s="1" t="s">
        <v>2741</v>
      </c>
      <c r="CF365" s="1" t="s">
        <v>2743</v>
      </c>
    </row>
    <row r="366" spans="63:84" ht="15" customHeight="1">
      <c r="BK366" s="1"/>
      <c r="BO366" s="6"/>
      <c r="BP366" s="6"/>
      <c r="BQ366" s="6"/>
      <c r="BR366" s="6"/>
      <c r="BS366" s="6"/>
      <c r="BT366" s="6"/>
      <c r="BU366" s="6"/>
      <c r="BV366" s="6"/>
      <c r="BW366" s="6"/>
      <c r="BX366" s="6"/>
      <c r="BY366" s="6"/>
      <c r="BZ366" s="6"/>
      <c r="CE366" s="1" t="s">
        <v>2742</v>
      </c>
      <c r="CF366" s="1" t="s">
        <v>2744</v>
      </c>
    </row>
    <row r="367" spans="63:84" ht="15" customHeight="1">
      <c r="BK367" s="1"/>
      <c r="BO367" s="6"/>
      <c r="BP367" s="6"/>
      <c r="BQ367" s="6"/>
      <c r="BR367" s="6"/>
      <c r="BS367" s="6"/>
      <c r="BT367" s="6"/>
      <c r="BU367" s="6"/>
      <c r="BV367" s="6"/>
      <c r="BW367" s="6"/>
      <c r="BX367" s="6"/>
      <c r="BY367" s="6"/>
      <c r="BZ367" s="6"/>
      <c r="CE367" s="1" t="s">
        <v>2743</v>
      </c>
      <c r="CF367" s="1" t="s">
        <v>2745</v>
      </c>
    </row>
    <row r="368" spans="63:84" ht="15" customHeight="1">
      <c r="BK368" s="1"/>
      <c r="BO368" s="6"/>
      <c r="BP368" s="6"/>
      <c r="BQ368" s="6"/>
      <c r="BR368" s="6"/>
      <c r="BS368" s="6"/>
      <c r="BT368" s="6"/>
      <c r="BU368" s="6"/>
      <c r="BV368" s="6"/>
      <c r="BW368" s="6"/>
      <c r="BX368" s="6"/>
      <c r="BY368" s="6"/>
      <c r="BZ368" s="6"/>
      <c r="CE368" s="1" t="s">
        <v>2744</v>
      </c>
      <c r="CF368" s="1" t="s">
        <v>2746</v>
      </c>
    </row>
    <row r="369" spans="63:84" ht="15" customHeight="1">
      <c r="BK369" s="1"/>
      <c r="BO369" s="6"/>
      <c r="BP369" s="6"/>
      <c r="BQ369" s="6"/>
      <c r="BR369" s="6"/>
      <c r="BS369" s="6"/>
      <c r="BT369" s="6"/>
      <c r="BU369" s="6"/>
      <c r="BV369" s="6"/>
      <c r="BW369" s="6"/>
      <c r="BX369" s="6"/>
      <c r="BY369" s="6"/>
      <c r="BZ369" s="6"/>
      <c r="CE369" s="1" t="s">
        <v>2745</v>
      </c>
      <c r="CF369" s="1" t="s">
        <v>2747</v>
      </c>
    </row>
    <row r="370" spans="63:84" ht="15" customHeight="1">
      <c r="BK370" s="1"/>
      <c r="BO370" s="6"/>
      <c r="BP370" s="6"/>
      <c r="BQ370" s="6"/>
      <c r="BR370" s="6"/>
      <c r="BS370" s="6"/>
      <c r="BT370" s="6"/>
      <c r="BU370" s="6"/>
      <c r="BV370" s="6"/>
      <c r="BW370" s="6"/>
      <c r="BX370" s="6"/>
      <c r="BY370" s="6"/>
      <c r="BZ370" s="6"/>
      <c r="CE370" s="1" t="s">
        <v>2746</v>
      </c>
      <c r="CF370" s="1" t="s">
        <v>2748</v>
      </c>
    </row>
    <row r="371" spans="63:84" ht="15" customHeight="1">
      <c r="BK371" s="1"/>
      <c r="BO371" s="6"/>
      <c r="BP371" s="6"/>
      <c r="BQ371" s="6"/>
      <c r="BR371" s="6"/>
      <c r="BS371" s="6"/>
      <c r="BT371" s="6"/>
      <c r="BU371" s="6"/>
      <c r="BV371" s="6"/>
      <c r="BW371" s="6"/>
      <c r="BX371" s="6"/>
      <c r="BY371" s="6"/>
      <c r="BZ371" s="6"/>
      <c r="CE371" s="1" t="s">
        <v>2747</v>
      </c>
      <c r="CF371" s="1" t="s">
        <v>2749</v>
      </c>
    </row>
    <row r="372" spans="63:84" ht="15" customHeight="1">
      <c r="BK372" s="1"/>
      <c r="BO372" s="6"/>
      <c r="BP372" s="6"/>
      <c r="BQ372" s="6"/>
      <c r="BR372" s="6"/>
      <c r="BS372" s="6"/>
      <c r="BT372" s="6"/>
      <c r="BU372" s="6"/>
      <c r="BV372" s="6"/>
      <c r="BW372" s="6"/>
      <c r="BX372" s="6"/>
      <c r="BY372" s="6"/>
      <c r="BZ372" s="6"/>
      <c r="CE372" s="1" t="s">
        <v>2748</v>
      </c>
      <c r="CF372" s="1" t="s">
        <v>2750</v>
      </c>
    </row>
    <row r="373" spans="63:84" ht="15" customHeight="1">
      <c r="BK373" s="1"/>
      <c r="BO373" s="6"/>
      <c r="BP373" s="6"/>
      <c r="BQ373" s="6"/>
      <c r="BR373" s="6"/>
      <c r="BS373" s="6"/>
      <c r="BT373" s="6"/>
      <c r="BU373" s="6"/>
      <c r="BV373" s="6"/>
      <c r="BW373" s="6"/>
      <c r="BX373" s="6"/>
      <c r="BY373" s="6"/>
      <c r="BZ373" s="6"/>
      <c r="CE373" s="1" t="s">
        <v>2749</v>
      </c>
      <c r="CF373" s="1" t="s">
        <v>2751</v>
      </c>
    </row>
    <row r="374" spans="63:84" ht="15" customHeight="1">
      <c r="BK374" s="1"/>
      <c r="BO374" s="6"/>
      <c r="BP374" s="6"/>
      <c r="BQ374" s="6"/>
      <c r="BR374" s="6"/>
      <c r="BS374" s="6"/>
      <c r="BT374" s="6"/>
      <c r="BU374" s="6"/>
      <c r="BV374" s="6"/>
      <c r="BW374" s="6"/>
      <c r="BX374" s="6"/>
      <c r="BY374" s="6"/>
      <c r="BZ374" s="6"/>
      <c r="CE374" s="1" t="s">
        <v>2750</v>
      </c>
      <c r="CF374" s="1" t="s">
        <v>2752</v>
      </c>
    </row>
    <row r="375" spans="63:84" ht="15" customHeight="1">
      <c r="BK375" s="1"/>
      <c r="BO375" s="6"/>
      <c r="BP375" s="6"/>
      <c r="BQ375" s="6"/>
      <c r="BR375" s="6"/>
      <c r="BS375" s="6"/>
      <c r="BT375" s="6"/>
      <c r="BU375" s="6"/>
      <c r="BV375" s="6"/>
      <c r="BW375" s="6"/>
      <c r="BX375" s="6"/>
      <c r="BY375" s="6"/>
      <c r="BZ375" s="6"/>
      <c r="CE375" s="1" t="s">
        <v>2751</v>
      </c>
      <c r="CF375" s="1" t="s">
        <v>2753</v>
      </c>
    </row>
    <row r="376" spans="63:84" ht="15" customHeight="1">
      <c r="BK376" s="1"/>
      <c r="BO376" s="6"/>
      <c r="BP376" s="6"/>
      <c r="BQ376" s="6"/>
      <c r="BR376" s="6"/>
      <c r="BS376" s="6"/>
      <c r="BT376" s="6"/>
      <c r="BU376" s="6"/>
      <c r="BV376" s="6"/>
      <c r="BW376" s="6"/>
      <c r="BX376" s="6"/>
      <c r="BY376" s="6"/>
      <c r="BZ376" s="6"/>
      <c r="CE376" s="1" t="s">
        <v>2752</v>
      </c>
      <c r="CF376" s="1" t="s">
        <v>2754</v>
      </c>
    </row>
    <row r="377" spans="63:84" ht="15" customHeight="1">
      <c r="BK377" s="1"/>
      <c r="BO377" s="6"/>
      <c r="BP377" s="6"/>
      <c r="BQ377" s="6"/>
      <c r="BR377" s="6"/>
      <c r="BS377" s="6"/>
      <c r="BT377" s="6"/>
      <c r="BU377" s="6"/>
      <c r="BV377" s="6"/>
      <c r="BW377" s="6"/>
      <c r="BX377" s="6"/>
      <c r="BY377" s="6"/>
      <c r="BZ377" s="6"/>
      <c r="CE377" s="1" t="s">
        <v>2753</v>
      </c>
      <c r="CF377" s="1" t="s">
        <v>2755</v>
      </c>
    </row>
    <row r="378" spans="63:84" ht="15" customHeight="1">
      <c r="BK378" s="1"/>
      <c r="BO378" s="6"/>
      <c r="BP378" s="6"/>
      <c r="BQ378" s="6"/>
      <c r="BR378" s="6"/>
      <c r="BS378" s="6"/>
      <c r="BT378" s="6"/>
      <c r="BU378" s="6"/>
      <c r="BV378" s="6"/>
      <c r="BW378" s="6"/>
      <c r="BX378" s="6"/>
      <c r="BY378" s="6"/>
      <c r="BZ378" s="6"/>
      <c r="CE378" s="1" t="s">
        <v>2754</v>
      </c>
      <c r="CF378" s="1" t="s">
        <v>2756</v>
      </c>
    </row>
    <row r="379" spans="63:84" ht="15" customHeight="1">
      <c r="BK379" s="1"/>
      <c r="BO379" s="6"/>
      <c r="BP379" s="6"/>
      <c r="BQ379" s="6"/>
      <c r="BR379" s="6"/>
      <c r="BS379" s="6"/>
      <c r="BT379" s="6"/>
      <c r="BU379" s="6"/>
      <c r="BV379" s="6"/>
      <c r="BW379" s="6"/>
      <c r="BX379" s="6"/>
      <c r="BY379" s="6"/>
      <c r="BZ379" s="6"/>
      <c r="CE379" s="1" t="s">
        <v>2755</v>
      </c>
      <c r="CF379" s="1" t="s">
        <v>2757</v>
      </c>
    </row>
    <row r="380" spans="63:84" ht="15" customHeight="1">
      <c r="BK380" s="1"/>
      <c r="BO380" s="6"/>
      <c r="BP380" s="6"/>
      <c r="BQ380" s="6"/>
      <c r="BR380" s="6"/>
      <c r="BS380" s="6"/>
      <c r="BT380" s="6"/>
      <c r="BU380" s="6"/>
      <c r="BV380" s="6"/>
      <c r="BW380" s="6"/>
      <c r="BX380" s="6"/>
      <c r="BY380" s="6"/>
      <c r="BZ380" s="6"/>
      <c r="CE380" s="1" t="s">
        <v>2756</v>
      </c>
      <c r="CF380" s="1" t="s">
        <v>2758</v>
      </c>
    </row>
    <row r="381" spans="63:84" ht="15" customHeight="1">
      <c r="BK381" s="1"/>
      <c r="BO381" s="6"/>
      <c r="BP381" s="6"/>
      <c r="BQ381" s="6"/>
      <c r="BR381" s="6"/>
      <c r="BS381" s="6"/>
      <c r="BT381" s="6"/>
      <c r="BU381" s="6"/>
      <c r="BV381" s="6"/>
      <c r="BW381" s="6"/>
      <c r="BX381" s="6"/>
      <c r="BY381" s="6"/>
      <c r="BZ381" s="6"/>
      <c r="CE381" s="1" t="s">
        <v>2757</v>
      </c>
      <c r="CF381" s="1" t="s">
        <v>2759</v>
      </c>
    </row>
    <row r="382" spans="63:84" ht="15" customHeight="1">
      <c r="BK382" s="1"/>
      <c r="BO382" s="6"/>
      <c r="BP382" s="6"/>
      <c r="BQ382" s="6"/>
      <c r="BR382" s="6"/>
      <c r="BS382" s="6"/>
      <c r="BT382" s="6"/>
      <c r="BU382" s="6"/>
      <c r="BV382" s="6"/>
      <c r="BW382" s="6"/>
      <c r="BX382" s="6"/>
      <c r="BY382" s="6"/>
      <c r="BZ382" s="6"/>
      <c r="CE382" s="1" t="s">
        <v>2758</v>
      </c>
      <c r="CF382" s="1" t="s">
        <v>2760</v>
      </c>
    </row>
    <row r="383" spans="63:84" ht="15" customHeight="1">
      <c r="BK383" s="1"/>
      <c r="BO383" s="6"/>
      <c r="BP383" s="6"/>
      <c r="BQ383" s="6"/>
      <c r="BR383" s="6"/>
      <c r="BS383" s="6"/>
      <c r="BT383" s="6"/>
      <c r="BU383" s="6"/>
      <c r="BV383" s="6"/>
      <c r="BW383" s="6"/>
      <c r="BX383" s="6"/>
      <c r="BY383" s="6"/>
      <c r="BZ383" s="6"/>
      <c r="CE383" s="1" t="s">
        <v>2759</v>
      </c>
      <c r="CF383" s="1" t="s">
        <v>543</v>
      </c>
    </row>
    <row r="384" spans="63:84" ht="15" customHeight="1">
      <c r="BK384" s="1"/>
      <c r="BO384" s="6"/>
      <c r="BP384" s="6"/>
      <c r="BQ384" s="6"/>
      <c r="BR384" s="6"/>
      <c r="BS384" s="6"/>
      <c r="BT384" s="6"/>
      <c r="BU384" s="6"/>
      <c r="BV384" s="6"/>
      <c r="BW384" s="6"/>
      <c r="BX384" s="6"/>
      <c r="BY384" s="6"/>
      <c r="BZ384" s="6"/>
      <c r="CE384" s="1" t="s">
        <v>2760</v>
      </c>
      <c r="CF384" s="1" t="s">
        <v>584</v>
      </c>
    </row>
    <row r="385" spans="63:84" ht="15" customHeight="1">
      <c r="BK385" s="1"/>
      <c r="BO385" s="6"/>
      <c r="BP385" s="6"/>
      <c r="BQ385" s="6"/>
      <c r="BR385" s="6"/>
      <c r="BS385" s="6"/>
      <c r="BT385" s="6"/>
      <c r="BU385" s="6"/>
      <c r="BV385" s="6"/>
      <c r="BW385" s="6"/>
      <c r="BX385" s="6"/>
      <c r="BY385" s="6"/>
      <c r="BZ385" s="6"/>
      <c r="CE385" s="1" t="s">
        <v>543</v>
      </c>
      <c r="CF385" s="1" t="s">
        <v>2761</v>
      </c>
    </row>
    <row r="386" spans="63:84" ht="15" customHeight="1">
      <c r="BK386" s="1"/>
      <c r="BO386" s="6"/>
      <c r="BP386" s="6"/>
      <c r="BQ386" s="6"/>
      <c r="BR386" s="6"/>
      <c r="BS386" s="6"/>
      <c r="BT386" s="6"/>
      <c r="BU386" s="6"/>
      <c r="BV386" s="6"/>
      <c r="BW386" s="6"/>
      <c r="BX386" s="6"/>
      <c r="BY386" s="6"/>
      <c r="BZ386" s="6"/>
      <c r="CE386" s="1" t="s">
        <v>584</v>
      </c>
      <c r="CF386" s="1" t="s">
        <v>2762</v>
      </c>
    </row>
    <row r="387" spans="63:84" ht="15" customHeight="1">
      <c r="BK387" s="1"/>
      <c r="BO387" s="6"/>
      <c r="BP387" s="6"/>
      <c r="BQ387" s="6"/>
      <c r="BR387" s="6"/>
      <c r="BS387" s="6"/>
      <c r="BT387" s="6"/>
      <c r="BU387" s="6"/>
      <c r="BV387" s="6"/>
      <c r="BW387" s="6"/>
      <c r="BX387" s="6"/>
      <c r="BY387" s="6"/>
      <c r="BZ387" s="6"/>
      <c r="CE387" s="1" t="s">
        <v>2761</v>
      </c>
      <c r="CF387" s="1" t="s">
        <v>2763</v>
      </c>
    </row>
    <row r="388" spans="63:84" ht="15" customHeight="1">
      <c r="BK388" s="1"/>
      <c r="BO388" s="6"/>
      <c r="BP388" s="6"/>
      <c r="BQ388" s="6"/>
      <c r="BR388" s="6"/>
      <c r="BS388" s="6"/>
      <c r="BT388" s="6"/>
      <c r="BU388" s="6"/>
      <c r="BV388" s="6"/>
      <c r="BW388" s="6"/>
      <c r="BX388" s="6"/>
      <c r="BY388" s="6"/>
      <c r="BZ388" s="6"/>
      <c r="CE388" s="1" t="s">
        <v>2762</v>
      </c>
      <c r="CF388" s="1" t="s">
        <v>2764</v>
      </c>
    </row>
    <row r="389" spans="63:84" ht="15" customHeight="1">
      <c r="BK389" s="1"/>
      <c r="BO389" s="6"/>
      <c r="BP389" s="6"/>
      <c r="BQ389" s="6"/>
      <c r="BR389" s="6"/>
      <c r="BS389" s="6"/>
      <c r="BT389" s="6"/>
      <c r="BU389" s="6"/>
      <c r="BV389" s="6"/>
      <c r="BW389" s="6"/>
      <c r="BX389" s="6"/>
      <c r="BY389" s="6"/>
      <c r="BZ389" s="6"/>
      <c r="CE389" s="1" t="s">
        <v>2763</v>
      </c>
      <c r="CF389" s="1" t="s">
        <v>2765</v>
      </c>
    </row>
    <row r="390" spans="63:84" ht="15" customHeight="1">
      <c r="BK390" s="1"/>
      <c r="BO390" s="6"/>
      <c r="BP390" s="6"/>
      <c r="BQ390" s="6"/>
      <c r="BR390" s="6"/>
      <c r="BS390" s="6"/>
      <c r="BT390" s="6"/>
      <c r="BU390" s="6"/>
      <c r="BV390" s="6"/>
      <c r="BW390" s="6"/>
      <c r="BX390" s="6"/>
      <c r="BY390" s="6"/>
      <c r="BZ390" s="6"/>
      <c r="CE390" s="1" t="s">
        <v>2764</v>
      </c>
      <c r="CF390" s="1" t="s">
        <v>2766</v>
      </c>
    </row>
    <row r="391" spans="63:84" ht="15" customHeight="1">
      <c r="BK391" s="1"/>
      <c r="BO391" s="6"/>
      <c r="BP391" s="6"/>
      <c r="BQ391" s="6"/>
      <c r="BR391" s="6"/>
      <c r="BS391" s="6"/>
      <c r="BT391" s="6"/>
      <c r="BU391" s="6"/>
      <c r="BV391" s="6"/>
      <c r="BW391" s="6"/>
      <c r="BX391" s="6"/>
      <c r="BY391" s="6"/>
      <c r="BZ391" s="6"/>
      <c r="CE391" s="1" t="s">
        <v>2765</v>
      </c>
      <c r="CF391" s="1" t="s">
        <v>2767</v>
      </c>
    </row>
    <row r="392" spans="63:84" ht="15" customHeight="1">
      <c r="BK392" s="1"/>
      <c r="BO392" s="6"/>
      <c r="BP392" s="6"/>
      <c r="BQ392" s="6"/>
      <c r="BR392" s="6"/>
      <c r="BS392" s="6"/>
      <c r="BT392" s="6"/>
      <c r="BU392" s="6"/>
      <c r="BV392" s="6"/>
      <c r="BW392" s="6"/>
      <c r="BX392" s="6"/>
      <c r="BY392" s="6"/>
      <c r="BZ392" s="6"/>
      <c r="CE392" s="1" t="s">
        <v>2766</v>
      </c>
      <c r="CF392" s="1" t="s">
        <v>2768</v>
      </c>
    </row>
    <row r="393" spans="63:84" ht="15" customHeight="1">
      <c r="BK393" s="1"/>
      <c r="BO393" s="6"/>
      <c r="BP393" s="6"/>
      <c r="BQ393" s="6"/>
      <c r="BR393" s="6"/>
      <c r="BS393" s="6"/>
      <c r="BT393" s="6"/>
      <c r="BU393" s="6"/>
      <c r="BV393" s="6"/>
      <c r="BW393" s="6"/>
      <c r="BX393" s="6"/>
      <c r="BY393" s="6"/>
      <c r="BZ393" s="6"/>
      <c r="CE393" s="1" t="s">
        <v>2767</v>
      </c>
      <c r="CF393" s="1" t="s">
        <v>2769</v>
      </c>
    </row>
    <row r="394" spans="63:84" ht="15" customHeight="1">
      <c r="BK394" s="1"/>
      <c r="BO394" s="6"/>
      <c r="BP394" s="6"/>
      <c r="BQ394" s="6"/>
      <c r="BR394" s="6"/>
      <c r="BS394" s="6"/>
      <c r="BT394" s="6"/>
      <c r="BU394" s="6"/>
      <c r="BV394" s="6"/>
      <c r="BW394" s="6"/>
      <c r="BX394" s="6"/>
      <c r="BY394" s="6"/>
      <c r="BZ394" s="6"/>
      <c r="CE394" s="1" t="s">
        <v>2768</v>
      </c>
      <c r="CF394" s="1" t="s">
        <v>2770</v>
      </c>
    </row>
    <row r="395" spans="63:84" ht="15" customHeight="1">
      <c r="BK395" s="1"/>
      <c r="BO395" s="6"/>
      <c r="BP395" s="6"/>
      <c r="BQ395" s="6"/>
      <c r="BR395" s="6"/>
      <c r="BS395" s="6"/>
      <c r="BT395" s="6"/>
      <c r="BU395" s="6"/>
      <c r="BV395" s="6"/>
      <c r="BW395" s="6"/>
      <c r="BX395" s="6"/>
      <c r="BY395" s="6"/>
      <c r="BZ395" s="6"/>
      <c r="CE395" s="1" t="s">
        <v>2769</v>
      </c>
      <c r="CF395" s="1" t="s">
        <v>2771</v>
      </c>
    </row>
    <row r="396" spans="63:84" ht="15" customHeight="1">
      <c r="BK396" s="1"/>
      <c r="BO396" s="6"/>
      <c r="BP396" s="6"/>
      <c r="BQ396" s="6"/>
      <c r="BR396" s="6"/>
      <c r="BS396" s="6"/>
      <c r="BT396" s="6"/>
      <c r="BU396" s="6"/>
      <c r="BV396" s="6"/>
      <c r="BW396" s="6"/>
      <c r="BX396" s="6"/>
      <c r="BY396" s="6"/>
      <c r="BZ396" s="6"/>
      <c r="CE396" s="1" t="s">
        <v>2770</v>
      </c>
      <c r="CF396" s="1" t="s">
        <v>2772</v>
      </c>
    </row>
    <row r="397" spans="63:84" ht="15" customHeight="1">
      <c r="BK397" s="1"/>
      <c r="BO397" s="6"/>
      <c r="BP397" s="6"/>
      <c r="BQ397" s="6"/>
      <c r="BR397" s="6"/>
      <c r="BS397" s="6"/>
      <c r="BT397" s="6"/>
      <c r="BU397" s="6"/>
      <c r="BV397" s="6"/>
      <c r="BW397" s="6"/>
      <c r="BX397" s="6"/>
      <c r="BY397" s="6"/>
      <c r="BZ397" s="6"/>
      <c r="CE397" s="1" t="s">
        <v>2771</v>
      </c>
      <c r="CF397" s="1" t="s">
        <v>2773</v>
      </c>
    </row>
    <row r="398" spans="63:84" ht="15" customHeight="1">
      <c r="BK398" s="1"/>
      <c r="BO398" s="6"/>
      <c r="BP398" s="6"/>
      <c r="BQ398" s="6"/>
      <c r="BR398" s="6"/>
      <c r="BS398" s="6"/>
      <c r="BT398" s="6"/>
      <c r="BU398" s="6"/>
      <c r="BV398" s="6"/>
      <c r="BW398" s="6"/>
      <c r="BX398" s="6"/>
      <c r="BY398" s="6"/>
      <c r="BZ398" s="6"/>
      <c r="CE398" s="1" t="s">
        <v>2772</v>
      </c>
      <c r="CF398" s="1" t="s">
        <v>2774</v>
      </c>
    </row>
    <row r="399" spans="63:84" ht="15" customHeight="1">
      <c r="BK399" s="1"/>
      <c r="BO399" s="6"/>
      <c r="BP399" s="6"/>
      <c r="BQ399" s="6"/>
      <c r="BR399" s="6"/>
      <c r="BS399" s="6"/>
      <c r="BT399" s="6"/>
      <c r="BU399" s="6"/>
      <c r="BV399" s="6"/>
      <c r="BW399" s="6"/>
      <c r="BX399" s="6"/>
      <c r="BY399" s="6"/>
      <c r="BZ399" s="6"/>
      <c r="CE399" s="1" t="s">
        <v>2773</v>
      </c>
      <c r="CF399" s="1" t="s">
        <v>2775</v>
      </c>
    </row>
    <row r="400" spans="63:84" ht="15" customHeight="1">
      <c r="BK400" s="1"/>
      <c r="BO400" s="6"/>
      <c r="BP400" s="6"/>
      <c r="BQ400" s="6"/>
      <c r="BR400" s="6"/>
      <c r="BS400" s="6"/>
      <c r="BT400" s="6"/>
      <c r="BU400" s="6"/>
      <c r="BV400" s="6"/>
      <c r="BW400" s="6"/>
      <c r="BX400" s="6"/>
      <c r="BY400" s="6"/>
      <c r="BZ400" s="6"/>
      <c r="CE400" s="1" t="s">
        <v>2774</v>
      </c>
      <c r="CF400" s="1" t="s">
        <v>2776</v>
      </c>
    </row>
    <row r="401" spans="63:84" ht="15" customHeight="1">
      <c r="BK401" s="1"/>
      <c r="BO401" s="6"/>
      <c r="BP401" s="6"/>
      <c r="BQ401" s="6"/>
      <c r="BR401" s="6"/>
      <c r="BS401" s="6"/>
      <c r="BT401" s="6"/>
      <c r="BU401" s="6"/>
      <c r="BV401" s="6"/>
      <c r="BW401" s="6"/>
      <c r="BX401" s="6"/>
      <c r="BY401" s="6"/>
      <c r="BZ401" s="6"/>
      <c r="CE401" s="1" t="s">
        <v>2775</v>
      </c>
      <c r="CF401" s="1" t="s">
        <v>2777</v>
      </c>
    </row>
    <row r="402" spans="63:84" ht="15" customHeight="1">
      <c r="BK402" s="1"/>
      <c r="BO402" s="6"/>
      <c r="BP402" s="6"/>
      <c r="BQ402" s="6"/>
      <c r="BR402" s="6"/>
      <c r="BS402" s="6"/>
      <c r="BT402" s="6"/>
      <c r="BU402" s="6"/>
      <c r="BV402" s="6"/>
      <c r="BW402" s="6"/>
      <c r="BX402" s="6"/>
      <c r="BY402" s="6"/>
      <c r="BZ402" s="6"/>
      <c r="CE402" s="1" t="s">
        <v>2776</v>
      </c>
      <c r="CF402" s="1" t="s">
        <v>2778</v>
      </c>
    </row>
    <row r="403" spans="63:84" ht="15" customHeight="1">
      <c r="BK403" s="1"/>
      <c r="BO403" s="6"/>
      <c r="BP403" s="6"/>
      <c r="BQ403" s="6"/>
      <c r="BR403" s="6"/>
      <c r="BS403" s="6"/>
      <c r="BT403" s="6"/>
      <c r="BU403" s="6"/>
      <c r="BV403" s="6"/>
      <c r="BW403" s="6"/>
      <c r="BX403" s="6"/>
      <c r="BY403" s="6"/>
      <c r="BZ403" s="6"/>
      <c r="CE403" s="1" t="s">
        <v>2777</v>
      </c>
      <c r="CF403" s="1" t="s">
        <v>2779</v>
      </c>
    </row>
    <row r="404" spans="63:84" ht="15" customHeight="1">
      <c r="BK404" s="1"/>
      <c r="BO404" s="6"/>
      <c r="BP404" s="6"/>
      <c r="BQ404" s="6"/>
      <c r="BR404" s="6"/>
      <c r="BS404" s="6"/>
      <c r="BT404" s="6"/>
      <c r="BU404" s="6"/>
      <c r="BV404" s="6"/>
      <c r="BW404" s="6"/>
      <c r="BX404" s="6"/>
      <c r="BY404" s="6"/>
      <c r="BZ404" s="6"/>
      <c r="CE404" s="1" t="s">
        <v>2778</v>
      </c>
      <c r="CF404" s="1" t="s">
        <v>2780</v>
      </c>
    </row>
    <row r="405" spans="63:84" ht="15" customHeight="1">
      <c r="BK405" s="1"/>
      <c r="BO405" s="6"/>
      <c r="BP405" s="6"/>
      <c r="BQ405" s="6"/>
      <c r="BR405" s="6"/>
      <c r="BS405" s="6"/>
      <c r="BT405" s="6"/>
      <c r="BU405" s="6"/>
      <c r="BV405" s="6"/>
      <c r="BW405" s="6"/>
      <c r="BX405" s="6"/>
      <c r="BY405" s="6"/>
      <c r="BZ405" s="6"/>
      <c r="CE405" s="1" t="s">
        <v>2779</v>
      </c>
      <c r="CF405" s="1" t="s">
        <v>2781</v>
      </c>
    </row>
    <row r="406" spans="63:84" ht="15" customHeight="1">
      <c r="BK406" s="1"/>
      <c r="BO406" s="6"/>
      <c r="BP406" s="6"/>
      <c r="BQ406" s="6"/>
      <c r="BR406" s="6"/>
      <c r="BS406" s="6"/>
      <c r="BT406" s="6"/>
      <c r="BU406" s="6"/>
      <c r="BV406" s="6"/>
      <c r="BW406" s="6"/>
      <c r="BX406" s="6"/>
      <c r="BY406" s="6"/>
      <c r="BZ406" s="6"/>
      <c r="CE406" s="1" t="s">
        <v>2780</v>
      </c>
      <c r="CF406" s="1" t="s">
        <v>2782</v>
      </c>
    </row>
    <row r="407" spans="63:84" ht="15" customHeight="1">
      <c r="BK407" s="1"/>
      <c r="BO407" s="6"/>
      <c r="BP407" s="6"/>
      <c r="BQ407" s="6"/>
      <c r="BR407" s="6"/>
      <c r="BS407" s="6"/>
      <c r="BT407" s="6"/>
      <c r="BU407" s="6"/>
      <c r="BV407" s="6"/>
      <c r="BW407" s="6"/>
      <c r="BX407" s="6"/>
      <c r="BY407" s="6"/>
      <c r="BZ407" s="6"/>
      <c r="CE407" s="1" t="s">
        <v>2781</v>
      </c>
      <c r="CF407" s="1" t="s">
        <v>2783</v>
      </c>
    </row>
    <row r="408" spans="63:84" ht="15" customHeight="1">
      <c r="BK408" s="1"/>
      <c r="BO408" s="6"/>
      <c r="BP408" s="6"/>
      <c r="BQ408" s="6"/>
      <c r="BR408" s="6"/>
      <c r="BS408" s="6"/>
      <c r="BT408" s="6"/>
      <c r="BU408" s="6"/>
      <c r="BV408" s="6"/>
      <c r="BW408" s="6"/>
      <c r="BX408" s="6"/>
      <c r="BY408" s="6"/>
      <c r="BZ408" s="6"/>
      <c r="CE408" s="1" t="s">
        <v>2782</v>
      </c>
      <c r="CF408" s="1" t="s">
        <v>2784</v>
      </c>
    </row>
    <row r="409" spans="63:84" ht="15" customHeight="1">
      <c r="BK409" s="1"/>
      <c r="BO409" s="6"/>
      <c r="BP409" s="6"/>
      <c r="BQ409" s="6"/>
      <c r="BR409" s="6"/>
      <c r="BS409" s="6"/>
      <c r="BT409" s="6"/>
      <c r="BU409" s="6"/>
      <c r="BV409" s="6"/>
      <c r="BW409" s="6"/>
      <c r="BX409" s="6"/>
      <c r="BY409" s="6"/>
      <c r="BZ409" s="6"/>
      <c r="CE409" s="1" t="s">
        <v>2783</v>
      </c>
      <c r="CF409" s="1" t="s">
        <v>2785</v>
      </c>
    </row>
    <row r="410" spans="63:84" ht="15" customHeight="1">
      <c r="BK410" s="1"/>
      <c r="BO410" s="6"/>
      <c r="BP410" s="6"/>
      <c r="BQ410" s="6"/>
      <c r="BR410" s="6"/>
      <c r="BS410" s="6"/>
      <c r="BT410" s="6"/>
      <c r="BU410" s="6"/>
      <c r="BV410" s="6"/>
      <c r="BW410" s="6"/>
      <c r="BX410" s="6"/>
      <c r="BY410" s="6"/>
      <c r="BZ410" s="6"/>
      <c r="CE410" s="1" t="s">
        <v>2784</v>
      </c>
      <c r="CF410" s="1" t="s">
        <v>543</v>
      </c>
    </row>
    <row r="411" spans="63:84" ht="15" customHeight="1">
      <c r="BK411" s="1"/>
      <c r="BO411" s="6"/>
      <c r="BP411" s="6"/>
      <c r="BQ411" s="6"/>
      <c r="BR411" s="6"/>
      <c r="BS411" s="6"/>
      <c r="BT411" s="6"/>
      <c r="BU411" s="6"/>
      <c r="BV411" s="6"/>
      <c r="BW411" s="6"/>
      <c r="BX411" s="6"/>
      <c r="BY411" s="6"/>
      <c r="BZ411" s="6"/>
      <c r="CE411" s="1" t="s">
        <v>2785</v>
      </c>
      <c r="CF411" s="1" t="s">
        <v>585</v>
      </c>
    </row>
    <row r="412" spans="63:84" ht="15" customHeight="1">
      <c r="BK412" s="1"/>
      <c r="BO412" s="6"/>
      <c r="BP412" s="6"/>
      <c r="BQ412" s="6"/>
      <c r="BR412" s="6"/>
      <c r="BS412" s="6"/>
      <c r="BT412" s="6"/>
      <c r="BU412" s="6"/>
      <c r="BV412" s="6"/>
      <c r="BW412" s="6"/>
      <c r="BX412" s="6"/>
      <c r="BY412" s="6"/>
      <c r="BZ412" s="6"/>
      <c r="CE412" s="1" t="s">
        <v>543</v>
      </c>
      <c r="CF412" s="1" t="s">
        <v>2786</v>
      </c>
    </row>
    <row r="413" spans="63:84" ht="15" customHeight="1">
      <c r="BK413" s="1"/>
      <c r="BO413" s="6"/>
      <c r="BP413" s="6"/>
      <c r="BQ413" s="6"/>
      <c r="BR413" s="6"/>
      <c r="BS413" s="6"/>
      <c r="BT413" s="6"/>
      <c r="BU413" s="6"/>
      <c r="BV413" s="6"/>
      <c r="BW413" s="6"/>
      <c r="BX413" s="6"/>
      <c r="BY413" s="6"/>
      <c r="BZ413" s="6"/>
      <c r="CE413" s="1" t="s">
        <v>585</v>
      </c>
      <c r="CF413" s="1" t="s">
        <v>2787</v>
      </c>
    </row>
    <row r="414" spans="63:84" ht="15" customHeight="1">
      <c r="BK414" s="1"/>
      <c r="BO414" s="6"/>
      <c r="BP414" s="6"/>
      <c r="BQ414" s="6"/>
      <c r="BR414" s="6"/>
      <c r="BS414" s="6"/>
      <c r="BT414" s="6"/>
      <c r="BU414" s="6"/>
      <c r="BV414" s="6"/>
      <c r="BW414" s="6"/>
      <c r="BX414" s="6"/>
      <c r="BY414" s="6"/>
      <c r="BZ414" s="6"/>
      <c r="CE414" s="1" t="s">
        <v>2786</v>
      </c>
      <c r="CF414" s="1" t="s">
        <v>2788</v>
      </c>
    </row>
    <row r="415" spans="63:84" ht="15" customHeight="1">
      <c r="BK415" s="1"/>
      <c r="BO415" s="6"/>
      <c r="BP415" s="6"/>
      <c r="BQ415" s="6"/>
      <c r="BR415" s="6"/>
      <c r="BS415" s="6"/>
      <c r="BT415" s="6"/>
      <c r="BU415" s="6"/>
      <c r="BV415" s="6"/>
      <c r="BW415" s="6"/>
      <c r="BX415" s="6"/>
      <c r="BY415" s="6"/>
      <c r="BZ415" s="6"/>
      <c r="CE415" s="1" t="s">
        <v>2787</v>
      </c>
      <c r="CF415" s="1" t="s">
        <v>2789</v>
      </c>
    </row>
    <row r="416" spans="63:84" ht="15" customHeight="1">
      <c r="BK416" s="1"/>
      <c r="BO416" s="6"/>
      <c r="BP416" s="6"/>
      <c r="BQ416" s="6"/>
      <c r="BR416" s="6"/>
      <c r="BS416" s="6"/>
      <c r="BT416" s="6"/>
      <c r="BU416" s="6"/>
      <c r="BV416" s="6"/>
      <c r="BW416" s="6"/>
      <c r="BX416" s="6"/>
      <c r="BY416" s="6"/>
      <c r="BZ416" s="6"/>
      <c r="CE416" s="1" t="s">
        <v>2788</v>
      </c>
      <c r="CF416" s="1" t="s">
        <v>2790</v>
      </c>
    </row>
    <row r="417" spans="63:84" ht="15" customHeight="1">
      <c r="BK417" s="1"/>
      <c r="BO417" s="6"/>
      <c r="BP417" s="6"/>
      <c r="BQ417" s="6"/>
      <c r="BR417" s="6"/>
      <c r="BS417" s="6"/>
      <c r="BT417" s="6"/>
      <c r="BU417" s="6"/>
      <c r="BV417" s="6"/>
      <c r="BW417" s="6"/>
      <c r="BX417" s="6"/>
      <c r="BY417" s="6"/>
      <c r="BZ417" s="6"/>
      <c r="CE417" s="1" t="s">
        <v>2789</v>
      </c>
      <c r="CF417" s="1" t="s">
        <v>2791</v>
      </c>
    </row>
    <row r="418" spans="63:84" ht="15" customHeight="1">
      <c r="BK418" s="1"/>
      <c r="BO418" s="6"/>
      <c r="BP418" s="6"/>
      <c r="BQ418" s="6"/>
      <c r="BR418" s="6"/>
      <c r="BS418" s="6"/>
      <c r="BT418" s="6"/>
      <c r="BU418" s="6"/>
      <c r="BV418" s="6"/>
      <c r="BW418" s="6"/>
      <c r="BX418" s="6"/>
      <c r="BY418" s="6"/>
      <c r="BZ418" s="6"/>
      <c r="CE418" s="1" t="s">
        <v>2790</v>
      </c>
      <c r="CF418" s="1" t="s">
        <v>2792</v>
      </c>
    </row>
    <row r="419" spans="63:84" ht="15" customHeight="1">
      <c r="BK419" s="1"/>
      <c r="BO419" s="6"/>
      <c r="BP419" s="6"/>
      <c r="BQ419" s="6"/>
      <c r="BR419" s="6"/>
      <c r="BS419" s="6"/>
      <c r="BT419" s="6"/>
      <c r="BU419" s="6"/>
      <c r="BV419" s="6"/>
      <c r="BW419" s="6"/>
      <c r="BX419" s="6"/>
      <c r="BY419" s="6"/>
      <c r="BZ419" s="6"/>
      <c r="CE419" s="1" t="s">
        <v>2791</v>
      </c>
      <c r="CF419" s="1" t="s">
        <v>2793</v>
      </c>
    </row>
    <row r="420" spans="63:84" ht="15" customHeight="1">
      <c r="BK420" s="1"/>
      <c r="BO420" s="6"/>
      <c r="BP420" s="6"/>
      <c r="BQ420" s="6"/>
      <c r="BR420" s="6"/>
      <c r="BS420" s="6"/>
      <c r="BT420" s="6"/>
      <c r="BU420" s="6"/>
      <c r="BV420" s="6"/>
      <c r="BW420" s="6"/>
      <c r="BX420" s="6"/>
      <c r="BY420" s="6"/>
      <c r="BZ420" s="6"/>
      <c r="CE420" s="1" t="s">
        <v>2792</v>
      </c>
      <c r="CF420" s="1" t="s">
        <v>2794</v>
      </c>
    </row>
    <row r="421" spans="63:84" ht="15" customHeight="1">
      <c r="BK421" s="1"/>
      <c r="BO421" s="6"/>
      <c r="BP421" s="6"/>
      <c r="BQ421" s="6"/>
      <c r="BR421" s="6"/>
      <c r="BS421" s="6"/>
      <c r="BT421" s="6"/>
      <c r="BU421" s="6"/>
      <c r="BV421" s="6"/>
      <c r="BW421" s="6"/>
      <c r="BX421" s="6"/>
      <c r="BY421" s="6"/>
      <c r="BZ421" s="6"/>
      <c r="CE421" s="1" t="s">
        <v>2793</v>
      </c>
      <c r="CF421" s="1" t="s">
        <v>2795</v>
      </c>
    </row>
    <row r="422" spans="63:84" ht="15" customHeight="1">
      <c r="BK422" s="1"/>
      <c r="BO422" s="6"/>
      <c r="BP422" s="6"/>
      <c r="BQ422" s="6"/>
      <c r="BR422" s="6"/>
      <c r="BS422" s="6"/>
      <c r="BT422" s="6"/>
      <c r="BU422" s="6"/>
      <c r="BV422" s="6"/>
      <c r="BW422" s="6"/>
      <c r="BX422" s="6"/>
      <c r="BY422" s="6"/>
      <c r="BZ422" s="6"/>
      <c r="CE422" s="1" t="s">
        <v>2794</v>
      </c>
      <c r="CF422" s="1" t="s">
        <v>2796</v>
      </c>
    </row>
    <row r="423" spans="63:84" ht="15" customHeight="1">
      <c r="BK423" s="1"/>
      <c r="BO423" s="6"/>
      <c r="BP423" s="6"/>
      <c r="BQ423" s="6"/>
      <c r="BR423" s="6"/>
      <c r="BS423" s="6"/>
      <c r="BT423" s="6"/>
      <c r="BU423" s="6"/>
      <c r="BV423" s="6"/>
      <c r="BW423" s="6"/>
      <c r="BX423" s="6"/>
      <c r="BY423" s="6"/>
      <c r="BZ423" s="6"/>
      <c r="CE423" s="1" t="s">
        <v>2795</v>
      </c>
      <c r="CF423" s="1" t="s">
        <v>2797</v>
      </c>
    </row>
    <row r="424" spans="63:84" ht="15" customHeight="1">
      <c r="BK424" s="1"/>
      <c r="BO424" s="6"/>
      <c r="BP424" s="6"/>
      <c r="BQ424" s="6"/>
      <c r="BR424" s="6"/>
      <c r="BS424" s="6"/>
      <c r="BT424" s="6"/>
      <c r="BU424" s="6"/>
      <c r="BV424" s="6"/>
      <c r="BW424" s="6"/>
      <c r="BX424" s="6"/>
      <c r="BY424" s="6"/>
      <c r="BZ424" s="6"/>
      <c r="CE424" s="1" t="s">
        <v>2796</v>
      </c>
      <c r="CF424" s="1" t="s">
        <v>2798</v>
      </c>
    </row>
    <row r="425" spans="63:84" ht="15" customHeight="1">
      <c r="BK425" s="1"/>
      <c r="BO425" s="6"/>
      <c r="BP425" s="6"/>
      <c r="BQ425" s="6"/>
      <c r="BR425" s="6"/>
      <c r="BS425" s="6"/>
      <c r="BT425" s="6"/>
      <c r="BU425" s="6"/>
      <c r="BV425" s="6"/>
      <c r="BW425" s="6"/>
      <c r="BX425" s="6"/>
      <c r="BY425" s="6"/>
      <c r="BZ425" s="6"/>
      <c r="CE425" s="1" t="s">
        <v>2797</v>
      </c>
      <c r="CF425" s="1" t="s">
        <v>2799</v>
      </c>
    </row>
    <row r="426" spans="63:84" ht="15" customHeight="1">
      <c r="BK426" s="1"/>
      <c r="BO426" s="6"/>
      <c r="BP426" s="6"/>
      <c r="BQ426" s="6"/>
      <c r="BR426" s="6"/>
      <c r="BS426" s="6"/>
      <c r="BT426" s="6"/>
      <c r="BU426" s="6"/>
      <c r="BV426" s="6"/>
      <c r="BW426" s="6"/>
      <c r="BX426" s="6"/>
      <c r="BY426" s="6"/>
      <c r="BZ426" s="6"/>
      <c r="CE426" s="1" t="s">
        <v>2798</v>
      </c>
      <c r="CF426" s="1" t="s">
        <v>2800</v>
      </c>
    </row>
    <row r="427" spans="63:84" ht="15" customHeight="1">
      <c r="BK427" s="1"/>
      <c r="BO427" s="6"/>
      <c r="BP427" s="6"/>
      <c r="BQ427" s="6"/>
      <c r="BR427" s="6"/>
      <c r="BS427" s="6"/>
      <c r="BT427" s="6"/>
      <c r="BU427" s="6"/>
      <c r="BV427" s="6"/>
      <c r="BW427" s="6"/>
      <c r="BX427" s="6"/>
      <c r="BY427" s="6"/>
      <c r="BZ427" s="6"/>
      <c r="CE427" s="1" t="s">
        <v>2799</v>
      </c>
      <c r="CF427" s="1" t="s">
        <v>2801</v>
      </c>
    </row>
    <row r="428" spans="63:84" ht="15" customHeight="1">
      <c r="BK428" s="1"/>
      <c r="BO428" s="6"/>
      <c r="BP428" s="6"/>
      <c r="BQ428" s="6"/>
      <c r="BR428" s="6"/>
      <c r="BS428" s="6"/>
      <c r="BT428" s="6"/>
      <c r="BU428" s="6"/>
      <c r="BV428" s="6"/>
      <c r="BW428" s="6"/>
      <c r="BX428" s="6"/>
      <c r="BY428" s="6"/>
      <c r="BZ428" s="6"/>
      <c r="CE428" s="1" t="s">
        <v>2800</v>
      </c>
      <c r="CF428" s="1" t="s">
        <v>2802</v>
      </c>
    </row>
    <row r="429" spans="63:84" ht="15" customHeight="1">
      <c r="BK429" s="1"/>
      <c r="BO429" s="6"/>
      <c r="BP429" s="6"/>
      <c r="BQ429" s="6"/>
      <c r="BR429" s="6"/>
      <c r="BS429" s="6"/>
      <c r="BT429" s="6"/>
      <c r="BU429" s="6"/>
      <c r="BV429" s="6"/>
      <c r="BW429" s="6"/>
      <c r="BX429" s="6"/>
      <c r="BY429" s="6"/>
      <c r="BZ429" s="6"/>
      <c r="CE429" s="1" t="s">
        <v>2801</v>
      </c>
      <c r="CF429" s="1" t="s">
        <v>2803</v>
      </c>
    </row>
    <row r="430" spans="63:84" ht="15" customHeight="1">
      <c r="BK430" s="1"/>
      <c r="BO430" s="6"/>
      <c r="BP430" s="6"/>
      <c r="BQ430" s="6"/>
      <c r="BR430" s="6"/>
      <c r="BS430" s="6"/>
      <c r="BT430" s="6"/>
      <c r="BU430" s="6"/>
      <c r="BV430" s="6"/>
      <c r="BW430" s="6"/>
      <c r="BX430" s="6"/>
      <c r="BY430" s="6"/>
      <c r="BZ430" s="6"/>
      <c r="CE430" s="1" t="s">
        <v>2802</v>
      </c>
      <c r="CF430" s="1" t="s">
        <v>2804</v>
      </c>
    </row>
    <row r="431" spans="63:84" ht="15" customHeight="1">
      <c r="BK431" s="1"/>
      <c r="BO431" s="6"/>
      <c r="BP431" s="6"/>
      <c r="BQ431" s="6"/>
      <c r="BR431" s="6"/>
      <c r="BS431" s="6"/>
      <c r="BT431" s="6"/>
      <c r="BU431" s="6"/>
      <c r="BV431" s="6"/>
      <c r="BW431" s="6"/>
      <c r="BX431" s="6"/>
      <c r="BY431" s="6"/>
      <c r="BZ431" s="6"/>
      <c r="CE431" s="1" t="s">
        <v>2803</v>
      </c>
      <c r="CF431" s="1" t="s">
        <v>2805</v>
      </c>
    </row>
    <row r="432" spans="63:84" ht="15" customHeight="1">
      <c r="BK432" s="1"/>
      <c r="BO432" s="6"/>
      <c r="BP432" s="6"/>
      <c r="BQ432" s="6"/>
      <c r="BR432" s="6"/>
      <c r="BS432" s="6"/>
      <c r="BT432" s="6"/>
      <c r="BU432" s="6"/>
      <c r="BV432" s="6"/>
      <c r="BW432" s="6"/>
      <c r="BX432" s="6"/>
      <c r="BY432" s="6"/>
      <c r="BZ432" s="6"/>
      <c r="CE432" s="1" t="s">
        <v>2804</v>
      </c>
      <c r="CF432" s="1" t="s">
        <v>2806</v>
      </c>
    </row>
    <row r="433" spans="63:84" ht="15" customHeight="1">
      <c r="BK433" s="1"/>
      <c r="BO433" s="6"/>
      <c r="BP433" s="6"/>
      <c r="BQ433" s="6"/>
      <c r="BR433" s="6"/>
      <c r="BS433" s="6"/>
      <c r="BT433" s="6"/>
      <c r="BU433" s="6"/>
      <c r="BV433" s="6"/>
      <c r="BW433" s="6"/>
      <c r="BX433" s="6"/>
      <c r="BY433" s="6"/>
      <c r="BZ433" s="6"/>
      <c r="CE433" s="1" t="s">
        <v>2805</v>
      </c>
      <c r="CF433" s="1" t="s">
        <v>2807</v>
      </c>
    </row>
    <row r="434" spans="63:84" ht="15" customHeight="1">
      <c r="BK434" s="1"/>
      <c r="BO434" s="6"/>
      <c r="BP434" s="6"/>
      <c r="BQ434" s="6"/>
      <c r="BR434" s="6"/>
      <c r="BS434" s="6"/>
      <c r="BT434" s="6"/>
      <c r="BU434" s="6"/>
      <c r="BV434" s="6"/>
      <c r="BW434" s="6"/>
      <c r="BX434" s="6"/>
      <c r="BY434" s="6"/>
      <c r="BZ434" s="6"/>
      <c r="CE434" s="1" t="s">
        <v>2806</v>
      </c>
      <c r="CF434" s="1" t="s">
        <v>2808</v>
      </c>
    </row>
    <row r="435" spans="63:84" ht="15" customHeight="1">
      <c r="BK435" s="1"/>
      <c r="BO435" s="6"/>
      <c r="BP435" s="6"/>
      <c r="BQ435" s="6"/>
      <c r="BR435" s="6"/>
      <c r="BS435" s="6"/>
      <c r="BT435" s="6"/>
      <c r="BU435" s="6"/>
      <c r="BV435" s="6"/>
      <c r="BW435" s="6"/>
      <c r="BX435" s="6"/>
      <c r="BY435" s="6"/>
      <c r="BZ435" s="6"/>
      <c r="CE435" s="1" t="s">
        <v>2807</v>
      </c>
      <c r="CF435" s="1" t="s">
        <v>2809</v>
      </c>
    </row>
    <row r="436" spans="63:84" ht="15" customHeight="1">
      <c r="BK436" s="1"/>
      <c r="BO436" s="6"/>
      <c r="BP436" s="6"/>
      <c r="BQ436" s="6"/>
      <c r="BR436" s="6"/>
      <c r="BS436" s="6"/>
      <c r="BT436" s="6"/>
      <c r="BU436" s="6"/>
      <c r="BV436" s="6"/>
      <c r="BW436" s="6"/>
      <c r="BX436" s="6"/>
      <c r="BY436" s="6"/>
      <c r="BZ436" s="6"/>
      <c r="CE436" s="1" t="s">
        <v>2808</v>
      </c>
      <c r="CF436" s="1" t="s">
        <v>2810</v>
      </c>
    </row>
    <row r="437" spans="63:84" ht="15" customHeight="1">
      <c r="BK437" s="1"/>
      <c r="BO437" s="6"/>
      <c r="BP437" s="6"/>
      <c r="BQ437" s="6"/>
      <c r="BR437" s="6"/>
      <c r="BS437" s="6"/>
      <c r="BT437" s="6"/>
      <c r="BU437" s="6"/>
      <c r="BV437" s="6"/>
      <c r="BW437" s="6"/>
      <c r="BX437" s="6"/>
      <c r="BY437" s="6"/>
      <c r="BZ437" s="6"/>
      <c r="CE437" s="1" t="s">
        <v>2809</v>
      </c>
      <c r="CF437" s="1" t="s">
        <v>2811</v>
      </c>
    </row>
    <row r="438" spans="63:84" ht="15" customHeight="1">
      <c r="BK438" s="1"/>
      <c r="BO438" s="6"/>
      <c r="BP438" s="6"/>
      <c r="BQ438" s="6"/>
      <c r="BR438" s="6"/>
      <c r="BS438" s="6"/>
      <c r="BT438" s="6"/>
      <c r="BU438" s="6"/>
      <c r="BV438" s="6"/>
      <c r="BW438" s="6"/>
      <c r="BX438" s="6"/>
      <c r="BY438" s="6"/>
      <c r="BZ438" s="6"/>
      <c r="CE438" s="1" t="s">
        <v>2810</v>
      </c>
      <c r="CF438" s="1" t="s">
        <v>2812</v>
      </c>
    </row>
    <row r="439" spans="63:84" ht="15" customHeight="1">
      <c r="BK439" s="1"/>
      <c r="BO439" s="6"/>
      <c r="BP439" s="6"/>
      <c r="BQ439" s="6"/>
      <c r="BR439" s="6"/>
      <c r="BS439" s="6"/>
      <c r="BT439" s="6"/>
      <c r="BU439" s="6"/>
      <c r="BV439" s="6"/>
      <c r="BW439" s="6"/>
      <c r="BX439" s="6"/>
      <c r="BY439" s="6"/>
      <c r="BZ439" s="6"/>
      <c r="CE439" s="1" t="s">
        <v>2811</v>
      </c>
      <c r="CF439" s="1" t="s">
        <v>2813</v>
      </c>
    </row>
    <row r="440" spans="63:84" ht="15" customHeight="1">
      <c r="BK440" s="1"/>
      <c r="BO440" s="6"/>
      <c r="BP440" s="6"/>
      <c r="BQ440" s="6"/>
      <c r="BR440" s="6"/>
      <c r="BS440" s="6"/>
      <c r="BT440" s="6"/>
      <c r="BU440" s="6"/>
      <c r="BV440" s="6"/>
      <c r="BW440" s="6"/>
      <c r="BX440" s="6"/>
      <c r="BY440" s="6"/>
      <c r="BZ440" s="6"/>
      <c r="CE440" s="1" t="s">
        <v>2812</v>
      </c>
      <c r="CF440" s="1" t="s">
        <v>2814</v>
      </c>
    </row>
    <row r="441" spans="63:84" ht="15" customHeight="1">
      <c r="BK441" s="1"/>
      <c r="BO441" s="6"/>
      <c r="BP441" s="6"/>
      <c r="BQ441" s="6"/>
      <c r="BR441" s="6"/>
      <c r="BS441" s="6"/>
      <c r="BT441" s="6"/>
      <c r="BU441" s="6"/>
      <c r="BV441" s="6"/>
      <c r="BW441" s="6"/>
      <c r="BX441" s="6"/>
      <c r="BY441" s="6"/>
      <c r="BZ441" s="6"/>
      <c r="CE441" s="1" t="s">
        <v>2813</v>
      </c>
      <c r="CF441" s="1" t="s">
        <v>2815</v>
      </c>
    </row>
    <row r="442" spans="63:84" ht="15" customHeight="1">
      <c r="BK442" s="1"/>
      <c r="BO442" s="6"/>
      <c r="BP442" s="6"/>
      <c r="BQ442" s="6"/>
      <c r="BR442" s="6"/>
      <c r="BS442" s="6"/>
      <c r="BT442" s="6"/>
      <c r="BU442" s="6"/>
      <c r="BV442" s="6"/>
      <c r="BW442" s="6"/>
      <c r="BX442" s="6"/>
      <c r="BY442" s="6"/>
      <c r="BZ442" s="6"/>
      <c r="CE442" s="1" t="s">
        <v>2814</v>
      </c>
      <c r="CF442" s="1" t="s">
        <v>2816</v>
      </c>
    </row>
    <row r="443" spans="63:84" ht="15" customHeight="1">
      <c r="BK443" s="1"/>
      <c r="BO443" s="6"/>
      <c r="BP443" s="6"/>
      <c r="BQ443" s="6"/>
      <c r="BR443" s="6"/>
      <c r="BS443" s="6"/>
      <c r="BT443" s="6"/>
      <c r="BU443" s="6"/>
      <c r="BV443" s="6"/>
      <c r="BW443" s="6"/>
      <c r="BX443" s="6"/>
      <c r="BY443" s="6"/>
      <c r="BZ443" s="6"/>
      <c r="CE443" s="1" t="s">
        <v>2815</v>
      </c>
      <c r="CF443" s="1" t="s">
        <v>2817</v>
      </c>
    </row>
    <row r="444" spans="63:84" ht="15" customHeight="1">
      <c r="BK444" s="1"/>
      <c r="BO444" s="6"/>
      <c r="BP444" s="6"/>
      <c r="BQ444" s="6"/>
      <c r="BR444" s="6"/>
      <c r="BS444" s="6"/>
      <c r="BT444" s="6"/>
      <c r="BU444" s="6"/>
      <c r="BV444" s="6"/>
      <c r="BW444" s="6"/>
      <c r="BX444" s="6"/>
      <c r="BY444" s="6"/>
      <c r="BZ444" s="6"/>
      <c r="CE444" s="1" t="s">
        <v>2816</v>
      </c>
      <c r="CF444" s="1" t="s">
        <v>2818</v>
      </c>
    </row>
    <row r="445" spans="63:84" ht="15" customHeight="1">
      <c r="BK445" s="1"/>
      <c r="BO445" s="6"/>
      <c r="BP445" s="6"/>
      <c r="BQ445" s="6"/>
      <c r="BR445" s="6"/>
      <c r="BS445" s="6"/>
      <c r="BT445" s="6"/>
      <c r="BU445" s="6"/>
      <c r="BV445" s="6"/>
      <c r="BW445" s="6"/>
      <c r="BX445" s="6"/>
      <c r="BY445" s="6"/>
      <c r="BZ445" s="6"/>
      <c r="CE445" s="1" t="s">
        <v>2817</v>
      </c>
      <c r="CF445" s="1" t="s">
        <v>2819</v>
      </c>
    </row>
    <row r="446" spans="63:84" ht="15" customHeight="1">
      <c r="BK446" s="1"/>
      <c r="BO446" s="6"/>
      <c r="BP446" s="6"/>
      <c r="BQ446" s="6"/>
      <c r="BR446" s="6"/>
      <c r="BS446" s="6"/>
      <c r="BT446" s="6"/>
      <c r="BU446" s="6"/>
      <c r="BV446" s="6"/>
      <c r="BW446" s="6"/>
      <c r="BX446" s="6"/>
      <c r="BY446" s="6"/>
      <c r="BZ446" s="6"/>
      <c r="CE446" s="1" t="s">
        <v>2818</v>
      </c>
      <c r="CF446" s="1" t="s">
        <v>2820</v>
      </c>
    </row>
    <row r="447" spans="63:84" ht="15" customHeight="1">
      <c r="BK447" s="1"/>
      <c r="BO447" s="6"/>
      <c r="BP447" s="6"/>
      <c r="BQ447" s="6"/>
      <c r="BR447" s="6"/>
      <c r="BS447" s="6"/>
      <c r="BT447" s="6"/>
      <c r="BU447" s="6"/>
      <c r="BV447" s="6"/>
      <c r="BW447" s="6"/>
      <c r="BX447" s="6"/>
      <c r="BY447" s="6"/>
      <c r="BZ447" s="6"/>
      <c r="CE447" s="1" t="s">
        <v>2819</v>
      </c>
      <c r="CF447" s="1" t="s">
        <v>543</v>
      </c>
    </row>
    <row r="448" spans="63:84" ht="15" customHeight="1">
      <c r="BK448" s="1"/>
      <c r="BO448" s="6"/>
      <c r="BP448" s="6"/>
      <c r="BQ448" s="6"/>
      <c r="BR448" s="6"/>
      <c r="BS448" s="6"/>
      <c r="BT448" s="6"/>
      <c r="BU448" s="6"/>
      <c r="BV448" s="6"/>
      <c r="BW448" s="6"/>
      <c r="BX448" s="6"/>
      <c r="BY448" s="6"/>
      <c r="BZ448" s="6"/>
      <c r="CE448" s="1" t="s">
        <v>2820</v>
      </c>
      <c r="CF448" s="1" t="s">
        <v>586</v>
      </c>
    </row>
    <row r="449" spans="63:84" ht="15" customHeight="1">
      <c r="BK449" s="1"/>
      <c r="BO449" s="6"/>
      <c r="BP449" s="6"/>
      <c r="BQ449" s="6"/>
      <c r="BR449" s="6"/>
      <c r="BS449" s="6"/>
      <c r="BT449" s="6"/>
      <c r="BU449" s="6"/>
      <c r="BV449" s="6"/>
      <c r="BW449" s="6"/>
      <c r="BX449" s="6"/>
      <c r="BY449" s="6"/>
      <c r="BZ449" s="6"/>
      <c r="CE449" s="1" t="s">
        <v>543</v>
      </c>
      <c r="CF449" s="12" t="s">
        <v>2821</v>
      </c>
    </row>
    <row r="450" spans="63:84" ht="15" customHeight="1">
      <c r="BK450" s="1"/>
      <c r="BO450" s="6"/>
      <c r="BP450" s="6"/>
      <c r="BQ450" s="6"/>
      <c r="BR450" s="6"/>
      <c r="BS450" s="6"/>
      <c r="BT450" s="6"/>
      <c r="BU450" s="6"/>
      <c r="BV450" s="6"/>
      <c r="BW450" s="6"/>
      <c r="BX450" s="6"/>
      <c r="BY450" s="6"/>
      <c r="BZ450" s="6"/>
      <c r="CE450" s="1" t="s">
        <v>586</v>
      </c>
      <c r="CF450" s="12" t="s">
        <v>2822</v>
      </c>
    </row>
    <row r="451" spans="63:84" ht="15" customHeight="1">
      <c r="BK451" s="1"/>
      <c r="BO451" s="6"/>
      <c r="BP451" s="6"/>
      <c r="BQ451" s="6"/>
      <c r="BR451" s="6"/>
      <c r="BS451" s="6"/>
      <c r="BT451" s="6"/>
      <c r="BU451" s="6"/>
      <c r="BV451" s="6"/>
      <c r="BW451" s="6"/>
      <c r="BX451" s="6"/>
      <c r="BY451" s="6"/>
      <c r="BZ451" s="6"/>
      <c r="CE451" s="12" t="s">
        <v>2821</v>
      </c>
      <c r="CF451" s="12" t="s">
        <v>2823</v>
      </c>
    </row>
    <row r="452" spans="63:84" ht="15" customHeight="1">
      <c r="BK452" s="1"/>
      <c r="BO452" s="6"/>
      <c r="BP452" s="6"/>
      <c r="BQ452" s="6"/>
      <c r="BR452" s="6"/>
      <c r="BS452" s="6"/>
      <c r="BT452" s="6"/>
      <c r="BU452" s="6"/>
      <c r="BV452" s="6"/>
      <c r="BW452" s="6"/>
      <c r="BX452" s="6"/>
      <c r="BY452" s="6"/>
      <c r="BZ452" s="6"/>
      <c r="CE452" s="12" t="s">
        <v>2822</v>
      </c>
      <c r="CF452" s="12" t="s">
        <v>2824</v>
      </c>
    </row>
    <row r="453" spans="63:84" ht="15" customHeight="1">
      <c r="BK453" s="1"/>
      <c r="BO453" s="6"/>
      <c r="BP453" s="6"/>
      <c r="BQ453" s="6"/>
      <c r="BR453" s="6"/>
      <c r="BS453" s="6"/>
      <c r="BT453" s="6"/>
      <c r="BU453" s="6"/>
      <c r="BV453" s="6"/>
      <c r="BW453" s="6"/>
      <c r="BX453" s="6"/>
      <c r="BY453" s="6"/>
      <c r="BZ453" s="6"/>
      <c r="CE453" s="12" t="s">
        <v>2823</v>
      </c>
      <c r="CF453" s="12" t="s">
        <v>2825</v>
      </c>
    </row>
    <row r="454" spans="63:84" ht="15" customHeight="1">
      <c r="BK454" s="1"/>
      <c r="BO454" s="6"/>
      <c r="BP454" s="6"/>
      <c r="BQ454" s="6"/>
      <c r="BR454" s="6"/>
      <c r="BS454" s="6"/>
      <c r="BT454" s="6"/>
      <c r="BU454" s="6"/>
      <c r="BV454" s="6"/>
      <c r="BW454" s="6"/>
      <c r="BX454" s="6"/>
      <c r="BY454" s="6"/>
      <c r="BZ454" s="6"/>
      <c r="CE454" s="12" t="s">
        <v>2824</v>
      </c>
      <c r="CF454" s="12" t="s">
        <v>2826</v>
      </c>
    </row>
    <row r="455" spans="63:84" ht="15" customHeight="1">
      <c r="BK455" s="1"/>
      <c r="BO455" s="6"/>
      <c r="BP455" s="6"/>
      <c r="BQ455" s="6"/>
      <c r="BR455" s="6"/>
      <c r="BS455" s="6"/>
      <c r="BT455" s="6"/>
      <c r="BU455" s="6"/>
      <c r="BV455" s="6"/>
      <c r="BW455" s="6"/>
      <c r="BX455" s="6"/>
      <c r="BY455" s="6"/>
      <c r="BZ455" s="6"/>
      <c r="CE455" s="12" t="s">
        <v>2825</v>
      </c>
      <c r="CF455" s="12" t="s">
        <v>2827</v>
      </c>
    </row>
    <row r="456" spans="63:84" ht="15" customHeight="1">
      <c r="BK456" s="1"/>
      <c r="BO456" s="6"/>
      <c r="BP456" s="6"/>
      <c r="BQ456" s="6"/>
      <c r="BR456" s="6"/>
      <c r="BS456" s="6"/>
      <c r="BT456" s="6"/>
      <c r="BU456" s="6"/>
      <c r="BV456" s="6"/>
      <c r="BW456" s="6"/>
      <c r="BX456" s="6"/>
      <c r="BY456" s="6"/>
      <c r="BZ456" s="6"/>
      <c r="CE456" s="12" t="s">
        <v>2826</v>
      </c>
      <c r="CF456" s="12" t="s">
        <v>2828</v>
      </c>
    </row>
    <row r="457" spans="63:84" ht="15" customHeight="1">
      <c r="BK457" s="1"/>
      <c r="BO457" s="6"/>
      <c r="BP457" s="6"/>
      <c r="BQ457" s="6"/>
      <c r="BR457" s="6"/>
      <c r="BS457" s="6"/>
      <c r="BT457" s="6"/>
      <c r="BU457" s="6"/>
      <c r="BV457" s="6"/>
      <c r="BW457" s="6"/>
      <c r="BX457" s="6"/>
      <c r="BY457" s="6"/>
      <c r="BZ457" s="6"/>
      <c r="CE457" s="12" t="s">
        <v>2827</v>
      </c>
      <c r="CF457" s="12" t="s">
        <v>2829</v>
      </c>
    </row>
    <row r="458" spans="63:84" ht="15" customHeight="1">
      <c r="BK458" s="1"/>
      <c r="BO458" s="6"/>
      <c r="BP458" s="6"/>
      <c r="BQ458" s="6"/>
      <c r="BR458" s="6"/>
      <c r="BS458" s="6"/>
      <c r="BT458" s="6"/>
      <c r="BU458" s="6"/>
      <c r="BV458" s="6"/>
      <c r="BW458" s="6"/>
      <c r="BX458" s="6"/>
      <c r="BY458" s="6"/>
      <c r="BZ458" s="6"/>
      <c r="CE458" s="12" t="s">
        <v>2828</v>
      </c>
      <c r="CF458" s="12" t="s">
        <v>2830</v>
      </c>
    </row>
    <row r="459" spans="63:84" ht="15" customHeight="1">
      <c r="BK459" s="1"/>
      <c r="BO459" s="6"/>
      <c r="BP459" s="6"/>
      <c r="BQ459" s="6"/>
      <c r="BR459" s="6"/>
      <c r="BS459" s="6"/>
      <c r="BT459" s="6"/>
      <c r="BU459" s="6"/>
      <c r="BV459" s="6"/>
      <c r="BW459" s="6"/>
      <c r="BX459" s="6"/>
      <c r="BY459" s="6"/>
      <c r="BZ459" s="6"/>
      <c r="CE459" s="12" t="s">
        <v>2829</v>
      </c>
      <c r="CF459" s="12" t="s">
        <v>2831</v>
      </c>
    </row>
    <row r="460" spans="63:84" ht="15" customHeight="1">
      <c r="BK460" s="1"/>
      <c r="BO460" s="6"/>
      <c r="BP460" s="6"/>
      <c r="BQ460" s="6"/>
      <c r="BR460" s="6"/>
      <c r="BS460" s="6"/>
      <c r="BT460" s="6"/>
      <c r="BU460" s="6"/>
      <c r="BV460" s="6"/>
      <c r="BW460" s="6"/>
      <c r="BX460" s="6"/>
      <c r="BY460" s="6"/>
      <c r="BZ460" s="6"/>
      <c r="CE460" s="12" t="s">
        <v>2830</v>
      </c>
      <c r="CF460" s="12" t="s">
        <v>2832</v>
      </c>
    </row>
    <row r="461" spans="63:84" ht="15" customHeight="1">
      <c r="BK461" s="1"/>
      <c r="BO461" s="6"/>
      <c r="BP461" s="6"/>
      <c r="BQ461" s="6"/>
      <c r="BR461" s="6"/>
      <c r="BS461" s="6"/>
      <c r="BT461" s="6"/>
      <c r="BU461" s="6"/>
      <c r="BV461" s="6"/>
      <c r="BW461" s="6"/>
      <c r="BX461" s="6"/>
      <c r="BY461" s="6"/>
      <c r="BZ461" s="6"/>
      <c r="CE461" s="12" t="s">
        <v>2831</v>
      </c>
      <c r="CF461" s="12" t="s">
        <v>2833</v>
      </c>
    </row>
    <row r="462" spans="63:84" ht="15" customHeight="1">
      <c r="BK462" s="1"/>
      <c r="BO462" s="6"/>
      <c r="BP462" s="6"/>
      <c r="BQ462" s="6"/>
      <c r="BR462" s="6"/>
      <c r="BS462" s="6"/>
      <c r="BT462" s="6"/>
      <c r="BU462" s="6"/>
      <c r="BV462" s="6"/>
      <c r="BW462" s="6"/>
      <c r="BX462" s="6"/>
      <c r="BY462" s="6"/>
      <c r="BZ462" s="6"/>
      <c r="CE462" s="12" t="s">
        <v>2832</v>
      </c>
      <c r="CF462" s="12" t="s">
        <v>2834</v>
      </c>
    </row>
    <row r="463" spans="63:84" ht="15" customHeight="1">
      <c r="BK463" s="1"/>
      <c r="BO463" s="6"/>
      <c r="BP463" s="6"/>
      <c r="BQ463" s="6"/>
      <c r="BR463" s="6"/>
      <c r="BS463" s="6"/>
      <c r="BT463" s="6"/>
      <c r="BU463" s="6"/>
      <c r="BV463" s="6"/>
      <c r="BW463" s="6"/>
      <c r="BX463" s="6"/>
      <c r="BY463" s="6"/>
      <c r="BZ463" s="6"/>
      <c r="CE463" s="12" t="s">
        <v>2833</v>
      </c>
      <c r="CF463" s="12" t="s">
        <v>2835</v>
      </c>
    </row>
    <row r="464" spans="63:84" ht="15" customHeight="1">
      <c r="BK464" s="1"/>
      <c r="BO464" s="6"/>
      <c r="BP464" s="6"/>
      <c r="BQ464" s="6"/>
      <c r="BR464" s="6"/>
      <c r="BS464" s="6"/>
      <c r="BT464" s="6"/>
      <c r="BU464" s="6"/>
      <c r="BV464" s="6"/>
      <c r="BW464" s="6"/>
      <c r="BX464" s="6"/>
      <c r="BY464" s="6"/>
      <c r="BZ464" s="6"/>
      <c r="CE464" s="12" t="s">
        <v>2834</v>
      </c>
      <c r="CF464" s="12" t="s">
        <v>2836</v>
      </c>
    </row>
    <row r="465" spans="63:84" ht="15" customHeight="1">
      <c r="BK465" s="1"/>
      <c r="BO465" s="6"/>
      <c r="BP465" s="6"/>
      <c r="BQ465" s="6"/>
      <c r="BR465" s="6"/>
      <c r="BS465" s="6"/>
      <c r="BT465" s="6"/>
      <c r="BU465" s="6"/>
      <c r="BV465" s="6"/>
      <c r="BW465" s="6"/>
      <c r="BX465" s="6"/>
      <c r="BY465" s="6"/>
      <c r="BZ465" s="6"/>
      <c r="CE465" s="12" t="s">
        <v>2835</v>
      </c>
      <c r="CF465" s="12" t="s">
        <v>2837</v>
      </c>
    </row>
    <row r="466" spans="63:84" ht="15" customHeight="1">
      <c r="BK466" s="1"/>
      <c r="BO466" s="6"/>
      <c r="BP466" s="6"/>
      <c r="BQ466" s="6"/>
      <c r="BR466" s="6"/>
      <c r="BS466" s="6"/>
      <c r="BT466" s="6"/>
      <c r="BU466" s="6"/>
      <c r="BV466" s="6"/>
      <c r="BW466" s="6"/>
      <c r="BX466" s="6"/>
      <c r="BY466" s="6"/>
      <c r="BZ466" s="6"/>
      <c r="CE466" s="12" t="s">
        <v>2836</v>
      </c>
      <c r="CF466" s="12" t="s">
        <v>2838</v>
      </c>
    </row>
    <row r="467" spans="63:84" ht="15" customHeight="1">
      <c r="BK467" s="1"/>
      <c r="BO467" s="6"/>
      <c r="BP467" s="6"/>
      <c r="BQ467" s="6"/>
      <c r="BR467" s="6"/>
      <c r="BS467" s="6"/>
      <c r="BT467" s="6"/>
      <c r="BU467" s="6"/>
      <c r="BV467" s="6"/>
      <c r="BW467" s="6"/>
      <c r="BX467" s="6"/>
      <c r="BY467" s="6"/>
      <c r="BZ467" s="6"/>
      <c r="CE467" s="12" t="s">
        <v>2837</v>
      </c>
      <c r="CF467" s="12" t="s">
        <v>2839</v>
      </c>
    </row>
    <row r="468" spans="63:84" ht="15" customHeight="1">
      <c r="BK468" s="1"/>
      <c r="BO468" s="6"/>
      <c r="BP468" s="6"/>
      <c r="BQ468" s="6"/>
      <c r="BR468" s="6"/>
      <c r="BS468" s="6"/>
      <c r="BT468" s="6"/>
      <c r="BU468" s="6"/>
      <c r="BV468" s="6"/>
      <c r="BW468" s="6"/>
      <c r="BX468" s="6"/>
      <c r="BY468" s="6"/>
      <c r="BZ468" s="6"/>
      <c r="CE468" s="12" t="s">
        <v>2838</v>
      </c>
      <c r="CF468" s="12" t="s">
        <v>2840</v>
      </c>
    </row>
    <row r="469" spans="63:84" ht="15" customHeight="1">
      <c r="BK469" s="1"/>
      <c r="BO469" s="6"/>
      <c r="BP469" s="6"/>
      <c r="BQ469" s="6"/>
      <c r="BR469" s="6"/>
      <c r="BS469" s="6"/>
      <c r="BT469" s="6"/>
      <c r="BU469" s="6"/>
      <c r="BV469" s="6"/>
      <c r="BW469" s="6"/>
      <c r="BX469" s="6"/>
      <c r="BY469" s="6"/>
      <c r="BZ469" s="6"/>
      <c r="CE469" s="12" t="s">
        <v>2839</v>
      </c>
      <c r="CF469" s="12" t="s">
        <v>2841</v>
      </c>
    </row>
    <row r="470" spans="63:84" ht="15" customHeight="1">
      <c r="BK470" s="1"/>
      <c r="BO470" s="6"/>
      <c r="BP470" s="6"/>
      <c r="BQ470" s="6"/>
      <c r="BR470" s="6"/>
      <c r="BS470" s="6"/>
      <c r="BT470" s="6"/>
      <c r="BU470" s="6"/>
      <c r="BV470" s="6"/>
      <c r="BW470" s="6"/>
      <c r="BX470" s="6"/>
      <c r="BY470" s="6"/>
      <c r="BZ470" s="6"/>
      <c r="CE470" s="12" t="s">
        <v>2840</v>
      </c>
      <c r="CF470" s="12" t="s">
        <v>2842</v>
      </c>
    </row>
    <row r="471" spans="63:84" ht="15" customHeight="1">
      <c r="BK471" s="1"/>
      <c r="BO471" s="6"/>
      <c r="BP471" s="6"/>
      <c r="BQ471" s="6"/>
      <c r="BR471" s="6"/>
      <c r="BS471" s="6"/>
      <c r="BT471" s="6"/>
      <c r="BU471" s="6"/>
      <c r="BV471" s="6"/>
      <c r="BW471" s="6"/>
      <c r="BX471" s="6"/>
      <c r="BY471" s="6"/>
      <c r="BZ471" s="6"/>
      <c r="CE471" s="12" t="s">
        <v>2841</v>
      </c>
      <c r="CF471" s="12" t="s">
        <v>2843</v>
      </c>
    </row>
    <row r="472" spans="63:84" ht="15" customHeight="1">
      <c r="BK472" s="1"/>
      <c r="BO472" s="6"/>
      <c r="BP472" s="6"/>
      <c r="BQ472" s="6"/>
      <c r="BR472" s="6"/>
      <c r="BS472" s="6"/>
      <c r="BT472" s="6"/>
      <c r="BU472" s="6"/>
      <c r="BV472" s="6"/>
      <c r="BW472" s="6"/>
      <c r="BX472" s="6"/>
      <c r="BY472" s="6"/>
      <c r="BZ472" s="6"/>
      <c r="CE472" s="12" t="s">
        <v>2842</v>
      </c>
      <c r="CF472" s="12" t="s">
        <v>2844</v>
      </c>
    </row>
    <row r="473" spans="63:84" ht="15" customHeight="1">
      <c r="BK473" s="1"/>
      <c r="BO473" s="6"/>
      <c r="BP473" s="6"/>
      <c r="BQ473" s="6"/>
      <c r="BR473" s="6"/>
      <c r="BS473" s="6"/>
      <c r="BT473" s="6"/>
      <c r="BU473" s="6"/>
      <c r="BV473" s="6"/>
      <c r="BW473" s="6"/>
      <c r="BX473" s="6"/>
      <c r="BY473" s="6"/>
      <c r="BZ473" s="6"/>
      <c r="CE473" s="12" t="s">
        <v>2843</v>
      </c>
      <c r="CF473" s="12" t="s">
        <v>2845</v>
      </c>
    </row>
    <row r="474" spans="63:84" ht="15" customHeight="1">
      <c r="BK474" s="1"/>
      <c r="BO474" s="6"/>
      <c r="BP474" s="6"/>
      <c r="BQ474" s="6"/>
      <c r="BR474" s="6"/>
      <c r="BS474" s="6"/>
      <c r="BT474" s="6"/>
      <c r="BU474" s="6"/>
      <c r="BV474" s="6"/>
      <c r="BW474" s="6"/>
      <c r="BX474" s="6"/>
      <c r="BY474" s="6"/>
      <c r="BZ474" s="6"/>
      <c r="CE474" s="12" t="s">
        <v>2844</v>
      </c>
      <c r="CF474" s="12" t="s">
        <v>2846</v>
      </c>
    </row>
    <row r="475" spans="63:84" ht="15" customHeight="1">
      <c r="BK475" s="1"/>
      <c r="BO475" s="6"/>
      <c r="BP475" s="6"/>
      <c r="BQ475" s="6"/>
      <c r="BR475" s="6"/>
      <c r="BS475" s="6"/>
      <c r="BT475" s="6"/>
      <c r="BU475" s="6"/>
      <c r="BV475" s="6"/>
      <c r="BW475" s="6"/>
      <c r="BX475" s="6"/>
      <c r="BY475" s="6"/>
      <c r="BZ475" s="6"/>
      <c r="CE475" s="12" t="s">
        <v>2845</v>
      </c>
      <c r="CF475" s="12" t="s">
        <v>2847</v>
      </c>
    </row>
    <row r="476" spans="63:84" ht="15" customHeight="1">
      <c r="BK476" s="1"/>
      <c r="BO476" s="6"/>
      <c r="BP476" s="6"/>
      <c r="BQ476" s="6"/>
      <c r="BR476" s="6"/>
      <c r="BS476" s="6"/>
      <c r="BT476" s="6"/>
      <c r="BU476" s="6"/>
      <c r="BV476" s="6"/>
      <c r="BW476" s="6"/>
      <c r="BX476" s="6"/>
      <c r="BY476" s="6"/>
      <c r="BZ476" s="6"/>
      <c r="CE476" s="12" t="s">
        <v>2846</v>
      </c>
      <c r="CF476" s="12" t="s">
        <v>2848</v>
      </c>
    </row>
    <row r="477" spans="63:84" ht="15" customHeight="1">
      <c r="BK477" s="1"/>
      <c r="BO477" s="6"/>
      <c r="BP477" s="6"/>
      <c r="BQ477" s="6"/>
      <c r="BR477" s="6"/>
      <c r="BS477" s="6"/>
      <c r="BT477" s="6"/>
      <c r="BU477" s="6"/>
      <c r="BV477" s="6"/>
      <c r="BW477" s="6"/>
      <c r="BX477" s="6"/>
      <c r="BY477" s="6"/>
      <c r="BZ477" s="6"/>
      <c r="CE477" s="12" t="s">
        <v>2847</v>
      </c>
      <c r="CF477" s="12" t="s">
        <v>2849</v>
      </c>
    </row>
    <row r="478" spans="63:84" ht="15" customHeight="1">
      <c r="BK478" s="1"/>
      <c r="BO478" s="6"/>
      <c r="BP478" s="6"/>
      <c r="BQ478" s="6"/>
      <c r="BR478" s="6"/>
      <c r="BS478" s="6"/>
      <c r="BT478" s="6"/>
      <c r="BU478" s="6"/>
      <c r="BV478" s="6"/>
      <c r="BW478" s="6"/>
      <c r="BX478" s="6"/>
      <c r="BY478" s="6"/>
      <c r="BZ478" s="6"/>
      <c r="CE478" s="12" t="s">
        <v>2848</v>
      </c>
      <c r="CF478" s="12" t="s">
        <v>2850</v>
      </c>
    </row>
    <row r="479" spans="63:84" ht="15" customHeight="1">
      <c r="BK479" s="1"/>
      <c r="BO479" s="6"/>
      <c r="BP479" s="6"/>
      <c r="BQ479" s="6"/>
      <c r="BR479" s="6"/>
      <c r="BS479" s="6"/>
      <c r="BT479" s="6"/>
      <c r="BU479" s="6"/>
      <c r="BV479" s="6"/>
      <c r="BW479" s="6"/>
      <c r="BX479" s="6"/>
      <c r="BY479" s="6"/>
      <c r="BZ479" s="48"/>
      <c r="CE479" s="12" t="s">
        <v>2849</v>
      </c>
      <c r="CF479" s="12" t="s">
        <v>2851</v>
      </c>
    </row>
    <row r="480" spans="63:84" ht="15" customHeight="1">
      <c r="BK480" s="1"/>
      <c r="BO480" s="6"/>
      <c r="BP480" s="6"/>
      <c r="BQ480" s="6"/>
      <c r="BR480" s="6"/>
      <c r="BS480" s="6"/>
      <c r="BT480" s="6"/>
      <c r="BU480" s="6"/>
      <c r="BV480" s="6"/>
      <c r="BW480" s="6"/>
      <c r="BX480" s="6"/>
      <c r="BY480" s="6"/>
      <c r="BZ480" s="6"/>
      <c r="CE480" s="12" t="s">
        <v>2850</v>
      </c>
      <c r="CF480" s="12" t="s">
        <v>2852</v>
      </c>
    </row>
    <row r="481" spans="63:84" ht="15" customHeight="1">
      <c r="BK481" s="1"/>
      <c r="BO481" s="6"/>
      <c r="BP481" s="6"/>
      <c r="BQ481" s="6"/>
      <c r="BR481" s="6"/>
      <c r="BS481" s="6"/>
      <c r="BT481" s="6"/>
      <c r="BU481" s="6"/>
      <c r="BV481" s="6"/>
      <c r="BW481" s="6"/>
      <c r="BX481" s="6"/>
      <c r="BY481" s="6"/>
      <c r="BZ481" s="6"/>
      <c r="CE481" s="12" t="s">
        <v>2851</v>
      </c>
      <c r="CF481" s="12" t="s">
        <v>2853</v>
      </c>
    </row>
    <row r="482" spans="63:84" ht="15" customHeight="1">
      <c r="BK482" s="1"/>
      <c r="BO482" s="6"/>
      <c r="BP482" s="6"/>
      <c r="BQ482" s="6"/>
      <c r="BR482" s="6"/>
      <c r="BS482" s="6"/>
      <c r="BT482" s="6"/>
      <c r="BU482" s="6"/>
      <c r="BV482" s="6"/>
      <c r="BW482" s="6"/>
      <c r="BX482" s="6"/>
      <c r="BY482" s="6"/>
      <c r="BZ482" s="6"/>
      <c r="CE482" s="12" t="s">
        <v>2852</v>
      </c>
      <c r="CF482" s="12" t="s">
        <v>2854</v>
      </c>
    </row>
    <row r="483" spans="63:84" ht="15" customHeight="1">
      <c r="BK483" s="1"/>
      <c r="BO483" s="6"/>
      <c r="BP483" s="6"/>
      <c r="BQ483" s="6"/>
      <c r="BR483" s="6"/>
      <c r="BS483" s="6"/>
      <c r="BT483" s="6"/>
      <c r="BU483" s="6"/>
      <c r="BV483" s="6"/>
      <c r="BW483" s="6"/>
      <c r="BX483" s="6"/>
      <c r="BY483" s="6"/>
      <c r="BZ483" s="6"/>
      <c r="CE483" s="12" t="s">
        <v>2853</v>
      </c>
      <c r="CF483" s="12" t="s">
        <v>2855</v>
      </c>
    </row>
    <row r="484" spans="63:84" ht="15" customHeight="1">
      <c r="BK484" s="1"/>
      <c r="BO484" s="6"/>
      <c r="BP484" s="6"/>
      <c r="BQ484" s="6"/>
      <c r="BR484" s="6"/>
      <c r="BS484" s="6"/>
      <c r="BT484" s="6"/>
      <c r="BU484" s="6"/>
      <c r="BV484" s="6"/>
      <c r="BW484" s="6"/>
      <c r="BX484" s="6"/>
      <c r="BY484" s="6"/>
      <c r="BZ484" s="6"/>
      <c r="CE484" s="12" t="s">
        <v>2854</v>
      </c>
      <c r="CF484" s="12" t="s">
        <v>2856</v>
      </c>
    </row>
    <row r="485" spans="63:84" ht="15" customHeight="1">
      <c r="BK485" s="1"/>
      <c r="BO485" s="6"/>
      <c r="BP485" s="6"/>
      <c r="BQ485" s="6"/>
      <c r="BR485" s="6"/>
      <c r="BS485" s="6"/>
      <c r="BT485" s="6"/>
      <c r="BU485" s="6"/>
      <c r="BV485" s="6"/>
      <c r="BW485" s="6"/>
      <c r="BX485" s="6"/>
      <c r="BY485" s="6"/>
      <c r="BZ485" s="6"/>
      <c r="CE485" s="12" t="s">
        <v>2855</v>
      </c>
      <c r="CF485" s="12" t="s">
        <v>2857</v>
      </c>
    </row>
    <row r="486" spans="63:84" ht="15" customHeight="1">
      <c r="BK486" s="1"/>
      <c r="BO486" s="6"/>
      <c r="BP486" s="6"/>
      <c r="BQ486" s="6"/>
      <c r="BR486" s="6"/>
      <c r="BS486" s="6"/>
      <c r="BT486" s="6"/>
      <c r="BU486" s="6"/>
      <c r="BV486" s="6"/>
      <c r="BW486" s="6"/>
      <c r="BX486" s="6"/>
      <c r="BY486" s="6"/>
      <c r="BZ486" s="6"/>
      <c r="CE486" s="12" t="s">
        <v>2856</v>
      </c>
      <c r="CF486" s="12" t="s">
        <v>2858</v>
      </c>
    </row>
    <row r="487" spans="63:84" ht="15" customHeight="1">
      <c r="BK487" s="1"/>
      <c r="BO487" s="6"/>
      <c r="BP487" s="6"/>
      <c r="BQ487" s="6"/>
      <c r="BR487" s="6"/>
      <c r="BS487" s="6"/>
      <c r="BT487" s="6"/>
      <c r="BU487" s="6"/>
      <c r="BV487" s="6"/>
      <c r="BW487" s="6"/>
      <c r="BX487" s="6"/>
      <c r="BY487" s="6"/>
      <c r="BZ487" s="6"/>
      <c r="CE487" s="12" t="s">
        <v>2857</v>
      </c>
      <c r="CF487" s="12" t="s">
        <v>2859</v>
      </c>
    </row>
    <row r="488" spans="63:84" ht="15" customHeight="1">
      <c r="BK488" s="1"/>
      <c r="BO488" s="6"/>
      <c r="BP488" s="6"/>
      <c r="BQ488" s="6"/>
      <c r="BR488" s="6"/>
      <c r="BS488" s="6"/>
      <c r="BT488" s="6"/>
      <c r="BU488" s="6"/>
      <c r="BV488" s="6"/>
      <c r="BW488" s="6"/>
      <c r="BX488" s="6"/>
      <c r="BY488" s="6"/>
      <c r="BZ488" s="6"/>
      <c r="CE488" s="12" t="s">
        <v>2858</v>
      </c>
      <c r="CF488" s="12" t="s">
        <v>2860</v>
      </c>
    </row>
    <row r="489" spans="63:84" ht="15" customHeight="1">
      <c r="BK489" s="1"/>
      <c r="BO489" s="6"/>
      <c r="BP489" s="6"/>
      <c r="BQ489" s="6"/>
      <c r="BR489" s="6"/>
      <c r="BS489" s="6"/>
      <c r="BT489" s="6"/>
      <c r="BU489" s="6"/>
      <c r="BV489" s="6"/>
      <c r="BW489" s="6"/>
      <c r="BX489" s="6"/>
      <c r="BY489" s="6"/>
      <c r="BZ489" s="48"/>
      <c r="CE489" s="12" t="s">
        <v>2859</v>
      </c>
      <c r="CF489" s="12" t="s">
        <v>2861</v>
      </c>
    </row>
    <row r="490" spans="63:84" ht="15" customHeight="1">
      <c r="BK490" s="1"/>
      <c r="BO490" s="6"/>
      <c r="BP490" s="6"/>
      <c r="BQ490" s="6"/>
      <c r="BR490" s="6"/>
      <c r="BS490" s="6"/>
      <c r="BT490" s="6"/>
      <c r="BU490" s="6"/>
      <c r="BV490" s="6"/>
      <c r="BW490" s="6"/>
      <c r="BX490" s="6"/>
      <c r="BY490" s="6"/>
      <c r="BZ490" s="6"/>
      <c r="CE490" s="12" t="s">
        <v>2860</v>
      </c>
      <c r="CF490" s="12" t="s">
        <v>2862</v>
      </c>
    </row>
    <row r="491" spans="63:84" ht="15" customHeight="1">
      <c r="BK491" s="1"/>
      <c r="BO491" s="6"/>
      <c r="BP491" s="6"/>
      <c r="BQ491" s="6"/>
      <c r="BR491" s="6"/>
      <c r="BS491" s="6"/>
      <c r="BT491" s="6"/>
      <c r="BU491" s="6"/>
      <c r="BV491" s="6"/>
      <c r="BW491" s="6"/>
      <c r="BX491" s="6"/>
      <c r="BY491" s="6"/>
      <c r="BZ491" s="6"/>
      <c r="CE491" s="12" t="s">
        <v>2861</v>
      </c>
      <c r="CF491" s="12" t="s">
        <v>2863</v>
      </c>
    </row>
    <row r="492" spans="63:84" ht="15" customHeight="1">
      <c r="BK492" s="1"/>
      <c r="BO492" s="6"/>
      <c r="BP492" s="6"/>
      <c r="BQ492" s="6"/>
      <c r="BR492" s="6"/>
      <c r="BS492" s="6"/>
      <c r="BT492" s="6"/>
      <c r="BU492" s="6"/>
      <c r="BV492" s="6"/>
      <c r="BW492" s="6"/>
      <c r="BX492" s="6"/>
      <c r="BY492" s="6"/>
      <c r="BZ492" s="6"/>
      <c r="CE492" s="12" t="s">
        <v>2862</v>
      </c>
      <c r="CF492" s="12" t="s">
        <v>2864</v>
      </c>
    </row>
    <row r="493" spans="63:84" ht="15" customHeight="1">
      <c r="BK493" s="1"/>
      <c r="BO493" s="6"/>
      <c r="BP493" s="6"/>
      <c r="BQ493" s="6"/>
      <c r="BR493" s="6"/>
      <c r="BS493" s="6"/>
      <c r="BT493" s="6"/>
      <c r="BU493" s="6"/>
      <c r="BV493" s="6"/>
      <c r="BW493" s="6"/>
      <c r="BX493" s="6"/>
      <c r="BY493" s="6"/>
      <c r="BZ493" s="6"/>
      <c r="CE493" s="12" t="s">
        <v>2863</v>
      </c>
      <c r="CF493" s="12" t="s">
        <v>2865</v>
      </c>
    </row>
    <row r="494" spans="63:84" ht="15" customHeight="1">
      <c r="BK494" s="1"/>
      <c r="BO494" s="6"/>
      <c r="BP494" s="6"/>
      <c r="BQ494" s="6"/>
      <c r="BR494" s="6"/>
      <c r="BS494" s="6"/>
      <c r="BT494" s="6"/>
      <c r="BU494" s="6"/>
      <c r="BV494" s="6"/>
      <c r="BW494" s="6"/>
      <c r="BX494" s="6"/>
      <c r="BY494" s="6"/>
      <c r="BZ494" s="6"/>
      <c r="CE494" s="12" t="s">
        <v>2864</v>
      </c>
      <c r="CF494" s="12" t="s">
        <v>2866</v>
      </c>
    </row>
    <row r="495" spans="63:84" ht="15" customHeight="1">
      <c r="BK495" s="1"/>
      <c r="BO495" s="6"/>
      <c r="BP495" s="6"/>
      <c r="BQ495" s="6"/>
      <c r="BR495" s="6"/>
      <c r="BS495" s="6"/>
      <c r="BT495" s="6"/>
      <c r="BU495" s="6"/>
      <c r="BV495" s="6"/>
      <c r="BW495" s="6"/>
      <c r="BX495" s="6"/>
      <c r="BY495" s="6"/>
      <c r="BZ495" s="6"/>
      <c r="CE495" s="12" t="s">
        <v>2865</v>
      </c>
      <c r="CF495" s="12" t="s">
        <v>2867</v>
      </c>
    </row>
    <row r="496" spans="63:84" ht="15" customHeight="1">
      <c r="BK496" s="1"/>
      <c r="BO496" s="6"/>
      <c r="BP496" s="6"/>
      <c r="BQ496" s="6"/>
      <c r="BR496" s="6"/>
      <c r="BS496" s="6"/>
      <c r="BT496" s="6"/>
      <c r="BU496" s="6"/>
      <c r="BV496" s="6"/>
      <c r="BW496" s="6"/>
      <c r="BX496" s="6"/>
      <c r="BY496" s="6"/>
      <c r="BZ496" s="6"/>
      <c r="CE496" s="12" t="s">
        <v>2866</v>
      </c>
      <c r="CF496" s="12" t="s">
        <v>2868</v>
      </c>
    </row>
    <row r="497" spans="63:84" ht="15" customHeight="1">
      <c r="BK497" s="1"/>
      <c r="BO497" s="6"/>
      <c r="BP497" s="6"/>
      <c r="BQ497" s="6"/>
      <c r="BR497" s="6"/>
      <c r="BS497" s="6"/>
      <c r="BT497" s="6"/>
      <c r="BU497" s="6"/>
      <c r="BV497" s="6"/>
      <c r="BW497" s="6"/>
      <c r="BX497" s="6"/>
      <c r="BY497" s="6"/>
      <c r="BZ497" s="48"/>
      <c r="CE497" s="12" t="s">
        <v>2867</v>
      </c>
      <c r="CF497" s="12" t="s">
        <v>2869</v>
      </c>
    </row>
    <row r="498" spans="63:84" ht="15" customHeight="1">
      <c r="BK498" s="1"/>
      <c r="BO498" s="6"/>
      <c r="BP498" s="6"/>
      <c r="BQ498" s="6"/>
      <c r="BR498" s="6"/>
      <c r="BS498" s="6"/>
      <c r="BT498" s="6"/>
      <c r="BU498" s="6"/>
      <c r="BV498" s="6"/>
      <c r="BW498" s="6"/>
      <c r="BX498" s="6"/>
      <c r="BY498" s="6"/>
      <c r="BZ498" s="6"/>
      <c r="CE498" s="12" t="s">
        <v>2868</v>
      </c>
      <c r="CF498" s="12" t="s">
        <v>2870</v>
      </c>
    </row>
    <row r="499" spans="63:84" ht="15" customHeight="1">
      <c r="BK499" s="1"/>
      <c r="BO499" s="6"/>
      <c r="BP499" s="6"/>
      <c r="BQ499" s="6"/>
      <c r="BR499" s="6"/>
      <c r="BS499" s="6"/>
      <c r="BT499" s="6"/>
      <c r="BU499" s="6"/>
      <c r="BV499" s="6"/>
      <c r="BW499" s="6"/>
      <c r="BX499" s="6"/>
      <c r="BY499" s="6"/>
      <c r="BZ499" s="6"/>
      <c r="CE499" s="12" t="s">
        <v>2869</v>
      </c>
      <c r="CF499" s="12" t="s">
        <v>2871</v>
      </c>
    </row>
    <row r="500" spans="63:84" ht="15" customHeight="1">
      <c r="BK500" s="1"/>
      <c r="BO500" s="6"/>
      <c r="BP500" s="6"/>
      <c r="BQ500" s="6"/>
      <c r="BR500" s="6"/>
      <c r="BS500" s="6"/>
      <c r="BT500" s="6"/>
      <c r="BU500" s="6"/>
      <c r="BV500" s="6"/>
      <c r="BW500" s="6"/>
      <c r="BX500" s="6"/>
      <c r="BY500" s="6"/>
      <c r="BZ500" s="6"/>
      <c r="CE500" s="12" t="s">
        <v>2870</v>
      </c>
      <c r="CF500" s="12" t="s">
        <v>2872</v>
      </c>
    </row>
    <row r="501" spans="63:84" ht="15" customHeight="1">
      <c r="BK501" s="1"/>
      <c r="BO501" s="6"/>
      <c r="BP501" s="6"/>
      <c r="BQ501" s="6"/>
      <c r="BR501" s="6"/>
      <c r="BS501" s="6"/>
      <c r="BT501" s="6"/>
      <c r="BU501" s="6"/>
      <c r="BV501" s="6"/>
      <c r="BW501" s="6"/>
      <c r="BX501" s="6"/>
      <c r="BY501" s="6"/>
      <c r="BZ501" s="6"/>
      <c r="CE501" s="12" t="s">
        <v>2871</v>
      </c>
      <c r="CF501" s="12" t="s">
        <v>2873</v>
      </c>
    </row>
    <row r="502" spans="63:84" ht="15" customHeight="1">
      <c r="BK502" s="1"/>
      <c r="BO502" s="6"/>
      <c r="BP502" s="6"/>
      <c r="BQ502" s="6"/>
      <c r="BR502" s="6"/>
      <c r="BS502" s="6"/>
      <c r="BT502" s="6"/>
      <c r="BU502" s="6"/>
      <c r="BV502" s="6"/>
      <c r="BW502" s="6"/>
      <c r="BX502" s="6"/>
      <c r="BY502" s="6"/>
      <c r="BZ502" s="6"/>
      <c r="CE502" s="12" t="s">
        <v>2872</v>
      </c>
      <c r="CF502" s="12" t="s">
        <v>2874</v>
      </c>
    </row>
    <row r="503" spans="63:84" ht="15" customHeight="1">
      <c r="BK503" s="1"/>
      <c r="BO503" s="6"/>
      <c r="BP503" s="6"/>
      <c r="BQ503" s="6"/>
      <c r="BR503" s="6"/>
      <c r="BS503" s="6"/>
      <c r="BT503" s="6"/>
      <c r="BU503" s="6"/>
      <c r="BV503" s="6"/>
      <c r="BW503" s="6"/>
      <c r="BX503" s="6"/>
      <c r="BY503" s="6"/>
      <c r="BZ503" s="6"/>
      <c r="CE503" s="12" t="s">
        <v>2873</v>
      </c>
      <c r="CF503" s="12" t="s">
        <v>2875</v>
      </c>
    </row>
    <row r="504" spans="63:84" ht="15" customHeight="1">
      <c r="BK504" s="1"/>
      <c r="BO504" s="6"/>
      <c r="BP504" s="6"/>
      <c r="BQ504" s="6"/>
      <c r="BR504" s="6"/>
      <c r="BS504" s="6"/>
      <c r="BT504" s="6"/>
      <c r="BU504" s="6"/>
      <c r="BV504" s="6"/>
      <c r="BW504" s="6"/>
      <c r="BX504" s="6"/>
      <c r="BY504" s="6"/>
      <c r="BZ504" s="6"/>
      <c r="CE504" s="12" t="s">
        <v>2874</v>
      </c>
      <c r="CF504" s="12" t="s">
        <v>2876</v>
      </c>
    </row>
    <row r="505" spans="63:84" ht="15" customHeight="1">
      <c r="BK505" s="1"/>
      <c r="BO505" s="6"/>
      <c r="BP505" s="6"/>
      <c r="BQ505" s="6"/>
      <c r="BR505" s="6"/>
      <c r="BS505" s="6"/>
      <c r="BT505" s="6"/>
      <c r="BU505" s="6"/>
      <c r="BV505" s="6"/>
      <c r="BW505" s="6"/>
      <c r="BX505" s="6"/>
      <c r="BY505" s="6"/>
      <c r="BZ505" s="6"/>
      <c r="CE505" s="12" t="s">
        <v>2875</v>
      </c>
      <c r="CF505" s="12" t="s">
        <v>2877</v>
      </c>
    </row>
    <row r="506" spans="63:84" ht="15" customHeight="1">
      <c r="BK506" s="1"/>
      <c r="BO506" s="6"/>
      <c r="BP506" s="6"/>
      <c r="BQ506" s="6"/>
      <c r="BR506" s="6"/>
      <c r="BS506" s="6"/>
      <c r="BT506" s="6"/>
      <c r="BU506" s="6"/>
      <c r="BV506" s="6"/>
      <c r="BW506" s="6"/>
      <c r="BX506" s="6"/>
      <c r="BY506" s="6"/>
      <c r="BZ506" s="6"/>
      <c r="CE506" s="12" t="s">
        <v>2876</v>
      </c>
      <c r="CF506" s="12" t="s">
        <v>2878</v>
      </c>
    </row>
    <row r="507" spans="63:84" ht="15" customHeight="1">
      <c r="BK507" s="1"/>
      <c r="BO507" s="6"/>
      <c r="BP507" s="6"/>
      <c r="BQ507" s="6"/>
      <c r="BR507" s="6"/>
      <c r="BS507" s="6"/>
      <c r="BT507" s="6"/>
      <c r="BU507" s="6"/>
      <c r="BV507" s="6"/>
      <c r="BW507" s="6"/>
      <c r="BX507" s="6"/>
      <c r="BY507" s="6"/>
      <c r="BZ507" s="48"/>
      <c r="CE507" s="12" t="s">
        <v>2877</v>
      </c>
      <c r="CF507" s="12" t="s">
        <v>2879</v>
      </c>
    </row>
    <row r="508" spans="63:84" ht="15" customHeight="1">
      <c r="BK508" s="1"/>
      <c r="BO508" s="6"/>
      <c r="BP508" s="6"/>
      <c r="BQ508" s="6"/>
      <c r="BR508" s="6"/>
      <c r="BS508" s="6"/>
      <c r="BT508" s="6"/>
      <c r="BU508" s="6"/>
      <c r="BV508" s="6"/>
      <c r="BW508" s="6"/>
      <c r="BX508" s="6"/>
      <c r="BY508" s="6"/>
      <c r="BZ508" s="6"/>
      <c r="CE508" s="12" t="s">
        <v>2878</v>
      </c>
      <c r="CF508" s="12" t="s">
        <v>543</v>
      </c>
    </row>
    <row r="509" spans="63:84" ht="15" customHeight="1">
      <c r="BK509" s="1"/>
      <c r="BO509" s="6"/>
      <c r="BP509" s="6"/>
      <c r="BQ509" s="6"/>
      <c r="BR509" s="6"/>
      <c r="BS509" s="6"/>
      <c r="BT509" s="6"/>
      <c r="BU509" s="6"/>
      <c r="BV509" s="6"/>
      <c r="BW509" s="6"/>
      <c r="BX509" s="6"/>
      <c r="BY509" s="6"/>
      <c r="BZ509" s="6"/>
      <c r="CE509" s="12" t="s">
        <v>2879</v>
      </c>
      <c r="CF509" s="12" t="s">
        <v>587</v>
      </c>
    </row>
    <row r="510" spans="63:84" ht="15" customHeight="1">
      <c r="BK510" s="1"/>
      <c r="BO510" s="6"/>
      <c r="BP510" s="6"/>
      <c r="BQ510" s="6"/>
      <c r="BR510" s="6"/>
      <c r="BS510" s="6"/>
      <c r="BT510" s="6"/>
      <c r="BU510" s="6"/>
      <c r="BV510" s="6"/>
      <c r="BW510" s="6"/>
      <c r="BX510" s="6"/>
      <c r="BY510" s="6"/>
      <c r="BZ510" s="6"/>
      <c r="CE510" s="12" t="s">
        <v>543</v>
      </c>
      <c r="CF510" s="12" t="s">
        <v>2880</v>
      </c>
    </row>
    <row r="511" spans="63:84" ht="15" customHeight="1">
      <c r="BK511" s="1"/>
      <c r="BO511" s="6"/>
      <c r="BP511" s="6"/>
      <c r="BQ511" s="6"/>
      <c r="BR511" s="6"/>
      <c r="BS511" s="6"/>
      <c r="BT511" s="6"/>
      <c r="BU511" s="6"/>
      <c r="BV511" s="6"/>
      <c r="BW511" s="6"/>
      <c r="BX511" s="6"/>
      <c r="BY511" s="6"/>
      <c r="BZ511" s="6"/>
      <c r="CE511" s="12" t="s">
        <v>587</v>
      </c>
      <c r="CF511" s="12" t="s">
        <v>2881</v>
      </c>
    </row>
    <row r="512" spans="63:84" ht="15" customHeight="1">
      <c r="BK512" s="1"/>
      <c r="BO512" s="6"/>
      <c r="BP512" s="6"/>
      <c r="BQ512" s="6"/>
      <c r="BR512" s="6"/>
      <c r="BS512" s="6"/>
      <c r="BT512" s="6"/>
      <c r="BU512" s="6"/>
      <c r="BV512" s="6"/>
      <c r="BW512" s="6"/>
      <c r="BX512" s="6"/>
      <c r="BY512" s="6"/>
      <c r="BZ512" s="6"/>
      <c r="CE512" s="12" t="s">
        <v>2880</v>
      </c>
      <c r="CF512" s="12" t="s">
        <v>2882</v>
      </c>
    </row>
    <row r="513" spans="63:84" ht="15" customHeight="1">
      <c r="BK513" s="1"/>
      <c r="BO513" s="6"/>
      <c r="BP513" s="6"/>
      <c r="BQ513" s="6"/>
      <c r="BR513" s="6"/>
      <c r="BS513" s="6"/>
      <c r="BT513" s="6"/>
      <c r="BU513" s="6"/>
      <c r="BV513" s="6"/>
      <c r="BW513" s="6"/>
      <c r="BX513" s="6"/>
      <c r="BY513" s="6"/>
      <c r="BZ513" s="6"/>
      <c r="CE513" s="12" t="s">
        <v>2881</v>
      </c>
      <c r="CF513" s="12" t="s">
        <v>2883</v>
      </c>
    </row>
    <row r="514" spans="63:84" ht="15" customHeight="1">
      <c r="BK514" s="1"/>
      <c r="BO514" s="6"/>
      <c r="BP514" s="6"/>
      <c r="BQ514" s="6"/>
      <c r="BR514" s="6"/>
      <c r="BS514" s="6"/>
      <c r="BT514" s="6"/>
      <c r="BU514" s="6"/>
      <c r="BV514" s="6"/>
      <c r="BW514" s="6"/>
      <c r="BX514" s="6"/>
      <c r="BY514" s="6"/>
      <c r="BZ514" s="6"/>
      <c r="CE514" s="12" t="s">
        <v>2882</v>
      </c>
      <c r="CF514" s="12" t="s">
        <v>2884</v>
      </c>
    </row>
    <row r="515" spans="63:84" ht="15" customHeight="1">
      <c r="BK515" s="1"/>
      <c r="BO515" s="6"/>
      <c r="BP515" s="6"/>
      <c r="BQ515" s="6"/>
      <c r="BR515" s="6"/>
      <c r="BS515" s="6"/>
      <c r="BT515" s="6"/>
      <c r="BU515" s="6"/>
      <c r="BV515" s="6"/>
      <c r="BW515" s="6"/>
      <c r="BX515" s="6"/>
      <c r="BY515" s="6"/>
      <c r="BZ515" s="6"/>
      <c r="CE515" s="12" t="s">
        <v>2883</v>
      </c>
      <c r="CF515" s="12" t="s">
        <v>2885</v>
      </c>
    </row>
    <row r="516" spans="63:84" ht="15" customHeight="1">
      <c r="BK516" s="1"/>
      <c r="BO516" s="6"/>
      <c r="BP516" s="6"/>
      <c r="BQ516" s="6"/>
      <c r="BR516" s="6"/>
      <c r="BS516" s="6"/>
      <c r="BT516" s="6"/>
      <c r="BU516" s="6"/>
      <c r="BV516" s="6"/>
      <c r="BW516" s="6"/>
      <c r="BX516" s="6"/>
      <c r="BY516" s="6"/>
      <c r="BZ516" s="6"/>
      <c r="CE516" s="12" t="s">
        <v>2884</v>
      </c>
      <c r="CF516" s="12" t="s">
        <v>2886</v>
      </c>
    </row>
    <row r="517" spans="63:84" ht="15" customHeight="1">
      <c r="BK517" s="1"/>
      <c r="BO517" s="6"/>
      <c r="BP517" s="6"/>
      <c r="BQ517" s="6"/>
      <c r="BR517" s="6"/>
      <c r="BS517" s="6"/>
      <c r="BT517" s="6"/>
      <c r="BU517" s="6"/>
      <c r="BV517" s="6"/>
      <c r="BW517" s="6"/>
      <c r="BX517" s="6"/>
      <c r="BY517" s="6"/>
      <c r="BZ517" s="6"/>
      <c r="CE517" s="12" t="s">
        <v>2885</v>
      </c>
      <c r="CF517" s="12" t="s">
        <v>2887</v>
      </c>
    </row>
    <row r="518" spans="63:84" ht="15" customHeight="1">
      <c r="BK518" s="1"/>
      <c r="BO518" s="6"/>
      <c r="BP518" s="6"/>
      <c r="BQ518" s="6"/>
      <c r="BR518" s="6"/>
      <c r="BS518" s="6"/>
      <c r="BT518" s="6"/>
      <c r="BU518" s="6"/>
      <c r="BV518" s="6"/>
      <c r="BW518" s="6"/>
      <c r="BX518" s="6"/>
      <c r="BY518" s="6"/>
      <c r="BZ518" s="6"/>
      <c r="CE518" s="12" t="s">
        <v>2886</v>
      </c>
      <c r="CF518" s="12" t="s">
        <v>2888</v>
      </c>
    </row>
    <row r="519" spans="63:84" ht="15" customHeight="1">
      <c r="BK519" s="1"/>
      <c r="BO519" s="6"/>
      <c r="BP519" s="6"/>
      <c r="BQ519" s="6"/>
      <c r="BR519" s="6"/>
      <c r="BS519" s="6"/>
      <c r="BT519" s="6"/>
      <c r="BU519" s="6"/>
      <c r="BV519" s="6"/>
      <c r="BW519" s="6"/>
      <c r="BX519" s="6"/>
      <c r="BY519" s="6"/>
      <c r="BZ519" s="6"/>
      <c r="CE519" s="12" t="s">
        <v>2887</v>
      </c>
      <c r="CF519" s="12" t="s">
        <v>2889</v>
      </c>
    </row>
    <row r="520" spans="63:84" ht="15" customHeight="1">
      <c r="BK520" s="1"/>
      <c r="BO520" s="6"/>
      <c r="BP520" s="6"/>
      <c r="BQ520" s="6"/>
      <c r="BR520" s="6"/>
      <c r="BS520" s="6"/>
      <c r="BT520" s="6"/>
      <c r="BU520" s="6"/>
      <c r="BV520" s="6"/>
      <c r="BW520" s="6"/>
      <c r="BX520" s="6"/>
      <c r="BY520" s="6"/>
      <c r="BZ520" s="6"/>
      <c r="CE520" s="12" t="s">
        <v>2888</v>
      </c>
      <c r="CF520" s="12" t="s">
        <v>2890</v>
      </c>
    </row>
    <row r="521" spans="63:84" ht="15" customHeight="1">
      <c r="BK521" s="1"/>
      <c r="BO521" s="6"/>
      <c r="BP521" s="6"/>
      <c r="BQ521" s="6"/>
      <c r="BR521" s="6"/>
      <c r="BS521" s="6"/>
      <c r="BT521" s="6"/>
      <c r="BU521" s="6"/>
      <c r="BV521" s="6"/>
      <c r="BW521" s="6"/>
      <c r="BX521" s="6"/>
      <c r="BY521" s="6"/>
      <c r="BZ521" s="6"/>
      <c r="CE521" s="12" t="s">
        <v>2889</v>
      </c>
      <c r="CF521" s="12" t="s">
        <v>2891</v>
      </c>
    </row>
    <row r="522" spans="63:84" ht="15" customHeight="1">
      <c r="BK522" s="1"/>
      <c r="BO522" s="6"/>
      <c r="BP522" s="6"/>
      <c r="BQ522" s="6"/>
      <c r="BR522" s="6"/>
      <c r="BS522" s="6"/>
      <c r="BT522" s="6"/>
      <c r="BU522" s="6"/>
      <c r="BV522" s="6"/>
      <c r="BW522" s="6"/>
      <c r="BX522" s="6"/>
      <c r="BY522" s="6"/>
      <c r="BZ522" s="6"/>
      <c r="CE522" s="12" t="s">
        <v>2890</v>
      </c>
      <c r="CF522" s="12" t="s">
        <v>2892</v>
      </c>
    </row>
    <row r="523" spans="63:84" ht="15" customHeight="1">
      <c r="BK523" s="1"/>
      <c r="BO523" s="6"/>
      <c r="BP523" s="6"/>
      <c r="BQ523" s="6"/>
      <c r="BR523" s="6"/>
      <c r="BS523" s="6"/>
      <c r="BT523" s="6"/>
      <c r="BU523" s="6"/>
      <c r="BV523" s="6"/>
      <c r="BW523" s="6"/>
      <c r="BX523" s="6"/>
      <c r="BY523" s="6"/>
      <c r="BZ523" s="6"/>
      <c r="CE523" s="12" t="s">
        <v>2891</v>
      </c>
      <c r="CF523" s="12" t="s">
        <v>2893</v>
      </c>
    </row>
    <row r="524" spans="63:84" ht="15" customHeight="1">
      <c r="BK524" s="1"/>
      <c r="BO524" s="6"/>
      <c r="BP524" s="6"/>
      <c r="BQ524" s="6"/>
      <c r="BR524" s="6"/>
      <c r="BS524" s="6"/>
      <c r="BT524" s="6"/>
      <c r="BU524" s="6"/>
      <c r="BV524" s="6"/>
      <c r="BW524" s="6"/>
      <c r="BX524" s="6"/>
      <c r="BY524" s="6"/>
      <c r="BZ524" s="6"/>
      <c r="CE524" s="12" t="s">
        <v>2892</v>
      </c>
      <c r="CF524" s="12" t="s">
        <v>2894</v>
      </c>
    </row>
    <row r="525" spans="63:84" ht="15" customHeight="1">
      <c r="BK525" s="1"/>
      <c r="BO525" s="6"/>
      <c r="BP525" s="6"/>
      <c r="BQ525" s="6"/>
      <c r="BR525" s="6"/>
      <c r="BS525" s="6"/>
      <c r="BT525" s="6"/>
      <c r="BU525" s="6"/>
      <c r="BV525" s="6"/>
      <c r="BW525" s="6"/>
      <c r="BX525" s="6"/>
      <c r="BY525" s="6"/>
      <c r="BZ525" s="6"/>
      <c r="CE525" s="12" t="s">
        <v>2893</v>
      </c>
      <c r="CF525" s="12" t="s">
        <v>2895</v>
      </c>
    </row>
    <row r="526" spans="63:84" ht="15" customHeight="1">
      <c r="BK526" s="1"/>
      <c r="BO526" s="6"/>
      <c r="BP526" s="6"/>
      <c r="BQ526" s="6"/>
      <c r="BR526" s="6"/>
      <c r="BS526" s="6"/>
      <c r="BT526" s="6"/>
      <c r="BU526" s="6"/>
      <c r="BV526" s="6"/>
      <c r="BW526" s="6"/>
      <c r="BX526" s="6"/>
      <c r="BY526" s="6"/>
      <c r="BZ526" s="6"/>
      <c r="CE526" s="12" t="s">
        <v>2894</v>
      </c>
      <c r="CF526" s="12" t="s">
        <v>2896</v>
      </c>
    </row>
    <row r="527" spans="63:84" ht="15" customHeight="1">
      <c r="BK527" s="1"/>
      <c r="BO527" s="6"/>
      <c r="BP527" s="6"/>
      <c r="BQ527" s="6"/>
      <c r="BR527" s="6"/>
      <c r="BS527" s="6"/>
      <c r="BT527" s="6"/>
      <c r="BU527" s="6"/>
      <c r="BV527" s="6"/>
      <c r="BW527" s="6"/>
      <c r="BX527" s="6"/>
      <c r="BY527" s="6"/>
      <c r="BZ527" s="6"/>
      <c r="CE527" s="12" t="s">
        <v>2895</v>
      </c>
      <c r="CF527" s="12" t="s">
        <v>2897</v>
      </c>
    </row>
    <row r="528" spans="63:84" ht="15" customHeight="1">
      <c r="BK528" s="1"/>
      <c r="BO528" s="6"/>
      <c r="BP528" s="6"/>
      <c r="BQ528" s="6"/>
      <c r="BR528" s="6"/>
      <c r="BS528" s="6"/>
      <c r="BT528" s="6"/>
      <c r="BU528" s="6"/>
      <c r="BV528" s="6"/>
      <c r="BW528" s="6"/>
      <c r="BX528" s="6"/>
      <c r="BY528" s="6"/>
      <c r="BZ528" s="6"/>
      <c r="CE528" s="12" t="s">
        <v>2896</v>
      </c>
      <c r="CF528" s="12" t="s">
        <v>2898</v>
      </c>
    </row>
    <row r="529" spans="63:84" ht="15" customHeight="1">
      <c r="BK529" s="1"/>
      <c r="BO529" s="6"/>
      <c r="BP529" s="6"/>
      <c r="BQ529" s="6"/>
      <c r="BR529" s="6"/>
      <c r="BS529" s="6"/>
      <c r="BT529" s="6"/>
      <c r="BU529" s="6"/>
      <c r="BV529" s="6"/>
      <c r="BW529" s="6"/>
      <c r="BX529" s="6"/>
      <c r="BY529" s="6"/>
      <c r="BZ529" s="6"/>
      <c r="CE529" s="12" t="s">
        <v>2897</v>
      </c>
      <c r="CF529" s="12" t="s">
        <v>2899</v>
      </c>
    </row>
    <row r="530" spans="63:84" ht="15" customHeight="1">
      <c r="BK530" s="1"/>
      <c r="BO530" s="6"/>
      <c r="BP530" s="6"/>
      <c r="BQ530" s="6"/>
      <c r="BR530" s="6"/>
      <c r="BS530" s="6"/>
      <c r="BT530" s="6"/>
      <c r="BU530" s="6"/>
      <c r="BV530" s="6"/>
      <c r="BW530" s="6"/>
      <c r="BX530" s="6"/>
      <c r="BY530" s="6"/>
      <c r="BZ530" s="6"/>
      <c r="CE530" s="12" t="s">
        <v>2898</v>
      </c>
      <c r="CF530" s="12" t="s">
        <v>2900</v>
      </c>
    </row>
    <row r="531" spans="63:84" ht="15" customHeight="1">
      <c r="BK531" s="1"/>
      <c r="BO531" s="6"/>
      <c r="BP531" s="6"/>
      <c r="BQ531" s="6"/>
      <c r="BR531" s="6"/>
      <c r="BS531" s="6"/>
      <c r="BT531" s="6"/>
      <c r="BU531" s="6"/>
      <c r="BV531" s="6"/>
      <c r="BW531" s="6"/>
      <c r="BX531" s="6"/>
      <c r="BY531" s="6"/>
      <c r="BZ531" s="6"/>
      <c r="CE531" s="12" t="s">
        <v>2899</v>
      </c>
      <c r="CF531" s="12" t="s">
        <v>2901</v>
      </c>
    </row>
    <row r="532" spans="63:84" ht="15" customHeight="1">
      <c r="BK532" s="1"/>
      <c r="BO532" s="6"/>
      <c r="BP532" s="6"/>
      <c r="BQ532" s="6"/>
      <c r="BR532" s="6"/>
      <c r="BS532" s="6"/>
      <c r="BT532" s="6"/>
      <c r="BU532" s="6"/>
      <c r="BV532" s="6"/>
      <c r="BW532" s="6"/>
      <c r="BX532" s="6"/>
      <c r="BY532" s="6"/>
      <c r="BZ532" s="6"/>
      <c r="CE532" s="12" t="s">
        <v>2900</v>
      </c>
      <c r="CF532" s="12" t="s">
        <v>2902</v>
      </c>
    </row>
    <row r="533" spans="63:84" ht="15" customHeight="1">
      <c r="BK533" s="1"/>
      <c r="BO533" s="6"/>
      <c r="BP533" s="6"/>
      <c r="BQ533" s="6"/>
      <c r="BR533" s="6"/>
      <c r="BS533" s="6"/>
      <c r="BT533" s="6"/>
      <c r="BU533" s="6"/>
      <c r="BV533" s="6"/>
      <c r="BW533" s="6"/>
      <c r="BX533" s="6"/>
      <c r="BY533" s="6"/>
      <c r="BZ533" s="6"/>
      <c r="CE533" s="12" t="s">
        <v>2901</v>
      </c>
      <c r="CF533" s="12" t="s">
        <v>2903</v>
      </c>
    </row>
    <row r="534" spans="63:84" ht="15" customHeight="1">
      <c r="BK534" s="1"/>
      <c r="BO534" s="6"/>
      <c r="BP534" s="6"/>
      <c r="BQ534" s="6"/>
      <c r="BR534" s="6"/>
      <c r="BS534" s="6"/>
      <c r="BT534" s="6"/>
      <c r="BU534" s="6"/>
      <c r="BV534" s="6"/>
      <c r="BW534" s="6"/>
      <c r="BX534" s="6"/>
      <c r="BY534" s="6"/>
      <c r="BZ534" s="6"/>
      <c r="CE534" s="12" t="s">
        <v>2902</v>
      </c>
      <c r="CF534" s="12" t="s">
        <v>2904</v>
      </c>
    </row>
    <row r="535" spans="63:84" ht="15" customHeight="1">
      <c r="BK535" s="1"/>
      <c r="BO535" s="6"/>
      <c r="BP535" s="6"/>
      <c r="BQ535" s="6"/>
      <c r="BR535" s="6"/>
      <c r="BS535" s="6"/>
      <c r="BT535" s="6"/>
      <c r="BU535" s="6"/>
      <c r="BV535" s="6"/>
      <c r="BW535" s="6"/>
      <c r="BX535" s="6"/>
      <c r="BY535" s="6"/>
      <c r="BZ535" s="6"/>
      <c r="CE535" s="12" t="s">
        <v>2903</v>
      </c>
      <c r="CF535" s="12" t="s">
        <v>2905</v>
      </c>
    </row>
    <row r="536" spans="63:84" ht="15" customHeight="1">
      <c r="BK536" s="1"/>
      <c r="BO536" s="6"/>
      <c r="BP536" s="6"/>
      <c r="BQ536" s="6"/>
      <c r="BR536" s="6"/>
      <c r="BS536" s="6"/>
      <c r="BT536" s="6"/>
      <c r="BU536" s="6"/>
      <c r="BV536" s="6"/>
      <c r="BW536" s="6"/>
      <c r="BX536" s="6"/>
      <c r="BY536" s="6"/>
      <c r="BZ536" s="6"/>
      <c r="CE536" s="12" t="s">
        <v>2904</v>
      </c>
      <c r="CF536" s="12" t="s">
        <v>2906</v>
      </c>
    </row>
    <row r="537" spans="63:84" ht="15" customHeight="1">
      <c r="BK537" s="1"/>
      <c r="BO537" s="6"/>
      <c r="BP537" s="6"/>
      <c r="BQ537" s="6"/>
      <c r="BR537" s="6"/>
      <c r="BS537" s="6"/>
      <c r="BT537" s="6"/>
      <c r="BU537" s="6"/>
      <c r="BV537" s="6"/>
      <c r="BW537" s="6"/>
      <c r="BX537" s="6"/>
      <c r="BY537" s="6"/>
      <c r="BZ537" s="6"/>
      <c r="CE537" s="12" t="s">
        <v>2905</v>
      </c>
      <c r="CF537" s="12" t="s">
        <v>2907</v>
      </c>
    </row>
    <row r="538" spans="63:84" ht="15" customHeight="1">
      <c r="BK538" s="1"/>
      <c r="BO538" s="6"/>
      <c r="BP538" s="6"/>
      <c r="BQ538" s="6"/>
      <c r="BR538" s="6"/>
      <c r="BS538" s="6"/>
      <c r="BT538" s="6"/>
      <c r="BU538" s="6"/>
      <c r="BV538" s="6"/>
      <c r="BW538" s="6"/>
      <c r="BX538" s="6"/>
      <c r="BY538" s="6"/>
      <c r="BZ538" s="6"/>
      <c r="CE538" s="12" t="s">
        <v>2906</v>
      </c>
      <c r="CF538" s="12" t="s">
        <v>2908</v>
      </c>
    </row>
    <row r="539" spans="63:84" ht="15" customHeight="1">
      <c r="BK539" s="1"/>
      <c r="BO539" s="6"/>
      <c r="BP539" s="6"/>
      <c r="BQ539" s="6"/>
      <c r="BR539" s="6"/>
      <c r="BS539" s="6"/>
      <c r="BT539" s="6"/>
      <c r="BU539" s="6"/>
      <c r="BV539" s="6"/>
      <c r="BW539" s="6"/>
      <c r="BX539" s="6"/>
      <c r="BY539" s="6"/>
      <c r="BZ539" s="6"/>
      <c r="CE539" s="12" t="s">
        <v>2907</v>
      </c>
      <c r="CF539" s="12" t="s">
        <v>2909</v>
      </c>
    </row>
    <row r="540" spans="63:84" ht="15" customHeight="1">
      <c r="BK540" s="1"/>
      <c r="BO540" s="6"/>
      <c r="BP540" s="6"/>
      <c r="BQ540" s="6"/>
      <c r="BR540" s="6"/>
      <c r="BS540" s="6"/>
      <c r="BT540" s="6"/>
      <c r="BU540" s="6"/>
      <c r="BV540" s="6"/>
      <c r="BW540" s="6"/>
      <c r="BX540" s="6"/>
      <c r="BY540" s="6"/>
      <c r="BZ540" s="6"/>
      <c r="CE540" s="12" t="s">
        <v>2908</v>
      </c>
      <c r="CF540" s="12" t="s">
        <v>2910</v>
      </c>
    </row>
    <row r="541" spans="63:84" ht="15" customHeight="1">
      <c r="BK541" s="1"/>
      <c r="BO541" s="6"/>
      <c r="BP541" s="6"/>
      <c r="BQ541" s="6"/>
      <c r="BR541" s="6"/>
      <c r="BS541" s="6"/>
      <c r="BT541" s="6"/>
      <c r="BU541" s="6"/>
      <c r="BV541" s="6"/>
      <c r="BW541" s="6"/>
      <c r="BX541" s="6"/>
      <c r="BY541" s="6"/>
      <c r="BZ541" s="6"/>
      <c r="CE541" s="12" t="s">
        <v>2909</v>
      </c>
      <c r="CF541" s="12" t="s">
        <v>2911</v>
      </c>
    </row>
    <row r="542" spans="63:84" ht="15" customHeight="1">
      <c r="BK542" s="1"/>
      <c r="BO542" s="6"/>
      <c r="BP542" s="6"/>
      <c r="BQ542" s="6"/>
      <c r="BR542" s="6"/>
      <c r="BS542" s="6"/>
      <c r="BT542" s="6"/>
      <c r="BU542" s="6"/>
      <c r="BV542" s="6"/>
      <c r="BW542" s="6"/>
      <c r="BX542" s="6"/>
      <c r="BY542" s="6"/>
      <c r="BZ542" s="6"/>
      <c r="CE542" s="12" t="s">
        <v>2910</v>
      </c>
      <c r="CF542" s="12" t="s">
        <v>2912</v>
      </c>
    </row>
    <row r="543" spans="63:84" ht="15" customHeight="1">
      <c r="BK543" s="1"/>
      <c r="BO543" s="6"/>
      <c r="BP543" s="6"/>
      <c r="BQ543" s="6"/>
      <c r="BR543" s="6"/>
      <c r="BS543" s="6"/>
      <c r="BT543" s="6"/>
      <c r="BU543" s="6"/>
      <c r="BV543" s="6"/>
      <c r="BW543" s="6"/>
      <c r="BX543" s="6"/>
      <c r="BY543" s="6"/>
      <c r="BZ543" s="6"/>
      <c r="CE543" s="12" t="s">
        <v>2911</v>
      </c>
      <c r="CF543" s="12" t="s">
        <v>2913</v>
      </c>
    </row>
    <row r="544" spans="63:84" ht="15" customHeight="1">
      <c r="BK544" s="1"/>
      <c r="BO544" s="6"/>
      <c r="BP544" s="6"/>
      <c r="BQ544" s="6"/>
      <c r="BR544" s="6"/>
      <c r="BS544" s="6"/>
      <c r="BT544" s="6"/>
      <c r="BU544" s="6"/>
      <c r="BV544" s="6"/>
      <c r="BW544" s="6"/>
      <c r="BX544" s="6"/>
      <c r="BY544" s="6"/>
      <c r="BZ544" s="6"/>
      <c r="CE544" s="12" t="s">
        <v>2912</v>
      </c>
      <c r="CF544" s="12" t="s">
        <v>2914</v>
      </c>
    </row>
    <row r="545" spans="63:84" ht="15" customHeight="1">
      <c r="BK545" s="1"/>
      <c r="BO545" s="6"/>
      <c r="BP545" s="6"/>
      <c r="BQ545" s="6"/>
      <c r="BR545" s="6"/>
      <c r="BS545" s="6"/>
      <c r="BT545" s="6"/>
      <c r="BU545" s="6"/>
      <c r="BV545" s="6"/>
      <c r="BW545" s="6"/>
      <c r="BX545" s="6"/>
      <c r="BY545" s="6"/>
      <c r="BZ545" s="6"/>
      <c r="CE545" s="12" t="s">
        <v>2913</v>
      </c>
      <c r="CF545" s="12" t="s">
        <v>2915</v>
      </c>
    </row>
    <row r="546" spans="63:84" ht="15" customHeight="1">
      <c r="BK546" s="1"/>
      <c r="BO546" s="6"/>
      <c r="BP546" s="6"/>
      <c r="BQ546" s="6"/>
      <c r="BR546" s="6"/>
      <c r="BS546" s="6"/>
      <c r="BT546" s="6"/>
      <c r="BU546" s="6"/>
      <c r="BV546" s="6"/>
      <c r="BW546" s="6"/>
      <c r="BX546" s="6"/>
      <c r="BY546" s="6"/>
      <c r="BZ546" s="6"/>
      <c r="CE546" s="12" t="s">
        <v>2914</v>
      </c>
      <c r="CF546" s="12" t="s">
        <v>2916</v>
      </c>
    </row>
    <row r="547" spans="63:84" ht="15" customHeight="1">
      <c r="BK547" s="1"/>
      <c r="BO547" s="6"/>
      <c r="BP547" s="6"/>
      <c r="BQ547" s="6"/>
      <c r="BR547" s="6"/>
      <c r="BS547" s="6"/>
      <c r="BT547" s="6"/>
      <c r="BU547" s="6"/>
      <c r="BV547" s="6"/>
      <c r="BW547" s="6"/>
      <c r="BX547" s="6"/>
      <c r="BY547" s="6"/>
      <c r="BZ547" s="6"/>
      <c r="CE547" s="12" t="s">
        <v>2915</v>
      </c>
      <c r="CF547" s="12" t="s">
        <v>2917</v>
      </c>
    </row>
    <row r="548" spans="63:84" ht="15" customHeight="1">
      <c r="BK548" s="1"/>
      <c r="BO548" s="6"/>
      <c r="BP548" s="6"/>
      <c r="BQ548" s="6"/>
      <c r="BR548" s="6"/>
      <c r="BS548" s="6"/>
      <c r="BT548" s="6"/>
      <c r="BU548" s="6"/>
      <c r="BV548" s="6"/>
      <c r="BW548" s="6"/>
      <c r="BX548" s="6"/>
      <c r="BY548" s="6"/>
      <c r="BZ548" s="6"/>
      <c r="CE548" s="12" t="s">
        <v>2916</v>
      </c>
      <c r="CF548" s="12" t="s">
        <v>2918</v>
      </c>
    </row>
    <row r="549" spans="63:84" ht="15" customHeight="1">
      <c r="BK549" s="1"/>
      <c r="BO549" s="6"/>
      <c r="BP549" s="6"/>
      <c r="BQ549" s="6"/>
      <c r="BR549" s="6"/>
      <c r="BS549" s="6"/>
      <c r="BT549" s="6"/>
      <c r="BU549" s="6"/>
      <c r="BV549" s="6"/>
      <c r="BW549" s="6"/>
      <c r="BX549" s="6"/>
      <c r="BY549" s="6"/>
      <c r="BZ549" s="6"/>
      <c r="CE549" s="12" t="s">
        <v>2917</v>
      </c>
      <c r="CF549" s="12" t="s">
        <v>2919</v>
      </c>
    </row>
    <row r="550" spans="63:84" ht="15" customHeight="1">
      <c r="BK550" s="1"/>
      <c r="BO550" s="6"/>
      <c r="BP550" s="6"/>
      <c r="BQ550" s="6"/>
      <c r="BR550" s="6"/>
      <c r="BS550" s="6"/>
      <c r="BT550" s="6"/>
      <c r="BU550" s="6"/>
      <c r="BV550" s="6"/>
      <c r="BW550" s="6"/>
      <c r="BX550" s="6"/>
      <c r="BY550" s="6"/>
      <c r="BZ550" s="6"/>
      <c r="CE550" s="12" t="s">
        <v>2918</v>
      </c>
      <c r="CF550" s="12" t="s">
        <v>2920</v>
      </c>
    </row>
    <row r="551" spans="63:84" ht="15" customHeight="1">
      <c r="BK551" s="1"/>
      <c r="BO551" s="6"/>
      <c r="BP551" s="6"/>
      <c r="BQ551" s="6"/>
      <c r="BR551" s="6"/>
      <c r="BS551" s="6"/>
      <c r="BT551" s="6"/>
      <c r="BU551" s="6"/>
      <c r="BV551" s="6"/>
      <c r="BW551" s="6"/>
      <c r="BX551" s="6"/>
      <c r="BY551" s="6"/>
      <c r="BZ551" s="6"/>
      <c r="CE551" s="12" t="s">
        <v>2919</v>
      </c>
      <c r="CF551" s="12" t="s">
        <v>2921</v>
      </c>
    </row>
    <row r="552" spans="63:84" ht="15" customHeight="1">
      <c r="BK552" s="1"/>
      <c r="BO552" s="6"/>
      <c r="BP552" s="6"/>
      <c r="BQ552" s="6"/>
      <c r="BR552" s="6"/>
      <c r="BS552" s="6"/>
      <c r="BT552" s="6"/>
      <c r="BU552" s="6"/>
      <c r="BV552" s="6"/>
      <c r="BW552" s="6"/>
      <c r="BX552" s="6"/>
      <c r="BY552" s="6"/>
      <c r="BZ552" s="6"/>
      <c r="CE552" s="12" t="s">
        <v>2920</v>
      </c>
      <c r="CF552" s="12" t="s">
        <v>2922</v>
      </c>
    </row>
    <row r="553" spans="63:84" ht="15" customHeight="1">
      <c r="BK553" s="1"/>
      <c r="BO553" s="6"/>
      <c r="BP553" s="6"/>
      <c r="BQ553" s="6"/>
      <c r="BR553" s="6"/>
      <c r="BS553" s="6"/>
      <c r="BT553" s="6"/>
      <c r="BU553" s="6"/>
      <c r="BV553" s="6"/>
      <c r="BW553" s="6"/>
      <c r="BX553" s="6"/>
      <c r="BY553" s="6"/>
      <c r="BZ553" s="6"/>
      <c r="CE553" s="12" t="s">
        <v>2921</v>
      </c>
      <c r="CF553" s="12" t="s">
        <v>2923</v>
      </c>
    </row>
    <row r="554" spans="63:84" ht="15" customHeight="1">
      <c r="BK554" s="1"/>
      <c r="BO554" s="6"/>
      <c r="BP554" s="6"/>
      <c r="BQ554" s="6"/>
      <c r="BR554" s="6"/>
      <c r="BS554" s="6"/>
      <c r="BT554" s="6"/>
      <c r="BU554" s="6"/>
      <c r="BV554" s="6"/>
      <c r="BW554" s="6"/>
      <c r="BX554" s="6"/>
      <c r="BY554" s="6"/>
      <c r="BZ554" s="6"/>
      <c r="CE554" s="12" t="s">
        <v>2922</v>
      </c>
      <c r="CF554" s="12" t="s">
        <v>543</v>
      </c>
    </row>
    <row r="555" spans="63:84" ht="15" customHeight="1">
      <c r="BK555" s="1"/>
      <c r="BO555" s="6"/>
      <c r="BP555" s="6"/>
      <c r="BQ555" s="6"/>
      <c r="BR555" s="6"/>
      <c r="BS555" s="6"/>
      <c r="BT555" s="6"/>
      <c r="BU555" s="6"/>
      <c r="BV555" s="6"/>
      <c r="BW555" s="6"/>
      <c r="BX555" s="6"/>
      <c r="BY555" s="6"/>
      <c r="BZ555" s="6"/>
      <c r="CE555" s="12" t="s">
        <v>2923</v>
      </c>
      <c r="CF555" s="12" t="s">
        <v>588</v>
      </c>
    </row>
    <row r="556" spans="63:84" ht="15" customHeight="1">
      <c r="BK556" s="1"/>
      <c r="BO556" s="6"/>
      <c r="BP556" s="6"/>
      <c r="BQ556" s="6"/>
      <c r="BR556" s="6"/>
      <c r="BS556" s="6"/>
      <c r="BT556" s="6"/>
      <c r="BU556" s="6"/>
      <c r="BV556" s="6"/>
      <c r="BW556" s="6"/>
      <c r="BX556" s="6"/>
      <c r="BY556" s="6"/>
      <c r="BZ556" s="6"/>
      <c r="CE556" s="12" t="s">
        <v>543</v>
      </c>
      <c r="CF556" s="12" t="s">
        <v>2924</v>
      </c>
    </row>
    <row r="557" spans="63:84" ht="15" customHeight="1">
      <c r="BK557" s="1"/>
      <c r="BO557" s="6"/>
      <c r="BP557" s="6"/>
      <c r="BQ557" s="6"/>
      <c r="BR557" s="6"/>
      <c r="BS557" s="6"/>
      <c r="BT557" s="6"/>
      <c r="BU557" s="6"/>
      <c r="BV557" s="6"/>
      <c r="BW557" s="6"/>
      <c r="BX557" s="6"/>
      <c r="BY557" s="6"/>
      <c r="BZ557" s="6"/>
      <c r="CE557" s="12" t="s">
        <v>588</v>
      </c>
      <c r="CF557" s="12" t="s">
        <v>2925</v>
      </c>
    </row>
    <row r="558" spans="63:84" ht="15" customHeight="1">
      <c r="BK558" s="1"/>
      <c r="BO558" s="6"/>
      <c r="BP558" s="6"/>
      <c r="BQ558" s="6"/>
      <c r="BR558" s="6"/>
      <c r="BS558" s="6"/>
      <c r="BT558" s="6"/>
      <c r="BU558" s="6"/>
      <c r="BV558" s="6"/>
      <c r="BW558" s="6"/>
      <c r="BX558" s="6"/>
      <c r="BY558" s="6"/>
      <c r="BZ558" s="6"/>
      <c r="CE558" s="12" t="s">
        <v>2924</v>
      </c>
      <c r="CF558" s="12" t="s">
        <v>2926</v>
      </c>
    </row>
    <row r="559" spans="63:84" ht="15" customHeight="1">
      <c r="BK559" s="1"/>
      <c r="BO559" s="6"/>
      <c r="BP559" s="6"/>
      <c r="BQ559" s="6"/>
      <c r="BR559" s="6"/>
      <c r="BS559" s="6"/>
      <c r="BT559" s="6"/>
      <c r="BU559" s="6"/>
      <c r="BV559" s="6"/>
      <c r="BW559" s="6"/>
      <c r="BX559" s="6"/>
      <c r="BY559" s="6"/>
      <c r="BZ559" s="6"/>
      <c r="CE559" s="12" t="s">
        <v>2925</v>
      </c>
      <c r="CF559" s="12" t="s">
        <v>2927</v>
      </c>
    </row>
    <row r="560" spans="63:84" ht="15" customHeight="1">
      <c r="BK560" s="1"/>
      <c r="BO560" s="6"/>
      <c r="BP560" s="6"/>
      <c r="BQ560" s="6"/>
      <c r="BR560" s="6"/>
      <c r="BS560" s="6"/>
      <c r="BT560" s="6"/>
      <c r="BU560" s="6"/>
      <c r="BV560" s="6"/>
      <c r="BW560" s="6"/>
      <c r="BX560" s="6"/>
      <c r="BY560" s="6"/>
      <c r="BZ560" s="6"/>
      <c r="CE560" s="12" t="s">
        <v>2926</v>
      </c>
      <c r="CF560" s="12" t="s">
        <v>2928</v>
      </c>
    </row>
    <row r="561" spans="63:84" ht="15" customHeight="1">
      <c r="BK561" s="1"/>
      <c r="BO561" s="6"/>
      <c r="BP561" s="6"/>
      <c r="BQ561" s="6"/>
      <c r="BR561" s="6"/>
      <c r="BS561" s="6"/>
      <c r="BT561" s="6"/>
      <c r="BU561" s="6"/>
      <c r="BV561" s="6"/>
      <c r="BW561" s="6"/>
      <c r="BX561" s="6"/>
      <c r="BY561" s="6"/>
      <c r="BZ561" s="6"/>
      <c r="CE561" s="12" t="s">
        <v>2927</v>
      </c>
      <c r="CF561" s="12" t="s">
        <v>2929</v>
      </c>
    </row>
    <row r="562" spans="63:84" ht="15" customHeight="1">
      <c r="BK562" s="1"/>
      <c r="BO562" s="6"/>
      <c r="BP562" s="6"/>
      <c r="BQ562" s="6"/>
      <c r="BR562" s="6"/>
      <c r="BS562" s="6"/>
      <c r="BT562" s="6"/>
      <c r="BU562" s="6"/>
      <c r="BV562" s="6"/>
      <c r="BW562" s="6"/>
      <c r="BX562" s="6"/>
      <c r="BY562" s="6"/>
      <c r="BZ562" s="6"/>
      <c r="CE562" s="12" t="s">
        <v>2928</v>
      </c>
      <c r="CF562" s="12" t="s">
        <v>2930</v>
      </c>
    </row>
    <row r="563" spans="63:84" ht="15" customHeight="1">
      <c r="BK563" s="1"/>
      <c r="BO563" s="6"/>
      <c r="BP563" s="6"/>
      <c r="BQ563" s="6"/>
      <c r="BR563" s="6"/>
      <c r="BS563" s="6"/>
      <c r="BT563" s="6"/>
      <c r="BU563" s="6"/>
      <c r="BV563" s="6"/>
      <c r="BW563" s="6"/>
      <c r="BX563" s="6"/>
      <c r="BY563" s="6"/>
      <c r="BZ563" s="6"/>
      <c r="CE563" s="12" t="s">
        <v>2929</v>
      </c>
      <c r="CF563" s="12" t="s">
        <v>2931</v>
      </c>
    </row>
    <row r="564" spans="63:84" ht="15" customHeight="1">
      <c r="BK564" s="1"/>
      <c r="BO564" s="6"/>
      <c r="BP564" s="6"/>
      <c r="BQ564" s="6"/>
      <c r="BR564" s="6"/>
      <c r="BS564" s="6"/>
      <c r="BT564" s="6"/>
      <c r="BU564" s="6"/>
      <c r="BV564" s="6"/>
      <c r="BW564" s="6"/>
      <c r="BX564" s="6"/>
      <c r="BY564" s="6"/>
      <c r="BZ564" s="6"/>
      <c r="CE564" s="12" t="s">
        <v>2930</v>
      </c>
      <c r="CF564" s="12" t="s">
        <v>2932</v>
      </c>
    </row>
    <row r="565" spans="63:84" ht="15" customHeight="1">
      <c r="BK565" s="1"/>
      <c r="BO565" s="6"/>
      <c r="BP565" s="6"/>
      <c r="BQ565" s="6"/>
      <c r="BR565" s="6"/>
      <c r="BS565" s="6"/>
      <c r="BT565" s="6"/>
      <c r="BU565" s="6"/>
      <c r="BV565" s="6"/>
      <c r="BW565" s="6"/>
      <c r="BX565" s="6"/>
      <c r="BY565" s="6"/>
      <c r="BZ565" s="6"/>
      <c r="CE565" s="12" t="s">
        <v>2931</v>
      </c>
      <c r="CF565" s="12" t="s">
        <v>2933</v>
      </c>
    </row>
    <row r="566" spans="63:84" ht="15" customHeight="1">
      <c r="BK566" s="1"/>
      <c r="BO566" s="6"/>
      <c r="BP566" s="6"/>
      <c r="BQ566" s="6"/>
      <c r="BR566" s="6"/>
      <c r="BS566" s="6"/>
      <c r="BT566" s="6"/>
      <c r="BU566" s="6"/>
      <c r="BV566" s="6"/>
      <c r="BW566" s="6"/>
      <c r="BX566" s="6"/>
      <c r="BY566" s="6"/>
      <c r="BZ566" s="6"/>
      <c r="CE566" s="12" t="s">
        <v>2932</v>
      </c>
      <c r="CF566" s="12" t="s">
        <v>2934</v>
      </c>
    </row>
    <row r="567" spans="63:84" ht="15" customHeight="1">
      <c r="BK567" s="1"/>
      <c r="BO567" s="6"/>
      <c r="BP567" s="6"/>
      <c r="BQ567" s="6"/>
      <c r="BR567" s="6"/>
      <c r="BS567" s="6"/>
      <c r="BT567" s="6"/>
      <c r="BU567" s="6"/>
      <c r="BV567" s="6"/>
      <c r="BW567" s="6"/>
      <c r="BX567" s="6"/>
      <c r="BY567" s="6"/>
      <c r="BZ567" s="6"/>
      <c r="CE567" s="12" t="s">
        <v>2933</v>
      </c>
      <c r="CF567" s="12" t="s">
        <v>2935</v>
      </c>
    </row>
    <row r="568" spans="63:84" ht="15" customHeight="1">
      <c r="BK568" s="1"/>
      <c r="BO568" s="6"/>
      <c r="BP568" s="6"/>
      <c r="BQ568" s="6"/>
      <c r="BR568" s="6"/>
      <c r="BS568" s="6"/>
      <c r="BT568" s="6"/>
      <c r="BU568" s="6"/>
      <c r="BV568" s="6"/>
      <c r="BW568" s="6"/>
      <c r="BX568" s="6"/>
      <c r="BY568" s="6"/>
      <c r="BZ568" s="6"/>
      <c r="CE568" s="12" t="s">
        <v>2934</v>
      </c>
      <c r="CF568" s="12" t="s">
        <v>2936</v>
      </c>
    </row>
    <row r="569" spans="63:84" ht="15" customHeight="1">
      <c r="BK569" s="1"/>
      <c r="BO569" s="6"/>
      <c r="BP569" s="6"/>
      <c r="BQ569" s="6"/>
      <c r="BR569" s="6"/>
      <c r="BS569" s="6"/>
      <c r="BT569" s="6"/>
      <c r="BU569" s="6"/>
      <c r="BV569" s="6"/>
      <c r="BW569" s="6"/>
      <c r="BX569" s="6"/>
      <c r="BY569" s="6"/>
      <c r="BZ569" s="6"/>
      <c r="CE569" s="12" t="s">
        <v>2935</v>
      </c>
      <c r="CF569" s="12" t="s">
        <v>2937</v>
      </c>
    </row>
    <row r="570" spans="63:84" ht="15" customHeight="1">
      <c r="BK570" s="1"/>
      <c r="BO570" s="6"/>
      <c r="BP570" s="6"/>
      <c r="BQ570" s="6"/>
      <c r="BR570" s="6"/>
      <c r="BS570" s="6"/>
      <c r="BT570" s="6"/>
      <c r="BU570" s="6"/>
      <c r="BV570" s="6"/>
      <c r="BW570" s="6"/>
      <c r="BX570" s="6"/>
      <c r="BY570" s="6"/>
      <c r="BZ570" s="6"/>
      <c r="CE570" s="12" t="s">
        <v>2936</v>
      </c>
      <c r="CF570" s="12" t="s">
        <v>2938</v>
      </c>
    </row>
    <row r="571" spans="63:84" ht="15" customHeight="1">
      <c r="BK571" s="1"/>
      <c r="BO571" s="6"/>
      <c r="BP571" s="6"/>
      <c r="BQ571" s="6"/>
      <c r="BR571" s="6"/>
      <c r="BS571" s="6"/>
      <c r="BT571" s="6"/>
      <c r="BU571" s="6"/>
      <c r="BV571" s="6"/>
      <c r="BW571" s="6"/>
      <c r="BX571" s="6"/>
      <c r="BY571" s="6"/>
      <c r="BZ571" s="6"/>
      <c r="CE571" s="12" t="s">
        <v>2937</v>
      </c>
      <c r="CF571" s="12" t="s">
        <v>2939</v>
      </c>
    </row>
    <row r="572" spans="63:84" ht="15" customHeight="1">
      <c r="BK572" s="1"/>
      <c r="BO572" s="6"/>
      <c r="BP572" s="6"/>
      <c r="BQ572" s="6"/>
      <c r="BR572" s="6"/>
      <c r="BS572" s="6"/>
      <c r="BT572" s="6"/>
      <c r="BU572" s="6"/>
      <c r="BV572" s="6"/>
      <c r="BW572" s="6"/>
      <c r="BX572" s="6"/>
      <c r="BY572" s="6"/>
      <c r="BZ572" s="6"/>
      <c r="CE572" s="12" t="s">
        <v>2938</v>
      </c>
      <c r="CF572" s="12" t="s">
        <v>2940</v>
      </c>
    </row>
    <row r="573" spans="63:84" ht="15" customHeight="1">
      <c r="BK573" s="1"/>
      <c r="BO573" s="6"/>
      <c r="BP573" s="6"/>
      <c r="BQ573" s="6"/>
      <c r="BR573" s="6"/>
      <c r="BS573" s="6"/>
      <c r="BT573" s="6"/>
      <c r="BU573" s="6"/>
      <c r="BV573" s="6"/>
      <c r="BW573" s="6"/>
      <c r="BX573" s="6"/>
      <c r="BY573" s="6"/>
      <c r="BZ573" s="6"/>
      <c r="CE573" s="12" t="s">
        <v>2939</v>
      </c>
      <c r="CF573" s="12" t="s">
        <v>2941</v>
      </c>
    </row>
    <row r="574" spans="63:84" ht="15" customHeight="1">
      <c r="BK574" s="1"/>
      <c r="BO574" s="6"/>
      <c r="BP574" s="6"/>
      <c r="BQ574" s="6"/>
      <c r="BR574" s="6"/>
      <c r="BS574" s="6"/>
      <c r="BT574" s="6"/>
      <c r="BU574" s="6"/>
      <c r="BV574" s="6"/>
      <c r="BW574" s="6"/>
      <c r="BX574" s="6"/>
      <c r="BY574" s="6"/>
      <c r="BZ574" s="6"/>
      <c r="CE574" s="12" t="s">
        <v>2940</v>
      </c>
      <c r="CF574" s="12" t="s">
        <v>2942</v>
      </c>
    </row>
    <row r="575" spans="63:84" ht="15" customHeight="1">
      <c r="BK575" s="1"/>
      <c r="BO575" s="6"/>
      <c r="BP575" s="6"/>
      <c r="BQ575" s="6"/>
      <c r="BR575" s="6"/>
      <c r="BS575" s="6"/>
      <c r="BT575" s="6"/>
      <c r="BU575" s="6"/>
      <c r="BV575" s="6"/>
      <c r="BW575" s="6"/>
      <c r="BX575" s="6"/>
      <c r="BY575" s="6"/>
      <c r="BZ575" s="6"/>
      <c r="CE575" s="12" t="s">
        <v>2941</v>
      </c>
      <c r="CF575" s="12" t="s">
        <v>2943</v>
      </c>
    </row>
    <row r="576" spans="63:84" ht="15" customHeight="1">
      <c r="BK576" s="1"/>
      <c r="BO576" s="6"/>
      <c r="BP576" s="6"/>
      <c r="BQ576" s="6"/>
      <c r="BR576" s="6"/>
      <c r="BS576" s="6"/>
      <c r="BT576" s="6"/>
      <c r="BU576" s="6"/>
      <c r="BV576" s="6"/>
      <c r="BW576" s="6"/>
      <c r="BX576" s="6"/>
      <c r="BY576" s="6"/>
      <c r="BZ576" s="6"/>
      <c r="CE576" s="12" t="s">
        <v>2942</v>
      </c>
      <c r="CF576" s="12" t="s">
        <v>2944</v>
      </c>
    </row>
    <row r="577" spans="63:84" ht="15" customHeight="1">
      <c r="BK577" s="1"/>
      <c r="BO577" s="6"/>
      <c r="BP577" s="6"/>
      <c r="BQ577" s="6"/>
      <c r="BR577" s="6"/>
      <c r="BS577" s="6"/>
      <c r="BT577" s="6"/>
      <c r="BU577" s="6"/>
      <c r="BV577" s="6"/>
      <c r="BW577" s="6"/>
      <c r="BX577" s="6"/>
      <c r="BY577" s="6"/>
      <c r="BZ577" s="6"/>
      <c r="CE577" s="12" t="s">
        <v>2943</v>
      </c>
      <c r="CF577" s="12" t="s">
        <v>2945</v>
      </c>
    </row>
    <row r="578" spans="63:84" ht="15" customHeight="1">
      <c r="BK578" s="1"/>
      <c r="BO578" s="6"/>
      <c r="BP578" s="6"/>
      <c r="BQ578" s="6"/>
      <c r="BR578" s="6"/>
      <c r="BS578" s="6"/>
      <c r="BT578" s="6"/>
      <c r="BU578" s="6"/>
      <c r="BV578" s="6"/>
      <c r="BW578" s="6"/>
      <c r="BX578" s="6"/>
      <c r="BY578" s="6"/>
      <c r="BZ578" s="6"/>
      <c r="CE578" s="12" t="s">
        <v>2944</v>
      </c>
      <c r="CF578" s="12" t="s">
        <v>2946</v>
      </c>
    </row>
    <row r="579" spans="63:84" ht="15" customHeight="1">
      <c r="BK579" s="1"/>
      <c r="BO579" s="6"/>
      <c r="BP579" s="6"/>
      <c r="BQ579" s="6"/>
      <c r="BR579" s="6"/>
      <c r="BS579" s="6"/>
      <c r="BT579" s="6"/>
      <c r="BU579" s="6"/>
      <c r="BV579" s="6"/>
      <c r="BW579" s="6"/>
      <c r="BX579" s="6"/>
      <c r="BY579" s="6"/>
      <c r="BZ579" s="6"/>
      <c r="CE579" s="12" t="s">
        <v>2945</v>
      </c>
      <c r="CF579" s="12" t="s">
        <v>2947</v>
      </c>
    </row>
    <row r="580" spans="63:84" ht="15" customHeight="1">
      <c r="BK580" s="1"/>
      <c r="BO580" s="6"/>
      <c r="BP580" s="6"/>
      <c r="BQ580" s="6"/>
      <c r="BR580" s="6"/>
      <c r="BS580" s="6"/>
      <c r="BT580" s="6"/>
      <c r="BU580" s="6"/>
      <c r="BV580" s="6"/>
      <c r="BW580" s="6"/>
      <c r="BX580" s="6"/>
      <c r="BY580" s="6"/>
      <c r="BZ580" s="6"/>
      <c r="CE580" s="12" t="s">
        <v>2946</v>
      </c>
      <c r="CF580" s="12" t="s">
        <v>2948</v>
      </c>
    </row>
    <row r="581" spans="63:84" ht="15" customHeight="1">
      <c r="BK581" s="1"/>
      <c r="BO581" s="6"/>
      <c r="BP581" s="6"/>
      <c r="BQ581" s="6"/>
      <c r="BR581" s="6"/>
      <c r="BS581" s="6"/>
      <c r="BT581" s="6"/>
      <c r="BU581" s="6"/>
      <c r="BV581" s="6"/>
      <c r="BW581" s="6"/>
      <c r="BX581" s="6"/>
      <c r="BY581" s="6"/>
      <c r="BZ581" s="6"/>
      <c r="CE581" s="12" t="s">
        <v>2947</v>
      </c>
      <c r="CF581" s="12" t="s">
        <v>543</v>
      </c>
    </row>
    <row r="582" spans="63:84" ht="15" customHeight="1">
      <c r="BK582" s="1"/>
      <c r="BO582" s="6"/>
      <c r="BP582" s="6"/>
      <c r="BQ582" s="6"/>
      <c r="BR582" s="6"/>
      <c r="BS582" s="6"/>
      <c r="BT582" s="6"/>
      <c r="BU582" s="6"/>
      <c r="BV582" s="6"/>
      <c r="BW582" s="6"/>
      <c r="BX582" s="6"/>
      <c r="BY582" s="6"/>
      <c r="BZ582" s="6"/>
      <c r="CE582" s="12" t="s">
        <v>2948</v>
      </c>
      <c r="CF582" s="12" t="s">
        <v>589</v>
      </c>
    </row>
    <row r="583" spans="63:84" ht="15" customHeight="1">
      <c r="BK583" s="1"/>
      <c r="BO583" s="6"/>
      <c r="BP583" s="6"/>
      <c r="BQ583" s="6"/>
      <c r="BR583" s="6"/>
      <c r="BS583" s="6"/>
      <c r="BT583" s="6"/>
      <c r="BU583" s="6"/>
      <c r="BV583" s="6"/>
      <c r="BW583" s="6"/>
      <c r="BX583" s="6"/>
      <c r="BY583" s="6"/>
      <c r="BZ583" s="6"/>
      <c r="CE583" s="12" t="s">
        <v>543</v>
      </c>
      <c r="CF583" s="12" t="s">
        <v>2949</v>
      </c>
    </row>
    <row r="584" spans="63:84" ht="15" customHeight="1">
      <c r="BK584" s="1"/>
      <c r="BO584" s="6"/>
      <c r="BP584" s="6"/>
      <c r="BQ584" s="6"/>
      <c r="BR584" s="6"/>
      <c r="BS584" s="6"/>
      <c r="BT584" s="6"/>
      <c r="BU584" s="6"/>
      <c r="BV584" s="6"/>
      <c r="BW584" s="6"/>
      <c r="BX584" s="6"/>
      <c r="BY584" s="6"/>
      <c r="BZ584" s="6"/>
      <c r="CE584" s="12" t="s">
        <v>589</v>
      </c>
      <c r="CF584" s="12" t="s">
        <v>2950</v>
      </c>
    </row>
    <row r="585" spans="63:84" ht="15" customHeight="1">
      <c r="BK585" s="1"/>
      <c r="BO585" s="6"/>
      <c r="BP585" s="6"/>
      <c r="BQ585" s="6"/>
      <c r="BR585" s="6"/>
      <c r="BS585" s="6"/>
      <c r="BT585" s="6"/>
      <c r="BU585" s="6"/>
      <c r="BV585" s="6"/>
      <c r="BW585" s="6"/>
      <c r="BX585" s="6"/>
      <c r="BY585" s="6"/>
      <c r="BZ585" s="6"/>
      <c r="CE585" s="12" t="s">
        <v>2949</v>
      </c>
      <c r="CF585" s="12" t="s">
        <v>2951</v>
      </c>
    </row>
    <row r="586" spans="63:84" ht="15" customHeight="1">
      <c r="BK586" s="1"/>
      <c r="BO586" s="6"/>
      <c r="BP586" s="6"/>
      <c r="BQ586" s="6"/>
      <c r="BR586" s="6"/>
      <c r="BS586" s="6"/>
      <c r="BT586" s="6"/>
      <c r="BU586" s="6"/>
      <c r="BV586" s="6"/>
      <c r="BW586" s="6"/>
      <c r="BX586" s="6"/>
      <c r="BY586" s="6"/>
      <c r="BZ586" s="6"/>
      <c r="CE586" s="12" t="s">
        <v>2950</v>
      </c>
      <c r="CF586" s="12" t="s">
        <v>2952</v>
      </c>
    </row>
    <row r="587" spans="63:84" ht="15" customHeight="1">
      <c r="BK587" s="1"/>
      <c r="BO587" s="6"/>
      <c r="BP587" s="6"/>
      <c r="BQ587" s="6"/>
      <c r="BR587" s="6"/>
      <c r="BS587" s="6"/>
      <c r="BT587" s="6"/>
      <c r="BU587" s="6"/>
      <c r="BV587" s="6"/>
      <c r="BW587" s="6"/>
      <c r="BX587" s="6"/>
      <c r="BY587" s="6"/>
      <c r="BZ587" s="6"/>
      <c r="CE587" s="12" t="s">
        <v>2951</v>
      </c>
      <c r="CF587" s="12" t="s">
        <v>2953</v>
      </c>
    </row>
    <row r="588" spans="63:84" ht="15" customHeight="1">
      <c r="BK588" s="1"/>
      <c r="BO588" s="6"/>
      <c r="BP588" s="6"/>
      <c r="BQ588" s="6"/>
      <c r="BR588" s="6"/>
      <c r="BS588" s="6"/>
      <c r="BT588" s="6"/>
      <c r="BU588" s="6"/>
      <c r="BV588" s="6"/>
      <c r="BW588" s="6"/>
      <c r="BX588" s="6"/>
      <c r="BY588" s="6"/>
      <c r="BZ588" s="6"/>
      <c r="CE588" s="12" t="s">
        <v>2952</v>
      </c>
      <c r="CF588" s="12" t="s">
        <v>2954</v>
      </c>
    </row>
    <row r="589" spans="63:84" ht="15" customHeight="1">
      <c r="BK589" s="1"/>
      <c r="BO589" s="6"/>
      <c r="BP589" s="6"/>
      <c r="BQ589" s="6"/>
      <c r="BR589" s="6"/>
      <c r="BS589" s="6"/>
      <c r="BT589" s="6"/>
      <c r="BU589" s="6"/>
      <c r="BV589" s="6"/>
      <c r="BW589" s="6"/>
      <c r="BX589" s="6"/>
      <c r="BY589" s="6"/>
      <c r="BZ589" s="6"/>
      <c r="CE589" s="12" t="s">
        <v>2953</v>
      </c>
      <c r="CF589" s="12" t="s">
        <v>2955</v>
      </c>
    </row>
    <row r="590" spans="63:84" ht="15" customHeight="1">
      <c r="BK590" s="1"/>
      <c r="BO590" s="6"/>
      <c r="BP590" s="6"/>
      <c r="BQ590" s="6"/>
      <c r="BR590" s="6"/>
      <c r="BS590" s="6"/>
      <c r="BT590" s="6"/>
      <c r="BU590" s="6"/>
      <c r="BV590" s="6"/>
      <c r="BW590" s="6"/>
      <c r="BX590" s="6"/>
      <c r="BY590" s="6"/>
      <c r="BZ590" s="6"/>
      <c r="CE590" s="12" t="s">
        <v>2954</v>
      </c>
      <c r="CF590" s="12" t="s">
        <v>2956</v>
      </c>
    </row>
    <row r="591" spans="63:84" ht="15" customHeight="1">
      <c r="BK591" s="1"/>
      <c r="BO591" s="6"/>
      <c r="BP591" s="6"/>
      <c r="BQ591" s="6"/>
      <c r="BR591" s="6"/>
      <c r="BS591" s="6"/>
      <c r="BT591" s="6"/>
      <c r="BU591" s="6"/>
      <c r="BV591" s="6"/>
      <c r="BW591" s="6"/>
      <c r="BX591" s="6"/>
      <c r="BY591" s="6"/>
      <c r="BZ591" s="6"/>
      <c r="CE591" s="12" t="s">
        <v>2955</v>
      </c>
      <c r="CF591" s="1" t="s">
        <v>2957</v>
      </c>
    </row>
    <row r="592" spans="63:84" ht="15" customHeight="1">
      <c r="BK592" s="1"/>
      <c r="BO592" s="6"/>
      <c r="BP592" s="6"/>
      <c r="BQ592" s="6"/>
      <c r="BR592" s="6"/>
      <c r="BS592" s="6"/>
      <c r="BT592" s="6"/>
      <c r="BU592" s="6"/>
      <c r="BV592" s="6"/>
      <c r="BW592" s="6"/>
      <c r="BX592" s="6"/>
      <c r="BY592" s="6"/>
      <c r="BZ592" s="6"/>
      <c r="CE592" s="12" t="s">
        <v>2956</v>
      </c>
      <c r="CF592" s="1" t="s">
        <v>2958</v>
      </c>
    </row>
    <row r="593" spans="63:84" ht="15" customHeight="1">
      <c r="BK593" s="1"/>
      <c r="BO593" s="6"/>
      <c r="BP593" s="6"/>
      <c r="BQ593" s="6"/>
      <c r="BR593" s="6"/>
      <c r="BS593" s="6"/>
      <c r="BT593" s="6"/>
      <c r="BU593" s="6"/>
      <c r="BV593" s="6"/>
      <c r="BW593" s="6"/>
      <c r="BX593" s="6"/>
      <c r="BY593" s="6"/>
      <c r="BZ593" s="6"/>
      <c r="CE593" s="1" t="s">
        <v>2957</v>
      </c>
      <c r="CF593" s="1" t="s">
        <v>2959</v>
      </c>
    </row>
    <row r="594" spans="63:84" ht="15" customHeight="1">
      <c r="BK594" s="1"/>
      <c r="BO594" s="6"/>
      <c r="BP594" s="6"/>
      <c r="BQ594" s="6"/>
      <c r="BR594" s="6"/>
      <c r="BS594" s="6"/>
      <c r="BT594" s="6"/>
      <c r="BU594" s="6"/>
      <c r="BV594" s="6"/>
      <c r="BW594" s="6"/>
      <c r="BX594" s="6"/>
      <c r="BY594" s="6"/>
      <c r="BZ594" s="6"/>
      <c r="CE594" s="1" t="s">
        <v>2958</v>
      </c>
      <c r="CF594" s="1" t="s">
        <v>2960</v>
      </c>
    </row>
    <row r="595" spans="63:84" ht="15" customHeight="1">
      <c r="BK595" s="1"/>
      <c r="BO595" s="6"/>
      <c r="BP595" s="6"/>
      <c r="BQ595" s="6"/>
      <c r="BR595" s="6"/>
      <c r="BS595" s="6"/>
      <c r="BT595" s="6"/>
      <c r="BU595" s="6"/>
      <c r="BV595" s="6"/>
      <c r="BW595" s="6"/>
      <c r="BX595" s="6"/>
      <c r="BY595" s="6"/>
      <c r="BZ595" s="6"/>
      <c r="CE595" s="1" t="s">
        <v>2959</v>
      </c>
      <c r="CF595" s="1" t="s">
        <v>2961</v>
      </c>
    </row>
    <row r="596" spans="63:84" ht="15" customHeight="1">
      <c r="BK596" s="1"/>
      <c r="BO596" s="6"/>
      <c r="BP596" s="6"/>
      <c r="BQ596" s="6"/>
      <c r="BR596" s="6"/>
      <c r="BS596" s="6"/>
      <c r="BT596" s="6"/>
      <c r="BU596" s="6"/>
      <c r="BV596" s="6"/>
      <c r="BW596" s="6"/>
      <c r="BX596" s="6"/>
      <c r="BY596" s="6"/>
      <c r="BZ596" s="6"/>
      <c r="CE596" s="1" t="s">
        <v>2960</v>
      </c>
      <c r="CF596" s="1" t="s">
        <v>2962</v>
      </c>
    </row>
    <row r="597" spans="63:84" ht="15" customHeight="1">
      <c r="BK597" s="1"/>
      <c r="BO597" s="6"/>
      <c r="BP597" s="6"/>
      <c r="BQ597" s="6"/>
      <c r="BR597" s="6"/>
      <c r="BS597" s="6"/>
      <c r="BT597" s="6"/>
      <c r="BU597" s="6"/>
      <c r="BV597" s="6"/>
      <c r="BW597" s="6"/>
      <c r="BX597" s="6"/>
      <c r="BY597" s="6"/>
      <c r="BZ597" s="6"/>
      <c r="CE597" s="1" t="s">
        <v>2961</v>
      </c>
      <c r="CF597" s="1" t="s">
        <v>2963</v>
      </c>
    </row>
    <row r="598" spans="63:84" ht="15" customHeight="1">
      <c r="BK598" s="1"/>
      <c r="BO598" s="6"/>
      <c r="BP598" s="6"/>
      <c r="BQ598" s="6"/>
      <c r="BR598" s="6"/>
      <c r="BS598" s="6"/>
      <c r="BT598" s="6"/>
      <c r="BU598" s="6"/>
      <c r="BV598" s="6"/>
      <c r="BW598" s="6"/>
      <c r="BX598" s="6"/>
      <c r="BY598" s="6"/>
      <c r="BZ598" s="6"/>
      <c r="CE598" s="1" t="s">
        <v>2962</v>
      </c>
      <c r="CF598" s="1" t="s">
        <v>2964</v>
      </c>
    </row>
    <row r="599" spans="63:84" ht="15" customHeight="1">
      <c r="BK599" s="1"/>
      <c r="BO599" s="6"/>
      <c r="BP599" s="6"/>
      <c r="BQ599" s="6"/>
      <c r="BR599" s="6"/>
      <c r="BS599" s="6"/>
      <c r="BT599" s="6"/>
      <c r="BU599" s="6"/>
      <c r="BV599" s="6"/>
      <c r="BW599" s="6"/>
      <c r="BX599" s="6"/>
      <c r="BY599" s="6"/>
      <c r="BZ599" s="6"/>
      <c r="CE599" s="1" t="s">
        <v>2963</v>
      </c>
      <c r="CF599" s="1" t="s">
        <v>2965</v>
      </c>
    </row>
    <row r="600" spans="63:84" ht="15" customHeight="1">
      <c r="BK600" s="1"/>
      <c r="BO600" s="6"/>
      <c r="BP600" s="6"/>
      <c r="BQ600" s="6"/>
      <c r="BR600" s="6"/>
      <c r="BS600" s="6"/>
      <c r="BT600" s="6"/>
      <c r="BU600" s="6"/>
      <c r="BV600" s="6"/>
      <c r="BW600" s="6"/>
      <c r="BX600" s="6"/>
      <c r="BY600" s="6"/>
      <c r="BZ600" s="6"/>
      <c r="CE600" s="1" t="s">
        <v>2964</v>
      </c>
      <c r="CF600" s="1" t="s">
        <v>2966</v>
      </c>
    </row>
    <row r="601" spans="63:84" ht="15" customHeight="1">
      <c r="BK601" s="1"/>
      <c r="BO601" s="6"/>
      <c r="BP601" s="6"/>
      <c r="BQ601" s="6"/>
      <c r="BR601" s="6"/>
      <c r="BS601" s="6"/>
      <c r="BT601" s="6"/>
      <c r="BU601" s="6"/>
      <c r="BV601" s="6"/>
      <c r="BW601" s="6"/>
      <c r="BX601" s="6"/>
      <c r="BY601" s="6"/>
      <c r="BZ601" s="6"/>
      <c r="CE601" s="1" t="s">
        <v>2965</v>
      </c>
      <c r="CF601" s="1" t="s">
        <v>2967</v>
      </c>
    </row>
    <row r="602" spans="63:84" ht="15" customHeight="1">
      <c r="BK602" s="1"/>
      <c r="BO602" s="6"/>
      <c r="BP602" s="6"/>
      <c r="BQ602" s="6"/>
      <c r="BR602" s="6"/>
      <c r="BS602" s="6"/>
      <c r="BT602" s="6"/>
      <c r="BU602" s="6"/>
      <c r="BV602" s="6"/>
      <c r="BW602" s="6"/>
      <c r="BX602" s="6"/>
      <c r="BY602" s="6"/>
      <c r="BZ602" s="6"/>
      <c r="CE602" s="1" t="s">
        <v>2966</v>
      </c>
      <c r="CF602" s="1" t="s">
        <v>2968</v>
      </c>
    </row>
    <row r="603" spans="63:84" ht="15" customHeight="1">
      <c r="BK603" s="1"/>
      <c r="BO603" s="6"/>
      <c r="BP603" s="6"/>
      <c r="BQ603" s="6"/>
      <c r="BR603" s="6"/>
      <c r="BS603" s="6"/>
      <c r="BT603" s="6"/>
      <c r="BU603" s="6"/>
      <c r="BV603" s="6"/>
      <c r="BW603" s="6"/>
      <c r="BX603" s="6"/>
      <c r="BY603" s="6"/>
      <c r="BZ603" s="6"/>
      <c r="CE603" s="1" t="s">
        <v>2967</v>
      </c>
      <c r="CF603" s="1" t="s">
        <v>2969</v>
      </c>
    </row>
    <row r="604" spans="63:84" ht="15" customHeight="1">
      <c r="BK604" s="1"/>
      <c r="BO604" s="6"/>
      <c r="BP604" s="6"/>
      <c r="BQ604" s="6"/>
      <c r="BR604" s="6"/>
      <c r="BS604" s="6"/>
      <c r="BT604" s="6"/>
      <c r="BU604" s="6"/>
      <c r="BV604" s="6"/>
      <c r="BW604" s="6"/>
      <c r="BX604" s="6"/>
      <c r="BY604" s="6"/>
      <c r="BZ604" s="6"/>
      <c r="CE604" s="1" t="s">
        <v>2968</v>
      </c>
      <c r="CF604" s="1" t="s">
        <v>2970</v>
      </c>
    </row>
    <row r="605" spans="63:84" ht="15" customHeight="1">
      <c r="BK605" s="1"/>
      <c r="BO605" s="6"/>
      <c r="BP605" s="6"/>
      <c r="BQ605" s="6"/>
      <c r="BR605" s="6"/>
      <c r="BS605" s="6"/>
      <c r="BT605" s="6"/>
      <c r="BU605" s="6"/>
      <c r="BV605" s="6"/>
      <c r="BW605" s="6"/>
      <c r="BX605" s="6"/>
      <c r="BY605" s="6"/>
      <c r="BZ605" s="6"/>
      <c r="CE605" s="1" t="s">
        <v>2969</v>
      </c>
      <c r="CF605" s="1" t="s">
        <v>2971</v>
      </c>
    </row>
    <row r="606" spans="63:84" ht="15" customHeight="1">
      <c r="BK606" s="1"/>
      <c r="BO606" s="6"/>
      <c r="BP606" s="6"/>
      <c r="BQ606" s="6"/>
      <c r="BR606" s="6"/>
      <c r="BS606" s="6"/>
      <c r="BT606" s="6"/>
      <c r="BU606" s="6"/>
      <c r="BV606" s="6"/>
      <c r="BW606" s="6"/>
      <c r="BX606" s="6"/>
      <c r="BY606" s="6"/>
      <c r="BZ606" s="6"/>
      <c r="CE606" s="1" t="s">
        <v>2970</v>
      </c>
      <c r="CF606" s="1" t="s">
        <v>2972</v>
      </c>
    </row>
    <row r="607" spans="63:84" ht="15" customHeight="1">
      <c r="BK607" s="1"/>
      <c r="BO607" s="6"/>
      <c r="BP607" s="6"/>
      <c r="BQ607" s="6"/>
      <c r="BR607" s="6"/>
      <c r="BS607" s="6"/>
      <c r="BT607" s="6"/>
      <c r="BU607" s="6"/>
      <c r="BV607" s="6"/>
      <c r="BW607" s="6"/>
      <c r="BX607" s="6"/>
      <c r="BY607" s="6"/>
      <c r="BZ607" s="6"/>
      <c r="CE607" s="1" t="s">
        <v>2971</v>
      </c>
      <c r="CF607" s="1" t="s">
        <v>2973</v>
      </c>
    </row>
    <row r="608" spans="63:84" ht="15" customHeight="1">
      <c r="BK608" s="1"/>
      <c r="BO608" s="6"/>
      <c r="BP608" s="6"/>
      <c r="BQ608" s="6"/>
      <c r="BR608" s="6"/>
      <c r="BS608" s="6"/>
      <c r="BT608" s="6"/>
      <c r="BU608" s="6"/>
      <c r="BV608" s="6"/>
      <c r="BW608" s="6"/>
      <c r="BX608" s="6"/>
      <c r="BY608" s="6"/>
      <c r="BZ608" s="6"/>
      <c r="CE608" s="1" t="s">
        <v>2972</v>
      </c>
      <c r="CF608" s="1" t="s">
        <v>2974</v>
      </c>
    </row>
    <row r="609" spans="63:84" ht="15" customHeight="1">
      <c r="BK609" s="1"/>
      <c r="BO609" s="6"/>
      <c r="BP609" s="6"/>
      <c r="BQ609" s="6"/>
      <c r="BR609" s="6"/>
      <c r="BS609" s="6"/>
      <c r="BT609" s="6"/>
      <c r="BU609" s="6"/>
      <c r="BV609" s="6"/>
      <c r="BW609" s="6"/>
      <c r="BX609" s="6"/>
      <c r="BY609" s="6"/>
      <c r="BZ609" s="6"/>
      <c r="CE609" s="1" t="s">
        <v>2973</v>
      </c>
      <c r="CF609" s="1" t="s">
        <v>2975</v>
      </c>
    </row>
    <row r="610" spans="63:84" ht="15" customHeight="1">
      <c r="BK610" s="1"/>
      <c r="BO610" s="6"/>
      <c r="BP610" s="6"/>
      <c r="BQ610" s="6"/>
      <c r="BR610" s="6"/>
      <c r="BS610" s="6"/>
      <c r="BT610" s="6"/>
      <c r="BU610" s="6"/>
      <c r="BV610" s="6"/>
      <c r="BW610" s="6"/>
      <c r="BX610" s="6"/>
      <c r="BY610" s="6"/>
      <c r="BZ610" s="6"/>
      <c r="CE610" s="1" t="s">
        <v>2974</v>
      </c>
      <c r="CF610" s="1" t="s">
        <v>2976</v>
      </c>
    </row>
    <row r="611" spans="63:84" ht="15" customHeight="1">
      <c r="BK611" s="1"/>
      <c r="BO611" s="6"/>
      <c r="BP611" s="6"/>
      <c r="BQ611" s="6"/>
      <c r="BR611" s="6"/>
      <c r="BS611" s="6"/>
      <c r="BT611" s="6"/>
      <c r="BU611" s="6"/>
      <c r="BV611" s="6"/>
      <c r="BW611" s="6"/>
      <c r="BX611" s="6"/>
      <c r="BY611" s="6"/>
      <c r="BZ611" s="6"/>
      <c r="CE611" s="1" t="s">
        <v>2975</v>
      </c>
      <c r="CF611" s="1" t="s">
        <v>2977</v>
      </c>
    </row>
    <row r="612" spans="63:84" ht="15" customHeight="1">
      <c r="BK612" s="1"/>
      <c r="BO612" s="6"/>
      <c r="BP612" s="6"/>
      <c r="BQ612" s="6"/>
      <c r="BR612" s="6"/>
      <c r="BS612" s="6"/>
      <c r="BT612" s="6"/>
      <c r="BU612" s="6"/>
      <c r="BV612" s="6"/>
      <c r="BW612" s="6"/>
      <c r="BX612" s="6"/>
      <c r="BY612" s="6"/>
      <c r="BZ612" s="6"/>
      <c r="CE612" s="1" t="s">
        <v>2976</v>
      </c>
      <c r="CF612" s="1" t="s">
        <v>2978</v>
      </c>
    </row>
    <row r="613" spans="63:84" ht="15" customHeight="1">
      <c r="BK613" s="1"/>
      <c r="BO613" s="6"/>
      <c r="BP613" s="6"/>
      <c r="BQ613" s="6"/>
      <c r="BR613" s="6"/>
      <c r="BS613" s="6"/>
      <c r="BT613" s="6"/>
      <c r="BU613" s="6"/>
      <c r="BV613" s="6"/>
      <c r="BW613" s="6"/>
      <c r="BX613" s="6"/>
      <c r="BY613" s="6"/>
      <c r="BZ613" s="6"/>
      <c r="CE613" s="1" t="s">
        <v>2977</v>
      </c>
      <c r="CF613" s="1" t="s">
        <v>2979</v>
      </c>
    </row>
    <row r="614" spans="63:84" ht="15" customHeight="1">
      <c r="BK614" s="1"/>
      <c r="BO614" s="6"/>
      <c r="BP614" s="6"/>
      <c r="BQ614" s="6"/>
      <c r="BR614" s="6"/>
      <c r="BS614" s="6"/>
      <c r="BT614" s="6"/>
      <c r="BU614" s="6"/>
      <c r="BV614" s="6"/>
      <c r="BW614" s="6"/>
      <c r="BX614" s="6"/>
      <c r="BY614" s="6"/>
      <c r="BZ614" s="6"/>
      <c r="CE614" s="1" t="s">
        <v>2978</v>
      </c>
      <c r="CF614" s="1" t="s">
        <v>2980</v>
      </c>
    </row>
    <row r="615" spans="63:84" ht="15" customHeight="1">
      <c r="BK615" s="1"/>
      <c r="BO615" s="6"/>
      <c r="BP615" s="6"/>
      <c r="BQ615" s="6"/>
      <c r="BR615" s="6"/>
      <c r="BS615" s="6"/>
      <c r="BT615" s="6"/>
      <c r="BU615" s="6"/>
      <c r="BV615" s="6"/>
      <c r="BW615" s="6"/>
      <c r="BX615" s="6"/>
      <c r="BY615" s="6"/>
      <c r="BZ615" s="6"/>
      <c r="CE615" s="1" t="s">
        <v>2979</v>
      </c>
      <c r="CF615" s="1" t="s">
        <v>2981</v>
      </c>
    </row>
    <row r="616" spans="63:84" ht="15" customHeight="1">
      <c r="BK616" s="1"/>
      <c r="BO616" s="6"/>
      <c r="BP616" s="6"/>
      <c r="BQ616" s="6"/>
      <c r="BR616" s="6"/>
      <c r="BS616" s="6"/>
      <c r="BT616" s="6"/>
      <c r="BU616" s="6"/>
      <c r="BV616" s="6"/>
      <c r="BW616" s="6"/>
      <c r="BX616" s="6"/>
      <c r="BY616" s="6"/>
      <c r="BZ616" s="6"/>
      <c r="CE616" s="1" t="s">
        <v>2980</v>
      </c>
      <c r="CF616" s="1" t="s">
        <v>2982</v>
      </c>
    </row>
    <row r="617" spans="63:84" ht="15" customHeight="1">
      <c r="BK617" s="1"/>
      <c r="BO617" s="6"/>
      <c r="BP617" s="6"/>
      <c r="BQ617" s="6"/>
      <c r="BR617" s="6"/>
      <c r="BS617" s="6"/>
      <c r="BT617" s="6"/>
      <c r="BU617" s="6"/>
      <c r="BV617" s="6"/>
      <c r="BW617" s="6"/>
      <c r="BX617" s="6"/>
      <c r="BY617" s="6"/>
      <c r="BZ617" s="6"/>
      <c r="CE617" s="1" t="s">
        <v>2981</v>
      </c>
      <c r="CF617" s="1" t="s">
        <v>2983</v>
      </c>
    </row>
    <row r="618" spans="63:84" ht="15" customHeight="1">
      <c r="BK618" s="1"/>
      <c r="BO618" s="6"/>
      <c r="BP618" s="6"/>
      <c r="BQ618" s="6"/>
      <c r="BR618" s="6"/>
      <c r="BS618" s="6"/>
      <c r="BT618" s="6"/>
      <c r="BU618" s="6"/>
      <c r="BV618" s="6"/>
      <c r="BW618" s="6"/>
      <c r="BX618" s="6"/>
      <c r="BY618" s="6"/>
      <c r="BZ618" s="6"/>
      <c r="CE618" s="1" t="s">
        <v>2982</v>
      </c>
      <c r="CF618" s="1" t="s">
        <v>543</v>
      </c>
    </row>
    <row r="619" spans="63:84" ht="15" customHeight="1">
      <c r="BK619" s="1"/>
      <c r="BO619" s="6"/>
      <c r="BP619" s="6"/>
      <c r="BQ619" s="6"/>
      <c r="BR619" s="6"/>
      <c r="BS619" s="6"/>
      <c r="BT619" s="6"/>
      <c r="BU619" s="6"/>
      <c r="BV619" s="6"/>
      <c r="BW619" s="6"/>
      <c r="BX619" s="6"/>
      <c r="BY619" s="6"/>
      <c r="BZ619" s="6"/>
      <c r="CE619" s="1" t="s">
        <v>2983</v>
      </c>
      <c r="CF619" s="1" t="s">
        <v>590</v>
      </c>
    </row>
    <row r="620" spans="63:84" ht="15" customHeight="1">
      <c r="BK620" s="1"/>
      <c r="BO620" s="6"/>
      <c r="BP620" s="6"/>
      <c r="BQ620" s="6"/>
      <c r="BR620" s="6"/>
      <c r="BS620" s="6"/>
      <c r="BT620" s="6"/>
      <c r="BU620" s="6"/>
      <c r="BV620" s="6"/>
      <c r="BW620" s="6"/>
      <c r="BX620" s="6"/>
      <c r="BY620" s="6"/>
      <c r="BZ620" s="6"/>
      <c r="CE620" s="1" t="s">
        <v>543</v>
      </c>
      <c r="CF620" s="1" t="s">
        <v>2984</v>
      </c>
    </row>
    <row r="621" spans="63:84" ht="15" customHeight="1">
      <c r="BK621" s="1"/>
      <c r="BO621" s="6"/>
      <c r="BP621" s="6"/>
      <c r="BQ621" s="6"/>
      <c r="BR621" s="6"/>
      <c r="BS621" s="6"/>
      <c r="BT621" s="6"/>
      <c r="BU621" s="6"/>
      <c r="BV621" s="6"/>
      <c r="BW621" s="6"/>
      <c r="BX621" s="6"/>
      <c r="BY621" s="6"/>
      <c r="BZ621" s="6"/>
      <c r="CE621" s="1" t="s">
        <v>590</v>
      </c>
      <c r="CF621" s="1" t="s">
        <v>2985</v>
      </c>
    </row>
    <row r="622" spans="63:84" ht="15" customHeight="1">
      <c r="BK622" s="1"/>
      <c r="BO622" s="6"/>
      <c r="BP622" s="6"/>
      <c r="BQ622" s="6"/>
      <c r="BR622" s="6"/>
      <c r="BS622" s="6"/>
      <c r="BT622" s="6"/>
      <c r="BU622" s="6"/>
      <c r="BV622" s="6"/>
      <c r="BW622" s="6"/>
      <c r="BX622" s="6"/>
      <c r="BY622" s="6"/>
      <c r="BZ622" s="6"/>
      <c r="CE622" s="1" t="s">
        <v>2984</v>
      </c>
      <c r="CF622" s="1" t="s">
        <v>2986</v>
      </c>
    </row>
    <row r="623" spans="63:84" ht="15" customHeight="1">
      <c r="BK623" s="1"/>
      <c r="BO623" s="6"/>
      <c r="BP623" s="6"/>
      <c r="BQ623" s="6"/>
      <c r="BR623" s="6"/>
      <c r="BS623" s="6"/>
      <c r="BT623" s="6"/>
      <c r="BU623" s="6"/>
      <c r="BV623" s="6"/>
      <c r="BW623" s="6"/>
      <c r="BX623" s="6"/>
      <c r="BY623" s="6"/>
      <c r="BZ623" s="6"/>
      <c r="CE623" s="1" t="s">
        <v>2985</v>
      </c>
      <c r="CF623" s="1" t="s">
        <v>2987</v>
      </c>
    </row>
    <row r="624" spans="63:84" ht="15" customHeight="1">
      <c r="BK624" s="1"/>
      <c r="BO624" s="6"/>
      <c r="BP624" s="6"/>
      <c r="BQ624" s="6"/>
      <c r="BR624" s="6"/>
      <c r="BS624" s="6"/>
      <c r="BT624" s="6"/>
      <c r="BU624" s="6"/>
      <c r="BV624" s="6"/>
      <c r="BW624" s="6"/>
      <c r="BX624" s="6"/>
      <c r="BY624" s="6"/>
      <c r="BZ624" s="6"/>
      <c r="CE624" s="1" t="s">
        <v>2986</v>
      </c>
      <c r="CF624" s="1" t="s">
        <v>2988</v>
      </c>
    </row>
    <row r="625" spans="63:84" ht="15" customHeight="1">
      <c r="BK625" s="1"/>
      <c r="BO625" s="6"/>
      <c r="BP625" s="6"/>
      <c r="BQ625" s="6"/>
      <c r="BR625" s="6"/>
      <c r="BS625" s="6"/>
      <c r="BT625" s="6"/>
      <c r="BU625" s="6"/>
      <c r="BV625" s="6"/>
      <c r="BW625" s="6"/>
      <c r="BX625" s="6"/>
      <c r="BY625" s="6"/>
      <c r="BZ625" s="6"/>
      <c r="CE625" s="1" t="s">
        <v>2987</v>
      </c>
      <c r="CF625" s="1" t="s">
        <v>2989</v>
      </c>
    </row>
    <row r="626" spans="63:84" ht="15" customHeight="1">
      <c r="BK626" s="1"/>
      <c r="BO626" s="6"/>
      <c r="BP626" s="6"/>
      <c r="BQ626" s="6"/>
      <c r="BR626" s="6"/>
      <c r="BS626" s="6"/>
      <c r="BT626" s="6"/>
      <c r="BU626" s="6"/>
      <c r="BV626" s="6"/>
      <c r="BW626" s="6"/>
      <c r="BX626" s="6"/>
      <c r="BY626" s="6"/>
      <c r="BZ626" s="6"/>
      <c r="CE626" s="1" t="s">
        <v>2988</v>
      </c>
      <c r="CF626" s="1" t="s">
        <v>2990</v>
      </c>
    </row>
    <row r="627" spans="63:84" ht="15" customHeight="1">
      <c r="BK627" s="1"/>
      <c r="BO627" s="6"/>
      <c r="BP627" s="6"/>
      <c r="BQ627" s="6"/>
      <c r="BR627" s="6"/>
      <c r="BS627" s="6"/>
      <c r="BT627" s="6"/>
      <c r="BU627" s="6"/>
      <c r="BV627" s="6"/>
      <c r="BW627" s="6"/>
      <c r="BX627" s="6"/>
      <c r="BY627" s="6"/>
      <c r="BZ627" s="6"/>
      <c r="CE627" s="1" t="s">
        <v>2989</v>
      </c>
      <c r="CF627" s="1" t="s">
        <v>2991</v>
      </c>
    </row>
    <row r="628" spans="63:84" ht="15" customHeight="1">
      <c r="BK628" s="1"/>
      <c r="BO628" s="6"/>
      <c r="BP628" s="6"/>
      <c r="BQ628" s="6"/>
      <c r="BR628" s="6"/>
      <c r="BS628" s="6"/>
      <c r="BT628" s="6"/>
      <c r="BU628" s="6"/>
      <c r="BV628" s="6"/>
      <c r="BW628" s="6"/>
      <c r="BX628" s="6"/>
      <c r="BY628" s="6"/>
      <c r="BZ628" s="6"/>
      <c r="CE628" s="1" t="s">
        <v>2990</v>
      </c>
      <c r="CF628" s="1" t="s">
        <v>2992</v>
      </c>
    </row>
    <row r="629" spans="63:84" ht="15" customHeight="1">
      <c r="BK629" s="1"/>
      <c r="BO629" s="6"/>
      <c r="BP629" s="6"/>
      <c r="BQ629" s="6"/>
      <c r="BR629" s="6"/>
      <c r="BS629" s="6"/>
      <c r="BT629" s="6"/>
      <c r="BU629" s="6"/>
      <c r="BV629" s="6"/>
      <c r="BW629" s="6"/>
      <c r="BX629" s="6"/>
      <c r="BY629" s="6"/>
      <c r="BZ629" s="6"/>
      <c r="CE629" s="1" t="s">
        <v>2991</v>
      </c>
      <c r="CF629" s="1" t="s">
        <v>2993</v>
      </c>
    </row>
    <row r="630" spans="63:84" ht="15" customHeight="1">
      <c r="BK630" s="1"/>
      <c r="BO630" s="6"/>
      <c r="BP630" s="6"/>
      <c r="BQ630" s="6"/>
      <c r="BR630" s="6"/>
      <c r="BS630" s="6"/>
      <c r="BT630" s="6"/>
      <c r="BU630" s="6"/>
      <c r="BV630" s="6"/>
      <c r="BW630" s="6"/>
      <c r="BX630" s="6"/>
      <c r="BY630" s="6"/>
      <c r="BZ630" s="6"/>
      <c r="CE630" s="1" t="s">
        <v>2992</v>
      </c>
      <c r="CF630" s="1" t="s">
        <v>2994</v>
      </c>
    </row>
    <row r="631" spans="63:84" ht="15" customHeight="1">
      <c r="BK631" s="1"/>
      <c r="BO631" s="6"/>
      <c r="BP631" s="6"/>
      <c r="BQ631" s="6"/>
      <c r="BR631" s="6"/>
      <c r="BS631" s="6"/>
      <c r="BT631" s="6"/>
      <c r="BU631" s="6"/>
      <c r="BV631" s="6"/>
      <c r="BW631" s="6"/>
      <c r="BX631" s="6"/>
      <c r="BY631" s="6"/>
      <c r="BZ631" s="6"/>
      <c r="CE631" s="1" t="s">
        <v>2993</v>
      </c>
      <c r="CF631" s="1" t="s">
        <v>2995</v>
      </c>
    </row>
    <row r="632" spans="63:84" ht="15" customHeight="1">
      <c r="BK632" s="1"/>
      <c r="BO632" s="6"/>
      <c r="BP632" s="6"/>
      <c r="BQ632" s="6"/>
      <c r="BR632" s="6"/>
      <c r="BS632" s="6"/>
      <c r="BT632" s="6"/>
      <c r="BU632" s="6"/>
      <c r="BV632" s="6"/>
      <c r="BW632" s="6"/>
      <c r="BX632" s="6"/>
      <c r="BY632" s="6"/>
      <c r="BZ632" s="6"/>
      <c r="CE632" s="1" t="s">
        <v>2994</v>
      </c>
      <c r="CF632" s="1" t="s">
        <v>2996</v>
      </c>
    </row>
    <row r="633" spans="63:84" ht="15" customHeight="1">
      <c r="BK633" s="1"/>
      <c r="BO633" s="6"/>
      <c r="BP633" s="6"/>
      <c r="BQ633" s="6"/>
      <c r="BR633" s="6"/>
      <c r="BS633" s="6"/>
      <c r="BT633" s="6"/>
      <c r="BU633" s="6"/>
      <c r="BV633" s="6"/>
      <c r="BW633" s="6"/>
      <c r="BX633" s="6"/>
      <c r="BY633" s="6"/>
      <c r="BZ633" s="6"/>
      <c r="CE633" s="1" t="s">
        <v>2995</v>
      </c>
      <c r="CF633" s="1" t="s">
        <v>2997</v>
      </c>
    </row>
    <row r="634" spans="63:84" ht="15" customHeight="1">
      <c r="BK634" s="1"/>
      <c r="BO634" s="6"/>
      <c r="BP634" s="6"/>
      <c r="BQ634" s="6"/>
      <c r="BR634" s="6"/>
      <c r="BS634" s="6"/>
      <c r="BT634" s="6"/>
      <c r="BU634" s="6"/>
      <c r="BV634" s="6"/>
      <c r="BW634" s="6"/>
      <c r="BX634" s="6"/>
      <c r="BY634" s="6"/>
      <c r="BZ634" s="6"/>
      <c r="CE634" s="1" t="s">
        <v>2996</v>
      </c>
      <c r="CF634" s="1" t="s">
        <v>2998</v>
      </c>
    </row>
    <row r="635" spans="63:84" ht="15" customHeight="1">
      <c r="BK635" s="1"/>
      <c r="BO635" s="6"/>
      <c r="BP635" s="6"/>
      <c r="BQ635" s="6"/>
      <c r="BR635" s="6"/>
      <c r="BS635" s="6"/>
      <c r="BT635" s="6"/>
      <c r="BU635" s="6"/>
      <c r="BV635" s="6"/>
      <c r="BW635" s="6"/>
      <c r="BX635" s="6"/>
      <c r="BY635" s="6"/>
      <c r="BZ635" s="6"/>
      <c r="CE635" s="1" t="s">
        <v>2997</v>
      </c>
      <c r="CF635" s="1" t="s">
        <v>2999</v>
      </c>
    </row>
    <row r="636" spans="63:84" ht="15" customHeight="1">
      <c r="BK636" s="1"/>
      <c r="BO636" s="6"/>
      <c r="BP636" s="6"/>
      <c r="BQ636" s="6"/>
      <c r="BR636" s="6"/>
      <c r="BS636" s="6"/>
      <c r="BT636" s="6"/>
      <c r="BU636" s="6"/>
      <c r="BV636" s="6"/>
      <c r="BW636" s="6"/>
      <c r="BX636" s="6"/>
      <c r="BY636" s="6"/>
      <c r="BZ636" s="6"/>
      <c r="CE636" s="1" t="s">
        <v>2998</v>
      </c>
      <c r="CF636" s="1" t="s">
        <v>3000</v>
      </c>
    </row>
    <row r="637" spans="63:84" ht="15" customHeight="1">
      <c r="BK637" s="1"/>
      <c r="BO637" s="6"/>
      <c r="BP637" s="6"/>
      <c r="BQ637" s="6"/>
      <c r="BR637" s="6"/>
      <c r="BS637" s="6"/>
      <c r="BT637" s="6"/>
      <c r="BU637" s="6"/>
      <c r="BV637" s="6"/>
      <c r="BW637" s="6"/>
      <c r="BX637" s="6"/>
      <c r="BY637" s="6"/>
      <c r="BZ637" s="6"/>
      <c r="CE637" s="1" t="s">
        <v>2999</v>
      </c>
      <c r="CF637" s="1" t="s">
        <v>3001</v>
      </c>
    </row>
    <row r="638" spans="63:84" ht="15" customHeight="1">
      <c r="BK638" s="1"/>
      <c r="BO638" s="6"/>
      <c r="BP638" s="6"/>
      <c r="BQ638" s="6"/>
      <c r="BR638" s="6"/>
      <c r="BS638" s="6"/>
      <c r="BT638" s="6"/>
      <c r="BU638" s="6"/>
      <c r="BV638" s="6"/>
      <c r="BW638" s="6"/>
      <c r="BX638" s="6"/>
      <c r="BY638" s="6"/>
      <c r="BZ638" s="6"/>
      <c r="CE638" s="1" t="s">
        <v>3000</v>
      </c>
      <c r="CF638" s="1" t="s">
        <v>3002</v>
      </c>
    </row>
    <row r="639" spans="63:84" ht="15" customHeight="1">
      <c r="BK639" s="1"/>
      <c r="BO639" s="6"/>
      <c r="BP639" s="6"/>
      <c r="BQ639" s="6"/>
      <c r="BR639" s="6"/>
      <c r="BS639" s="6"/>
      <c r="BT639" s="6"/>
      <c r="BU639" s="6"/>
      <c r="BV639" s="6"/>
      <c r="BW639" s="6"/>
      <c r="BX639" s="6"/>
      <c r="BY639" s="6"/>
      <c r="BZ639" s="6"/>
      <c r="CE639" s="1" t="s">
        <v>3001</v>
      </c>
      <c r="CF639" s="1" t="s">
        <v>3003</v>
      </c>
    </row>
    <row r="640" spans="63:84" ht="15" customHeight="1">
      <c r="BK640" s="1"/>
      <c r="BO640" s="6"/>
      <c r="BP640" s="6"/>
      <c r="BQ640" s="6"/>
      <c r="BR640" s="6"/>
      <c r="BS640" s="6"/>
      <c r="BT640" s="6"/>
      <c r="BU640" s="6"/>
      <c r="BV640" s="6"/>
      <c r="BW640" s="6"/>
      <c r="BX640" s="6"/>
      <c r="BY640" s="6"/>
      <c r="BZ640" s="6"/>
      <c r="CE640" s="1" t="s">
        <v>3002</v>
      </c>
      <c r="CF640" s="1" t="s">
        <v>3004</v>
      </c>
    </row>
    <row r="641" spans="63:84" ht="15" customHeight="1">
      <c r="BK641" s="1"/>
      <c r="BO641" s="6"/>
      <c r="BP641" s="6"/>
      <c r="BQ641" s="6"/>
      <c r="BR641" s="6"/>
      <c r="BS641" s="6"/>
      <c r="BT641" s="6"/>
      <c r="BU641" s="6"/>
      <c r="BV641" s="6"/>
      <c r="BW641" s="6"/>
      <c r="BX641" s="6"/>
      <c r="BY641" s="6"/>
      <c r="BZ641" s="6"/>
      <c r="CE641" s="1" t="s">
        <v>3003</v>
      </c>
      <c r="CF641" s="1" t="s">
        <v>3005</v>
      </c>
    </row>
    <row r="642" spans="63:84" ht="15" customHeight="1">
      <c r="BK642" s="1"/>
      <c r="BO642" s="6"/>
      <c r="BP642" s="6"/>
      <c r="BQ642" s="6"/>
      <c r="BR642" s="6"/>
      <c r="BS642" s="6"/>
      <c r="BT642" s="6"/>
      <c r="BU642" s="6"/>
      <c r="BV642" s="6"/>
      <c r="BW642" s="6"/>
      <c r="BX642" s="6"/>
      <c r="BY642" s="6"/>
      <c r="BZ642" s="6"/>
      <c r="CE642" s="1" t="s">
        <v>3004</v>
      </c>
      <c r="CF642" s="1" t="s">
        <v>3006</v>
      </c>
    </row>
    <row r="643" spans="63:84" ht="15" customHeight="1">
      <c r="BK643" s="1"/>
      <c r="BO643" s="6"/>
      <c r="BP643" s="6"/>
      <c r="BQ643" s="6"/>
      <c r="BR643" s="6"/>
      <c r="BS643" s="6"/>
      <c r="BT643" s="6"/>
      <c r="BU643" s="6"/>
      <c r="BV643" s="6"/>
      <c r="BW643" s="6"/>
      <c r="BX643" s="6"/>
      <c r="BY643" s="6"/>
      <c r="BZ643" s="6"/>
      <c r="CE643" s="1" t="s">
        <v>3005</v>
      </c>
      <c r="CF643" s="1" t="s">
        <v>3007</v>
      </c>
    </row>
    <row r="644" spans="63:84" ht="15" customHeight="1">
      <c r="BK644" s="1"/>
      <c r="BO644" s="6"/>
      <c r="BP644" s="6"/>
      <c r="BQ644" s="6"/>
      <c r="BR644" s="6"/>
      <c r="BS644" s="6"/>
      <c r="BT644" s="6"/>
      <c r="BU644" s="6"/>
      <c r="BV644" s="6"/>
      <c r="BW644" s="6"/>
      <c r="BX644" s="6"/>
      <c r="BY644" s="6"/>
      <c r="BZ644" s="6"/>
      <c r="CE644" s="1" t="s">
        <v>3006</v>
      </c>
      <c r="CF644" s="1" t="s">
        <v>3008</v>
      </c>
    </row>
    <row r="645" spans="63:84" ht="15" customHeight="1">
      <c r="BK645" s="1"/>
      <c r="BO645" s="6"/>
      <c r="BP645" s="6"/>
      <c r="BQ645" s="6"/>
      <c r="BR645" s="6"/>
      <c r="BS645" s="6"/>
      <c r="BT645" s="6"/>
      <c r="BU645" s="6"/>
      <c r="BV645" s="6"/>
      <c r="BW645" s="6"/>
      <c r="BX645" s="6"/>
      <c r="BY645" s="6"/>
      <c r="BZ645" s="6"/>
      <c r="CE645" s="1" t="s">
        <v>3007</v>
      </c>
      <c r="CF645" s="1" t="s">
        <v>3009</v>
      </c>
    </row>
    <row r="646" spans="63:84" ht="15" customHeight="1">
      <c r="BK646" s="1"/>
      <c r="BO646" s="6"/>
      <c r="BP646" s="6"/>
      <c r="BQ646" s="6"/>
      <c r="BR646" s="6"/>
      <c r="BS646" s="6"/>
      <c r="BT646" s="6"/>
      <c r="BU646" s="6"/>
      <c r="BV646" s="6"/>
      <c r="BW646" s="6"/>
      <c r="BX646" s="6"/>
      <c r="BY646" s="6"/>
      <c r="BZ646" s="6"/>
      <c r="CE646" s="1" t="s">
        <v>3008</v>
      </c>
      <c r="CF646" s="1" t="s">
        <v>3010</v>
      </c>
    </row>
    <row r="647" spans="63:84" ht="15" customHeight="1">
      <c r="BK647" s="1"/>
      <c r="BO647" s="6"/>
      <c r="BP647" s="6"/>
      <c r="BQ647" s="6"/>
      <c r="BR647" s="6"/>
      <c r="BS647" s="6"/>
      <c r="BT647" s="6"/>
      <c r="BU647" s="6"/>
      <c r="BV647" s="6"/>
      <c r="BW647" s="6"/>
      <c r="BX647" s="6"/>
      <c r="BY647" s="6"/>
      <c r="BZ647" s="6"/>
      <c r="CE647" s="1" t="s">
        <v>3009</v>
      </c>
      <c r="CF647" s="1" t="s">
        <v>3011</v>
      </c>
    </row>
    <row r="648" spans="63:84" ht="15" customHeight="1">
      <c r="BK648" s="1"/>
      <c r="BO648" s="6"/>
      <c r="BP648" s="6"/>
      <c r="BQ648" s="6"/>
      <c r="BR648" s="6"/>
      <c r="BS648" s="6"/>
      <c r="BT648" s="6"/>
      <c r="BU648" s="6"/>
      <c r="BV648" s="6"/>
      <c r="BW648" s="6"/>
      <c r="BX648" s="6"/>
      <c r="BY648" s="6"/>
      <c r="BZ648" s="6"/>
      <c r="CE648" s="1" t="s">
        <v>3010</v>
      </c>
      <c r="CF648" s="1" t="s">
        <v>3012</v>
      </c>
    </row>
    <row r="649" spans="63:84" ht="15" customHeight="1">
      <c r="BK649" s="1"/>
      <c r="BO649" s="6"/>
      <c r="BP649" s="6"/>
      <c r="BQ649" s="6"/>
      <c r="BR649" s="6"/>
      <c r="BS649" s="6"/>
      <c r="BT649" s="6"/>
      <c r="BU649" s="6"/>
      <c r="BV649" s="6"/>
      <c r="BW649" s="6"/>
      <c r="BX649" s="6"/>
      <c r="BY649" s="6"/>
      <c r="BZ649" s="6"/>
      <c r="CE649" s="1" t="s">
        <v>3011</v>
      </c>
      <c r="CF649" s="1" t="s">
        <v>3013</v>
      </c>
    </row>
    <row r="650" spans="63:84" ht="15" customHeight="1">
      <c r="BK650" s="1"/>
      <c r="BO650" s="6"/>
      <c r="BP650" s="6"/>
      <c r="BQ650" s="6"/>
      <c r="BR650" s="6"/>
      <c r="BS650" s="6"/>
      <c r="BT650" s="6"/>
      <c r="BU650" s="6"/>
      <c r="BV650" s="6"/>
      <c r="BW650" s="6"/>
      <c r="BX650" s="6"/>
      <c r="BY650" s="6"/>
      <c r="BZ650" s="6"/>
      <c r="CE650" s="1" t="s">
        <v>3012</v>
      </c>
      <c r="CF650" s="1" t="s">
        <v>3014</v>
      </c>
    </row>
    <row r="651" spans="63:84" ht="15" customHeight="1">
      <c r="BK651" s="1"/>
      <c r="BO651" s="6"/>
      <c r="BP651" s="6"/>
      <c r="BQ651" s="6"/>
      <c r="BR651" s="6"/>
      <c r="BS651" s="6"/>
      <c r="BT651" s="6"/>
      <c r="BU651" s="6"/>
      <c r="BV651" s="6"/>
      <c r="BW651" s="6"/>
      <c r="BX651" s="6"/>
      <c r="BY651" s="6"/>
      <c r="BZ651" s="6"/>
      <c r="CE651" s="1" t="s">
        <v>3013</v>
      </c>
      <c r="CF651" s="1" t="s">
        <v>3015</v>
      </c>
    </row>
    <row r="652" spans="63:84" ht="15" customHeight="1">
      <c r="BK652" s="1"/>
      <c r="BO652" s="6"/>
      <c r="BP652" s="6"/>
      <c r="BQ652" s="6"/>
      <c r="BR652" s="6"/>
      <c r="BS652" s="6"/>
      <c r="BT652" s="6"/>
      <c r="BU652" s="6"/>
      <c r="BV652" s="6"/>
      <c r="BW652" s="6"/>
      <c r="BX652" s="6"/>
      <c r="BY652" s="6"/>
      <c r="BZ652" s="6"/>
      <c r="CE652" s="1" t="s">
        <v>3014</v>
      </c>
      <c r="CF652" s="1" t="s">
        <v>3016</v>
      </c>
    </row>
    <row r="653" spans="63:84" ht="15" customHeight="1">
      <c r="BK653" s="1"/>
      <c r="BO653" s="6"/>
      <c r="BP653" s="6"/>
      <c r="BQ653" s="6"/>
      <c r="BR653" s="6"/>
      <c r="BS653" s="6"/>
      <c r="BT653" s="6"/>
      <c r="BU653" s="6"/>
      <c r="BV653" s="6"/>
      <c r="BW653" s="6"/>
      <c r="BX653" s="6"/>
      <c r="BY653" s="6"/>
      <c r="BZ653" s="6"/>
      <c r="CE653" s="1" t="s">
        <v>3015</v>
      </c>
      <c r="CF653" s="1" t="s">
        <v>3017</v>
      </c>
    </row>
    <row r="654" spans="63:84" ht="15" customHeight="1">
      <c r="BK654" s="1"/>
      <c r="BO654" s="6"/>
      <c r="BP654" s="6"/>
      <c r="BQ654" s="6"/>
      <c r="BR654" s="6"/>
      <c r="BS654" s="6"/>
      <c r="BT654" s="6"/>
      <c r="BU654" s="6"/>
      <c r="BV654" s="6"/>
      <c r="BW654" s="6"/>
      <c r="BX654" s="6"/>
      <c r="BY654" s="6"/>
      <c r="BZ654" s="6"/>
      <c r="CE654" s="1" t="s">
        <v>3016</v>
      </c>
      <c r="CF654" s="1" t="s">
        <v>3018</v>
      </c>
    </row>
    <row r="655" spans="63:84" ht="15" customHeight="1">
      <c r="BK655" s="1"/>
      <c r="BO655" s="6"/>
      <c r="BP655" s="6"/>
      <c r="BQ655" s="6"/>
      <c r="BR655" s="6"/>
      <c r="BS655" s="6"/>
      <c r="BT655" s="6"/>
      <c r="BU655" s="6"/>
      <c r="BV655" s="6"/>
      <c r="BW655" s="6"/>
      <c r="BX655" s="6"/>
      <c r="BY655" s="6"/>
      <c r="BZ655" s="6"/>
      <c r="CE655" s="1" t="s">
        <v>3017</v>
      </c>
      <c r="CF655" s="1" t="s">
        <v>3019</v>
      </c>
    </row>
    <row r="656" spans="63:84" ht="15" customHeight="1">
      <c r="BK656" s="1"/>
      <c r="BO656" s="6"/>
      <c r="BP656" s="6"/>
      <c r="BQ656" s="6"/>
      <c r="BR656" s="6"/>
      <c r="BS656" s="6"/>
      <c r="BT656" s="6"/>
      <c r="BU656" s="6"/>
      <c r="BV656" s="6"/>
      <c r="BW656" s="6"/>
      <c r="BX656" s="6"/>
      <c r="BY656" s="6"/>
      <c r="BZ656" s="6"/>
      <c r="CE656" s="1" t="s">
        <v>3018</v>
      </c>
      <c r="CF656" s="1" t="s">
        <v>3020</v>
      </c>
    </row>
    <row r="657" spans="63:84" ht="15" customHeight="1">
      <c r="BK657" s="1"/>
      <c r="BO657" s="6"/>
      <c r="BP657" s="6"/>
      <c r="BQ657" s="6"/>
      <c r="BR657" s="6"/>
      <c r="BS657" s="6"/>
      <c r="BT657" s="6"/>
      <c r="BU657" s="6"/>
      <c r="BV657" s="6"/>
      <c r="BW657" s="6"/>
      <c r="BX657" s="6"/>
      <c r="BY657" s="6"/>
      <c r="BZ657" s="6"/>
      <c r="CE657" s="1" t="s">
        <v>3019</v>
      </c>
      <c r="CF657" s="1" t="s">
        <v>3021</v>
      </c>
    </row>
    <row r="658" spans="63:84" ht="15" customHeight="1">
      <c r="BK658" s="1"/>
      <c r="BO658" s="6"/>
      <c r="BP658" s="6"/>
      <c r="BQ658" s="6"/>
      <c r="BR658" s="6"/>
      <c r="BS658" s="6"/>
      <c r="BT658" s="6"/>
      <c r="BU658" s="6"/>
      <c r="BV658" s="6"/>
      <c r="BW658" s="6"/>
      <c r="BX658" s="6"/>
      <c r="BY658" s="6"/>
      <c r="BZ658" s="6"/>
      <c r="CE658" s="1" t="s">
        <v>3020</v>
      </c>
      <c r="CF658" s="1" t="s">
        <v>3022</v>
      </c>
    </row>
    <row r="659" spans="63:84" ht="15" customHeight="1">
      <c r="BK659" s="1"/>
      <c r="BO659" s="6"/>
      <c r="BP659" s="6"/>
      <c r="BQ659" s="6"/>
      <c r="BR659" s="6"/>
      <c r="BS659" s="6"/>
      <c r="BT659" s="6"/>
      <c r="BU659" s="6"/>
      <c r="BV659" s="6"/>
      <c r="BW659" s="6"/>
      <c r="BX659" s="6"/>
      <c r="BY659" s="6"/>
      <c r="BZ659" s="6"/>
      <c r="CE659" s="1" t="s">
        <v>3021</v>
      </c>
      <c r="CF659" s="1" t="s">
        <v>3023</v>
      </c>
    </row>
    <row r="660" spans="63:84" ht="15" customHeight="1">
      <c r="BK660" s="1"/>
      <c r="BO660" s="6"/>
      <c r="BP660" s="6"/>
      <c r="BQ660" s="6"/>
      <c r="BR660" s="6"/>
      <c r="BS660" s="6"/>
      <c r="BT660" s="6"/>
      <c r="BU660" s="6"/>
      <c r="BV660" s="6"/>
      <c r="BW660" s="6"/>
      <c r="BX660" s="6"/>
      <c r="BY660" s="6"/>
      <c r="BZ660" s="6"/>
      <c r="CE660" s="1" t="s">
        <v>3022</v>
      </c>
      <c r="CF660" s="1" t="s">
        <v>3024</v>
      </c>
    </row>
    <row r="661" spans="63:84" ht="15" customHeight="1">
      <c r="BK661" s="1"/>
      <c r="BO661" s="6"/>
      <c r="BP661" s="6"/>
      <c r="BQ661" s="6"/>
      <c r="BR661" s="6"/>
      <c r="BS661" s="6"/>
      <c r="BT661" s="6"/>
      <c r="BU661" s="6"/>
      <c r="BV661" s="6"/>
      <c r="BW661" s="6"/>
      <c r="BX661" s="6"/>
      <c r="BY661" s="6"/>
      <c r="BZ661" s="6"/>
      <c r="CE661" s="1" t="s">
        <v>3023</v>
      </c>
      <c r="CF661" s="1" t="s">
        <v>3025</v>
      </c>
    </row>
    <row r="662" spans="63:84" ht="15" customHeight="1">
      <c r="BK662" s="1"/>
      <c r="BO662" s="6"/>
      <c r="BP662" s="6"/>
      <c r="BQ662" s="6"/>
      <c r="BR662" s="6"/>
      <c r="BS662" s="6"/>
      <c r="BT662" s="6"/>
      <c r="BU662" s="6"/>
      <c r="BV662" s="6"/>
      <c r="BW662" s="6"/>
      <c r="BX662" s="6"/>
      <c r="BY662" s="6"/>
      <c r="BZ662" s="6"/>
      <c r="CE662" s="1" t="s">
        <v>3024</v>
      </c>
      <c r="CF662" s="1" t="s">
        <v>3026</v>
      </c>
    </row>
    <row r="663" spans="63:84" ht="15" customHeight="1">
      <c r="BK663" s="1"/>
      <c r="BO663" s="6"/>
      <c r="BP663" s="6"/>
      <c r="BQ663" s="6"/>
      <c r="BR663" s="6"/>
      <c r="BS663" s="6"/>
      <c r="BT663" s="6"/>
      <c r="BU663" s="6"/>
      <c r="BV663" s="6"/>
      <c r="BW663" s="6"/>
      <c r="BX663" s="6"/>
      <c r="BY663" s="6"/>
      <c r="BZ663" s="6"/>
      <c r="CE663" s="1" t="s">
        <v>3025</v>
      </c>
      <c r="CF663" s="1" t="s">
        <v>3027</v>
      </c>
    </row>
    <row r="664" spans="63:84" ht="15" customHeight="1">
      <c r="BK664" s="1"/>
      <c r="BO664" s="6"/>
      <c r="BP664" s="6"/>
      <c r="BQ664" s="6"/>
      <c r="BR664" s="6"/>
      <c r="BS664" s="6"/>
      <c r="BT664" s="6"/>
      <c r="BU664" s="6"/>
      <c r="BV664" s="6"/>
      <c r="BW664" s="6"/>
      <c r="BX664" s="6"/>
      <c r="BY664" s="6"/>
      <c r="BZ664" s="6"/>
      <c r="CE664" s="1" t="s">
        <v>3026</v>
      </c>
      <c r="CF664" s="1" t="s">
        <v>3028</v>
      </c>
    </row>
    <row r="665" spans="63:84" ht="15" customHeight="1">
      <c r="BK665" s="1"/>
      <c r="BO665" s="6"/>
      <c r="BP665" s="6"/>
      <c r="BQ665" s="6"/>
      <c r="BR665" s="6"/>
      <c r="BS665" s="6"/>
      <c r="BT665" s="6"/>
      <c r="BU665" s="6"/>
      <c r="BV665" s="6"/>
      <c r="BW665" s="6"/>
      <c r="BX665" s="6"/>
      <c r="BY665" s="6"/>
      <c r="BZ665" s="6"/>
      <c r="CE665" s="1" t="s">
        <v>3027</v>
      </c>
      <c r="CF665" s="1" t="s">
        <v>3029</v>
      </c>
    </row>
    <row r="666" spans="63:84" ht="15" customHeight="1">
      <c r="BK666" s="1"/>
      <c r="BO666" s="6"/>
      <c r="BP666" s="6"/>
      <c r="BQ666" s="6"/>
      <c r="BR666" s="6"/>
      <c r="BS666" s="6"/>
      <c r="BT666" s="6"/>
      <c r="BU666" s="6"/>
      <c r="BV666" s="6"/>
      <c r="BW666" s="6"/>
      <c r="BX666" s="6"/>
      <c r="BY666" s="6"/>
      <c r="BZ666" s="6"/>
      <c r="CE666" s="1" t="s">
        <v>3028</v>
      </c>
      <c r="CF666" s="1" t="s">
        <v>3030</v>
      </c>
    </row>
    <row r="667" spans="63:84" ht="15" customHeight="1">
      <c r="BK667" s="1"/>
      <c r="BO667" s="6"/>
      <c r="BP667" s="6"/>
      <c r="BQ667" s="6"/>
      <c r="BR667" s="6"/>
      <c r="BS667" s="6"/>
      <c r="BT667" s="6"/>
      <c r="BU667" s="6"/>
      <c r="BV667" s="6"/>
      <c r="BW667" s="6"/>
      <c r="BX667" s="6"/>
      <c r="BY667" s="6"/>
      <c r="BZ667" s="6"/>
      <c r="CE667" s="1" t="s">
        <v>3029</v>
      </c>
      <c r="CF667" s="1" t="s">
        <v>3031</v>
      </c>
    </row>
    <row r="668" spans="63:84" ht="15" customHeight="1">
      <c r="BK668" s="1"/>
      <c r="BO668" s="6"/>
      <c r="BP668" s="6"/>
      <c r="BQ668" s="6"/>
      <c r="BR668" s="6"/>
      <c r="BS668" s="6"/>
      <c r="BT668" s="6"/>
      <c r="BU668" s="6"/>
      <c r="BV668" s="6"/>
      <c r="BW668" s="6"/>
      <c r="BX668" s="6"/>
      <c r="BY668" s="6"/>
      <c r="BZ668" s="6"/>
      <c r="CE668" s="1" t="s">
        <v>3030</v>
      </c>
      <c r="CF668" s="1" t="s">
        <v>3032</v>
      </c>
    </row>
    <row r="669" spans="63:84" ht="15" customHeight="1">
      <c r="BK669" s="1"/>
      <c r="BO669" s="6"/>
      <c r="BP669" s="6"/>
      <c r="BQ669" s="6"/>
      <c r="BR669" s="6"/>
      <c r="BS669" s="6"/>
      <c r="BT669" s="6"/>
      <c r="BU669" s="6"/>
      <c r="BV669" s="6"/>
      <c r="BW669" s="6"/>
      <c r="BX669" s="6"/>
      <c r="BY669" s="6"/>
      <c r="BZ669" s="6"/>
      <c r="CE669" s="1" t="s">
        <v>3031</v>
      </c>
      <c r="CF669" s="1" t="s">
        <v>3033</v>
      </c>
    </row>
    <row r="670" spans="63:84" ht="15" customHeight="1">
      <c r="BK670" s="1"/>
      <c r="BO670" s="6"/>
      <c r="BP670" s="6"/>
      <c r="BQ670" s="6"/>
      <c r="BR670" s="6"/>
      <c r="BS670" s="6"/>
      <c r="BT670" s="6"/>
      <c r="BU670" s="6"/>
      <c r="BV670" s="6"/>
      <c r="BW670" s="6"/>
      <c r="BX670" s="6"/>
      <c r="BY670" s="6"/>
      <c r="BZ670" s="6"/>
      <c r="CE670" s="1" t="s">
        <v>3032</v>
      </c>
      <c r="CF670" s="1" t="s">
        <v>3034</v>
      </c>
    </row>
    <row r="671" spans="63:84" ht="15" customHeight="1">
      <c r="BK671" s="1"/>
      <c r="BO671" s="6"/>
      <c r="BP671" s="6"/>
      <c r="BQ671" s="6"/>
      <c r="BR671" s="6"/>
      <c r="BS671" s="6"/>
      <c r="BT671" s="6"/>
      <c r="BU671" s="6"/>
      <c r="BV671" s="6"/>
      <c r="BW671" s="6"/>
      <c r="BX671" s="6"/>
      <c r="BY671" s="6"/>
      <c r="BZ671" s="6"/>
      <c r="CE671" s="1" t="s">
        <v>3033</v>
      </c>
      <c r="CF671" s="1" t="s">
        <v>3035</v>
      </c>
    </row>
    <row r="672" spans="63:84" ht="15" customHeight="1">
      <c r="BK672" s="1"/>
      <c r="BO672" s="6"/>
      <c r="BP672" s="6"/>
      <c r="BQ672" s="6"/>
      <c r="BR672" s="6"/>
      <c r="BS672" s="6"/>
      <c r="BT672" s="6"/>
      <c r="BU672" s="6"/>
      <c r="BV672" s="6"/>
      <c r="BW672" s="6"/>
      <c r="BX672" s="6"/>
      <c r="BY672" s="6"/>
      <c r="BZ672" s="6"/>
      <c r="CE672" s="1" t="s">
        <v>3034</v>
      </c>
      <c r="CF672" s="1" t="s">
        <v>3036</v>
      </c>
    </row>
    <row r="673" spans="63:84" ht="15" customHeight="1">
      <c r="BK673" s="1"/>
      <c r="BO673" s="6"/>
      <c r="BP673" s="6"/>
      <c r="BQ673" s="6"/>
      <c r="BR673" s="6"/>
      <c r="BS673" s="6"/>
      <c r="BT673" s="6"/>
      <c r="BU673" s="6"/>
      <c r="BV673" s="6"/>
      <c r="BW673" s="6"/>
      <c r="BX673" s="6"/>
      <c r="BY673" s="6"/>
      <c r="BZ673" s="6"/>
      <c r="CE673" s="1" t="s">
        <v>3035</v>
      </c>
      <c r="CF673" s="1" t="s">
        <v>3037</v>
      </c>
    </row>
    <row r="674" spans="63:84" ht="15" customHeight="1">
      <c r="BK674" s="1"/>
      <c r="BO674" s="6"/>
      <c r="BP674" s="6"/>
      <c r="BQ674" s="6"/>
      <c r="BR674" s="6"/>
      <c r="BS674" s="6"/>
      <c r="BT674" s="6"/>
      <c r="BU674" s="6"/>
      <c r="BV674" s="6"/>
      <c r="BW674" s="6"/>
      <c r="BX674" s="6"/>
      <c r="BY674" s="6"/>
      <c r="BZ674" s="6"/>
      <c r="CE674" s="1" t="s">
        <v>3036</v>
      </c>
      <c r="CF674" s="1" t="s">
        <v>3038</v>
      </c>
    </row>
    <row r="675" spans="63:84" ht="15" customHeight="1">
      <c r="BK675" s="1"/>
      <c r="BO675" s="6"/>
      <c r="BP675" s="6"/>
      <c r="BQ675" s="6"/>
      <c r="BR675" s="6"/>
      <c r="BS675" s="6"/>
      <c r="BT675" s="6"/>
      <c r="BU675" s="6"/>
      <c r="BV675" s="6"/>
      <c r="BW675" s="6"/>
      <c r="BX675" s="6"/>
      <c r="BY675" s="6"/>
      <c r="BZ675" s="6"/>
      <c r="CE675" s="1" t="s">
        <v>3037</v>
      </c>
      <c r="CF675" s="1" t="s">
        <v>3039</v>
      </c>
    </row>
    <row r="676" spans="63:84" ht="15" customHeight="1">
      <c r="BK676" s="1"/>
      <c r="BO676" s="6"/>
      <c r="BP676" s="6"/>
      <c r="BQ676" s="6"/>
      <c r="BR676" s="6"/>
      <c r="BS676" s="6"/>
      <c r="BT676" s="6"/>
      <c r="BU676" s="6"/>
      <c r="BV676" s="6"/>
      <c r="BW676" s="6"/>
      <c r="BX676" s="6"/>
      <c r="BY676" s="6"/>
      <c r="BZ676" s="6"/>
      <c r="CE676" s="1" t="s">
        <v>3038</v>
      </c>
      <c r="CF676" s="1" t="s">
        <v>3040</v>
      </c>
    </row>
    <row r="677" spans="63:84" ht="15" customHeight="1">
      <c r="BK677" s="1"/>
      <c r="BO677" s="6"/>
      <c r="BP677" s="6"/>
      <c r="BQ677" s="6"/>
      <c r="BR677" s="6"/>
      <c r="BS677" s="6"/>
      <c r="BT677" s="6"/>
      <c r="BU677" s="6"/>
      <c r="BV677" s="6"/>
      <c r="BW677" s="6"/>
      <c r="BX677" s="6"/>
      <c r="BY677" s="6"/>
      <c r="BZ677" s="6"/>
      <c r="CE677" s="1" t="s">
        <v>3039</v>
      </c>
      <c r="CF677" s="1" t="s">
        <v>3041</v>
      </c>
    </row>
    <row r="678" spans="63:84" ht="15" customHeight="1">
      <c r="BK678" s="1"/>
      <c r="BO678" s="6"/>
      <c r="BP678" s="6"/>
      <c r="BQ678" s="6"/>
      <c r="BR678" s="6"/>
      <c r="BS678" s="6"/>
      <c r="BT678" s="6"/>
      <c r="BU678" s="6"/>
      <c r="BV678" s="6"/>
      <c r="BW678" s="6"/>
      <c r="BX678" s="6"/>
      <c r="BY678" s="6"/>
      <c r="BZ678" s="6"/>
      <c r="CE678" s="1" t="s">
        <v>3040</v>
      </c>
      <c r="CF678" s="1" t="s">
        <v>3042</v>
      </c>
    </row>
    <row r="679" spans="63:84" ht="15" customHeight="1">
      <c r="BK679" s="1"/>
      <c r="BO679" s="6"/>
      <c r="BP679" s="6"/>
      <c r="BQ679" s="6"/>
      <c r="BR679" s="6"/>
      <c r="BS679" s="6"/>
      <c r="BT679" s="6"/>
      <c r="BU679" s="6"/>
      <c r="BV679" s="6"/>
      <c r="BW679" s="6"/>
      <c r="BX679" s="6"/>
      <c r="BY679" s="6"/>
      <c r="BZ679" s="6"/>
      <c r="CE679" s="1" t="s">
        <v>3041</v>
      </c>
      <c r="CF679" s="1" t="s">
        <v>3043</v>
      </c>
    </row>
    <row r="680" spans="63:84" ht="15" customHeight="1">
      <c r="BK680" s="1"/>
      <c r="BO680" s="6"/>
      <c r="BP680" s="6"/>
      <c r="BQ680" s="6"/>
      <c r="BR680" s="6"/>
      <c r="BS680" s="6"/>
      <c r="BT680" s="6"/>
      <c r="BU680" s="6"/>
      <c r="BV680" s="6"/>
      <c r="BW680" s="6"/>
      <c r="BX680" s="6"/>
      <c r="BY680" s="6"/>
      <c r="BZ680" s="6"/>
      <c r="CE680" s="1" t="s">
        <v>3042</v>
      </c>
      <c r="CF680" s="1" t="s">
        <v>3044</v>
      </c>
    </row>
    <row r="681" spans="63:84" ht="15" customHeight="1">
      <c r="BK681" s="1"/>
      <c r="BO681" s="6"/>
      <c r="BP681" s="6"/>
      <c r="BQ681" s="6"/>
      <c r="BR681" s="6"/>
      <c r="BS681" s="6"/>
      <c r="BT681" s="6"/>
      <c r="BU681" s="6"/>
      <c r="BV681" s="6"/>
      <c r="BW681" s="6"/>
      <c r="BX681" s="6"/>
      <c r="BY681" s="6"/>
      <c r="BZ681" s="6"/>
      <c r="CE681" s="1" t="s">
        <v>3043</v>
      </c>
      <c r="CF681" s="1" t="s">
        <v>3045</v>
      </c>
    </row>
    <row r="682" spans="63:84" ht="15" customHeight="1">
      <c r="BK682" s="1"/>
      <c r="BO682" s="6"/>
      <c r="BP682" s="6"/>
      <c r="BQ682" s="6"/>
      <c r="BR682" s="6"/>
      <c r="BS682" s="6"/>
      <c r="BT682" s="6"/>
      <c r="BU682" s="6"/>
      <c r="BV682" s="6"/>
      <c r="BW682" s="6"/>
      <c r="BX682" s="6"/>
      <c r="BY682" s="6"/>
      <c r="BZ682" s="6"/>
      <c r="CE682" s="1" t="s">
        <v>3044</v>
      </c>
      <c r="CF682" s="1" t="s">
        <v>3046</v>
      </c>
    </row>
    <row r="683" spans="63:84" ht="15" customHeight="1">
      <c r="BK683" s="1"/>
      <c r="BO683" s="6"/>
      <c r="BP683" s="6"/>
      <c r="BQ683" s="6"/>
      <c r="BR683" s="6"/>
      <c r="BS683" s="6"/>
      <c r="BT683" s="6"/>
      <c r="BU683" s="6"/>
      <c r="BV683" s="6"/>
      <c r="BW683" s="6"/>
      <c r="BX683" s="6"/>
      <c r="BY683" s="6"/>
      <c r="BZ683" s="6"/>
      <c r="CE683" s="1" t="s">
        <v>3045</v>
      </c>
      <c r="CF683" s="1" t="s">
        <v>3047</v>
      </c>
    </row>
    <row r="684" spans="63:84" ht="15" customHeight="1">
      <c r="BK684" s="1"/>
      <c r="BO684" s="6"/>
      <c r="BP684" s="6"/>
      <c r="BQ684" s="6"/>
      <c r="BR684" s="6"/>
      <c r="BS684" s="6"/>
      <c r="BT684" s="6"/>
      <c r="BU684" s="6"/>
      <c r="BV684" s="6"/>
      <c r="BW684" s="6"/>
      <c r="BX684" s="6"/>
      <c r="BY684" s="6"/>
      <c r="BZ684" s="6"/>
      <c r="CE684" s="1" t="s">
        <v>3046</v>
      </c>
      <c r="CF684" s="1" t="s">
        <v>3048</v>
      </c>
    </row>
    <row r="685" spans="63:84" ht="15" customHeight="1">
      <c r="BK685" s="1"/>
      <c r="BO685" s="6"/>
      <c r="BP685" s="6"/>
      <c r="BQ685" s="6"/>
      <c r="BR685" s="6"/>
      <c r="BS685" s="6"/>
      <c r="BT685" s="6"/>
      <c r="BU685" s="6"/>
      <c r="BV685" s="6"/>
      <c r="BW685" s="6"/>
      <c r="BX685" s="6"/>
      <c r="BY685" s="6"/>
      <c r="BZ685" s="6"/>
      <c r="CE685" s="1" t="s">
        <v>3047</v>
      </c>
      <c r="CF685" s="1" t="s">
        <v>3049</v>
      </c>
    </row>
    <row r="686" spans="63:84" ht="15" customHeight="1">
      <c r="BK686" s="1"/>
      <c r="BO686" s="6"/>
      <c r="BP686" s="6"/>
      <c r="BQ686" s="6"/>
      <c r="BR686" s="6"/>
      <c r="BS686" s="6"/>
      <c r="BT686" s="6"/>
      <c r="BU686" s="6"/>
      <c r="BV686" s="6"/>
      <c r="BW686" s="6"/>
      <c r="BX686" s="6"/>
      <c r="BY686" s="6"/>
      <c r="BZ686" s="6"/>
      <c r="CE686" s="1" t="s">
        <v>3048</v>
      </c>
      <c r="CF686" s="1" t="s">
        <v>3050</v>
      </c>
    </row>
    <row r="687" spans="63:84" ht="15" customHeight="1">
      <c r="BK687" s="1"/>
      <c r="BO687" s="6"/>
      <c r="BP687" s="6"/>
      <c r="BQ687" s="6"/>
      <c r="BR687" s="6"/>
      <c r="BS687" s="6"/>
      <c r="BT687" s="6"/>
      <c r="BU687" s="6"/>
      <c r="BV687" s="6"/>
      <c r="BW687" s="6"/>
      <c r="BX687" s="6"/>
      <c r="BY687" s="6"/>
      <c r="BZ687" s="6"/>
      <c r="CE687" s="1" t="s">
        <v>3049</v>
      </c>
      <c r="CF687" s="1" t="s">
        <v>3051</v>
      </c>
    </row>
    <row r="688" spans="63:84" ht="15" customHeight="1">
      <c r="BK688" s="1"/>
      <c r="BO688" s="6"/>
      <c r="BP688" s="6"/>
      <c r="BQ688" s="6"/>
      <c r="BR688" s="6"/>
      <c r="BS688" s="6"/>
      <c r="BT688" s="6"/>
      <c r="BU688" s="6"/>
      <c r="BV688" s="6"/>
      <c r="BW688" s="6"/>
      <c r="BX688" s="6"/>
      <c r="BY688" s="6"/>
      <c r="BZ688" s="6"/>
      <c r="CE688" s="1" t="s">
        <v>3050</v>
      </c>
      <c r="CF688" s="1" t="s">
        <v>3052</v>
      </c>
    </row>
    <row r="689" spans="63:84" ht="15" customHeight="1">
      <c r="BK689" s="1"/>
      <c r="BO689" s="6"/>
      <c r="BP689" s="6"/>
      <c r="BQ689" s="6"/>
      <c r="BR689" s="6"/>
      <c r="BS689" s="6"/>
      <c r="BT689" s="6"/>
      <c r="BU689" s="6"/>
      <c r="BV689" s="6"/>
      <c r="BW689" s="6"/>
      <c r="BX689" s="6"/>
      <c r="BY689" s="6"/>
      <c r="BZ689" s="6"/>
      <c r="CE689" s="1" t="s">
        <v>3051</v>
      </c>
      <c r="CF689" s="1" t="s">
        <v>3053</v>
      </c>
    </row>
    <row r="690" spans="63:84" ht="15" customHeight="1">
      <c r="BK690" s="1"/>
      <c r="BO690" s="6"/>
      <c r="BP690" s="6"/>
      <c r="BQ690" s="6"/>
      <c r="BR690" s="6"/>
      <c r="BS690" s="6"/>
      <c r="BT690" s="6"/>
      <c r="BU690" s="6"/>
      <c r="BV690" s="6"/>
      <c r="BW690" s="6"/>
      <c r="BX690" s="6"/>
      <c r="BY690" s="6"/>
      <c r="BZ690" s="6"/>
      <c r="CE690" s="1" t="s">
        <v>3052</v>
      </c>
      <c r="CF690" s="1" t="s">
        <v>3054</v>
      </c>
    </row>
    <row r="691" spans="63:84" ht="15" customHeight="1">
      <c r="BK691" s="1"/>
      <c r="BO691" s="6"/>
      <c r="BP691" s="6"/>
      <c r="BQ691" s="6"/>
      <c r="BR691" s="6"/>
      <c r="BS691" s="6"/>
      <c r="BT691" s="6"/>
      <c r="BU691" s="6"/>
      <c r="BV691" s="6"/>
      <c r="BW691" s="6"/>
      <c r="BX691" s="6"/>
      <c r="BY691" s="6"/>
      <c r="BZ691" s="6"/>
      <c r="CE691" s="1" t="s">
        <v>3053</v>
      </c>
      <c r="CF691" s="1" t="s">
        <v>3055</v>
      </c>
    </row>
    <row r="692" spans="63:84" ht="15" customHeight="1">
      <c r="BK692" s="1"/>
      <c r="BO692" s="6"/>
      <c r="BP692" s="6"/>
      <c r="BQ692" s="6"/>
      <c r="BR692" s="6"/>
      <c r="BS692" s="6"/>
      <c r="BT692" s="6"/>
      <c r="BU692" s="6"/>
      <c r="BV692" s="6"/>
      <c r="BW692" s="6"/>
      <c r="BX692" s="6"/>
      <c r="BY692" s="6"/>
      <c r="BZ692" s="6"/>
      <c r="CE692" s="1" t="s">
        <v>3054</v>
      </c>
      <c r="CF692" s="1" t="s">
        <v>3056</v>
      </c>
    </row>
    <row r="693" spans="63:84" ht="15" customHeight="1">
      <c r="BK693" s="1"/>
      <c r="BO693" s="6"/>
      <c r="BP693" s="6"/>
      <c r="BQ693" s="6"/>
      <c r="BR693" s="6"/>
      <c r="BS693" s="6"/>
      <c r="BT693" s="6"/>
      <c r="BU693" s="6"/>
      <c r="BV693" s="6"/>
      <c r="BW693" s="6"/>
      <c r="BX693" s="6"/>
      <c r="BY693" s="6"/>
      <c r="BZ693" s="6"/>
      <c r="CE693" s="1" t="s">
        <v>3055</v>
      </c>
      <c r="CF693" s="1" t="s">
        <v>543</v>
      </c>
    </row>
    <row r="694" spans="63:84" ht="15" customHeight="1">
      <c r="BK694" s="1"/>
      <c r="BO694" s="6"/>
      <c r="BP694" s="6"/>
      <c r="BQ694" s="6"/>
      <c r="BR694" s="6"/>
      <c r="BS694" s="6"/>
      <c r="BT694" s="6"/>
      <c r="BU694" s="6"/>
      <c r="BV694" s="6"/>
      <c r="BW694" s="6"/>
      <c r="BX694" s="6"/>
      <c r="BY694" s="6"/>
      <c r="BZ694" s="6"/>
      <c r="CE694" s="1" t="s">
        <v>3056</v>
      </c>
      <c r="CF694" s="1" t="s">
        <v>591</v>
      </c>
    </row>
    <row r="695" spans="63:84" ht="15" customHeight="1">
      <c r="BK695" s="1"/>
      <c r="BO695" s="6"/>
      <c r="BP695" s="6"/>
      <c r="BQ695" s="6"/>
      <c r="BR695" s="6"/>
      <c r="BS695" s="6"/>
      <c r="BT695" s="6"/>
      <c r="BU695" s="6"/>
      <c r="BV695" s="6"/>
      <c r="BW695" s="6"/>
      <c r="BX695" s="6"/>
      <c r="BY695" s="6"/>
      <c r="BZ695" s="6"/>
      <c r="CE695" s="1" t="s">
        <v>543</v>
      </c>
      <c r="CF695" s="1" t="s">
        <v>3057</v>
      </c>
    </row>
    <row r="696" spans="63:84" ht="15" customHeight="1">
      <c r="BK696" s="1"/>
      <c r="BO696" s="6"/>
      <c r="BP696" s="6"/>
      <c r="BQ696" s="6"/>
      <c r="BR696" s="6"/>
      <c r="BS696" s="6"/>
      <c r="BT696" s="6"/>
      <c r="BU696" s="6"/>
      <c r="BV696" s="6"/>
      <c r="BW696" s="6"/>
      <c r="BX696" s="6"/>
      <c r="BY696" s="6"/>
      <c r="BZ696" s="6"/>
      <c r="CE696" s="1" t="s">
        <v>591</v>
      </c>
      <c r="CF696" s="1" t="s">
        <v>3058</v>
      </c>
    </row>
    <row r="697" spans="63:84" ht="15" customHeight="1">
      <c r="BK697" s="1"/>
      <c r="BO697" s="6"/>
      <c r="BP697" s="6"/>
      <c r="BQ697" s="6"/>
      <c r="BR697" s="6"/>
      <c r="BS697" s="6"/>
      <c r="BT697" s="6"/>
      <c r="BU697" s="6"/>
      <c r="BV697" s="6"/>
      <c r="BW697" s="6"/>
      <c r="BX697" s="6"/>
      <c r="BY697" s="6"/>
      <c r="BZ697" s="6"/>
      <c r="CE697" s="1" t="s">
        <v>3057</v>
      </c>
      <c r="CF697" s="1" t="s">
        <v>3059</v>
      </c>
    </row>
    <row r="698" spans="63:84" ht="15" customHeight="1">
      <c r="BK698" s="1"/>
      <c r="BO698" s="6"/>
      <c r="BP698" s="6"/>
      <c r="BQ698" s="6"/>
      <c r="BR698" s="6"/>
      <c r="BS698" s="6"/>
      <c r="BT698" s="6"/>
      <c r="BU698" s="6"/>
      <c r="BV698" s="6"/>
      <c r="BW698" s="6"/>
      <c r="BX698" s="6"/>
      <c r="BY698" s="6"/>
      <c r="BZ698" s="6"/>
      <c r="CE698" s="1" t="s">
        <v>3058</v>
      </c>
      <c r="CF698" s="1" t="s">
        <v>3060</v>
      </c>
    </row>
    <row r="699" spans="63:84" ht="15" customHeight="1">
      <c r="BK699" s="1"/>
      <c r="BO699" s="6"/>
      <c r="BP699" s="6"/>
      <c r="BQ699" s="6"/>
      <c r="BR699" s="6"/>
      <c r="BS699" s="6"/>
      <c r="BT699" s="6"/>
      <c r="BU699" s="6"/>
      <c r="BV699" s="6"/>
      <c r="BW699" s="6"/>
      <c r="BX699" s="6"/>
      <c r="BY699" s="6"/>
      <c r="BZ699" s="6"/>
      <c r="CE699" s="1" t="s">
        <v>3059</v>
      </c>
      <c r="CF699" s="1" t="s">
        <v>3061</v>
      </c>
    </row>
    <row r="700" spans="63:84" ht="15" customHeight="1">
      <c r="BK700" s="1"/>
      <c r="BO700" s="6"/>
      <c r="BP700" s="6"/>
      <c r="BQ700" s="6"/>
      <c r="BR700" s="6"/>
      <c r="BS700" s="6"/>
      <c r="BT700" s="6"/>
      <c r="BU700" s="6"/>
      <c r="BV700" s="6"/>
      <c r="BW700" s="6"/>
      <c r="BX700" s="6"/>
      <c r="BY700" s="6"/>
      <c r="BZ700" s="6"/>
      <c r="CE700" s="1" t="s">
        <v>3060</v>
      </c>
      <c r="CF700" s="1" t="s">
        <v>3062</v>
      </c>
    </row>
    <row r="701" spans="63:84" ht="15" customHeight="1">
      <c r="BK701" s="1"/>
      <c r="BO701" s="6"/>
      <c r="BP701" s="6"/>
      <c r="BQ701" s="6"/>
      <c r="BR701" s="6"/>
      <c r="BS701" s="6"/>
      <c r="BT701" s="6"/>
      <c r="BU701" s="6"/>
      <c r="BV701" s="6"/>
      <c r="BW701" s="6"/>
      <c r="BX701" s="6"/>
      <c r="BY701" s="6"/>
      <c r="BZ701" s="6"/>
      <c r="CE701" s="1" t="s">
        <v>3061</v>
      </c>
      <c r="CF701" s="1" t="s">
        <v>3063</v>
      </c>
    </row>
    <row r="702" spans="63:84" ht="15" customHeight="1">
      <c r="BK702" s="1"/>
      <c r="BO702" s="6"/>
      <c r="BP702" s="6"/>
      <c r="BQ702" s="6"/>
      <c r="BR702" s="6"/>
      <c r="BS702" s="6"/>
      <c r="BT702" s="6"/>
      <c r="BU702" s="6"/>
      <c r="BV702" s="6"/>
      <c r="BW702" s="6"/>
      <c r="BX702" s="6"/>
      <c r="BY702" s="6"/>
      <c r="BZ702" s="6"/>
      <c r="CE702" s="1" t="s">
        <v>3062</v>
      </c>
      <c r="CF702" s="1" t="s">
        <v>3064</v>
      </c>
    </row>
    <row r="703" spans="63:84" ht="15" customHeight="1">
      <c r="BK703" s="1"/>
      <c r="BO703" s="6"/>
      <c r="BP703" s="6"/>
      <c r="BQ703" s="6"/>
      <c r="BR703" s="6"/>
      <c r="BS703" s="6"/>
      <c r="BT703" s="6"/>
      <c r="BU703" s="6"/>
      <c r="BV703" s="6"/>
      <c r="BW703" s="6"/>
      <c r="BX703" s="6"/>
      <c r="BY703" s="6"/>
      <c r="BZ703" s="6"/>
      <c r="CE703" s="1" t="s">
        <v>3063</v>
      </c>
      <c r="CF703" s="1" t="s">
        <v>3065</v>
      </c>
    </row>
    <row r="704" spans="63:84" ht="15" customHeight="1">
      <c r="BK704" s="1"/>
      <c r="BO704" s="6"/>
      <c r="BP704" s="6"/>
      <c r="BQ704" s="6"/>
      <c r="BR704" s="6"/>
      <c r="BS704" s="6"/>
      <c r="BT704" s="6"/>
      <c r="BU704" s="6"/>
      <c r="BV704" s="6"/>
      <c r="BW704" s="6"/>
      <c r="BX704" s="6"/>
      <c r="BY704" s="6"/>
      <c r="BZ704" s="6"/>
      <c r="CE704" s="1" t="s">
        <v>3064</v>
      </c>
      <c r="CF704" s="1" t="s">
        <v>3066</v>
      </c>
    </row>
    <row r="705" spans="63:84" ht="15" customHeight="1">
      <c r="BK705" s="1"/>
      <c r="BO705" s="6"/>
      <c r="BP705" s="6"/>
      <c r="BQ705" s="6"/>
      <c r="BR705" s="6"/>
      <c r="BS705" s="6"/>
      <c r="BT705" s="6"/>
      <c r="BU705" s="6"/>
      <c r="BV705" s="6"/>
      <c r="BW705" s="6"/>
      <c r="BX705" s="6"/>
      <c r="BY705" s="6"/>
      <c r="BZ705" s="6"/>
      <c r="CE705" s="1" t="s">
        <v>3065</v>
      </c>
      <c r="CF705" s="1" t="s">
        <v>3067</v>
      </c>
    </row>
    <row r="706" spans="63:84" ht="15" customHeight="1">
      <c r="BK706" s="1"/>
      <c r="BO706" s="6"/>
      <c r="BP706" s="6"/>
      <c r="BQ706" s="6"/>
      <c r="BR706" s="6"/>
      <c r="BS706" s="6"/>
      <c r="BT706" s="6"/>
      <c r="BU706" s="6"/>
      <c r="BV706" s="6"/>
      <c r="BW706" s="6"/>
      <c r="BX706" s="6"/>
      <c r="BY706" s="6"/>
      <c r="BZ706" s="6"/>
      <c r="CE706" s="1" t="s">
        <v>3066</v>
      </c>
      <c r="CF706" s="1" t="s">
        <v>3068</v>
      </c>
    </row>
    <row r="707" spans="63:84" ht="15" customHeight="1">
      <c r="BK707" s="1"/>
      <c r="BO707" s="6"/>
      <c r="BP707" s="6"/>
      <c r="BQ707" s="6"/>
      <c r="BR707" s="6"/>
      <c r="BS707" s="6"/>
      <c r="BT707" s="6"/>
      <c r="BU707" s="6"/>
      <c r="BV707" s="6"/>
      <c r="BW707" s="6"/>
      <c r="BX707" s="6"/>
      <c r="BY707" s="6"/>
      <c r="BZ707" s="6"/>
      <c r="CE707" s="1" t="s">
        <v>3067</v>
      </c>
      <c r="CF707" s="1" t="s">
        <v>3069</v>
      </c>
    </row>
    <row r="708" spans="63:84" ht="15" customHeight="1">
      <c r="BK708" s="1"/>
      <c r="BO708" s="6"/>
      <c r="BP708" s="6"/>
      <c r="BQ708" s="6"/>
      <c r="BR708" s="6"/>
      <c r="BS708" s="6"/>
      <c r="BT708" s="6"/>
      <c r="BU708" s="6"/>
      <c r="BV708" s="6"/>
      <c r="BW708" s="6"/>
      <c r="BX708" s="6"/>
      <c r="BY708" s="6"/>
      <c r="BZ708" s="6"/>
      <c r="CE708" s="1" t="s">
        <v>3068</v>
      </c>
      <c r="CF708" s="1" t="s">
        <v>3070</v>
      </c>
    </row>
    <row r="709" spans="63:84" ht="15" customHeight="1">
      <c r="BK709" s="1"/>
      <c r="BO709" s="6"/>
      <c r="BP709" s="6"/>
      <c r="BQ709" s="6"/>
      <c r="BR709" s="6"/>
      <c r="BS709" s="6"/>
      <c r="BT709" s="6"/>
      <c r="BU709" s="6"/>
      <c r="BV709" s="6"/>
      <c r="BW709" s="6"/>
      <c r="BX709" s="6"/>
      <c r="BY709" s="6"/>
      <c r="BZ709" s="6"/>
      <c r="CE709" s="1" t="s">
        <v>3069</v>
      </c>
      <c r="CF709" s="1" t="s">
        <v>3071</v>
      </c>
    </row>
    <row r="710" spans="63:84" ht="15" customHeight="1">
      <c r="BK710" s="1"/>
      <c r="BO710" s="6"/>
      <c r="BP710" s="6"/>
      <c r="BQ710" s="6"/>
      <c r="BR710" s="6"/>
      <c r="BS710" s="6"/>
      <c r="BT710" s="6"/>
      <c r="BU710" s="6"/>
      <c r="BV710" s="6"/>
      <c r="BW710" s="6"/>
      <c r="BX710" s="6"/>
      <c r="BY710" s="6"/>
      <c r="BZ710" s="6"/>
      <c r="CE710" s="1" t="s">
        <v>3070</v>
      </c>
      <c r="CF710" s="1" t="s">
        <v>3072</v>
      </c>
    </row>
    <row r="711" spans="63:84" ht="15" customHeight="1">
      <c r="BK711" s="1"/>
      <c r="BO711" s="6"/>
      <c r="BP711" s="6"/>
      <c r="BQ711" s="6"/>
      <c r="BR711" s="6"/>
      <c r="BS711" s="6"/>
      <c r="BT711" s="6"/>
      <c r="BU711" s="6"/>
      <c r="BV711" s="6"/>
      <c r="BW711" s="6"/>
      <c r="BX711" s="6"/>
      <c r="BY711" s="6"/>
      <c r="BZ711" s="6"/>
      <c r="CE711" s="1" t="s">
        <v>3071</v>
      </c>
      <c r="CF711" s="1" t="s">
        <v>3073</v>
      </c>
    </row>
    <row r="712" spans="63:84" ht="15" customHeight="1">
      <c r="BK712" s="1"/>
      <c r="BO712" s="6"/>
      <c r="BP712" s="6"/>
      <c r="BQ712" s="6"/>
      <c r="BR712" s="6"/>
      <c r="BS712" s="6"/>
      <c r="BT712" s="6"/>
      <c r="BU712" s="6"/>
      <c r="BV712" s="6"/>
      <c r="BW712" s="6"/>
      <c r="BX712" s="6"/>
      <c r="BY712" s="6"/>
      <c r="BZ712" s="6"/>
      <c r="CE712" s="1" t="s">
        <v>3072</v>
      </c>
      <c r="CF712" s="1" t="s">
        <v>3074</v>
      </c>
    </row>
    <row r="713" spans="63:84" ht="15" customHeight="1">
      <c r="BK713" s="1"/>
      <c r="BO713" s="6"/>
      <c r="BP713" s="6"/>
      <c r="BQ713" s="6"/>
      <c r="BR713" s="6"/>
      <c r="BS713" s="6"/>
      <c r="BT713" s="6"/>
      <c r="BU713" s="6"/>
      <c r="BV713" s="6"/>
      <c r="BW713" s="6"/>
      <c r="BX713" s="6"/>
      <c r="BY713" s="6"/>
      <c r="BZ713" s="6"/>
      <c r="CE713" s="1" t="s">
        <v>3073</v>
      </c>
      <c r="CF713" s="1" t="s">
        <v>3075</v>
      </c>
    </row>
    <row r="714" spans="63:84" ht="15" customHeight="1">
      <c r="BK714" s="1"/>
      <c r="BO714" s="6"/>
      <c r="BP714" s="6"/>
      <c r="BQ714" s="6"/>
      <c r="BR714" s="6"/>
      <c r="BS714" s="6"/>
      <c r="BT714" s="6"/>
      <c r="BU714" s="6"/>
      <c r="BV714" s="6"/>
      <c r="BW714" s="6"/>
      <c r="BX714" s="6"/>
      <c r="BY714" s="6"/>
      <c r="BZ714" s="6"/>
      <c r="CE714" s="1" t="s">
        <v>3074</v>
      </c>
      <c r="CF714" s="1" t="s">
        <v>3076</v>
      </c>
    </row>
    <row r="715" spans="63:84" ht="15" customHeight="1">
      <c r="BK715" s="1"/>
      <c r="BO715" s="6"/>
      <c r="BP715" s="6"/>
      <c r="BQ715" s="6"/>
      <c r="BR715" s="6"/>
      <c r="BS715" s="6"/>
      <c r="BT715" s="6"/>
      <c r="BU715" s="6"/>
      <c r="BV715" s="6"/>
      <c r="BW715" s="6"/>
      <c r="BX715" s="6"/>
      <c r="BY715" s="6"/>
      <c r="BZ715" s="6"/>
      <c r="CE715" s="1" t="s">
        <v>3075</v>
      </c>
      <c r="CF715" s="1" t="s">
        <v>3077</v>
      </c>
    </row>
    <row r="716" spans="63:84" ht="15" customHeight="1">
      <c r="BK716" s="1"/>
      <c r="BO716" s="6"/>
      <c r="BP716" s="6"/>
      <c r="BQ716" s="6"/>
      <c r="BR716" s="6"/>
      <c r="BS716" s="6"/>
      <c r="BT716" s="6"/>
      <c r="BU716" s="6"/>
      <c r="BV716" s="6"/>
      <c r="BW716" s="6"/>
      <c r="BX716" s="6"/>
      <c r="BY716" s="6"/>
      <c r="BZ716" s="6"/>
      <c r="CE716" s="1" t="s">
        <v>3076</v>
      </c>
      <c r="CF716" s="1" t="s">
        <v>3078</v>
      </c>
    </row>
    <row r="717" spans="63:84" ht="15" customHeight="1">
      <c r="BK717" s="1"/>
      <c r="BO717" s="6"/>
      <c r="BP717" s="6"/>
      <c r="BQ717" s="6"/>
      <c r="BR717" s="6"/>
      <c r="BS717" s="6"/>
      <c r="BT717" s="6"/>
      <c r="BU717" s="6"/>
      <c r="BV717" s="6"/>
      <c r="BW717" s="6"/>
      <c r="BX717" s="6"/>
      <c r="BY717" s="6"/>
      <c r="BZ717" s="6"/>
      <c r="CE717" s="1" t="s">
        <v>3077</v>
      </c>
      <c r="CF717" s="1" t="s">
        <v>3079</v>
      </c>
    </row>
    <row r="718" spans="63:84" ht="15" customHeight="1">
      <c r="BK718" s="1"/>
      <c r="BO718" s="6"/>
      <c r="BP718" s="6"/>
      <c r="BQ718" s="6"/>
      <c r="BR718" s="6"/>
      <c r="BS718" s="6"/>
      <c r="BT718" s="6"/>
      <c r="BU718" s="6"/>
      <c r="BV718" s="6"/>
      <c r="BW718" s="6"/>
      <c r="BX718" s="6"/>
      <c r="BY718" s="6"/>
      <c r="BZ718" s="6"/>
      <c r="CE718" s="1" t="s">
        <v>3078</v>
      </c>
      <c r="CF718" s="1" t="s">
        <v>3080</v>
      </c>
    </row>
    <row r="719" spans="63:84" ht="15" customHeight="1">
      <c r="BK719" s="1"/>
      <c r="BO719" s="6"/>
      <c r="BP719" s="6"/>
      <c r="BQ719" s="6"/>
      <c r="BR719" s="6"/>
      <c r="BS719" s="6"/>
      <c r="BT719" s="6"/>
      <c r="BU719" s="6"/>
      <c r="BV719" s="6"/>
      <c r="BW719" s="6"/>
      <c r="BX719" s="6"/>
      <c r="BY719" s="6"/>
      <c r="BZ719" s="6"/>
      <c r="CE719" s="1" t="s">
        <v>3079</v>
      </c>
      <c r="CF719" s="1" t="s">
        <v>3081</v>
      </c>
    </row>
    <row r="720" spans="63:84" ht="15" customHeight="1">
      <c r="BK720" s="1"/>
      <c r="BO720" s="6"/>
      <c r="BP720" s="6"/>
      <c r="BQ720" s="6"/>
      <c r="BR720" s="6"/>
      <c r="BS720" s="6"/>
      <c r="BT720" s="6"/>
      <c r="BU720" s="6"/>
      <c r="BV720" s="6"/>
      <c r="BW720" s="6"/>
      <c r="BX720" s="6"/>
      <c r="BY720" s="6"/>
      <c r="BZ720" s="6"/>
      <c r="CE720" s="1" t="s">
        <v>3080</v>
      </c>
      <c r="CF720" s="1" t="s">
        <v>3082</v>
      </c>
    </row>
    <row r="721" spans="63:84" ht="15" customHeight="1">
      <c r="BK721" s="1"/>
      <c r="BO721" s="6"/>
      <c r="BP721" s="6"/>
      <c r="BQ721" s="6"/>
      <c r="BR721" s="6"/>
      <c r="BS721" s="6"/>
      <c r="BT721" s="6"/>
      <c r="BU721" s="6"/>
      <c r="BV721" s="6"/>
      <c r="BW721" s="6"/>
      <c r="BX721" s="6"/>
      <c r="BY721" s="6"/>
      <c r="BZ721" s="6"/>
      <c r="CE721" s="1" t="s">
        <v>3081</v>
      </c>
      <c r="CF721" s="1" t="s">
        <v>3083</v>
      </c>
    </row>
    <row r="722" spans="63:84" ht="15" customHeight="1">
      <c r="BK722" s="1"/>
      <c r="BO722" s="6"/>
      <c r="BP722" s="6"/>
      <c r="BQ722" s="6"/>
      <c r="BR722" s="6"/>
      <c r="BS722" s="6"/>
      <c r="BT722" s="6"/>
      <c r="BU722" s="6"/>
      <c r="BV722" s="6"/>
      <c r="BW722" s="6"/>
      <c r="BX722" s="6"/>
      <c r="BY722" s="6"/>
      <c r="BZ722" s="6"/>
      <c r="CE722" s="1" t="s">
        <v>3082</v>
      </c>
      <c r="CF722" s="1" t="s">
        <v>3084</v>
      </c>
    </row>
    <row r="723" spans="63:84" ht="15" customHeight="1">
      <c r="BK723" s="1"/>
      <c r="BO723" s="6"/>
      <c r="BP723" s="6"/>
      <c r="BQ723" s="6"/>
      <c r="BR723" s="6"/>
      <c r="BS723" s="6"/>
      <c r="BT723" s="6"/>
      <c r="BU723" s="6"/>
      <c r="BV723" s="6"/>
      <c r="BW723" s="6"/>
      <c r="BX723" s="6"/>
      <c r="BY723" s="6"/>
      <c r="BZ723" s="6"/>
      <c r="CE723" s="1" t="s">
        <v>3083</v>
      </c>
      <c r="CF723" s="1" t="s">
        <v>3085</v>
      </c>
    </row>
    <row r="724" spans="63:84" ht="15" customHeight="1">
      <c r="BK724" s="1"/>
      <c r="BO724" s="6"/>
      <c r="BP724" s="6"/>
      <c r="BQ724" s="6"/>
      <c r="BR724" s="6"/>
      <c r="BS724" s="6"/>
      <c r="BT724" s="6"/>
      <c r="BU724" s="6"/>
      <c r="BV724" s="6"/>
      <c r="BW724" s="6"/>
      <c r="BX724" s="6"/>
      <c r="BY724" s="6"/>
      <c r="BZ724" s="6"/>
      <c r="CE724" s="1" t="s">
        <v>3084</v>
      </c>
      <c r="CF724" s="1" t="s">
        <v>3086</v>
      </c>
    </row>
    <row r="725" spans="63:84" ht="15" customHeight="1">
      <c r="BK725" s="1"/>
      <c r="BO725" s="6"/>
      <c r="BP725" s="6"/>
      <c r="BQ725" s="6"/>
      <c r="BR725" s="6"/>
      <c r="BS725" s="6"/>
      <c r="BT725" s="6"/>
      <c r="BU725" s="6"/>
      <c r="BV725" s="6"/>
      <c r="BW725" s="6"/>
      <c r="BX725" s="6"/>
      <c r="BY725" s="6"/>
      <c r="BZ725" s="6"/>
      <c r="CE725" s="1" t="s">
        <v>3085</v>
      </c>
      <c r="CF725" s="1" t="s">
        <v>3087</v>
      </c>
    </row>
    <row r="726" spans="63:84" ht="15" customHeight="1">
      <c r="BK726" s="1"/>
      <c r="BO726" s="6"/>
      <c r="BP726" s="6"/>
      <c r="BQ726" s="6"/>
      <c r="BR726" s="6"/>
      <c r="BS726" s="6"/>
      <c r="BT726" s="6"/>
      <c r="BU726" s="6"/>
      <c r="BV726" s="6"/>
      <c r="BW726" s="6"/>
      <c r="BX726" s="6"/>
      <c r="BY726" s="6"/>
      <c r="BZ726" s="6"/>
      <c r="CE726" s="1" t="s">
        <v>3086</v>
      </c>
      <c r="CF726" s="1" t="s">
        <v>3088</v>
      </c>
    </row>
    <row r="727" spans="63:84" ht="15" customHeight="1">
      <c r="BK727" s="1"/>
      <c r="BO727" s="6"/>
      <c r="BP727" s="6"/>
      <c r="BQ727" s="6"/>
      <c r="BR727" s="6"/>
      <c r="BS727" s="6"/>
      <c r="BT727" s="6"/>
      <c r="BU727" s="6"/>
      <c r="BV727" s="6"/>
      <c r="BW727" s="6"/>
      <c r="BX727" s="6"/>
      <c r="BY727" s="6"/>
      <c r="BZ727" s="6"/>
      <c r="CE727" s="1" t="s">
        <v>3087</v>
      </c>
      <c r="CF727" s="1" t="s">
        <v>3089</v>
      </c>
    </row>
    <row r="728" spans="63:84" ht="15" customHeight="1">
      <c r="BK728" s="1"/>
      <c r="BO728" s="6"/>
      <c r="BP728" s="6"/>
      <c r="BQ728" s="6"/>
      <c r="BR728" s="6"/>
      <c r="BS728" s="6"/>
      <c r="BT728" s="6"/>
      <c r="BU728" s="6"/>
      <c r="BV728" s="6"/>
      <c r="BW728" s="6"/>
      <c r="BX728" s="6"/>
      <c r="BY728" s="6"/>
      <c r="BZ728" s="6"/>
      <c r="CE728" s="1" t="s">
        <v>3088</v>
      </c>
      <c r="CF728" s="1" t="s">
        <v>3090</v>
      </c>
    </row>
    <row r="729" spans="63:84" ht="15" customHeight="1">
      <c r="BK729" s="1"/>
      <c r="BO729" s="6"/>
      <c r="BP729" s="6"/>
      <c r="BQ729" s="6"/>
      <c r="BR729" s="6"/>
      <c r="BS729" s="6"/>
      <c r="BT729" s="6"/>
      <c r="BU729" s="6"/>
      <c r="BV729" s="6"/>
      <c r="BW729" s="6"/>
      <c r="BX729" s="6"/>
      <c r="BY729" s="6"/>
      <c r="BZ729" s="6"/>
      <c r="CE729" s="1" t="s">
        <v>3089</v>
      </c>
      <c r="CF729" s="1" t="s">
        <v>3091</v>
      </c>
    </row>
    <row r="730" spans="63:84" ht="15" customHeight="1">
      <c r="BK730" s="1"/>
      <c r="BO730" s="6"/>
      <c r="BP730" s="6"/>
      <c r="BQ730" s="6"/>
      <c r="BR730" s="6"/>
      <c r="BS730" s="6"/>
      <c r="BT730" s="6"/>
      <c r="BU730" s="6"/>
      <c r="BV730" s="6"/>
      <c r="BW730" s="6"/>
      <c r="BX730" s="6"/>
      <c r="BY730" s="6"/>
      <c r="BZ730" s="6"/>
      <c r="CE730" s="1" t="s">
        <v>3090</v>
      </c>
      <c r="CF730" s="1" t="s">
        <v>3092</v>
      </c>
    </row>
    <row r="731" spans="63:84" ht="15" customHeight="1">
      <c r="BK731" s="1"/>
      <c r="BO731" s="6"/>
      <c r="BP731" s="6"/>
      <c r="BQ731" s="6"/>
      <c r="BR731" s="6"/>
      <c r="BS731" s="6"/>
      <c r="BT731" s="6"/>
      <c r="BU731" s="6"/>
      <c r="BV731" s="6"/>
      <c r="BW731" s="6"/>
      <c r="BX731" s="6"/>
      <c r="BY731" s="6"/>
      <c r="BZ731" s="6"/>
      <c r="CE731" s="1" t="s">
        <v>3091</v>
      </c>
      <c r="CF731" s="1" t="s">
        <v>3093</v>
      </c>
    </row>
    <row r="732" spans="63:84" ht="15" customHeight="1">
      <c r="BK732" s="1"/>
      <c r="BO732" s="6"/>
      <c r="BP732" s="6"/>
      <c r="BQ732" s="6"/>
      <c r="BR732" s="6"/>
      <c r="BS732" s="6"/>
      <c r="BT732" s="6"/>
      <c r="BU732" s="6"/>
      <c r="BV732" s="6"/>
      <c r="BW732" s="6"/>
      <c r="BX732" s="6"/>
      <c r="BY732" s="6"/>
      <c r="BZ732" s="6"/>
      <c r="CE732" s="1" t="s">
        <v>3092</v>
      </c>
      <c r="CF732" s="1" t="s">
        <v>3094</v>
      </c>
    </row>
    <row r="733" spans="63:84" ht="15" customHeight="1">
      <c r="BK733" s="1"/>
      <c r="BO733" s="6"/>
      <c r="BP733" s="6"/>
      <c r="BQ733" s="6"/>
      <c r="BR733" s="6"/>
      <c r="BS733" s="6"/>
      <c r="BT733" s="6"/>
      <c r="BU733" s="6"/>
      <c r="BV733" s="6"/>
      <c r="BW733" s="6"/>
      <c r="BX733" s="6"/>
      <c r="BY733" s="6"/>
      <c r="BZ733" s="6"/>
      <c r="CE733" s="1" t="s">
        <v>3093</v>
      </c>
      <c r="CF733" s="1" t="s">
        <v>3095</v>
      </c>
    </row>
    <row r="734" spans="63:84" ht="15" customHeight="1">
      <c r="BK734" s="1"/>
      <c r="BO734" s="6"/>
      <c r="BP734" s="6"/>
      <c r="BQ734" s="6"/>
      <c r="BR734" s="6"/>
      <c r="BS734" s="6"/>
      <c r="BT734" s="6"/>
      <c r="BU734" s="6"/>
      <c r="BV734" s="6"/>
      <c r="BW734" s="6"/>
      <c r="BX734" s="6"/>
      <c r="BY734" s="6"/>
      <c r="BZ734" s="6"/>
      <c r="CE734" s="1" t="s">
        <v>3094</v>
      </c>
      <c r="CF734" s="1" t="s">
        <v>3096</v>
      </c>
    </row>
    <row r="735" spans="63:84" ht="15" customHeight="1">
      <c r="BK735" s="1"/>
      <c r="BO735" s="6"/>
      <c r="BP735" s="6"/>
      <c r="BQ735" s="6"/>
      <c r="BR735" s="6"/>
      <c r="BS735" s="6"/>
      <c r="BT735" s="6"/>
      <c r="BU735" s="6"/>
      <c r="BV735" s="6"/>
      <c r="BW735" s="6"/>
      <c r="BX735" s="6"/>
      <c r="BY735" s="6"/>
      <c r="BZ735" s="6"/>
      <c r="CE735" s="1" t="s">
        <v>3095</v>
      </c>
      <c r="CF735" s="1" t="s">
        <v>3097</v>
      </c>
    </row>
    <row r="736" spans="63:84" ht="15" customHeight="1">
      <c r="BK736" s="1"/>
      <c r="BO736" s="6"/>
      <c r="BP736" s="6"/>
      <c r="BQ736" s="6"/>
      <c r="BR736" s="6"/>
      <c r="BS736" s="6"/>
      <c r="BT736" s="6"/>
      <c r="BU736" s="6"/>
      <c r="BV736" s="6"/>
      <c r="BW736" s="6"/>
      <c r="BX736" s="6"/>
      <c r="BY736" s="6"/>
      <c r="BZ736" s="6"/>
      <c r="CE736" s="1" t="s">
        <v>3096</v>
      </c>
      <c r="CF736" s="1" t="s">
        <v>3098</v>
      </c>
    </row>
    <row r="737" spans="63:84" ht="15" customHeight="1">
      <c r="BK737" s="1"/>
      <c r="BO737" s="6"/>
      <c r="BP737" s="6"/>
      <c r="BQ737" s="6"/>
      <c r="BR737" s="6"/>
      <c r="BS737" s="6"/>
      <c r="BT737" s="6"/>
      <c r="BU737" s="6"/>
      <c r="BV737" s="6"/>
      <c r="BW737" s="6"/>
      <c r="BX737" s="6"/>
      <c r="BY737" s="6"/>
      <c r="BZ737" s="6"/>
      <c r="CE737" s="1" t="s">
        <v>3097</v>
      </c>
      <c r="CF737" s="1" t="s">
        <v>3099</v>
      </c>
    </row>
    <row r="738" spans="63:84" ht="15" customHeight="1">
      <c r="BK738" s="1"/>
      <c r="BO738" s="6"/>
      <c r="BP738" s="6"/>
      <c r="BQ738" s="6"/>
      <c r="BR738" s="6"/>
      <c r="BS738" s="6"/>
      <c r="BT738" s="6"/>
      <c r="BU738" s="6"/>
      <c r="BV738" s="6"/>
      <c r="BW738" s="6"/>
      <c r="BX738" s="6"/>
      <c r="BY738" s="6"/>
      <c r="BZ738" s="6"/>
      <c r="CE738" s="1" t="s">
        <v>3098</v>
      </c>
      <c r="CF738" s="1" t="s">
        <v>3100</v>
      </c>
    </row>
    <row r="739" spans="63:84" ht="15" customHeight="1">
      <c r="BK739" s="1"/>
      <c r="BO739" s="6"/>
      <c r="BP739" s="6"/>
      <c r="BQ739" s="6"/>
      <c r="BR739" s="6"/>
      <c r="BS739" s="6"/>
      <c r="BT739" s="6"/>
      <c r="BU739" s="6"/>
      <c r="BV739" s="6"/>
      <c r="BW739" s="6"/>
      <c r="BX739" s="6"/>
      <c r="BY739" s="6"/>
      <c r="BZ739" s="6"/>
      <c r="CE739" s="1" t="s">
        <v>3099</v>
      </c>
      <c r="CF739" s="1" t="s">
        <v>3101</v>
      </c>
    </row>
    <row r="740" spans="63:84" ht="15" customHeight="1">
      <c r="BK740" s="1"/>
      <c r="BO740" s="6"/>
      <c r="BP740" s="6"/>
      <c r="BQ740" s="6"/>
      <c r="BR740" s="6"/>
      <c r="BS740" s="6"/>
      <c r="BT740" s="6"/>
      <c r="BU740" s="6"/>
      <c r="BV740" s="6"/>
      <c r="BW740" s="6"/>
      <c r="BX740" s="6"/>
      <c r="BY740" s="6"/>
      <c r="BZ740" s="6"/>
      <c r="CE740" s="1" t="s">
        <v>3100</v>
      </c>
      <c r="CF740" s="1" t="s">
        <v>3102</v>
      </c>
    </row>
    <row r="741" spans="63:84" ht="15" customHeight="1">
      <c r="BK741" s="1"/>
      <c r="BO741" s="6"/>
      <c r="BP741" s="6"/>
      <c r="BQ741" s="6"/>
      <c r="BR741" s="6"/>
      <c r="BS741" s="6"/>
      <c r="BT741" s="6"/>
      <c r="BU741" s="6"/>
      <c r="BV741" s="6"/>
      <c r="BW741" s="6"/>
      <c r="BX741" s="6"/>
      <c r="BY741" s="6"/>
      <c r="BZ741" s="6"/>
      <c r="CE741" s="1" t="s">
        <v>3101</v>
      </c>
      <c r="CF741" s="1" t="s">
        <v>3103</v>
      </c>
    </row>
    <row r="742" spans="63:84" ht="15" customHeight="1">
      <c r="BK742" s="1"/>
      <c r="BO742" s="6"/>
      <c r="BP742" s="6"/>
      <c r="BQ742" s="6"/>
      <c r="BR742" s="6"/>
      <c r="BS742" s="6"/>
      <c r="BT742" s="6"/>
      <c r="BU742" s="6"/>
      <c r="BV742" s="6"/>
      <c r="BW742" s="6"/>
      <c r="BX742" s="6"/>
      <c r="BY742" s="6"/>
      <c r="BZ742" s="6"/>
      <c r="CE742" s="1" t="s">
        <v>3102</v>
      </c>
      <c r="CF742" s="1" t="s">
        <v>3104</v>
      </c>
    </row>
    <row r="743" spans="63:84" ht="15" customHeight="1">
      <c r="BK743" s="1"/>
      <c r="BO743" s="6"/>
      <c r="BP743" s="6"/>
      <c r="BQ743" s="6"/>
      <c r="BR743" s="6"/>
      <c r="BS743" s="6"/>
      <c r="BT743" s="6"/>
      <c r="BU743" s="6"/>
      <c r="BV743" s="6"/>
      <c r="BW743" s="6"/>
      <c r="BX743" s="6"/>
      <c r="BY743" s="6"/>
      <c r="BZ743" s="6"/>
      <c r="CE743" s="1" t="s">
        <v>3103</v>
      </c>
      <c r="CF743" s="1" t="s">
        <v>3105</v>
      </c>
    </row>
    <row r="744" spans="63:84" ht="15" customHeight="1">
      <c r="BK744" s="1"/>
      <c r="BO744" s="6"/>
      <c r="BP744" s="6"/>
      <c r="BQ744" s="6"/>
      <c r="BR744" s="6"/>
      <c r="BS744" s="6"/>
      <c r="BT744" s="6"/>
      <c r="BU744" s="6"/>
      <c r="BV744" s="6"/>
      <c r="BW744" s="6"/>
      <c r="BX744" s="6"/>
      <c r="BY744" s="6"/>
      <c r="BZ744" s="6"/>
      <c r="CE744" s="1" t="s">
        <v>3104</v>
      </c>
      <c r="CF744" s="1" t="s">
        <v>3106</v>
      </c>
    </row>
    <row r="745" spans="63:84" ht="15" customHeight="1">
      <c r="BK745" s="1"/>
      <c r="BO745" s="6"/>
      <c r="BP745" s="6"/>
      <c r="BQ745" s="6"/>
      <c r="BR745" s="6"/>
      <c r="BS745" s="6"/>
      <c r="BT745" s="6"/>
      <c r="BU745" s="6"/>
      <c r="BV745" s="6"/>
      <c r="BW745" s="6"/>
      <c r="BX745" s="6"/>
      <c r="BY745" s="6"/>
      <c r="BZ745" s="6"/>
      <c r="CE745" s="1" t="s">
        <v>3105</v>
      </c>
      <c r="CF745" s="1" t="s">
        <v>3107</v>
      </c>
    </row>
    <row r="746" spans="63:84" ht="15" customHeight="1">
      <c r="BK746" s="1"/>
      <c r="BO746" s="6"/>
      <c r="BP746" s="6"/>
      <c r="BQ746" s="6"/>
      <c r="BR746" s="6"/>
      <c r="BS746" s="6"/>
      <c r="BT746" s="6"/>
      <c r="BU746" s="6"/>
      <c r="BV746" s="6"/>
      <c r="BW746" s="6"/>
      <c r="BX746" s="6"/>
      <c r="BY746" s="6"/>
      <c r="BZ746" s="6"/>
      <c r="CE746" s="1" t="s">
        <v>3106</v>
      </c>
      <c r="CF746" s="1" t="s">
        <v>3108</v>
      </c>
    </row>
    <row r="747" spans="63:84" ht="15" customHeight="1">
      <c r="BK747" s="1"/>
      <c r="BO747" s="6"/>
      <c r="BP747" s="6"/>
      <c r="BQ747" s="6"/>
      <c r="BR747" s="6"/>
      <c r="BS747" s="6"/>
      <c r="BT747" s="6"/>
      <c r="BU747" s="6"/>
      <c r="BV747" s="6"/>
      <c r="BW747" s="6"/>
      <c r="BX747" s="6"/>
      <c r="BY747" s="6"/>
      <c r="BZ747" s="6"/>
      <c r="CE747" s="1" t="s">
        <v>3107</v>
      </c>
      <c r="CF747" s="1" t="s">
        <v>3109</v>
      </c>
    </row>
    <row r="748" spans="63:84" ht="15" customHeight="1">
      <c r="BK748" s="1"/>
      <c r="BO748" s="6"/>
      <c r="BP748" s="6"/>
      <c r="BQ748" s="6"/>
      <c r="BR748" s="6"/>
      <c r="BS748" s="6"/>
      <c r="BT748" s="6"/>
      <c r="BU748" s="6"/>
      <c r="BV748" s="6"/>
      <c r="BW748" s="6"/>
      <c r="BX748" s="6"/>
      <c r="BY748" s="6"/>
      <c r="BZ748" s="6"/>
      <c r="CE748" s="1" t="s">
        <v>3108</v>
      </c>
      <c r="CF748" s="1" t="s">
        <v>3110</v>
      </c>
    </row>
    <row r="749" spans="63:84" ht="15" customHeight="1">
      <c r="BK749" s="1"/>
      <c r="BO749" s="6"/>
      <c r="BP749" s="6"/>
      <c r="BQ749" s="6"/>
      <c r="BR749" s="6"/>
      <c r="BS749" s="6"/>
      <c r="BT749" s="6"/>
      <c r="BU749" s="6"/>
      <c r="BV749" s="6"/>
      <c r="BW749" s="6"/>
      <c r="BX749" s="6"/>
      <c r="BY749" s="6"/>
      <c r="BZ749" s="6"/>
      <c r="CE749" s="1" t="s">
        <v>3109</v>
      </c>
      <c r="CF749" s="1" t="s">
        <v>3111</v>
      </c>
    </row>
    <row r="750" spans="63:84" ht="15" customHeight="1">
      <c r="BK750" s="1"/>
      <c r="BO750" s="6"/>
      <c r="BP750" s="6"/>
      <c r="BQ750" s="6"/>
      <c r="BR750" s="6"/>
      <c r="BS750" s="6"/>
      <c r="BT750" s="6"/>
      <c r="BU750" s="6"/>
      <c r="BV750" s="6"/>
      <c r="BW750" s="6"/>
      <c r="BX750" s="6"/>
      <c r="BY750" s="6"/>
      <c r="BZ750" s="6"/>
      <c r="CE750" s="1" t="s">
        <v>3110</v>
      </c>
      <c r="CF750" s="1" t="s">
        <v>3112</v>
      </c>
    </row>
    <row r="751" spans="63:84" ht="15" customHeight="1">
      <c r="BK751" s="1"/>
      <c r="BO751" s="6"/>
      <c r="BP751" s="6"/>
      <c r="BQ751" s="6"/>
      <c r="BR751" s="6"/>
      <c r="BS751" s="6"/>
      <c r="BT751" s="6"/>
      <c r="BU751" s="6"/>
      <c r="BV751" s="6"/>
      <c r="BW751" s="6"/>
      <c r="BX751" s="6"/>
      <c r="BY751" s="6"/>
      <c r="BZ751" s="6"/>
      <c r="CE751" s="1" t="s">
        <v>3111</v>
      </c>
      <c r="CF751" s="1" t="s">
        <v>3113</v>
      </c>
    </row>
    <row r="752" spans="63:84" ht="15" customHeight="1">
      <c r="BK752" s="1"/>
      <c r="BO752" s="6"/>
      <c r="BP752" s="6"/>
      <c r="BQ752" s="6"/>
      <c r="BR752" s="6"/>
      <c r="BS752" s="6"/>
      <c r="BT752" s="6"/>
      <c r="BU752" s="6"/>
      <c r="BV752" s="6"/>
      <c r="BW752" s="6"/>
      <c r="BX752" s="6"/>
      <c r="BY752" s="6"/>
      <c r="BZ752" s="6"/>
      <c r="CE752" s="1" t="s">
        <v>3112</v>
      </c>
      <c r="CF752" s="1" t="s">
        <v>3114</v>
      </c>
    </row>
    <row r="753" spans="63:84" ht="15" customHeight="1">
      <c r="BK753" s="1"/>
      <c r="BO753" s="6"/>
      <c r="BP753" s="6"/>
      <c r="BQ753" s="6"/>
      <c r="BR753" s="6"/>
      <c r="BS753" s="6"/>
      <c r="BT753" s="6"/>
      <c r="BU753" s="6"/>
      <c r="BV753" s="6"/>
      <c r="BW753" s="6"/>
      <c r="BX753" s="6"/>
      <c r="BY753" s="6"/>
      <c r="BZ753" s="6"/>
      <c r="CE753" s="1" t="s">
        <v>3113</v>
      </c>
      <c r="CF753" s="1" t="s">
        <v>3115</v>
      </c>
    </row>
    <row r="754" spans="63:84" ht="15" customHeight="1">
      <c r="BK754" s="1"/>
      <c r="BO754" s="6"/>
      <c r="BP754" s="6"/>
      <c r="BQ754" s="6"/>
      <c r="BR754" s="6"/>
      <c r="BS754" s="6"/>
      <c r="BT754" s="6"/>
      <c r="BU754" s="6"/>
      <c r="BV754" s="6"/>
      <c r="BW754" s="6"/>
      <c r="BX754" s="6"/>
      <c r="BY754" s="6"/>
      <c r="BZ754" s="6"/>
      <c r="CE754" s="1" t="s">
        <v>3114</v>
      </c>
      <c r="CF754" s="1" t="s">
        <v>3116</v>
      </c>
    </row>
    <row r="755" spans="63:84" ht="15" customHeight="1">
      <c r="BK755" s="1"/>
      <c r="BO755" s="6"/>
      <c r="BP755" s="6"/>
      <c r="BQ755" s="6"/>
      <c r="BR755" s="6"/>
      <c r="BS755" s="6"/>
      <c r="BT755" s="6"/>
      <c r="BU755" s="6"/>
      <c r="BV755" s="6"/>
      <c r="BW755" s="6"/>
      <c r="BX755" s="6"/>
      <c r="BY755" s="6"/>
      <c r="BZ755" s="6"/>
      <c r="CE755" s="1" t="s">
        <v>3115</v>
      </c>
      <c r="CF755" s="1" t="s">
        <v>543</v>
      </c>
    </row>
    <row r="756" spans="63:84" ht="15" customHeight="1">
      <c r="BK756" s="1"/>
      <c r="BO756" s="6"/>
      <c r="BP756" s="6"/>
      <c r="BQ756" s="6"/>
      <c r="BR756" s="6"/>
      <c r="BS756" s="6"/>
      <c r="BT756" s="6"/>
      <c r="BU756" s="6"/>
      <c r="BV756" s="6"/>
      <c r="BW756" s="6"/>
      <c r="BX756" s="6"/>
      <c r="BY756" s="6"/>
      <c r="BZ756" s="6"/>
      <c r="CE756" s="1" t="s">
        <v>3116</v>
      </c>
      <c r="CF756" s="1" t="s">
        <v>592</v>
      </c>
    </row>
    <row r="757" spans="63:84" ht="15" customHeight="1">
      <c r="BK757" s="1"/>
      <c r="BO757" s="6"/>
      <c r="BP757" s="6"/>
      <c r="BQ757" s="6"/>
      <c r="BR757" s="6"/>
      <c r="BS757" s="6"/>
      <c r="BT757" s="6"/>
      <c r="BU757" s="6"/>
      <c r="BV757" s="6"/>
      <c r="BW757" s="6"/>
      <c r="BX757" s="6"/>
      <c r="BY757" s="6"/>
      <c r="BZ757" s="6"/>
      <c r="CE757" s="1" t="s">
        <v>543</v>
      </c>
      <c r="CF757" s="1" t="s">
        <v>2396</v>
      </c>
    </row>
    <row r="758" spans="63:84" ht="15" customHeight="1">
      <c r="BK758" s="1"/>
      <c r="BO758" s="6"/>
      <c r="BP758" s="6"/>
      <c r="BQ758" s="6"/>
      <c r="BR758" s="6"/>
      <c r="BS758" s="6"/>
      <c r="BT758" s="6"/>
      <c r="BU758" s="6"/>
      <c r="BV758" s="6"/>
      <c r="BW758" s="6"/>
      <c r="BX758" s="6"/>
      <c r="BY758" s="6"/>
      <c r="BZ758" s="6"/>
      <c r="CE758" s="1" t="s">
        <v>592</v>
      </c>
      <c r="CF758" s="1" t="s">
        <v>2397</v>
      </c>
    </row>
    <row r="759" spans="63:84" ht="15" customHeight="1">
      <c r="BK759" s="1"/>
      <c r="BO759" s="6"/>
      <c r="BP759" s="6"/>
      <c r="BQ759" s="6"/>
      <c r="BR759" s="6"/>
      <c r="BS759" s="6"/>
      <c r="BT759" s="6"/>
      <c r="BU759" s="6"/>
      <c r="BV759" s="6"/>
      <c r="BW759" s="6"/>
      <c r="BX759" s="6"/>
      <c r="BY759" s="6"/>
      <c r="BZ759" s="6"/>
      <c r="CE759" s="1" t="s">
        <v>2396</v>
      </c>
      <c r="CF759" s="1" t="s">
        <v>2398</v>
      </c>
    </row>
    <row r="760" spans="63:84" ht="15" customHeight="1">
      <c r="BK760" s="1"/>
      <c r="BO760" s="6"/>
      <c r="BP760" s="6"/>
      <c r="BQ760" s="6"/>
      <c r="BR760" s="6"/>
      <c r="BS760" s="6"/>
      <c r="BT760" s="6"/>
      <c r="BU760" s="6"/>
      <c r="BV760" s="6"/>
      <c r="BW760" s="6"/>
      <c r="BX760" s="6"/>
      <c r="BY760" s="6"/>
      <c r="BZ760" s="6"/>
      <c r="CE760" s="1" t="s">
        <v>2397</v>
      </c>
      <c r="CF760" s="1" t="s">
        <v>2399</v>
      </c>
    </row>
    <row r="761" spans="63:84" ht="15" customHeight="1">
      <c r="BK761" s="1"/>
      <c r="BO761" s="6"/>
      <c r="BP761" s="6"/>
      <c r="BQ761" s="6"/>
      <c r="BR761" s="6"/>
      <c r="BS761" s="6"/>
      <c r="BT761" s="6"/>
      <c r="BU761" s="6"/>
      <c r="BV761" s="6"/>
      <c r="BW761" s="6"/>
      <c r="BX761" s="6"/>
      <c r="BY761" s="6"/>
      <c r="BZ761" s="6"/>
      <c r="CE761" s="1" t="s">
        <v>2398</v>
      </c>
      <c r="CF761" s="1" t="s">
        <v>2400</v>
      </c>
    </row>
    <row r="762" spans="63:84" ht="15" customHeight="1">
      <c r="BK762" s="1"/>
      <c r="BO762" s="6"/>
      <c r="BP762" s="6"/>
      <c r="BQ762" s="6"/>
      <c r="BR762" s="6"/>
      <c r="BS762" s="6"/>
      <c r="BT762" s="6"/>
      <c r="BU762" s="6"/>
      <c r="BV762" s="6"/>
      <c r="BW762" s="6"/>
      <c r="BX762" s="6"/>
      <c r="BY762" s="6"/>
      <c r="BZ762" s="6"/>
      <c r="CE762" s="1" t="s">
        <v>2399</v>
      </c>
      <c r="CF762" s="1" t="s">
        <v>2401</v>
      </c>
    </row>
    <row r="763" spans="63:84" ht="15" customHeight="1">
      <c r="BK763" s="1"/>
      <c r="BO763" s="6"/>
      <c r="BP763" s="6"/>
      <c r="BQ763" s="6"/>
      <c r="BR763" s="6"/>
      <c r="BS763" s="6"/>
      <c r="BT763" s="6"/>
      <c r="BU763" s="6"/>
      <c r="BV763" s="6"/>
      <c r="BW763" s="6"/>
      <c r="BX763" s="6"/>
      <c r="BY763" s="6"/>
      <c r="BZ763" s="6"/>
      <c r="CE763" s="1" t="s">
        <v>2400</v>
      </c>
      <c r="CF763" s="1" t="s">
        <v>2402</v>
      </c>
    </row>
    <row r="764" spans="63:84" ht="15" customHeight="1">
      <c r="BK764" s="1"/>
      <c r="BO764" s="6"/>
      <c r="BP764" s="6"/>
      <c r="BQ764" s="6"/>
      <c r="BR764" s="6"/>
      <c r="BS764" s="6"/>
      <c r="BT764" s="6"/>
      <c r="BU764" s="6"/>
      <c r="BV764" s="6"/>
      <c r="BW764" s="6"/>
      <c r="BX764" s="6"/>
      <c r="BY764" s="6"/>
      <c r="BZ764" s="6"/>
      <c r="CE764" s="1" t="s">
        <v>2401</v>
      </c>
      <c r="CF764" s="1" t="s">
        <v>2403</v>
      </c>
    </row>
    <row r="765" spans="63:84" ht="15" customHeight="1">
      <c r="BK765" s="1"/>
      <c r="BO765" s="6"/>
      <c r="BP765" s="6"/>
      <c r="BQ765" s="6"/>
      <c r="BR765" s="6"/>
      <c r="BS765" s="6"/>
      <c r="BT765" s="6"/>
      <c r="BU765" s="6"/>
      <c r="BV765" s="6"/>
      <c r="BW765" s="6"/>
      <c r="BX765" s="6"/>
      <c r="BY765" s="6"/>
      <c r="BZ765" s="6"/>
      <c r="CE765" s="1" t="s">
        <v>2402</v>
      </c>
      <c r="CF765" s="1" t="s">
        <v>2404</v>
      </c>
    </row>
    <row r="766" spans="63:84" ht="15" customHeight="1">
      <c r="BK766" s="1"/>
      <c r="BO766" s="6"/>
      <c r="BP766" s="6"/>
      <c r="BQ766" s="6"/>
      <c r="BR766" s="6"/>
      <c r="BS766" s="6"/>
      <c r="BT766" s="6"/>
      <c r="BU766" s="6"/>
      <c r="BV766" s="6"/>
      <c r="BW766" s="6"/>
      <c r="BX766" s="6"/>
      <c r="BY766" s="6"/>
      <c r="BZ766" s="6"/>
      <c r="CE766" s="1" t="s">
        <v>2403</v>
      </c>
      <c r="CF766" s="1" t="s">
        <v>2405</v>
      </c>
    </row>
    <row r="767" spans="63:84" ht="15" customHeight="1">
      <c r="BK767" s="1"/>
      <c r="BO767" s="6"/>
      <c r="BP767" s="6"/>
      <c r="BQ767" s="6"/>
      <c r="BR767" s="6"/>
      <c r="BS767" s="6"/>
      <c r="BT767" s="6"/>
      <c r="BU767" s="6"/>
      <c r="BV767" s="6"/>
      <c r="BW767" s="6"/>
      <c r="BX767" s="6"/>
      <c r="BY767" s="6"/>
      <c r="BZ767" s="6"/>
      <c r="CE767" s="1" t="s">
        <v>2404</v>
      </c>
      <c r="CF767" s="1" t="s">
        <v>2406</v>
      </c>
    </row>
    <row r="768" spans="63:84" ht="15" customHeight="1">
      <c r="BK768" s="1"/>
      <c r="BO768" s="6"/>
      <c r="BP768" s="6"/>
      <c r="BQ768" s="6"/>
      <c r="BR768" s="6"/>
      <c r="BS768" s="6"/>
      <c r="BT768" s="6"/>
      <c r="BU768" s="6"/>
      <c r="BV768" s="6"/>
      <c r="BW768" s="6"/>
      <c r="BX768" s="6"/>
      <c r="BY768" s="6"/>
      <c r="BZ768" s="6"/>
      <c r="CE768" s="1" t="s">
        <v>2405</v>
      </c>
      <c r="CF768" s="1" t="s">
        <v>2407</v>
      </c>
    </row>
    <row r="769" spans="63:84" ht="15" customHeight="1">
      <c r="BK769" s="1"/>
      <c r="BO769" s="6"/>
      <c r="BP769" s="6"/>
      <c r="BQ769" s="6"/>
      <c r="BR769" s="6"/>
      <c r="BS769" s="6"/>
      <c r="BT769" s="6"/>
      <c r="BU769" s="6"/>
      <c r="BV769" s="6"/>
      <c r="BW769" s="6"/>
      <c r="BX769" s="6"/>
      <c r="BY769" s="6"/>
      <c r="BZ769" s="6"/>
      <c r="CE769" s="1" t="s">
        <v>2406</v>
      </c>
      <c r="CF769" s="1" t="s">
        <v>2408</v>
      </c>
    </row>
    <row r="770" spans="63:84" ht="15" customHeight="1">
      <c r="BK770" s="1"/>
      <c r="BO770" s="6"/>
      <c r="BP770" s="6"/>
      <c r="BQ770" s="6"/>
      <c r="BR770" s="6"/>
      <c r="BS770" s="6"/>
      <c r="BT770" s="6"/>
      <c r="BU770" s="6"/>
      <c r="BV770" s="6"/>
      <c r="BW770" s="6"/>
      <c r="BX770" s="6"/>
      <c r="BY770" s="6"/>
      <c r="BZ770" s="6"/>
      <c r="CE770" s="1" t="s">
        <v>2407</v>
      </c>
      <c r="CF770" s="1" t="s">
        <v>2409</v>
      </c>
    </row>
    <row r="771" spans="63:84" ht="15" customHeight="1">
      <c r="BK771" s="1"/>
      <c r="BO771" s="6"/>
      <c r="BP771" s="6"/>
      <c r="BQ771" s="6"/>
      <c r="BR771" s="6"/>
      <c r="BS771" s="6"/>
      <c r="BT771" s="6"/>
      <c r="BU771" s="6"/>
      <c r="BV771" s="6"/>
      <c r="BW771" s="6"/>
      <c r="BX771" s="6"/>
      <c r="BY771" s="6"/>
      <c r="BZ771" s="6"/>
      <c r="CE771" s="1" t="s">
        <v>2408</v>
      </c>
      <c r="CF771" s="1" t="s">
        <v>2410</v>
      </c>
    </row>
    <row r="772" spans="63:84" ht="15" customHeight="1">
      <c r="BK772" s="1"/>
      <c r="BO772" s="6"/>
      <c r="BP772" s="6"/>
      <c r="BQ772" s="6"/>
      <c r="BR772" s="6"/>
      <c r="BS772" s="6"/>
      <c r="BT772" s="6"/>
      <c r="BU772" s="6"/>
      <c r="BV772" s="6"/>
      <c r="BW772" s="6"/>
      <c r="BX772" s="6"/>
      <c r="BY772" s="6"/>
      <c r="BZ772" s="6"/>
      <c r="CE772" s="1" t="s">
        <v>2409</v>
      </c>
      <c r="CF772" s="1" t="s">
        <v>2411</v>
      </c>
    </row>
    <row r="773" spans="63:84" ht="15" customHeight="1">
      <c r="BK773" s="1"/>
      <c r="BO773" s="6"/>
      <c r="BP773" s="6"/>
      <c r="BQ773" s="6"/>
      <c r="BR773" s="6"/>
      <c r="BS773" s="6"/>
      <c r="BT773" s="6"/>
      <c r="BU773" s="6"/>
      <c r="BV773" s="6"/>
      <c r="BW773" s="6"/>
      <c r="BX773" s="6"/>
      <c r="BY773" s="6"/>
      <c r="BZ773" s="6"/>
      <c r="CE773" s="1" t="s">
        <v>2410</v>
      </c>
      <c r="CF773" s="1" t="s">
        <v>2412</v>
      </c>
    </row>
    <row r="774" spans="63:84" ht="15" customHeight="1">
      <c r="BK774" s="1"/>
      <c r="BO774" s="6"/>
      <c r="BP774" s="6"/>
      <c r="BQ774" s="6"/>
      <c r="BR774" s="6"/>
      <c r="BS774" s="6"/>
      <c r="BT774" s="6"/>
      <c r="BU774" s="6"/>
      <c r="BV774" s="6"/>
      <c r="BW774" s="6"/>
      <c r="BX774" s="6"/>
      <c r="BY774" s="6"/>
      <c r="BZ774" s="6"/>
      <c r="CE774" s="1" t="s">
        <v>2411</v>
      </c>
      <c r="CF774" s="1" t="s">
        <v>2413</v>
      </c>
    </row>
    <row r="775" spans="63:84" ht="15" customHeight="1">
      <c r="BK775" s="1"/>
      <c r="BO775" s="6"/>
      <c r="BP775" s="6"/>
      <c r="BQ775" s="6"/>
      <c r="BR775" s="6"/>
      <c r="BS775" s="6"/>
      <c r="BT775" s="6"/>
      <c r="BU775" s="6"/>
      <c r="BV775" s="6"/>
      <c r="BW775" s="6"/>
      <c r="BX775" s="6"/>
      <c r="BY775" s="6"/>
      <c r="BZ775" s="6"/>
      <c r="CE775" s="1" t="s">
        <v>2412</v>
      </c>
      <c r="CF775" s="1" t="s">
        <v>2414</v>
      </c>
    </row>
    <row r="776" spans="63:84" ht="15" customHeight="1">
      <c r="BK776" s="1"/>
      <c r="BO776" s="6"/>
      <c r="BP776" s="6"/>
      <c r="BQ776" s="6"/>
      <c r="BR776" s="6"/>
      <c r="BS776" s="6"/>
      <c r="BT776" s="6"/>
      <c r="BU776" s="6"/>
      <c r="BV776" s="6"/>
      <c r="BW776" s="6"/>
      <c r="BX776" s="6"/>
      <c r="BY776" s="6"/>
      <c r="BZ776" s="6"/>
      <c r="CE776" s="1" t="s">
        <v>2413</v>
      </c>
      <c r="CF776" s="1" t="s">
        <v>2415</v>
      </c>
    </row>
    <row r="777" spans="63:84" ht="15" customHeight="1">
      <c r="BK777" s="1"/>
      <c r="BO777" s="6"/>
      <c r="BP777" s="6"/>
      <c r="BQ777" s="6"/>
      <c r="BR777" s="6"/>
      <c r="BS777" s="6"/>
      <c r="BT777" s="6"/>
      <c r="BU777" s="6"/>
      <c r="BV777" s="6"/>
      <c r="BW777" s="6"/>
      <c r="BX777" s="6"/>
      <c r="BY777" s="6"/>
      <c r="BZ777" s="6"/>
      <c r="CE777" s="1" t="s">
        <v>2414</v>
      </c>
      <c r="CF777" s="1" t="s">
        <v>2416</v>
      </c>
    </row>
    <row r="778" spans="63:84" ht="15" customHeight="1">
      <c r="BK778" s="1"/>
      <c r="BO778" s="6"/>
      <c r="BP778" s="6"/>
      <c r="BQ778" s="6"/>
      <c r="BR778" s="6"/>
      <c r="BS778" s="6"/>
      <c r="BT778" s="6"/>
      <c r="BU778" s="6"/>
      <c r="BV778" s="6"/>
      <c r="BW778" s="6"/>
      <c r="BX778" s="6"/>
      <c r="BY778" s="6"/>
      <c r="BZ778" s="6"/>
      <c r="CE778" s="1" t="s">
        <v>2415</v>
      </c>
      <c r="CF778" s="1" t="s">
        <v>2417</v>
      </c>
    </row>
    <row r="779" spans="63:84" ht="15" customHeight="1">
      <c r="BK779" s="1"/>
      <c r="BO779" s="6"/>
      <c r="BP779" s="6"/>
      <c r="BQ779" s="6"/>
      <c r="BR779" s="6"/>
      <c r="BS779" s="6"/>
      <c r="BT779" s="6"/>
      <c r="BU779" s="6"/>
      <c r="BV779" s="6"/>
      <c r="BW779" s="6"/>
      <c r="BX779" s="6"/>
      <c r="BY779" s="6"/>
      <c r="BZ779" s="6"/>
      <c r="CE779" s="1" t="s">
        <v>2416</v>
      </c>
      <c r="CF779" s="1" t="s">
        <v>2418</v>
      </c>
    </row>
    <row r="780" spans="63:84" ht="15" customHeight="1">
      <c r="BK780" s="1"/>
      <c r="BO780" s="6"/>
      <c r="BP780" s="6"/>
      <c r="BQ780" s="6"/>
      <c r="BR780" s="6"/>
      <c r="BS780" s="6"/>
      <c r="BT780" s="6"/>
      <c r="BU780" s="6"/>
      <c r="BV780" s="6"/>
      <c r="BW780" s="6"/>
      <c r="BX780" s="6"/>
      <c r="BY780" s="6"/>
      <c r="BZ780" s="6"/>
      <c r="CE780" s="1" t="s">
        <v>2417</v>
      </c>
      <c r="CF780" s="1" t="s">
        <v>2419</v>
      </c>
    </row>
    <row r="781" spans="63:84" ht="15" customHeight="1">
      <c r="BK781" s="1"/>
      <c r="BO781" s="6"/>
      <c r="BP781" s="6"/>
      <c r="BQ781" s="6"/>
      <c r="BR781" s="6"/>
      <c r="BS781" s="6"/>
      <c r="BT781" s="6"/>
      <c r="BU781" s="6"/>
      <c r="BV781" s="6"/>
      <c r="BW781" s="6"/>
      <c r="BX781" s="6"/>
      <c r="BY781" s="6"/>
      <c r="BZ781" s="6"/>
      <c r="CE781" s="1" t="s">
        <v>2418</v>
      </c>
      <c r="CF781" s="1" t="s">
        <v>2420</v>
      </c>
    </row>
    <row r="782" spans="63:84" ht="15" customHeight="1">
      <c r="BK782" s="1"/>
      <c r="BO782" s="6"/>
      <c r="BP782" s="6"/>
      <c r="BQ782" s="6"/>
      <c r="BR782" s="6"/>
      <c r="BS782" s="6"/>
      <c r="BT782" s="6"/>
      <c r="BU782" s="6"/>
      <c r="BV782" s="6"/>
      <c r="BW782" s="6"/>
      <c r="BX782" s="6"/>
      <c r="BY782" s="6"/>
      <c r="BZ782" s="6"/>
      <c r="CE782" s="1" t="s">
        <v>2419</v>
      </c>
      <c r="CF782" s="1" t="s">
        <v>2421</v>
      </c>
    </row>
    <row r="783" spans="63:84" ht="15" customHeight="1">
      <c r="BK783" s="1"/>
      <c r="BO783" s="6"/>
      <c r="BP783" s="6"/>
      <c r="BQ783" s="6"/>
      <c r="BR783" s="6"/>
      <c r="BS783" s="6"/>
      <c r="BT783" s="6"/>
      <c r="BU783" s="6"/>
      <c r="BV783" s="6"/>
      <c r="BW783" s="6"/>
      <c r="BX783" s="6"/>
      <c r="BY783" s="6"/>
      <c r="BZ783" s="6"/>
      <c r="CE783" s="1" t="s">
        <v>2420</v>
      </c>
      <c r="CF783" s="1" t="s">
        <v>2422</v>
      </c>
    </row>
    <row r="784" spans="63:84" ht="15" customHeight="1">
      <c r="BK784" s="1"/>
      <c r="BO784" s="6"/>
      <c r="BP784" s="6"/>
      <c r="BQ784" s="6"/>
      <c r="BR784" s="6"/>
      <c r="BS784" s="6"/>
      <c r="BT784" s="6"/>
      <c r="BU784" s="6"/>
      <c r="BV784" s="6"/>
      <c r="BW784" s="6"/>
      <c r="BX784" s="6"/>
      <c r="BY784" s="6"/>
      <c r="BZ784" s="6"/>
      <c r="CE784" s="1" t="s">
        <v>2421</v>
      </c>
      <c r="CF784" s="1" t="s">
        <v>2423</v>
      </c>
    </row>
    <row r="785" spans="63:84" ht="15" customHeight="1">
      <c r="BK785" s="1"/>
      <c r="BO785" s="6"/>
      <c r="BP785" s="6"/>
      <c r="BQ785" s="6"/>
      <c r="BR785" s="6"/>
      <c r="BS785" s="6"/>
      <c r="BT785" s="6"/>
      <c r="BU785" s="6"/>
      <c r="BV785" s="6"/>
      <c r="BW785" s="6"/>
      <c r="BX785" s="6"/>
      <c r="BY785" s="6"/>
      <c r="BZ785" s="6"/>
      <c r="CE785" s="1" t="s">
        <v>2422</v>
      </c>
      <c r="CF785" s="1" t="s">
        <v>2424</v>
      </c>
    </row>
    <row r="786" spans="63:84" ht="15" customHeight="1">
      <c r="BK786" s="1"/>
      <c r="BO786" s="6"/>
      <c r="BP786" s="6"/>
      <c r="BQ786" s="6"/>
      <c r="BR786" s="6"/>
      <c r="BS786" s="6"/>
      <c r="BT786" s="6"/>
      <c r="BU786" s="6"/>
      <c r="BV786" s="6"/>
      <c r="BW786" s="6"/>
      <c r="BX786" s="6"/>
      <c r="BY786" s="6"/>
      <c r="BZ786" s="6"/>
      <c r="CE786" s="1" t="s">
        <v>2423</v>
      </c>
      <c r="CF786" s="1" t="s">
        <v>2425</v>
      </c>
    </row>
    <row r="787" spans="63:84" ht="15" customHeight="1">
      <c r="BK787" s="1"/>
      <c r="BO787" s="6"/>
      <c r="BP787" s="6"/>
      <c r="BQ787" s="6"/>
      <c r="BR787" s="6"/>
      <c r="BS787" s="6"/>
      <c r="BT787" s="6"/>
      <c r="BU787" s="6"/>
      <c r="BV787" s="6"/>
      <c r="BW787" s="6"/>
      <c r="BX787" s="6"/>
      <c r="BY787" s="6"/>
      <c r="BZ787" s="6"/>
      <c r="CE787" s="1" t="s">
        <v>2424</v>
      </c>
      <c r="CF787" s="1" t="s">
        <v>2426</v>
      </c>
    </row>
    <row r="788" spans="63:84" ht="15" customHeight="1">
      <c r="BK788" s="1"/>
      <c r="BO788" s="6"/>
      <c r="BP788" s="6"/>
      <c r="BQ788" s="6"/>
      <c r="BR788" s="6"/>
      <c r="BS788" s="6"/>
      <c r="BT788" s="6"/>
      <c r="BU788" s="6"/>
      <c r="BV788" s="6"/>
      <c r="BW788" s="6"/>
      <c r="BX788" s="6"/>
      <c r="BY788" s="6"/>
      <c r="BZ788" s="6"/>
      <c r="CE788" s="1" t="s">
        <v>2425</v>
      </c>
      <c r="CF788" s="1" t="s">
        <v>2427</v>
      </c>
    </row>
    <row r="789" spans="63:84" ht="15" customHeight="1">
      <c r="BK789" s="1"/>
      <c r="BO789" s="6"/>
      <c r="BP789" s="6"/>
      <c r="BQ789" s="6"/>
      <c r="BR789" s="6"/>
      <c r="BS789" s="6"/>
      <c r="BT789" s="6"/>
      <c r="BU789" s="6"/>
      <c r="BV789" s="6"/>
      <c r="BW789" s="6"/>
      <c r="BX789" s="6"/>
      <c r="BY789" s="6"/>
      <c r="BZ789" s="6"/>
      <c r="CE789" s="1" t="s">
        <v>2426</v>
      </c>
      <c r="CF789" s="1" t="s">
        <v>2428</v>
      </c>
    </row>
    <row r="790" spans="63:84" ht="15" customHeight="1">
      <c r="BK790" s="1"/>
      <c r="BO790" s="6"/>
      <c r="BP790" s="6"/>
      <c r="BQ790" s="6"/>
      <c r="BR790" s="6"/>
      <c r="BS790" s="6"/>
      <c r="BT790" s="6"/>
      <c r="BU790" s="6"/>
      <c r="BV790" s="6"/>
      <c r="BW790" s="6"/>
      <c r="BX790" s="6"/>
      <c r="BY790" s="6"/>
      <c r="BZ790" s="6"/>
      <c r="CE790" s="1" t="s">
        <v>2427</v>
      </c>
      <c r="CF790" s="1" t="s">
        <v>2429</v>
      </c>
    </row>
    <row r="791" spans="63:84" ht="15" customHeight="1">
      <c r="BK791" s="1"/>
      <c r="BO791" s="6"/>
      <c r="BP791" s="6"/>
      <c r="BQ791" s="6"/>
      <c r="BR791" s="6"/>
      <c r="BS791" s="6"/>
      <c r="BT791" s="6"/>
      <c r="BU791" s="6"/>
      <c r="BV791" s="6"/>
      <c r="BW791" s="6"/>
      <c r="BX791" s="6"/>
      <c r="BY791" s="6"/>
      <c r="BZ791" s="6"/>
      <c r="CE791" s="1" t="s">
        <v>2428</v>
      </c>
      <c r="CF791" s="1" t="s">
        <v>2430</v>
      </c>
    </row>
    <row r="792" spans="63:84" ht="15" customHeight="1">
      <c r="BK792" s="1"/>
      <c r="BO792" s="6"/>
      <c r="BP792" s="6"/>
      <c r="BQ792" s="6"/>
      <c r="BR792" s="6"/>
      <c r="BS792" s="6"/>
      <c r="BT792" s="6"/>
      <c r="BU792" s="6"/>
      <c r="BV792" s="6"/>
      <c r="BW792" s="6"/>
      <c r="BX792" s="6"/>
      <c r="BY792" s="6"/>
      <c r="BZ792" s="6"/>
      <c r="CE792" s="1" t="s">
        <v>2429</v>
      </c>
      <c r="CF792" s="1" t="s">
        <v>2431</v>
      </c>
    </row>
    <row r="793" spans="63:84" ht="15" customHeight="1">
      <c r="BK793" s="1"/>
      <c r="BO793" s="6"/>
      <c r="BP793" s="6"/>
      <c r="BQ793" s="6"/>
      <c r="BR793" s="6"/>
      <c r="BS793" s="6"/>
      <c r="BT793" s="6"/>
      <c r="BU793" s="6"/>
      <c r="BV793" s="6"/>
      <c r="BW793" s="6"/>
      <c r="BX793" s="6"/>
      <c r="BY793" s="6"/>
      <c r="BZ793" s="6"/>
      <c r="CE793" s="1" t="s">
        <v>2430</v>
      </c>
      <c r="CF793" s="1" t="s">
        <v>2432</v>
      </c>
    </row>
    <row r="794" spans="63:84" ht="15" customHeight="1">
      <c r="BK794" s="1"/>
      <c r="BO794" s="6"/>
      <c r="BP794" s="6"/>
      <c r="BQ794" s="6"/>
      <c r="BR794" s="6"/>
      <c r="BS794" s="6"/>
      <c r="BT794" s="6"/>
      <c r="BU794" s="6"/>
      <c r="BV794" s="6"/>
      <c r="BW794" s="6"/>
      <c r="BX794" s="6"/>
      <c r="BY794" s="6"/>
      <c r="BZ794" s="6"/>
      <c r="CE794" s="1" t="s">
        <v>2431</v>
      </c>
      <c r="CF794" s="1" t="s">
        <v>2433</v>
      </c>
    </row>
    <row r="795" spans="63:84" ht="15" customHeight="1">
      <c r="BK795" s="1"/>
      <c r="BO795" s="6"/>
      <c r="BP795" s="6"/>
      <c r="BQ795" s="6"/>
      <c r="BR795" s="6"/>
      <c r="BS795" s="6"/>
      <c r="BT795" s="6"/>
      <c r="BU795" s="6"/>
      <c r="BV795" s="6"/>
      <c r="BW795" s="6"/>
      <c r="BX795" s="6"/>
      <c r="BY795" s="6"/>
      <c r="BZ795" s="6"/>
      <c r="CE795" s="1" t="s">
        <v>2432</v>
      </c>
      <c r="CF795" s="1" t="s">
        <v>2434</v>
      </c>
    </row>
    <row r="796" spans="63:84" ht="15" customHeight="1">
      <c r="BK796" s="1"/>
      <c r="BO796" s="6"/>
      <c r="BP796" s="6"/>
      <c r="BQ796" s="6"/>
      <c r="BR796" s="6"/>
      <c r="BS796" s="6"/>
      <c r="BT796" s="6"/>
      <c r="BU796" s="6"/>
      <c r="BV796" s="6"/>
      <c r="BW796" s="6"/>
      <c r="BX796" s="6"/>
      <c r="BY796" s="6"/>
      <c r="BZ796" s="6"/>
      <c r="CE796" s="1" t="s">
        <v>2433</v>
      </c>
      <c r="CF796" s="1" t="s">
        <v>2435</v>
      </c>
    </row>
    <row r="797" spans="63:84" ht="15" customHeight="1">
      <c r="BK797" s="1"/>
      <c r="BO797" s="6"/>
      <c r="BP797" s="6"/>
      <c r="BQ797" s="6"/>
      <c r="BR797" s="6"/>
      <c r="BS797" s="6"/>
      <c r="BT797" s="6"/>
      <c r="BU797" s="6"/>
      <c r="BV797" s="6"/>
      <c r="BW797" s="6"/>
      <c r="BX797" s="6"/>
      <c r="BY797" s="6"/>
      <c r="BZ797" s="6"/>
      <c r="CE797" s="1" t="s">
        <v>2434</v>
      </c>
      <c r="CF797" s="1" t="s">
        <v>2436</v>
      </c>
    </row>
    <row r="798" spans="63:84" ht="15" customHeight="1">
      <c r="BK798" s="1"/>
      <c r="BO798" s="6"/>
      <c r="BP798" s="6"/>
      <c r="BQ798" s="6"/>
      <c r="BR798" s="6"/>
      <c r="BS798" s="6"/>
      <c r="BT798" s="6"/>
      <c r="BU798" s="6"/>
      <c r="BV798" s="6"/>
      <c r="BW798" s="6"/>
      <c r="BX798" s="6"/>
      <c r="BY798" s="6"/>
      <c r="BZ798" s="6"/>
      <c r="CE798" s="1" t="s">
        <v>2435</v>
      </c>
      <c r="CF798" s="1" t="s">
        <v>2437</v>
      </c>
    </row>
    <row r="799" spans="63:84" ht="15" customHeight="1">
      <c r="BK799" s="1"/>
      <c r="BO799" s="6"/>
      <c r="BP799" s="6"/>
      <c r="BQ799" s="6"/>
      <c r="BR799" s="6"/>
      <c r="BS799" s="6"/>
      <c r="BT799" s="6"/>
      <c r="BU799" s="6"/>
      <c r="BV799" s="6"/>
      <c r="BW799" s="6"/>
      <c r="BX799" s="6"/>
      <c r="BY799" s="6"/>
      <c r="BZ799" s="6"/>
      <c r="CE799" s="1" t="s">
        <v>2436</v>
      </c>
      <c r="CF799" s="1" t="s">
        <v>2438</v>
      </c>
    </row>
    <row r="800" spans="63:84" ht="15" customHeight="1">
      <c r="BK800" s="1"/>
      <c r="BO800" s="6"/>
      <c r="BP800" s="6"/>
      <c r="BQ800" s="6"/>
      <c r="BR800" s="6"/>
      <c r="BS800" s="6"/>
      <c r="BT800" s="6"/>
      <c r="BU800" s="6"/>
      <c r="BV800" s="6"/>
      <c r="BW800" s="6"/>
      <c r="BX800" s="6"/>
      <c r="BY800" s="6"/>
      <c r="BZ800" s="6"/>
      <c r="CE800" s="1" t="s">
        <v>2437</v>
      </c>
      <c r="CF800" s="1" t="s">
        <v>2439</v>
      </c>
    </row>
    <row r="801" spans="63:84" ht="15" customHeight="1">
      <c r="BK801" s="1"/>
      <c r="BO801" s="6"/>
      <c r="BP801" s="6"/>
      <c r="BQ801" s="6"/>
      <c r="BR801" s="6"/>
      <c r="BS801" s="6"/>
      <c r="BT801" s="6"/>
      <c r="BU801" s="6"/>
      <c r="BV801" s="6"/>
      <c r="BW801" s="6"/>
      <c r="BX801" s="6"/>
      <c r="BY801" s="6"/>
      <c r="BZ801" s="6"/>
      <c r="CE801" s="1" t="s">
        <v>2438</v>
      </c>
      <c r="CF801" s="1" t="s">
        <v>2440</v>
      </c>
    </row>
    <row r="802" spans="63:84" ht="15" customHeight="1">
      <c r="BK802" s="1"/>
      <c r="BO802" s="6"/>
      <c r="BP802" s="6"/>
      <c r="BQ802" s="6"/>
      <c r="BR802" s="6"/>
      <c r="BS802" s="6"/>
      <c r="BT802" s="6"/>
      <c r="BU802" s="6"/>
      <c r="BV802" s="6"/>
      <c r="BW802" s="6"/>
      <c r="BX802" s="6"/>
      <c r="BY802" s="6"/>
      <c r="BZ802" s="6"/>
      <c r="CE802" s="1" t="s">
        <v>2439</v>
      </c>
      <c r="CF802" s="1" t="s">
        <v>2441</v>
      </c>
    </row>
    <row r="803" spans="63:84" ht="15" customHeight="1">
      <c r="BK803" s="1"/>
      <c r="BO803" s="6"/>
      <c r="BP803" s="6"/>
      <c r="BQ803" s="6"/>
      <c r="BR803" s="6"/>
      <c r="BS803" s="6"/>
      <c r="BT803" s="6"/>
      <c r="BU803" s="6"/>
      <c r="BV803" s="6"/>
      <c r="BW803" s="6"/>
      <c r="BX803" s="6"/>
      <c r="BY803" s="6"/>
      <c r="BZ803" s="6"/>
      <c r="CE803" s="1" t="s">
        <v>2440</v>
      </c>
      <c r="CF803" s="1" t="s">
        <v>2442</v>
      </c>
    </row>
    <row r="804" spans="63:84" ht="15" customHeight="1">
      <c r="BK804" s="1"/>
      <c r="BO804" s="6"/>
      <c r="BP804" s="6"/>
      <c r="BQ804" s="6"/>
      <c r="BR804" s="6"/>
      <c r="BS804" s="6"/>
      <c r="BT804" s="6"/>
      <c r="BU804" s="6"/>
      <c r="BV804" s="6"/>
      <c r="BW804" s="6"/>
      <c r="BX804" s="6"/>
      <c r="BY804" s="6"/>
      <c r="BZ804" s="6"/>
      <c r="CE804" s="1" t="s">
        <v>2441</v>
      </c>
      <c r="CF804" s="1" t="s">
        <v>2443</v>
      </c>
    </row>
    <row r="805" spans="63:84" ht="15" customHeight="1">
      <c r="BK805" s="1"/>
      <c r="BO805" s="6"/>
      <c r="BP805" s="6"/>
      <c r="BQ805" s="6"/>
      <c r="BR805" s="6"/>
      <c r="BS805" s="6"/>
      <c r="BT805" s="6"/>
      <c r="BU805" s="6"/>
      <c r="BV805" s="6"/>
      <c r="BW805" s="6"/>
      <c r="BX805" s="6"/>
      <c r="BY805" s="6"/>
      <c r="BZ805" s="6"/>
      <c r="CE805" s="1" t="s">
        <v>2442</v>
      </c>
      <c r="CF805" s="1" t="s">
        <v>2444</v>
      </c>
    </row>
    <row r="806" spans="63:84" ht="15" customHeight="1">
      <c r="BK806" s="1"/>
      <c r="BO806" s="6"/>
      <c r="BP806" s="6"/>
      <c r="BQ806" s="6"/>
      <c r="BR806" s="6"/>
      <c r="BS806" s="6"/>
      <c r="BT806" s="6"/>
      <c r="BU806" s="6"/>
      <c r="BV806" s="6"/>
      <c r="BW806" s="6"/>
      <c r="BX806" s="6"/>
      <c r="BY806" s="6"/>
      <c r="BZ806" s="6"/>
      <c r="CE806" s="1" t="s">
        <v>2443</v>
      </c>
      <c r="CF806" s="1" t="s">
        <v>3117</v>
      </c>
    </row>
    <row r="807" spans="63:84" ht="15" customHeight="1">
      <c r="BK807" s="1"/>
      <c r="BO807" s="6"/>
      <c r="BP807" s="6"/>
      <c r="BQ807" s="6"/>
      <c r="BR807" s="6"/>
      <c r="BS807" s="6"/>
      <c r="BT807" s="6"/>
      <c r="BU807" s="6"/>
      <c r="BV807" s="6"/>
      <c r="BW807" s="6"/>
      <c r="BX807" s="6"/>
      <c r="BY807" s="6"/>
      <c r="BZ807" s="6"/>
      <c r="CE807" s="1" t="s">
        <v>2444</v>
      </c>
      <c r="CF807" s="1" t="s">
        <v>3118</v>
      </c>
    </row>
    <row r="808" spans="63:84" ht="15" customHeight="1">
      <c r="BK808" s="1"/>
      <c r="BO808" s="6"/>
      <c r="BP808" s="6"/>
      <c r="BQ808" s="6"/>
      <c r="BR808" s="6"/>
      <c r="BS808" s="6"/>
      <c r="BT808" s="6"/>
      <c r="BU808" s="6"/>
      <c r="BV808" s="6"/>
      <c r="BW808" s="6"/>
      <c r="BX808" s="6"/>
      <c r="BY808" s="6"/>
      <c r="BZ808" s="6"/>
      <c r="CE808" s="1" t="s">
        <v>3117</v>
      </c>
      <c r="CF808" s="1" t="s">
        <v>3119</v>
      </c>
    </row>
    <row r="809" spans="63:84" ht="15" customHeight="1">
      <c r="BK809" s="1"/>
      <c r="BO809" s="6"/>
      <c r="BP809" s="6"/>
      <c r="BQ809" s="6"/>
      <c r="BR809" s="6"/>
      <c r="BS809" s="6"/>
      <c r="BT809" s="6"/>
      <c r="BU809" s="6"/>
      <c r="BV809" s="6"/>
      <c r="BW809" s="6"/>
      <c r="BX809" s="6"/>
      <c r="BY809" s="6"/>
      <c r="BZ809" s="6"/>
      <c r="CE809" s="1" t="s">
        <v>3118</v>
      </c>
      <c r="CF809" s="1" t="s">
        <v>3120</v>
      </c>
    </row>
    <row r="810" spans="63:84" ht="15" customHeight="1">
      <c r="BK810" s="1"/>
      <c r="BO810" s="6"/>
      <c r="BP810" s="6"/>
      <c r="BQ810" s="6"/>
      <c r="BR810" s="6"/>
      <c r="BS810" s="6"/>
      <c r="BT810" s="6"/>
      <c r="BU810" s="6"/>
      <c r="BV810" s="6"/>
      <c r="BW810" s="6"/>
      <c r="BX810" s="6"/>
      <c r="BY810" s="6"/>
      <c r="BZ810" s="6"/>
      <c r="CE810" s="1" t="s">
        <v>3119</v>
      </c>
      <c r="CF810" s="1" t="s">
        <v>2449</v>
      </c>
    </row>
    <row r="811" spans="63:84" ht="15" customHeight="1">
      <c r="BK811" s="1"/>
      <c r="BO811" s="6"/>
      <c r="BP811" s="6"/>
      <c r="BQ811" s="6"/>
      <c r="BR811" s="6"/>
      <c r="BS811" s="6"/>
      <c r="BT811" s="6"/>
      <c r="BU811" s="6"/>
      <c r="BV811" s="6"/>
      <c r="BW811" s="6"/>
      <c r="BX811" s="6"/>
      <c r="BY811" s="6"/>
      <c r="BZ811" s="6"/>
      <c r="CE811" s="1" t="s">
        <v>3120</v>
      </c>
      <c r="CF811" s="1" t="s">
        <v>2450</v>
      </c>
    </row>
    <row r="812" spans="63:84" ht="15" customHeight="1">
      <c r="BK812" s="1"/>
      <c r="BO812" s="6"/>
      <c r="BP812" s="6"/>
      <c r="BQ812" s="6"/>
      <c r="BR812" s="6"/>
      <c r="BS812" s="6"/>
      <c r="BT812" s="6"/>
      <c r="BU812" s="6"/>
      <c r="BV812" s="6"/>
      <c r="BW812" s="6"/>
      <c r="BX812" s="6"/>
      <c r="BY812" s="6"/>
      <c r="BZ812" s="6"/>
      <c r="CE812" s="1" t="s">
        <v>2449</v>
      </c>
      <c r="CF812" s="1" t="s">
        <v>2451</v>
      </c>
    </row>
    <row r="813" spans="63:84" ht="15" customHeight="1">
      <c r="BK813" s="1"/>
      <c r="BO813" s="6"/>
      <c r="BP813" s="6"/>
      <c r="BQ813" s="6"/>
      <c r="BR813" s="6"/>
      <c r="BS813" s="6"/>
      <c r="BT813" s="6"/>
      <c r="BU813" s="6"/>
      <c r="BV813" s="6"/>
      <c r="BW813" s="6"/>
      <c r="BX813" s="6"/>
      <c r="BY813" s="6"/>
      <c r="BZ813" s="6"/>
      <c r="CE813" s="1" t="s">
        <v>2450</v>
      </c>
      <c r="CF813" s="1" t="s">
        <v>2452</v>
      </c>
    </row>
    <row r="814" spans="63:84" ht="15" customHeight="1">
      <c r="BK814" s="1"/>
      <c r="BO814" s="6"/>
      <c r="BP814" s="6"/>
      <c r="BQ814" s="6"/>
      <c r="BR814" s="6"/>
      <c r="BS814" s="6"/>
      <c r="BT814" s="6"/>
      <c r="BU814" s="6"/>
      <c r="BV814" s="6"/>
      <c r="BW814" s="6"/>
      <c r="BX814" s="6"/>
      <c r="BY814" s="6"/>
      <c r="BZ814" s="6"/>
      <c r="CE814" s="1" t="s">
        <v>2451</v>
      </c>
      <c r="CF814" s="1" t="s">
        <v>2453</v>
      </c>
    </row>
    <row r="815" spans="63:84" ht="15" customHeight="1">
      <c r="BK815" s="1"/>
      <c r="BO815" s="6"/>
      <c r="BP815" s="6"/>
      <c r="BQ815" s="6"/>
      <c r="BR815" s="6"/>
      <c r="BS815" s="6"/>
      <c r="BT815" s="6"/>
      <c r="BU815" s="6"/>
      <c r="BV815" s="6"/>
      <c r="BW815" s="6"/>
      <c r="BX815" s="6"/>
      <c r="BY815" s="6"/>
      <c r="BZ815" s="6"/>
      <c r="CE815" s="1" t="s">
        <v>2452</v>
      </c>
      <c r="CF815" s="1" t="s">
        <v>2454</v>
      </c>
    </row>
    <row r="816" spans="63:84" ht="15" customHeight="1">
      <c r="BK816" s="1"/>
      <c r="BO816" s="6"/>
      <c r="BP816" s="6"/>
      <c r="BQ816" s="6"/>
      <c r="BR816" s="6"/>
      <c r="BS816" s="6"/>
      <c r="BT816" s="6"/>
      <c r="BU816" s="6"/>
      <c r="BV816" s="6"/>
      <c r="BW816" s="6"/>
      <c r="BX816" s="6"/>
      <c r="BY816" s="6"/>
      <c r="BZ816" s="6"/>
      <c r="CE816" s="1" t="s">
        <v>2453</v>
      </c>
      <c r="CF816" s="1" t="s">
        <v>2455</v>
      </c>
    </row>
    <row r="817" spans="63:84" ht="15" customHeight="1">
      <c r="BK817" s="1"/>
      <c r="BO817" s="6"/>
      <c r="BP817" s="6"/>
      <c r="BQ817" s="6"/>
      <c r="BR817" s="6"/>
      <c r="BS817" s="6"/>
      <c r="BT817" s="6"/>
      <c r="BU817" s="6"/>
      <c r="BV817" s="6"/>
      <c r="BW817" s="6"/>
      <c r="BX817" s="6"/>
      <c r="BY817" s="6"/>
      <c r="BZ817" s="6"/>
      <c r="CE817" s="1" t="s">
        <v>2454</v>
      </c>
      <c r="CF817" s="1" t="s">
        <v>2456</v>
      </c>
    </row>
    <row r="818" spans="63:84" ht="15" customHeight="1">
      <c r="BK818" s="1"/>
      <c r="BO818" s="6"/>
      <c r="BP818" s="6"/>
      <c r="BQ818" s="6"/>
      <c r="BR818" s="6"/>
      <c r="BS818" s="6"/>
      <c r="BT818" s="6"/>
      <c r="BU818" s="6"/>
      <c r="BV818" s="6"/>
      <c r="BW818" s="6"/>
      <c r="BX818" s="6"/>
      <c r="BY818" s="6"/>
      <c r="BZ818" s="6"/>
      <c r="CE818" s="1" t="s">
        <v>2455</v>
      </c>
      <c r="CF818" s="1" t="s">
        <v>2457</v>
      </c>
    </row>
    <row r="819" spans="63:84" ht="15" customHeight="1">
      <c r="BK819" s="1"/>
      <c r="BO819" s="6"/>
      <c r="BP819" s="6"/>
      <c r="BQ819" s="6"/>
      <c r="BR819" s="6"/>
      <c r="BS819" s="6"/>
      <c r="BT819" s="6"/>
      <c r="BU819" s="6"/>
      <c r="BV819" s="6"/>
      <c r="BW819" s="6"/>
      <c r="BX819" s="6"/>
      <c r="BY819" s="6"/>
      <c r="BZ819" s="6"/>
      <c r="CE819" s="1" t="s">
        <v>2456</v>
      </c>
      <c r="CF819" s="1" t="s">
        <v>543</v>
      </c>
    </row>
    <row r="820" spans="63:84" ht="15" customHeight="1">
      <c r="BK820" s="1"/>
      <c r="BO820" s="6"/>
      <c r="BP820" s="6"/>
      <c r="BQ820" s="6"/>
      <c r="BR820" s="6"/>
      <c r="BS820" s="6"/>
      <c r="BT820" s="6"/>
      <c r="BU820" s="6"/>
      <c r="BV820" s="6"/>
      <c r="BW820" s="6"/>
      <c r="BX820" s="6"/>
      <c r="BY820" s="6"/>
      <c r="BZ820" s="6"/>
      <c r="CE820" s="1" t="s">
        <v>2457</v>
      </c>
      <c r="CF820" s="1" t="s">
        <v>593</v>
      </c>
    </row>
    <row r="821" spans="63:84" ht="15" customHeight="1">
      <c r="BK821" s="1"/>
      <c r="BO821" s="6"/>
      <c r="BP821" s="6"/>
      <c r="BQ821" s="6"/>
      <c r="BR821" s="6"/>
      <c r="BS821" s="6"/>
      <c r="BT821" s="6"/>
      <c r="BU821" s="6"/>
      <c r="BV821" s="6"/>
      <c r="BW821" s="6"/>
      <c r="BX821" s="6"/>
      <c r="BY821" s="6"/>
      <c r="BZ821" s="6"/>
      <c r="CE821" s="1" t="s">
        <v>543</v>
      </c>
      <c r="CF821" s="1" t="s">
        <v>3121</v>
      </c>
    </row>
    <row r="822" spans="63:84" ht="15" customHeight="1">
      <c r="BK822" s="1"/>
      <c r="BO822" s="6"/>
      <c r="BP822" s="6"/>
      <c r="BQ822" s="6"/>
      <c r="BR822" s="6"/>
      <c r="BS822" s="6"/>
      <c r="BT822" s="6"/>
      <c r="BU822" s="6"/>
      <c r="BV822" s="6"/>
      <c r="BW822" s="6"/>
      <c r="BX822" s="6"/>
      <c r="BY822" s="6"/>
      <c r="BZ822" s="6"/>
      <c r="CE822" s="1" t="s">
        <v>593</v>
      </c>
      <c r="CF822" s="1" t="s">
        <v>3122</v>
      </c>
    </row>
    <row r="823" spans="63:84" ht="15" customHeight="1">
      <c r="BK823" s="1"/>
      <c r="BO823" s="6"/>
      <c r="BP823" s="6"/>
      <c r="BQ823" s="6"/>
      <c r="BR823" s="6"/>
      <c r="BS823" s="6"/>
      <c r="BT823" s="6"/>
      <c r="BU823" s="6"/>
      <c r="BV823" s="6"/>
      <c r="BW823" s="6"/>
      <c r="BX823" s="6"/>
      <c r="BY823" s="6"/>
      <c r="BZ823" s="6"/>
      <c r="CE823" s="1" t="s">
        <v>3121</v>
      </c>
      <c r="CF823" s="1" t="s">
        <v>3123</v>
      </c>
    </row>
    <row r="824" spans="63:84" ht="15" customHeight="1">
      <c r="BK824" s="1"/>
      <c r="BO824" s="6"/>
      <c r="BP824" s="6"/>
      <c r="BQ824" s="6"/>
      <c r="BR824" s="6"/>
      <c r="BS824" s="6"/>
      <c r="BT824" s="6"/>
      <c r="BU824" s="6"/>
      <c r="BV824" s="6"/>
      <c r="BW824" s="6"/>
      <c r="BX824" s="6"/>
      <c r="BY824" s="6"/>
      <c r="BZ824" s="6"/>
      <c r="CE824" s="1" t="s">
        <v>3122</v>
      </c>
      <c r="CF824" s="1" t="s">
        <v>3124</v>
      </c>
    </row>
    <row r="825" spans="63:84" ht="15" customHeight="1">
      <c r="BK825" s="1"/>
      <c r="BO825" s="6"/>
      <c r="BP825" s="6"/>
      <c r="BQ825" s="6"/>
      <c r="BR825" s="6"/>
      <c r="BS825" s="6"/>
      <c r="BT825" s="6"/>
      <c r="BU825" s="6"/>
      <c r="BV825" s="6"/>
      <c r="BW825" s="6"/>
      <c r="BX825" s="6"/>
      <c r="BY825" s="6"/>
      <c r="BZ825" s="6"/>
      <c r="CE825" s="1" t="s">
        <v>3123</v>
      </c>
      <c r="CF825" s="1" t="s">
        <v>3125</v>
      </c>
    </row>
    <row r="826" spans="63:84" ht="15" customHeight="1">
      <c r="BK826" s="1"/>
      <c r="BO826" s="6"/>
      <c r="BP826" s="6"/>
      <c r="BQ826" s="6"/>
      <c r="BR826" s="6"/>
      <c r="BS826" s="6"/>
      <c r="BT826" s="6"/>
      <c r="BU826" s="6"/>
      <c r="BV826" s="6"/>
      <c r="BW826" s="6"/>
      <c r="BX826" s="6"/>
      <c r="BY826" s="6"/>
      <c r="BZ826" s="6"/>
      <c r="CE826" s="1" t="s">
        <v>3124</v>
      </c>
      <c r="CF826" s="1" t="s">
        <v>3126</v>
      </c>
    </row>
    <row r="827" spans="63:84" ht="15" customHeight="1">
      <c r="BK827" s="1"/>
      <c r="BO827" s="6"/>
      <c r="BP827" s="6"/>
      <c r="BQ827" s="6"/>
      <c r="BR827" s="6"/>
      <c r="BS827" s="6"/>
      <c r="BT827" s="6"/>
      <c r="BU827" s="6"/>
      <c r="BV827" s="6"/>
      <c r="BW827" s="6"/>
      <c r="BX827" s="6"/>
      <c r="BY827" s="6"/>
      <c r="BZ827" s="6"/>
      <c r="CE827" s="1" t="s">
        <v>3125</v>
      </c>
      <c r="CF827" s="1" t="s">
        <v>3127</v>
      </c>
    </row>
    <row r="828" spans="63:84" ht="15" customHeight="1">
      <c r="BK828" s="1"/>
      <c r="BO828" s="6"/>
      <c r="BP828" s="6"/>
      <c r="BQ828" s="6"/>
      <c r="BR828" s="6"/>
      <c r="BS828" s="6"/>
      <c r="BT828" s="6"/>
      <c r="BU828" s="6"/>
      <c r="BV828" s="6"/>
      <c r="BW828" s="6"/>
      <c r="BX828" s="6"/>
      <c r="BY828" s="6"/>
      <c r="BZ828" s="6"/>
      <c r="CE828" s="1" t="s">
        <v>3126</v>
      </c>
      <c r="CF828" s="1" t="s">
        <v>3128</v>
      </c>
    </row>
    <row r="829" spans="63:84" ht="15" customHeight="1">
      <c r="BK829" s="1"/>
      <c r="BO829" s="6"/>
      <c r="BP829" s="6"/>
      <c r="BQ829" s="6"/>
      <c r="BR829" s="6"/>
      <c r="BS829" s="6"/>
      <c r="BT829" s="6"/>
      <c r="BU829" s="6"/>
      <c r="BV829" s="6"/>
      <c r="BW829" s="6"/>
      <c r="BX829" s="6"/>
      <c r="BY829" s="6"/>
      <c r="BZ829" s="6"/>
      <c r="CE829" s="1" t="s">
        <v>3127</v>
      </c>
      <c r="CF829" s="1" t="s">
        <v>3129</v>
      </c>
    </row>
    <row r="830" spans="63:84" ht="15" customHeight="1">
      <c r="BK830" s="1"/>
      <c r="BO830" s="6"/>
      <c r="BP830" s="6"/>
      <c r="BQ830" s="6"/>
      <c r="BR830" s="6"/>
      <c r="BS830" s="6"/>
      <c r="BT830" s="6"/>
      <c r="BU830" s="6"/>
      <c r="BV830" s="6"/>
      <c r="BW830" s="6"/>
      <c r="BX830" s="6"/>
      <c r="BY830" s="6"/>
      <c r="BZ830" s="6"/>
      <c r="CE830" s="1" t="s">
        <v>3128</v>
      </c>
      <c r="CF830" s="1" t="s">
        <v>3130</v>
      </c>
    </row>
    <row r="831" spans="63:84" ht="15" customHeight="1">
      <c r="BK831" s="1"/>
      <c r="BO831" s="6"/>
      <c r="BP831" s="6"/>
      <c r="BQ831" s="6"/>
      <c r="BR831" s="6"/>
      <c r="BS831" s="6"/>
      <c r="BT831" s="6"/>
      <c r="BU831" s="6"/>
      <c r="BV831" s="6"/>
      <c r="BW831" s="6"/>
      <c r="BX831" s="6"/>
      <c r="BY831" s="6"/>
      <c r="BZ831" s="6"/>
      <c r="CE831" s="1" t="s">
        <v>3129</v>
      </c>
      <c r="CF831" s="1" t="s">
        <v>3131</v>
      </c>
    </row>
    <row r="832" spans="63:84" ht="15" customHeight="1">
      <c r="BK832" s="1"/>
      <c r="BO832" s="6"/>
      <c r="BP832" s="6"/>
      <c r="BQ832" s="6"/>
      <c r="BR832" s="6"/>
      <c r="BS832" s="6"/>
      <c r="BT832" s="6"/>
      <c r="BU832" s="6"/>
      <c r="BV832" s="6"/>
      <c r="BW832" s="6"/>
      <c r="BX832" s="6"/>
      <c r="BY832" s="6"/>
      <c r="BZ832" s="6"/>
      <c r="CE832" s="1" t="s">
        <v>3130</v>
      </c>
      <c r="CF832" s="1" t="s">
        <v>3132</v>
      </c>
    </row>
    <row r="833" spans="63:84" ht="15" customHeight="1">
      <c r="BK833" s="1"/>
      <c r="BO833" s="6"/>
      <c r="BP833" s="6"/>
      <c r="BQ833" s="6"/>
      <c r="BR833" s="6"/>
      <c r="BS833" s="6"/>
      <c r="BT833" s="6"/>
      <c r="BU833" s="6"/>
      <c r="BV833" s="6"/>
      <c r="BW833" s="6"/>
      <c r="BX833" s="6"/>
      <c r="BY833" s="6"/>
      <c r="BZ833" s="6"/>
      <c r="CE833" s="1" t="s">
        <v>3131</v>
      </c>
      <c r="CF833" s="1" t="s">
        <v>3133</v>
      </c>
    </row>
    <row r="834" spans="63:84" ht="15" customHeight="1">
      <c r="BK834" s="1"/>
      <c r="BO834" s="6"/>
      <c r="BP834" s="6"/>
      <c r="BQ834" s="6"/>
      <c r="BR834" s="6"/>
      <c r="BS834" s="6"/>
      <c r="BT834" s="6"/>
      <c r="BU834" s="6"/>
      <c r="BV834" s="6"/>
      <c r="BW834" s="6"/>
      <c r="BX834" s="6"/>
      <c r="BY834" s="6"/>
      <c r="BZ834" s="6"/>
      <c r="CE834" s="1" t="s">
        <v>3132</v>
      </c>
      <c r="CF834" s="1" t="s">
        <v>3134</v>
      </c>
    </row>
    <row r="835" spans="63:84" ht="15" customHeight="1">
      <c r="BK835" s="1"/>
      <c r="BO835" s="6"/>
      <c r="BP835" s="6"/>
      <c r="BQ835" s="6"/>
      <c r="BR835" s="6"/>
      <c r="BS835" s="6"/>
      <c r="BT835" s="6"/>
      <c r="BU835" s="6"/>
      <c r="BV835" s="6"/>
      <c r="BW835" s="6"/>
      <c r="BX835" s="6"/>
      <c r="BY835" s="6"/>
      <c r="BZ835" s="6"/>
      <c r="CE835" s="1" t="s">
        <v>3133</v>
      </c>
      <c r="CF835" s="1" t="s">
        <v>3135</v>
      </c>
    </row>
    <row r="836" spans="63:84" ht="15" customHeight="1">
      <c r="BK836" s="1"/>
      <c r="BO836" s="6"/>
      <c r="BP836" s="6"/>
      <c r="BQ836" s="6"/>
      <c r="BR836" s="6"/>
      <c r="BS836" s="6"/>
      <c r="BT836" s="6"/>
      <c r="BU836" s="6"/>
      <c r="BV836" s="6"/>
      <c r="BW836" s="6"/>
      <c r="BX836" s="6"/>
      <c r="BY836" s="6"/>
      <c r="BZ836" s="6"/>
      <c r="CE836" s="1" t="s">
        <v>3134</v>
      </c>
      <c r="CF836" s="1" t="s">
        <v>3136</v>
      </c>
    </row>
    <row r="837" spans="63:84" ht="15" customHeight="1">
      <c r="BK837" s="1"/>
      <c r="BO837" s="6"/>
      <c r="BP837" s="6"/>
      <c r="BQ837" s="6"/>
      <c r="BR837" s="6"/>
      <c r="BS837" s="6"/>
      <c r="BT837" s="6"/>
      <c r="BU837" s="6"/>
      <c r="BV837" s="6"/>
      <c r="BW837" s="6"/>
      <c r="BX837" s="6"/>
      <c r="BY837" s="6"/>
      <c r="BZ837" s="6"/>
      <c r="CE837" s="1" t="s">
        <v>3135</v>
      </c>
      <c r="CF837" s="1" t="s">
        <v>3137</v>
      </c>
    </row>
    <row r="838" spans="63:84" ht="15" customHeight="1">
      <c r="BK838" s="1"/>
      <c r="BO838" s="6"/>
      <c r="BP838" s="6"/>
      <c r="BQ838" s="6"/>
      <c r="BR838" s="6"/>
      <c r="BS838" s="6"/>
      <c r="BT838" s="6"/>
      <c r="BU838" s="6"/>
      <c r="BV838" s="6"/>
      <c r="BW838" s="6"/>
      <c r="BX838" s="6"/>
      <c r="BY838" s="6"/>
      <c r="BZ838" s="6"/>
      <c r="CE838" s="1" t="s">
        <v>3136</v>
      </c>
      <c r="CF838" s="1" t="s">
        <v>3138</v>
      </c>
    </row>
    <row r="839" spans="63:84" ht="15" customHeight="1">
      <c r="BK839" s="1"/>
      <c r="BO839" s="6"/>
      <c r="BP839" s="6"/>
      <c r="BQ839" s="6"/>
      <c r="BR839" s="6"/>
      <c r="BS839" s="6"/>
      <c r="BT839" s="6"/>
      <c r="BU839" s="6"/>
      <c r="BV839" s="6"/>
      <c r="BW839" s="6"/>
      <c r="BX839" s="6"/>
      <c r="BY839" s="6"/>
      <c r="BZ839" s="6"/>
      <c r="CE839" s="1" t="s">
        <v>3137</v>
      </c>
      <c r="CF839" s="1" t="s">
        <v>3139</v>
      </c>
    </row>
    <row r="840" spans="63:84" ht="15" customHeight="1">
      <c r="BK840" s="1"/>
      <c r="BO840" s="6"/>
      <c r="BP840" s="6"/>
      <c r="BQ840" s="6"/>
      <c r="BR840" s="6"/>
      <c r="BS840" s="6"/>
      <c r="BT840" s="6"/>
      <c r="BU840" s="6"/>
      <c r="BV840" s="6"/>
      <c r="BW840" s="6"/>
      <c r="BX840" s="6"/>
      <c r="BY840" s="6"/>
      <c r="BZ840" s="6"/>
      <c r="CE840" s="1" t="s">
        <v>3138</v>
      </c>
      <c r="CF840" s="1" t="s">
        <v>3140</v>
      </c>
    </row>
    <row r="841" spans="63:84" ht="15" customHeight="1">
      <c r="BK841" s="1"/>
      <c r="BO841" s="6"/>
      <c r="BP841" s="6"/>
      <c r="BQ841" s="6"/>
      <c r="BR841" s="6"/>
      <c r="BS841" s="6"/>
      <c r="BT841" s="6"/>
      <c r="BU841" s="6"/>
      <c r="BV841" s="6"/>
      <c r="BW841" s="6"/>
      <c r="BX841" s="6"/>
      <c r="BY841" s="6"/>
      <c r="BZ841" s="6"/>
      <c r="CE841" s="1" t="s">
        <v>3139</v>
      </c>
      <c r="CF841" s="1" t="s">
        <v>3141</v>
      </c>
    </row>
    <row r="842" spans="63:84" ht="15" customHeight="1">
      <c r="BK842" s="1"/>
      <c r="BO842" s="6"/>
      <c r="BP842" s="6"/>
      <c r="BQ842" s="6"/>
      <c r="BR842" s="6"/>
      <c r="BS842" s="6"/>
      <c r="BT842" s="6"/>
      <c r="BU842" s="6"/>
      <c r="BV842" s="6"/>
      <c r="BW842" s="6"/>
      <c r="BX842" s="6"/>
      <c r="BY842" s="6"/>
      <c r="BZ842" s="6"/>
      <c r="CE842" s="1" t="s">
        <v>3140</v>
      </c>
      <c r="CF842" s="1" t="s">
        <v>3142</v>
      </c>
    </row>
    <row r="843" spans="63:84" ht="15" customHeight="1">
      <c r="BK843" s="1"/>
      <c r="BO843" s="6"/>
      <c r="BP843" s="6"/>
      <c r="BQ843" s="6"/>
      <c r="BR843" s="6"/>
      <c r="BS843" s="6"/>
      <c r="BT843" s="6"/>
      <c r="BU843" s="6"/>
      <c r="BV843" s="6"/>
      <c r="BW843" s="6"/>
      <c r="BX843" s="6"/>
      <c r="BY843" s="6"/>
      <c r="BZ843" s="6"/>
      <c r="CE843" s="1" t="s">
        <v>3141</v>
      </c>
      <c r="CF843" s="1" t="s">
        <v>3143</v>
      </c>
    </row>
    <row r="844" spans="63:84" ht="15" customHeight="1">
      <c r="BK844" s="1"/>
      <c r="BO844" s="6"/>
      <c r="BP844" s="6"/>
      <c r="BQ844" s="6"/>
      <c r="BR844" s="6"/>
      <c r="BS844" s="6"/>
      <c r="BT844" s="6"/>
      <c r="BU844" s="6"/>
      <c r="BV844" s="6"/>
      <c r="BW844" s="6"/>
      <c r="BX844" s="6"/>
      <c r="BY844" s="6"/>
      <c r="BZ844" s="6"/>
      <c r="CE844" s="1" t="s">
        <v>3142</v>
      </c>
      <c r="CF844" s="1" t="s">
        <v>3144</v>
      </c>
    </row>
    <row r="845" spans="63:84" ht="15" customHeight="1">
      <c r="BK845" s="1"/>
      <c r="BO845" s="6"/>
      <c r="BP845" s="6"/>
      <c r="BQ845" s="6"/>
      <c r="BR845" s="6"/>
      <c r="BS845" s="6"/>
      <c r="BT845" s="6"/>
      <c r="BU845" s="6"/>
      <c r="BV845" s="6"/>
      <c r="BW845" s="6"/>
      <c r="BX845" s="6"/>
      <c r="BY845" s="6"/>
      <c r="BZ845" s="6"/>
      <c r="CE845" s="1" t="s">
        <v>3143</v>
      </c>
      <c r="CF845" s="1" t="s">
        <v>3145</v>
      </c>
    </row>
    <row r="846" spans="63:84" ht="15" customHeight="1">
      <c r="BK846" s="1"/>
      <c r="BO846" s="6"/>
      <c r="BP846" s="6"/>
      <c r="BQ846" s="6"/>
      <c r="BR846" s="6"/>
      <c r="BS846" s="6"/>
      <c r="BT846" s="6"/>
      <c r="BU846" s="6"/>
      <c r="BV846" s="6"/>
      <c r="BW846" s="6"/>
      <c r="BX846" s="6"/>
      <c r="BY846" s="6"/>
      <c r="BZ846" s="6"/>
      <c r="CE846" s="1" t="s">
        <v>3144</v>
      </c>
      <c r="CF846" s="1" t="s">
        <v>3146</v>
      </c>
    </row>
    <row r="847" spans="63:84" ht="15" customHeight="1">
      <c r="BK847" s="1"/>
      <c r="BO847" s="6"/>
      <c r="BP847" s="6"/>
      <c r="BQ847" s="6"/>
      <c r="BR847" s="6"/>
      <c r="BS847" s="6"/>
      <c r="BT847" s="6"/>
      <c r="BU847" s="6"/>
      <c r="BV847" s="6"/>
      <c r="BW847" s="6"/>
      <c r="BX847" s="6"/>
      <c r="BY847" s="6"/>
      <c r="BZ847" s="6"/>
      <c r="CE847" s="1" t="s">
        <v>3145</v>
      </c>
      <c r="CF847" s="1" t="s">
        <v>3147</v>
      </c>
    </row>
    <row r="848" spans="63:84" ht="15" customHeight="1">
      <c r="BK848" s="1"/>
      <c r="BO848" s="6"/>
      <c r="BP848" s="6"/>
      <c r="BQ848" s="6"/>
      <c r="BR848" s="6"/>
      <c r="BS848" s="6"/>
      <c r="BT848" s="6"/>
      <c r="BU848" s="6"/>
      <c r="BV848" s="6"/>
      <c r="BW848" s="6"/>
      <c r="BX848" s="6"/>
      <c r="BY848" s="6"/>
      <c r="BZ848" s="6"/>
      <c r="CE848" s="1" t="s">
        <v>3146</v>
      </c>
      <c r="CF848" s="1" t="s">
        <v>3148</v>
      </c>
    </row>
    <row r="849" spans="63:84" ht="15" customHeight="1">
      <c r="BK849" s="1"/>
      <c r="BO849" s="6"/>
      <c r="BP849" s="6"/>
      <c r="BQ849" s="6"/>
      <c r="BR849" s="6"/>
      <c r="BS849" s="6"/>
      <c r="BT849" s="6"/>
      <c r="BU849" s="6"/>
      <c r="BV849" s="6"/>
      <c r="BW849" s="6"/>
      <c r="BX849" s="6"/>
      <c r="BY849" s="6"/>
      <c r="BZ849" s="6"/>
      <c r="CE849" s="1" t="s">
        <v>3147</v>
      </c>
      <c r="CF849" s="1" t="s">
        <v>3149</v>
      </c>
    </row>
    <row r="850" spans="63:84" ht="15" customHeight="1">
      <c r="BK850" s="1"/>
      <c r="BO850" s="6"/>
      <c r="BP850" s="6"/>
      <c r="BQ850" s="6"/>
      <c r="BR850" s="6"/>
      <c r="BS850" s="6"/>
      <c r="BT850" s="6"/>
      <c r="BU850" s="6"/>
      <c r="BV850" s="6"/>
      <c r="BW850" s="6"/>
      <c r="BX850" s="6"/>
      <c r="BY850" s="6"/>
      <c r="BZ850" s="6"/>
      <c r="CE850" s="1" t="s">
        <v>3148</v>
      </c>
      <c r="CF850" s="1" t="s">
        <v>3150</v>
      </c>
    </row>
    <row r="851" spans="63:84" ht="15" customHeight="1">
      <c r="BK851" s="1"/>
      <c r="BO851" s="6"/>
      <c r="BP851" s="6"/>
      <c r="BQ851" s="6"/>
      <c r="BR851" s="6"/>
      <c r="BS851" s="6"/>
      <c r="BT851" s="6"/>
      <c r="BU851" s="6"/>
      <c r="BV851" s="6"/>
      <c r="BW851" s="6"/>
      <c r="BX851" s="6"/>
      <c r="BY851" s="6"/>
      <c r="BZ851" s="6"/>
      <c r="CE851" s="1" t="s">
        <v>3149</v>
      </c>
      <c r="CF851" s="1" t="s">
        <v>3151</v>
      </c>
    </row>
    <row r="852" spans="63:84" ht="15" customHeight="1">
      <c r="BK852" s="1"/>
      <c r="BO852" s="6"/>
      <c r="BP852" s="6"/>
      <c r="BQ852" s="6"/>
      <c r="BR852" s="6"/>
      <c r="BS852" s="6"/>
      <c r="BT852" s="6"/>
      <c r="BU852" s="6"/>
      <c r="BV852" s="6"/>
      <c r="BW852" s="6"/>
      <c r="BX852" s="6"/>
      <c r="BY852" s="6"/>
      <c r="BZ852" s="6"/>
      <c r="CE852" s="1" t="s">
        <v>3150</v>
      </c>
      <c r="CF852" s="1" t="s">
        <v>3152</v>
      </c>
    </row>
    <row r="853" spans="63:84" ht="15" customHeight="1">
      <c r="BK853" s="1"/>
      <c r="BO853" s="6"/>
      <c r="BP853" s="6"/>
      <c r="BQ853" s="6"/>
      <c r="BR853" s="6"/>
      <c r="BS853" s="6"/>
      <c r="BT853" s="6"/>
      <c r="BU853" s="6"/>
      <c r="BV853" s="6"/>
      <c r="BW853" s="6"/>
      <c r="BX853" s="6"/>
      <c r="BY853" s="6"/>
      <c r="BZ853" s="6"/>
      <c r="CE853" s="1" t="s">
        <v>3151</v>
      </c>
      <c r="CF853" s="1" t="s">
        <v>3153</v>
      </c>
    </row>
    <row r="854" spans="63:84" ht="15" customHeight="1">
      <c r="BK854" s="1"/>
      <c r="BO854" s="6"/>
      <c r="BP854" s="6"/>
      <c r="BQ854" s="6"/>
      <c r="BR854" s="6"/>
      <c r="BS854" s="6"/>
      <c r="BT854" s="6"/>
      <c r="BU854" s="6"/>
      <c r="BV854" s="6"/>
      <c r="BW854" s="6"/>
      <c r="BX854" s="6"/>
      <c r="BY854" s="6"/>
      <c r="BZ854" s="6"/>
      <c r="CE854" s="1" t="s">
        <v>3152</v>
      </c>
      <c r="CF854" s="1" t="s">
        <v>3154</v>
      </c>
    </row>
    <row r="855" spans="63:84" ht="15" customHeight="1">
      <c r="BK855" s="1"/>
      <c r="BO855" s="6"/>
      <c r="BP855" s="6"/>
      <c r="BQ855" s="6"/>
      <c r="BR855" s="6"/>
      <c r="BS855" s="6"/>
      <c r="BT855" s="6"/>
      <c r="BU855" s="6"/>
      <c r="BV855" s="6"/>
      <c r="BW855" s="6"/>
      <c r="BX855" s="6"/>
      <c r="BY855" s="6"/>
      <c r="BZ855" s="6"/>
      <c r="CE855" s="1" t="s">
        <v>3153</v>
      </c>
      <c r="CF855" s="1" t="s">
        <v>3155</v>
      </c>
    </row>
    <row r="856" spans="63:84" ht="15" customHeight="1">
      <c r="BK856" s="1"/>
      <c r="BO856" s="6"/>
      <c r="BP856" s="6"/>
      <c r="BQ856" s="6"/>
      <c r="BR856" s="6"/>
      <c r="BS856" s="6"/>
      <c r="BT856" s="6"/>
      <c r="BU856" s="6"/>
      <c r="BV856" s="6"/>
      <c r="BW856" s="6"/>
      <c r="BX856" s="6"/>
      <c r="BY856" s="6"/>
      <c r="BZ856" s="6"/>
      <c r="CE856" s="1" t="s">
        <v>3154</v>
      </c>
      <c r="CF856" s="1" t="s">
        <v>3156</v>
      </c>
    </row>
    <row r="857" spans="63:84" ht="15" customHeight="1">
      <c r="BK857" s="1"/>
      <c r="BO857" s="6"/>
      <c r="BP857" s="6"/>
      <c r="BQ857" s="6"/>
      <c r="BR857" s="6"/>
      <c r="BS857" s="6"/>
      <c r="BT857" s="6"/>
      <c r="BU857" s="6"/>
      <c r="BV857" s="6"/>
      <c r="BW857" s="6"/>
      <c r="BX857" s="6"/>
      <c r="BY857" s="6"/>
      <c r="BZ857" s="6"/>
      <c r="CE857" s="1" t="s">
        <v>3155</v>
      </c>
      <c r="CF857" s="1" t="s">
        <v>3157</v>
      </c>
    </row>
    <row r="858" spans="63:84" ht="15" customHeight="1">
      <c r="BK858" s="1"/>
      <c r="BO858" s="6"/>
      <c r="BP858" s="6"/>
      <c r="BQ858" s="6"/>
      <c r="BR858" s="6"/>
      <c r="BS858" s="6"/>
      <c r="BT858" s="6"/>
      <c r="BU858" s="6"/>
      <c r="BV858" s="6"/>
      <c r="BW858" s="6"/>
      <c r="BX858" s="6"/>
      <c r="BY858" s="6"/>
      <c r="BZ858" s="6"/>
      <c r="CE858" s="1" t="s">
        <v>3156</v>
      </c>
      <c r="CF858" s="1" t="s">
        <v>3158</v>
      </c>
    </row>
    <row r="859" spans="63:84" ht="15" customHeight="1">
      <c r="BK859" s="1"/>
      <c r="BO859" s="6"/>
      <c r="BP859" s="6"/>
      <c r="BQ859" s="6"/>
      <c r="BR859" s="6"/>
      <c r="BS859" s="6"/>
      <c r="BT859" s="6"/>
      <c r="BU859" s="6"/>
      <c r="BV859" s="6"/>
      <c r="BW859" s="6"/>
      <c r="BX859" s="6"/>
      <c r="BY859" s="6"/>
      <c r="BZ859" s="6"/>
      <c r="CE859" s="1" t="s">
        <v>3157</v>
      </c>
      <c r="CF859" s="1" t="s">
        <v>3159</v>
      </c>
    </row>
    <row r="860" spans="63:84" ht="15" customHeight="1">
      <c r="BK860" s="1"/>
      <c r="BO860" s="6"/>
      <c r="BP860" s="6"/>
      <c r="BQ860" s="6"/>
      <c r="BR860" s="6"/>
      <c r="BS860" s="6"/>
      <c r="BT860" s="6"/>
      <c r="BU860" s="6"/>
      <c r="BV860" s="6"/>
      <c r="BW860" s="6"/>
      <c r="BX860" s="6"/>
      <c r="BY860" s="6"/>
      <c r="BZ860" s="6"/>
      <c r="CE860" s="1" t="s">
        <v>3158</v>
      </c>
      <c r="CF860" s="1" t="s">
        <v>3160</v>
      </c>
    </row>
    <row r="861" spans="63:84" ht="15" customHeight="1">
      <c r="BK861" s="1"/>
      <c r="BO861" s="6"/>
      <c r="BP861" s="6"/>
      <c r="BQ861" s="6"/>
      <c r="BR861" s="6"/>
      <c r="BS861" s="6"/>
      <c r="BT861" s="6"/>
      <c r="BU861" s="6"/>
      <c r="BV861" s="6"/>
      <c r="BW861" s="6"/>
      <c r="BX861" s="6"/>
      <c r="BY861" s="6"/>
      <c r="BZ861" s="6"/>
      <c r="CE861" s="1" t="s">
        <v>3159</v>
      </c>
      <c r="CF861" s="1" t="s">
        <v>3161</v>
      </c>
    </row>
    <row r="862" spans="63:84" ht="15" customHeight="1">
      <c r="BK862" s="1"/>
      <c r="BO862" s="6"/>
      <c r="BP862" s="6"/>
      <c r="BQ862" s="6"/>
      <c r="BR862" s="6"/>
      <c r="BS862" s="6"/>
      <c r="BT862" s="6"/>
      <c r="BU862" s="6"/>
      <c r="BV862" s="6"/>
      <c r="BW862" s="6"/>
      <c r="BX862" s="6"/>
      <c r="BY862" s="6"/>
      <c r="BZ862" s="6"/>
      <c r="CE862" s="1" t="s">
        <v>3160</v>
      </c>
      <c r="CF862" s="1" t="s">
        <v>3162</v>
      </c>
    </row>
    <row r="863" spans="63:84" ht="15" customHeight="1">
      <c r="BK863" s="1"/>
      <c r="BO863" s="6"/>
      <c r="BP863" s="6"/>
      <c r="BQ863" s="6"/>
      <c r="BR863" s="6"/>
      <c r="BS863" s="6"/>
      <c r="BT863" s="6"/>
      <c r="BU863" s="6"/>
      <c r="BV863" s="6"/>
      <c r="BW863" s="6"/>
      <c r="BX863" s="6"/>
      <c r="BY863" s="6"/>
      <c r="BZ863" s="6"/>
      <c r="CE863" s="1" t="s">
        <v>3161</v>
      </c>
      <c r="CF863" s="1" t="s">
        <v>3163</v>
      </c>
    </row>
    <row r="864" spans="63:84" ht="15" customHeight="1">
      <c r="BK864" s="1"/>
      <c r="BO864" s="6"/>
      <c r="BP864" s="6"/>
      <c r="BQ864" s="6"/>
      <c r="BR864" s="6"/>
      <c r="BS864" s="6"/>
      <c r="BT864" s="6"/>
      <c r="BU864" s="6"/>
      <c r="BV864" s="6"/>
      <c r="BW864" s="6"/>
      <c r="BX864" s="6"/>
      <c r="BY864" s="6"/>
      <c r="BZ864" s="6"/>
      <c r="CE864" s="1" t="s">
        <v>3162</v>
      </c>
      <c r="CF864" s="1" t="s">
        <v>3164</v>
      </c>
    </row>
    <row r="865" spans="63:84" ht="15" customHeight="1">
      <c r="BK865" s="1"/>
      <c r="BO865" s="6"/>
      <c r="BP865" s="6"/>
      <c r="BQ865" s="6"/>
      <c r="BR865" s="6"/>
      <c r="BS865" s="6"/>
      <c r="BT865" s="6"/>
      <c r="BU865" s="6"/>
      <c r="BV865" s="6"/>
      <c r="BW865" s="6"/>
      <c r="BX865" s="6"/>
      <c r="BY865" s="6"/>
      <c r="BZ865" s="6"/>
      <c r="CE865" s="1" t="s">
        <v>3163</v>
      </c>
      <c r="CF865" s="1" t="s">
        <v>3165</v>
      </c>
    </row>
    <row r="866" spans="63:84" ht="15" customHeight="1">
      <c r="BK866" s="1"/>
      <c r="BO866" s="6"/>
      <c r="BP866" s="6"/>
      <c r="BQ866" s="6"/>
      <c r="BR866" s="6"/>
      <c r="BS866" s="6"/>
      <c r="BT866" s="6"/>
      <c r="BU866" s="6"/>
      <c r="BV866" s="6"/>
      <c r="BW866" s="6"/>
      <c r="BX866" s="6"/>
      <c r="BY866" s="6"/>
      <c r="BZ866" s="6"/>
      <c r="CE866" s="1" t="s">
        <v>3164</v>
      </c>
      <c r="CF866" s="1" t="s">
        <v>3166</v>
      </c>
    </row>
    <row r="867" spans="63:84" ht="15" customHeight="1">
      <c r="BK867" s="1"/>
      <c r="BO867" s="6"/>
      <c r="BP867" s="6"/>
      <c r="BQ867" s="6"/>
      <c r="BR867" s="6"/>
      <c r="BS867" s="6"/>
      <c r="BT867" s="6"/>
      <c r="BU867" s="6"/>
      <c r="BV867" s="6"/>
      <c r="BW867" s="6"/>
      <c r="BX867" s="6"/>
      <c r="BY867" s="6"/>
      <c r="BZ867" s="6"/>
      <c r="CE867" s="1" t="s">
        <v>3165</v>
      </c>
      <c r="CF867" s="1" t="s">
        <v>3167</v>
      </c>
    </row>
    <row r="868" spans="63:84" ht="15" customHeight="1">
      <c r="BK868" s="1"/>
      <c r="BO868" s="6"/>
      <c r="BP868" s="6"/>
      <c r="BQ868" s="6"/>
      <c r="BR868" s="6"/>
      <c r="BS868" s="6"/>
      <c r="BT868" s="6"/>
      <c r="BU868" s="6"/>
      <c r="BV868" s="6"/>
      <c r="BW868" s="6"/>
      <c r="BX868" s="6"/>
      <c r="BY868" s="6"/>
      <c r="BZ868" s="6"/>
      <c r="CE868" s="1" t="s">
        <v>3166</v>
      </c>
      <c r="CF868" s="1" t="s">
        <v>3168</v>
      </c>
    </row>
    <row r="869" spans="63:84" ht="15" customHeight="1">
      <c r="BK869" s="1"/>
      <c r="BO869" s="6"/>
      <c r="BP869" s="6"/>
      <c r="BQ869" s="6"/>
      <c r="BR869" s="6"/>
      <c r="BS869" s="6"/>
      <c r="BT869" s="6"/>
      <c r="BU869" s="6"/>
      <c r="BV869" s="6"/>
      <c r="BW869" s="6"/>
      <c r="BX869" s="6"/>
      <c r="BY869" s="6"/>
      <c r="BZ869" s="6"/>
      <c r="CE869" s="1" t="s">
        <v>3167</v>
      </c>
      <c r="CF869" s="1" t="s">
        <v>3169</v>
      </c>
    </row>
    <row r="870" spans="63:84" ht="15" customHeight="1">
      <c r="BK870" s="1"/>
      <c r="BO870" s="6"/>
      <c r="BP870" s="6"/>
      <c r="BQ870" s="6"/>
      <c r="BR870" s="6"/>
      <c r="BS870" s="6"/>
      <c r="BT870" s="6"/>
      <c r="BU870" s="6"/>
      <c r="BV870" s="6"/>
      <c r="BW870" s="6"/>
      <c r="BX870" s="6"/>
      <c r="BY870" s="6"/>
      <c r="BZ870" s="6"/>
      <c r="CE870" s="1" t="s">
        <v>3168</v>
      </c>
      <c r="CF870" s="1" t="s">
        <v>3170</v>
      </c>
    </row>
    <row r="871" spans="63:84" ht="15" customHeight="1">
      <c r="BK871" s="1"/>
      <c r="BO871" s="6"/>
      <c r="BP871" s="6"/>
      <c r="BQ871" s="6"/>
      <c r="BR871" s="6"/>
      <c r="BS871" s="6"/>
      <c r="BT871" s="6"/>
      <c r="BU871" s="6"/>
      <c r="BV871" s="6"/>
      <c r="BW871" s="6"/>
      <c r="BX871" s="6"/>
      <c r="BY871" s="6"/>
      <c r="BZ871" s="6"/>
      <c r="CE871" s="1" t="s">
        <v>3169</v>
      </c>
      <c r="CF871" s="1" t="s">
        <v>3171</v>
      </c>
    </row>
    <row r="872" spans="63:84" ht="15" customHeight="1">
      <c r="BK872" s="1"/>
      <c r="BO872" s="6"/>
      <c r="BP872" s="6"/>
      <c r="BQ872" s="6"/>
      <c r="BR872" s="6"/>
      <c r="BS872" s="6"/>
      <c r="BT872" s="6"/>
      <c r="BU872" s="6"/>
      <c r="BV872" s="6"/>
      <c r="BW872" s="6"/>
      <c r="BX872" s="6"/>
      <c r="BY872" s="6"/>
      <c r="BZ872" s="6"/>
      <c r="CE872" s="1" t="s">
        <v>3170</v>
      </c>
      <c r="CF872" s="1" t="s">
        <v>3172</v>
      </c>
    </row>
    <row r="873" spans="63:84" ht="15" customHeight="1">
      <c r="BK873" s="1"/>
      <c r="BO873" s="6"/>
      <c r="BP873" s="6"/>
      <c r="BQ873" s="6"/>
      <c r="BR873" s="6"/>
      <c r="BS873" s="6"/>
      <c r="BT873" s="6"/>
      <c r="BU873" s="6"/>
      <c r="BV873" s="6"/>
      <c r="BW873" s="6"/>
      <c r="BX873" s="6"/>
      <c r="BY873" s="6"/>
      <c r="BZ873" s="6"/>
      <c r="CE873" s="1" t="s">
        <v>3171</v>
      </c>
      <c r="CF873" s="1" t="s">
        <v>3173</v>
      </c>
    </row>
    <row r="874" spans="63:84" ht="15" customHeight="1">
      <c r="BK874" s="1"/>
      <c r="BO874" s="6"/>
      <c r="BP874" s="6"/>
      <c r="BQ874" s="6"/>
      <c r="BR874" s="6"/>
      <c r="BS874" s="6"/>
      <c r="BT874" s="6"/>
      <c r="BU874" s="6"/>
      <c r="BV874" s="6"/>
      <c r="BW874" s="6"/>
      <c r="BX874" s="6"/>
      <c r="BY874" s="6"/>
      <c r="BZ874" s="6"/>
      <c r="CE874" s="1" t="s">
        <v>3172</v>
      </c>
      <c r="CF874" s="1" t="s">
        <v>3174</v>
      </c>
    </row>
    <row r="875" spans="63:84" ht="15" customHeight="1">
      <c r="BK875" s="1"/>
      <c r="BO875" s="6"/>
      <c r="BP875" s="6"/>
      <c r="BQ875" s="6"/>
      <c r="BR875" s="6"/>
      <c r="BS875" s="6"/>
      <c r="BT875" s="6"/>
      <c r="BU875" s="6"/>
      <c r="BV875" s="6"/>
      <c r="BW875" s="6"/>
      <c r="BX875" s="6"/>
      <c r="BY875" s="6"/>
      <c r="BZ875" s="6"/>
      <c r="CE875" s="1" t="s">
        <v>3173</v>
      </c>
      <c r="CF875" s="1" t="s">
        <v>3175</v>
      </c>
    </row>
    <row r="876" spans="63:84" ht="15" customHeight="1">
      <c r="BK876" s="1"/>
      <c r="BO876" s="6"/>
      <c r="BP876" s="6"/>
      <c r="BQ876" s="6"/>
      <c r="BR876" s="6"/>
      <c r="BS876" s="6"/>
      <c r="BT876" s="6"/>
      <c r="BU876" s="6"/>
      <c r="BV876" s="6"/>
      <c r="BW876" s="6"/>
      <c r="BX876" s="6"/>
      <c r="BY876" s="6"/>
      <c r="BZ876" s="6"/>
      <c r="CE876" s="1" t="s">
        <v>3174</v>
      </c>
      <c r="CF876" s="1" t="s">
        <v>3176</v>
      </c>
    </row>
    <row r="877" spans="63:84" ht="15" customHeight="1">
      <c r="BK877" s="1"/>
      <c r="BO877" s="6"/>
      <c r="BP877" s="6"/>
      <c r="BQ877" s="6"/>
      <c r="BR877" s="6"/>
      <c r="BS877" s="6"/>
      <c r="BT877" s="6"/>
      <c r="BU877" s="6"/>
      <c r="BV877" s="6"/>
      <c r="BW877" s="6"/>
      <c r="BX877" s="6"/>
      <c r="BY877" s="6"/>
      <c r="BZ877" s="6"/>
      <c r="CE877" s="1" t="s">
        <v>3175</v>
      </c>
      <c r="CF877" s="1" t="s">
        <v>3177</v>
      </c>
    </row>
    <row r="878" spans="63:84" ht="15" customHeight="1">
      <c r="BK878" s="1"/>
      <c r="BO878" s="6"/>
      <c r="BP878" s="6"/>
      <c r="BQ878" s="6"/>
      <c r="BR878" s="6"/>
      <c r="BS878" s="6"/>
      <c r="BT878" s="6"/>
      <c r="BU878" s="6"/>
      <c r="BV878" s="6"/>
      <c r="BW878" s="6"/>
      <c r="BX878" s="6"/>
      <c r="BY878" s="6"/>
      <c r="BZ878" s="6"/>
      <c r="CE878" s="1" t="s">
        <v>3176</v>
      </c>
      <c r="CF878" s="1" t="s">
        <v>3178</v>
      </c>
    </row>
    <row r="879" spans="63:84" ht="15" customHeight="1">
      <c r="BK879" s="1"/>
      <c r="BO879" s="6"/>
      <c r="BP879" s="6"/>
      <c r="BQ879" s="6"/>
      <c r="BR879" s="6"/>
      <c r="BS879" s="6"/>
      <c r="BT879" s="6"/>
      <c r="BU879" s="6"/>
      <c r="BV879" s="6"/>
      <c r="BW879" s="6"/>
      <c r="BX879" s="6"/>
      <c r="BY879" s="6"/>
      <c r="BZ879" s="6"/>
      <c r="CE879" s="1" t="s">
        <v>3177</v>
      </c>
      <c r="CF879" s="1" t="s">
        <v>3179</v>
      </c>
    </row>
    <row r="880" spans="63:84" ht="15" customHeight="1">
      <c r="BK880" s="1"/>
      <c r="BO880" s="6"/>
      <c r="BP880" s="6"/>
      <c r="BQ880" s="6"/>
      <c r="BR880" s="6"/>
      <c r="BS880" s="6"/>
      <c r="BT880" s="6"/>
      <c r="BU880" s="6"/>
      <c r="BV880" s="6"/>
      <c r="BW880" s="6"/>
      <c r="BX880" s="6"/>
      <c r="BY880" s="6"/>
      <c r="BZ880" s="6"/>
      <c r="CE880" s="1" t="s">
        <v>3178</v>
      </c>
      <c r="CF880" s="1" t="s">
        <v>3180</v>
      </c>
    </row>
    <row r="881" spans="63:84" ht="15" customHeight="1">
      <c r="BK881" s="1"/>
      <c r="BO881" s="6"/>
      <c r="BP881" s="6"/>
      <c r="BQ881" s="6"/>
      <c r="BR881" s="6"/>
      <c r="BS881" s="6"/>
      <c r="BT881" s="6"/>
      <c r="BU881" s="6"/>
      <c r="BV881" s="6"/>
      <c r="BW881" s="6"/>
      <c r="BX881" s="6"/>
      <c r="BY881" s="6"/>
      <c r="BZ881" s="6"/>
      <c r="CE881" s="1" t="s">
        <v>3179</v>
      </c>
      <c r="CF881" s="1" t="s">
        <v>3181</v>
      </c>
    </row>
    <row r="882" spans="63:84" ht="15" customHeight="1">
      <c r="BK882" s="1"/>
      <c r="BO882" s="6"/>
      <c r="BP882" s="6"/>
      <c r="BQ882" s="6"/>
      <c r="BR882" s="6"/>
      <c r="BS882" s="6"/>
      <c r="BT882" s="6"/>
      <c r="BU882" s="6"/>
      <c r="BV882" s="6"/>
      <c r="BW882" s="6"/>
      <c r="BX882" s="6"/>
      <c r="BY882" s="6"/>
      <c r="BZ882" s="6"/>
      <c r="CE882" s="1" t="s">
        <v>3180</v>
      </c>
      <c r="CF882" s="1" t="s">
        <v>543</v>
      </c>
    </row>
    <row r="883" spans="63:84" ht="15" customHeight="1">
      <c r="BK883" s="1"/>
      <c r="BO883" s="6"/>
      <c r="BP883" s="6"/>
      <c r="BQ883" s="6"/>
      <c r="BR883" s="6"/>
      <c r="BS883" s="6"/>
      <c r="BT883" s="6"/>
      <c r="BU883" s="6"/>
      <c r="BV883" s="6"/>
      <c r="BW883" s="6"/>
      <c r="BX883" s="6"/>
      <c r="BY883" s="6"/>
      <c r="BZ883" s="6"/>
      <c r="CE883" s="1" t="s">
        <v>3181</v>
      </c>
      <c r="CF883" s="1" t="s">
        <v>594</v>
      </c>
    </row>
    <row r="884" spans="63:84" ht="15" customHeight="1">
      <c r="BK884" s="1"/>
      <c r="BO884" s="6"/>
      <c r="BP884" s="6"/>
      <c r="BQ884" s="6"/>
      <c r="BR884" s="6"/>
      <c r="BS884" s="6"/>
      <c r="BT884" s="6"/>
      <c r="BU884" s="6"/>
      <c r="BV884" s="6"/>
      <c r="BW884" s="6"/>
      <c r="BX884" s="6"/>
      <c r="BY884" s="6"/>
      <c r="BZ884" s="6"/>
      <c r="CE884" s="1" t="s">
        <v>543</v>
      </c>
      <c r="CF884" s="1" t="s">
        <v>3182</v>
      </c>
    </row>
    <row r="885" spans="63:84" ht="15" customHeight="1">
      <c r="BK885" s="1"/>
      <c r="BO885" s="6"/>
      <c r="BP885" s="6"/>
      <c r="BQ885" s="6"/>
      <c r="BR885" s="6"/>
      <c r="BS885" s="6"/>
      <c r="BT885" s="6"/>
      <c r="BU885" s="6"/>
      <c r="BV885" s="6"/>
      <c r="BW885" s="6"/>
      <c r="BX885" s="6"/>
      <c r="BY885" s="6"/>
      <c r="BZ885" s="6"/>
      <c r="CE885" s="1" t="s">
        <v>594</v>
      </c>
      <c r="CF885" s="1" t="s">
        <v>3183</v>
      </c>
    </row>
    <row r="886" spans="63:84" ht="15" customHeight="1">
      <c r="BK886" s="1"/>
      <c r="BO886" s="6"/>
      <c r="BP886" s="6"/>
      <c r="BQ886" s="6"/>
      <c r="BR886" s="6"/>
      <c r="BS886" s="6"/>
      <c r="BT886" s="6"/>
      <c r="BU886" s="6"/>
      <c r="BV886" s="6"/>
      <c r="BW886" s="6"/>
      <c r="BX886" s="6"/>
      <c r="BY886" s="6"/>
      <c r="BZ886" s="6"/>
      <c r="CE886" s="1" t="s">
        <v>3182</v>
      </c>
      <c r="CF886" s="1" t="s">
        <v>3184</v>
      </c>
    </row>
    <row r="887" spans="63:84" ht="15" customHeight="1">
      <c r="BK887" s="1"/>
      <c r="BO887" s="6"/>
      <c r="BP887" s="6"/>
      <c r="BQ887" s="6"/>
      <c r="BR887" s="6"/>
      <c r="BS887" s="6"/>
      <c r="BT887" s="6"/>
      <c r="BU887" s="6"/>
      <c r="BV887" s="6"/>
      <c r="BW887" s="6"/>
      <c r="BX887" s="6"/>
      <c r="BY887" s="6"/>
      <c r="BZ887" s="6"/>
      <c r="CE887" s="1" t="s">
        <v>3183</v>
      </c>
      <c r="CF887" s="1" t="s">
        <v>3185</v>
      </c>
    </row>
    <row r="888" spans="63:84" ht="15" customHeight="1">
      <c r="BK888" s="1"/>
      <c r="BO888" s="6"/>
      <c r="BP888" s="6"/>
      <c r="BQ888" s="6"/>
      <c r="BR888" s="6"/>
      <c r="BS888" s="6"/>
      <c r="BT888" s="6"/>
      <c r="BU888" s="6"/>
      <c r="BV888" s="6"/>
      <c r="BW888" s="6"/>
      <c r="BX888" s="6"/>
      <c r="BY888" s="6"/>
      <c r="BZ888" s="6"/>
      <c r="CE888" s="1" t="s">
        <v>3184</v>
      </c>
      <c r="CF888" s="1" t="s">
        <v>3186</v>
      </c>
    </row>
    <row r="889" spans="63:84" ht="15" customHeight="1">
      <c r="BK889" s="1"/>
      <c r="BO889" s="6"/>
      <c r="BP889" s="6"/>
      <c r="BQ889" s="6"/>
      <c r="BR889" s="6"/>
      <c r="BS889" s="6"/>
      <c r="BT889" s="6"/>
      <c r="BU889" s="6"/>
      <c r="BV889" s="6"/>
      <c r="BW889" s="6"/>
      <c r="BX889" s="6"/>
      <c r="BY889" s="6"/>
      <c r="BZ889" s="6"/>
      <c r="CE889" s="1" t="s">
        <v>3185</v>
      </c>
      <c r="CF889" s="1" t="s">
        <v>3187</v>
      </c>
    </row>
    <row r="890" spans="63:84" ht="15" customHeight="1">
      <c r="BK890" s="1"/>
      <c r="BO890" s="6"/>
      <c r="BP890" s="6"/>
      <c r="BQ890" s="6"/>
      <c r="BR890" s="6"/>
      <c r="BS890" s="6"/>
      <c r="BT890" s="6"/>
      <c r="BU890" s="6"/>
      <c r="BV890" s="6"/>
      <c r="BW890" s="6"/>
      <c r="BX890" s="6"/>
      <c r="BY890" s="6"/>
      <c r="BZ890" s="6"/>
      <c r="CE890" s="1" t="s">
        <v>3186</v>
      </c>
      <c r="CF890" s="1" t="s">
        <v>3188</v>
      </c>
    </row>
    <row r="891" spans="63:84" ht="15" customHeight="1">
      <c r="BK891" s="1"/>
      <c r="BO891" s="6"/>
      <c r="BP891" s="6"/>
      <c r="BQ891" s="6"/>
      <c r="BR891" s="6"/>
      <c r="BS891" s="6"/>
      <c r="BT891" s="6"/>
      <c r="BU891" s="6"/>
      <c r="BV891" s="6"/>
      <c r="BW891" s="6"/>
      <c r="BX891" s="6"/>
      <c r="BY891" s="6"/>
      <c r="BZ891" s="6"/>
      <c r="CE891" s="1" t="s">
        <v>3187</v>
      </c>
      <c r="CF891" s="1" t="s">
        <v>3189</v>
      </c>
    </row>
    <row r="892" spans="63:84" ht="15" customHeight="1">
      <c r="BK892" s="1"/>
      <c r="BO892" s="6"/>
      <c r="BP892" s="6"/>
      <c r="BQ892" s="6"/>
      <c r="BR892" s="6"/>
      <c r="BS892" s="6"/>
      <c r="BT892" s="6"/>
      <c r="BU892" s="6"/>
      <c r="BV892" s="6"/>
      <c r="BW892" s="6"/>
      <c r="BX892" s="6"/>
      <c r="BY892" s="6"/>
      <c r="BZ892" s="6"/>
      <c r="CE892" s="1" t="s">
        <v>3188</v>
      </c>
      <c r="CF892" s="1" t="s">
        <v>3190</v>
      </c>
    </row>
    <row r="893" spans="63:84" ht="15" customHeight="1">
      <c r="BK893" s="1"/>
      <c r="BO893" s="6"/>
      <c r="BP893" s="6"/>
      <c r="BQ893" s="6"/>
      <c r="BR893" s="6"/>
      <c r="BS893" s="6"/>
      <c r="BT893" s="6"/>
      <c r="BU893" s="6"/>
      <c r="BV893" s="6"/>
      <c r="BW893" s="6"/>
      <c r="BX893" s="6"/>
      <c r="BY893" s="6"/>
      <c r="BZ893" s="6"/>
      <c r="CE893" s="1" t="s">
        <v>3189</v>
      </c>
      <c r="CF893" s="1" t="s">
        <v>3191</v>
      </c>
    </row>
    <row r="894" spans="63:84" ht="15" customHeight="1">
      <c r="BK894" s="1"/>
      <c r="BO894" s="6"/>
      <c r="BP894" s="6"/>
      <c r="BQ894" s="6"/>
      <c r="BR894" s="6"/>
      <c r="BS894" s="6"/>
      <c r="BT894" s="6"/>
      <c r="BU894" s="6"/>
      <c r="BV894" s="6"/>
      <c r="BW894" s="6"/>
      <c r="BX894" s="6"/>
      <c r="BY894" s="6"/>
      <c r="BZ894" s="6"/>
      <c r="CE894" s="1" t="s">
        <v>3190</v>
      </c>
      <c r="CF894" s="1" t="s">
        <v>3192</v>
      </c>
    </row>
    <row r="895" spans="63:84" ht="15" customHeight="1">
      <c r="BK895" s="1"/>
      <c r="BO895" s="6"/>
      <c r="BP895" s="6"/>
      <c r="BQ895" s="6"/>
      <c r="BR895" s="6"/>
      <c r="BS895" s="6"/>
      <c r="BT895" s="6"/>
      <c r="BU895" s="6"/>
      <c r="BV895" s="6"/>
      <c r="BW895" s="6"/>
      <c r="BX895" s="6"/>
      <c r="BY895" s="6"/>
      <c r="BZ895" s="6"/>
      <c r="CE895" s="1" t="s">
        <v>3191</v>
      </c>
      <c r="CF895" s="1" t="s">
        <v>3193</v>
      </c>
    </row>
    <row r="896" spans="63:84" ht="15" customHeight="1">
      <c r="BK896" s="1"/>
      <c r="BO896" s="6"/>
      <c r="BP896" s="6"/>
      <c r="BQ896" s="6"/>
      <c r="BR896" s="6"/>
      <c r="BS896" s="6"/>
      <c r="BT896" s="6"/>
      <c r="BU896" s="6"/>
      <c r="BV896" s="6"/>
      <c r="BW896" s="6"/>
      <c r="BX896" s="6"/>
      <c r="BY896" s="6"/>
      <c r="BZ896" s="6"/>
      <c r="CE896" s="1" t="s">
        <v>3192</v>
      </c>
      <c r="CF896" s="1" t="s">
        <v>3194</v>
      </c>
    </row>
    <row r="897" spans="63:84" ht="15" customHeight="1">
      <c r="BK897" s="1"/>
      <c r="BO897" s="6"/>
      <c r="BP897" s="6"/>
      <c r="BQ897" s="6"/>
      <c r="BR897" s="6"/>
      <c r="BS897" s="6"/>
      <c r="BT897" s="6"/>
      <c r="BU897" s="6"/>
      <c r="BV897" s="6"/>
      <c r="BW897" s="6"/>
      <c r="BX897" s="6"/>
      <c r="BY897" s="6"/>
      <c r="BZ897" s="6"/>
      <c r="CE897" s="1" t="s">
        <v>3193</v>
      </c>
      <c r="CF897" s="1" t="s">
        <v>3195</v>
      </c>
    </row>
    <row r="898" spans="63:84" ht="15" customHeight="1">
      <c r="BK898" s="1"/>
      <c r="BO898" s="6"/>
      <c r="BP898" s="6"/>
      <c r="BQ898" s="6"/>
      <c r="BR898" s="6"/>
      <c r="BS898" s="6"/>
      <c r="BT898" s="6"/>
      <c r="BU898" s="6"/>
      <c r="BV898" s="6"/>
      <c r="BW898" s="6"/>
      <c r="BX898" s="6"/>
      <c r="BY898" s="6"/>
      <c r="BZ898" s="6"/>
      <c r="CE898" s="1" t="s">
        <v>3194</v>
      </c>
      <c r="CF898" s="1" t="s">
        <v>3196</v>
      </c>
    </row>
    <row r="899" spans="63:84" ht="15" customHeight="1">
      <c r="BK899" s="1"/>
      <c r="BO899" s="6"/>
      <c r="BP899" s="6"/>
      <c r="BQ899" s="6"/>
      <c r="BR899" s="6"/>
      <c r="BS899" s="6"/>
      <c r="BT899" s="6"/>
      <c r="BU899" s="6"/>
      <c r="BV899" s="6"/>
      <c r="BW899" s="6"/>
      <c r="BX899" s="6"/>
      <c r="BY899" s="6"/>
      <c r="BZ899" s="6"/>
      <c r="CE899" s="1" t="s">
        <v>3195</v>
      </c>
      <c r="CF899" s="1" t="s">
        <v>3197</v>
      </c>
    </row>
    <row r="900" spans="63:84" ht="15" customHeight="1">
      <c r="BK900" s="1"/>
      <c r="BO900" s="6"/>
      <c r="BP900" s="6"/>
      <c r="BQ900" s="6"/>
      <c r="BR900" s="6"/>
      <c r="BS900" s="6"/>
      <c r="BT900" s="6"/>
      <c r="BU900" s="6"/>
      <c r="BV900" s="6"/>
      <c r="BW900" s="6"/>
      <c r="BX900" s="6"/>
      <c r="BY900" s="6"/>
      <c r="BZ900" s="6"/>
      <c r="CE900" s="1" t="s">
        <v>3196</v>
      </c>
      <c r="CF900" s="1" t="s">
        <v>3198</v>
      </c>
    </row>
    <row r="901" spans="63:84" ht="15" customHeight="1">
      <c r="BK901" s="1"/>
      <c r="BO901" s="6"/>
      <c r="BP901" s="6"/>
      <c r="BQ901" s="6"/>
      <c r="BR901" s="6"/>
      <c r="BS901" s="6"/>
      <c r="BT901" s="6"/>
      <c r="BU901" s="6"/>
      <c r="BV901" s="6"/>
      <c r="BW901" s="6"/>
      <c r="BX901" s="6"/>
      <c r="BY901" s="6"/>
      <c r="BZ901" s="6"/>
      <c r="CE901" s="1" t="s">
        <v>3197</v>
      </c>
      <c r="CF901" s="1" t="s">
        <v>3199</v>
      </c>
    </row>
    <row r="902" spans="63:84" ht="15" customHeight="1">
      <c r="BK902" s="1"/>
      <c r="BO902" s="6"/>
      <c r="BP902" s="6"/>
      <c r="BQ902" s="6"/>
      <c r="BR902" s="6"/>
      <c r="BS902" s="6"/>
      <c r="BT902" s="6"/>
      <c r="BU902" s="6"/>
      <c r="BV902" s="6"/>
      <c r="BW902" s="6"/>
      <c r="BX902" s="6"/>
      <c r="BY902" s="6"/>
      <c r="BZ902" s="6"/>
      <c r="CE902" s="1" t="s">
        <v>3198</v>
      </c>
      <c r="CF902" s="1" t="s">
        <v>3200</v>
      </c>
    </row>
    <row r="903" spans="63:84" ht="15" customHeight="1">
      <c r="BK903" s="1"/>
      <c r="BO903" s="6"/>
      <c r="BP903" s="6"/>
      <c r="BQ903" s="6"/>
      <c r="BR903" s="6"/>
      <c r="BS903" s="6"/>
      <c r="BT903" s="6"/>
      <c r="BU903" s="6"/>
      <c r="BV903" s="6"/>
      <c r="BW903" s="6"/>
      <c r="BX903" s="6"/>
      <c r="BY903" s="6"/>
      <c r="BZ903" s="6"/>
      <c r="CE903" s="1" t="s">
        <v>3199</v>
      </c>
      <c r="CF903" s="1" t="s">
        <v>3201</v>
      </c>
    </row>
    <row r="904" spans="63:84" ht="15" customHeight="1">
      <c r="BK904" s="1"/>
      <c r="BO904" s="6"/>
      <c r="BP904" s="6"/>
      <c r="BQ904" s="6"/>
      <c r="BR904" s="6"/>
      <c r="BS904" s="6"/>
      <c r="BT904" s="6"/>
      <c r="BU904" s="6"/>
      <c r="BV904" s="6"/>
      <c r="BW904" s="6"/>
      <c r="BX904" s="6"/>
      <c r="BY904" s="6"/>
      <c r="BZ904" s="6"/>
      <c r="CE904" s="1" t="s">
        <v>3200</v>
      </c>
      <c r="CF904" s="1" t="s">
        <v>3202</v>
      </c>
    </row>
    <row r="905" spans="63:84" ht="15" customHeight="1">
      <c r="BK905" s="1"/>
      <c r="BO905" s="6"/>
      <c r="BP905" s="6"/>
      <c r="BQ905" s="6"/>
      <c r="BR905" s="6"/>
      <c r="BS905" s="6"/>
      <c r="BT905" s="6"/>
      <c r="BU905" s="6"/>
      <c r="BV905" s="6"/>
      <c r="BW905" s="6"/>
      <c r="BX905" s="6"/>
      <c r="BY905" s="6"/>
      <c r="BZ905" s="6"/>
      <c r="CE905" s="1" t="s">
        <v>3201</v>
      </c>
      <c r="CF905" s="1" t="s">
        <v>3203</v>
      </c>
    </row>
    <row r="906" spans="63:84" ht="15" customHeight="1">
      <c r="BK906" s="1"/>
      <c r="BO906" s="6"/>
      <c r="BP906" s="6"/>
      <c r="BQ906" s="6"/>
      <c r="BR906" s="6"/>
      <c r="BS906" s="6"/>
      <c r="BT906" s="6"/>
      <c r="BU906" s="6"/>
      <c r="BV906" s="6"/>
      <c r="BW906" s="6"/>
      <c r="BX906" s="6"/>
      <c r="BY906" s="6"/>
      <c r="BZ906" s="6"/>
      <c r="CE906" s="1" t="s">
        <v>3202</v>
      </c>
      <c r="CF906" s="1" t="s">
        <v>3204</v>
      </c>
    </row>
    <row r="907" spans="63:84" ht="15" customHeight="1">
      <c r="BK907" s="1"/>
      <c r="BO907" s="6"/>
      <c r="BP907" s="6"/>
      <c r="BQ907" s="6"/>
      <c r="BR907" s="6"/>
      <c r="BS907" s="6"/>
      <c r="BT907" s="6"/>
      <c r="BU907" s="6"/>
      <c r="BV907" s="6"/>
      <c r="BW907" s="6"/>
      <c r="BX907" s="6"/>
      <c r="BY907" s="6"/>
      <c r="BZ907" s="6"/>
      <c r="CE907" s="1" t="s">
        <v>3203</v>
      </c>
      <c r="CF907" s="1" t="s">
        <v>3205</v>
      </c>
    </row>
    <row r="908" spans="63:84" ht="15" customHeight="1">
      <c r="BK908" s="1"/>
      <c r="BO908" s="6"/>
      <c r="BP908" s="6"/>
      <c r="BQ908" s="6"/>
      <c r="BR908" s="6"/>
      <c r="BS908" s="6"/>
      <c r="BT908" s="6"/>
      <c r="BU908" s="6"/>
      <c r="BV908" s="6"/>
      <c r="BW908" s="6"/>
      <c r="BX908" s="6"/>
      <c r="BY908" s="6"/>
      <c r="BZ908" s="6"/>
      <c r="CE908" s="1" t="s">
        <v>3204</v>
      </c>
      <c r="CF908" s="1" t="s">
        <v>3206</v>
      </c>
    </row>
    <row r="909" spans="63:84" ht="15" customHeight="1">
      <c r="BK909" s="1"/>
      <c r="BO909" s="6"/>
      <c r="BP909" s="6"/>
      <c r="BQ909" s="6"/>
      <c r="BR909" s="6"/>
      <c r="BS909" s="6"/>
      <c r="BT909" s="6"/>
      <c r="BU909" s="6"/>
      <c r="BV909" s="6"/>
      <c r="BW909" s="6"/>
      <c r="BX909" s="6"/>
      <c r="BY909" s="6"/>
      <c r="BZ909" s="6"/>
      <c r="CE909" s="1" t="s">
        <v>3205</v>
      </c>
      <c r="CF909" s="1" t="s">
        <v>3207</v>
      </c>
    </row>
    <row r="910" spans="63:84" ht="15" customHeight="1">
      <c r="BK910" s="1"/>
      <c r="BO910" s="6"/>
      <c r="BP910" s="6"/>
      <c r="BQ910" s="6"/>
      <c r="BR910" s="6"/>
      <c r="BS910" s="6"/>
      <c r="BT910" s="6"/>
      <c r="BU910" s="6"/>
      <c r="BV910" s="6"/>
      <c r="BW910" s="6"/>
      <c r="BX910" s="6"/>
      <c r="BY910" s="6"/>
      <c r="BZ910" s="6"/>
      <c r="CE910" s="1" t="s">
        <v>3206</v>
      </c>
      <c r="CF910" s="1" t="s">
        <v>3208</v>
      </c>
    </row>
    <row r="911" spans="63:84" ht="15" customHeight="1">
      <c r="BK911" s="1"/>
      <c r="BO911" s="6"/>
      <c r="BP911" s="6"/>
      <c r="BQ911" s="6"/>
      <c r="BR911" s="6"/>
      <c r="BS911" s="6"/>
      <c r="BT911" s="6"/>
      <c r="BU911" s="6"/>
      <c r="BV911" s="6"/>
      <c r="BW911" s="6"/>
      <c r="BX911" s="6"/>
      <c r="BY911" s="6"/>
      <c r="BZ911" s="6"/>
      <c r="CE911" s="1" t="s">
        <v>3207</v>
      </c>
      <c r="CF911" s="1" t="s">
        <v>3209</v>
      </c>
    </row>
    <row r="912" spans="63:84" ht="15" customHeight="1">
      <c r="BK912" s="1"/>
      <c r="BO912" s="6"/>
      <c r="BP912" s="6"/>
      <c r="BQ912" s="6"/>
      <c r="BR912" s="6"/>
      <c r="BS912" s="6"/>
      <c r="BT912" s="6"/>
      <c r="BU912" s="6"/>
      <c r="BV912" s="6"/>
      <c r="BW912" s="6"/>
      <c r="BX912" s="6"/>
      <c r="BY912" s="6"/>
      <c r="BZ912" s="6"/>
      <c r="CE912" s="1" t="s">
        <v>3208</v>
      </c>
      <c r="CF912" s="1" t="s">
        <v>3210</v>
      </c>
    </row>
    <row r="913" spans="63:84" ht="15" customHeight="1">
      <c r="BK913" s="1"/>
      <c r="BO913" s="6"/>
      <c r="BP913" s="6"/>
      <c r="BQ913" s="6"/>
      <c r="BR913" s="6"/>
      <c r="BS913" s="6"/>
      <c r="BT913" s="6"/>
      <c r="BU913" s="6"/>
      <c r="BV913" s="6"/>
      <c r="BW913" s="6"/>
      <c r="BX913" s="6"/>
      <c r="BY913" s="6"/>
      <c r="BZ913" s="6"/>
      <c r="CE913" s="1" t="s">
        <v>3209</v>
      </c>
      <c r="CF913" s="1" t="s">
        <v>3211</v>
      </c>
    </row>
    <row r="914" spans="63:84" ht="15" customHeight="1">
      <c r="BK914" s="1"/>
      <c r="BO914" s="6"/>
      <c r="BP914" s="6"/>
      <c r="BQ914" s="6"/>
      <c r="BR914" s="6"/>
      <c r="BS914" s="6"/>
      <c r="BT914" s="6"/>
      <c r="BU914" s="6"/>
      <c r="BV914" s="6"/>
      <c r="BW914" s="6"/>
      <c r="BX914" s="6"/>
      <c r="BY914" s="6"/>
      <c r="BZ914" s="6"/>
      <c r="CE914" s="1" t="s">
        <v>3210</v>
      </c>
      <c r="CF914" s="1" t="s">
        <v>3212</v>
      </c>
    </row>
    <row r="915" spans="63:84" ht="15" customHeight="1">
      <c r="BK915" s="1"/>
      <c r="BO915" s="6"/>
      <c r="BP915" s="6"/>
      <c r="BQ915" s="6"/>
      <c r="BR915" s="6"/>
      <c r="BS915" s="6"/>
      <c r="BT915" s="6"/>
      <c r="BU915" s="6"/>
      <c r="BV915" s="6"/>
      <c r="BW915" s="6"/>
      <c r="BX915" s="6"/>
      <c r="BY915" s="6"/>
      <c r="BZ915" s="6"/>
      <c r="CE915" s="1" t="s">
        <v>3211</v>
      </c>
      <c r="CF915" s="1" t="s">
        <v>3213</v>
      </c>
    </row>
    <row r="916" spans="63:84" ht="15" customHeight="1">
      <c r="BK916" s="1"/>
      <c r="BO916" s="6"/>
      <c r="BP916" s="6"/>
      <c r="BQ916" s="6"/>
      <c r="BR916" s="6"/>
      <c r="BS916" s="6"/>
      <c r="BT916" s="6"/>
      <c r="BU916" s="6"/>
      <c r="BV916" s="6"/>
      <c r="BW916" s="6"/>
      <c r="BX916" s="6"/>
      <c r="BY916" s="6"/>
      <c r="BZ916" s="6"/>
      <c r="CE916" s="1" t="s">
        <v>3212</v>
      </c>
      <c r="CF916" s="1" t="s">
        <v>3214</v>
      </c>
    </row>
    <row r="917" spans="63:84" ht="15" customHeight="1">
      <c r="BK917" s="1"/>
      <c r="BO917" s="6"/>
      <c r="BP917" s="6"/>
      <c r="BQ917" s="6"/>
      <c r="BR917" s="6"/>
      <c r="BS917" s="6"/>
      <c r="BT917" s="6"/>
      <c r="BU917" s="6"/>
      <c r="BV917" s="6"/>
      <c r="BW917" s="6"/>
      <c r="BX917" s="6"/>
      <c r="BY917" s="6"/>
      <c r="BZ917" s="6"/>
      <c r="CE917" s="1" t="s">
        <v>3213</v>
      </c>
      <c r="CF917" s="1" t="s">
        <v>3215</v>
      </c>
    </row>
    <row r="918" spans="63:84" ht="15" customHeight="1">
      <c r="BK918" s="1"/>
      <c r="BO918" s="6"/>
      <c r="BP918" s="6"/>
      <c r="BQ918" s="6"/>
      <c r="BR918" s="6"/>
      <c r="BS918" s="6"/>
      <c r="BT918" s="6"/>
      <c r="BU918" s="6"/>
      <c r="BV918" s="6"/>
      <c r="BW918" s="6"/>
      <c r="BX918" s="6"/>
      <c r="BY918" s="6"/>
      <c r="BZ918" s="6"/>
      <c r="CE918" s="1" t="s">
        <v>3214</v>
      </c>
      <c r="CF918" s="1" t="s">
        <v>3216</v>
      </c>
    </row>
    <row r="919" spans="63:84" ht="15" customHeight="1">
      <c r="BK919" s="1"/>
      <c r="BO919" s="6"/>
      <c r="BP919" s="6"/>
      <c r="BQ919" s="6"/>
      <c r="BR919" s="6"/>
      <c r="BS919" s="6"/>
      <c r="BT919" s="6"/>
      <c r="BU919" s="6"/>
      <c r="BV919" s="6"/>
      <c r="BW919" s="6"/>
      <c r="BX919" s="6"/>
      <c r="BY919" s="6"/>
      <c r="BZ919" s="6"/>
      <c r="CE919" s="1" t="s">
        <v>3215</v>
      </c>
      <c r="CF919" s="1" t="s">
        <v>3217</v>
      </c>
    </row>
    <row r="920" spans="63:84" ht="15" customHeight="1">
      <c r="BK920" s="1"/>
      <c r="BO920" s="6"/>
      <c r="BP920" s="6"/>
      <c r="BQ920" s="6"/>
      <c r="BR920" s="6"/>
      <c r="BS920" s="6"/>
      <c r="BT920" s="6"/>
      <c r="BU920" s="6"/>
      <c r="BV920" s="6"/>
      <c r="BW920" s="6"/>
      <c r="BX920" s="6"/>
      <c r="BY920" s="6"/>
      <c r="BZ920" s="6"/>
      <c r="CE920" s="1" t="s">
        <v>3216</v>
      </c>
      <c r="CF920" s="1" t="s">
        <v>3218</v>
      </c>
    </row>
    <row r="921" spans="63:84" ht="15" customHeight="1">
      <c r="BK921" s="1"/>
      <c r="BO921" s="6"/>
      <c r="BP921" s="6"/>
      <c r="BQ921" s="6"/>
      <c r="BR921" s="6"/>
      <c r="BS921" s="6"/>
      <c r="BT921" s="6"/>
      <c r="BU921" s="6"/>
      <c r="BV921" s="6"/>
      <c r="BW921" s="6"/>
      <c r="BX921" s="6"/>
      <c r="BY921" s="6"/>
      <c r="BZ921" s="6"/>
      <c r="CE921" s="1" t="s">
        <v>3217</v>
      </c>
      <c r="CF921" s="1" t="s">
        <v>3219</v>
      </c>
    </row>
    <row r="922" spans="63:84" ht="15" customHeight="1">
      <c r="BK922" s="1"/>
      <c r="BO922" s="6"/>
      <c r="BP922" s="6"/>
      <c r="BQ922" s="6"/>
      <c r="BR922" s="6"/>
      <c r="BS922" s="6"/>
      <c r="BT922" s="6"/>
      <c r="BU922" s="6"/>
      <c r="BV922" s="6"/>
      <c r="BW922" s="6"/>
      <c r="BX922" s="6"/>
      <c r="BY922" s="6"/>
      <c r="BZ922" s="6"/>
      <c r="CE922" s="1" t="s">
        <v>3218</v>
      </c>
      <c r="CF922" s="1" t="s">
        <v>543</v>
      </c>
    </row>
    <row r="923" spans="63:84" ht="15" customHeight="1">
      <c r="BK923" s="1"/>
      <c r="BO923" s="6"/>
      <c r="BP923" s="6"/>
      <c r="BQ923" s="6"/>
      <c r="BR923" s="6"/>
      <c r="BS923" s="6"/>
      <c r="BT923" s="6"/>
      <c r="BU923" s="6"/>
      <c r="BV923" s="6"/>
      <c r="BW923" s="6"/>
      <c r="BX923" s="6"/>
      <c r="BY923" s="6"/>
      <c r="BZ923" s="6"/>
      <c r="CE923" s="1" t="s">
        <v>3219</v>
      </c>
      <c r="CF923" s="1" t="s">
        <v>595</v>
      </c>
    </row>
    <row r="924" spans="63:84" ht="15" customHeight="1">
      <c r="BK924" s="1"/>
      <c r="BO924" s="6"/>
      <c r="BP924" s="6"/>
      <c r="BQ924" s="6"/>
      <c r="BR924" s="6"/>
      <c r="BS924" s="6"/>
      <c r="BT924" s="6"/>
      <c r="BU924" s="6"/>
      <c r="BV924" s="6"/>
      <c r="BW924" s="6"/>
      <c r="BX924" s="6"/>
      <c r="BY924" s="6"/>
      <c r="BZ924" s="6"/>
      <c r="CE924" s="1" t="s">
        <v>543</v>
      </c>
      <c r="CF924" s="1" t="s">
        <v>3220</v>
      </c>
    </row>
    <row r="925" spans="63:84" ht="15" customHeight="1">
      <c r="BK925" s="1"/>
      <c r="BO925" s="6"/>
      <c r="BP925" s="6"/>
      <c r="BQ925" s="6"/>
      <c r="BR925" s="6"/>
      <c r="BS925" s="6"/>
      <c r="BT925" s="6"/>
      <c r="BU925" s="6"/>
      <c r="BV925" s="6"/>
      <c r="BW925" s="6"/>
      <c r="BX925" s="6"/>
      <c r="BY925" s="6"/>
      <c r="BZ925" s="6"/>
      <c r="CE925" s="1" t="s">
        <v>595</v>
      </c>
      <c r="CF925" s="1" t="s">
        <v>3221</v>
      </c>
    </row>
    <row r="926" spans="63:84" ht="15" customHeight="1">
      <c r="BK926" s="1"/>
      <c r="BO926" s="6"/>
      <c r="BP926" s="6"/>
      <c r="BQ926" s="6"/>
      <c r="BR926" s="6"/>
      <c r="BS926" s="6"/>
      <c r="BT926" s="6"/>
      <c r="BU926" s="6"/>
      <c r="BV926" s="6"/>
      <c r="BW926" s="6"/>
      <c r="BX926" s="6"/>
      <c r="BY926" s="6"/>
      <c r="BZ926" s="6"/>
      <c r="CE926" s="1" t="s">
        <v>3220</v>
      </c>
      <c r="CF926" s="1" t="s">
        <v>3222</v>
      </c>
    </row>
    <row r="927" spans="63:84" ht="15" customHeight="1">
      <c r="BK927" s="1"/>
      <c r="BO927" s="6"/>
      <c r="BP927" s="6"/>
      <c r="BQ927" s="6"/>
      <c r="BR927" s="6"/>
      <c r="BS927" s="6"/>
      <c r="BT927" s="6"/>
      <c r="BU927" s="6"/>
      <c r="BV927" s="6"/>
      <c r="BW927" s="6"/>
      <c r="BX927" s="6"/>
      <c r="BY927" s="6"/>
      <c r="BZ927" s="6"/>
      <c r="CE927" s="1" t="s">
        <v>3221</v>
      </c>
      <c r="CF927" s="1" t="s">
        <v>3223</v>
      </c>
    </row>
    <row r="928" spans="63:84" ht="15" customHeight="1">
      <c r="BK928" s="1"/>
      <c r="BO928" s="6"/>
      <c r="BP928" s="6"/>
      <c r="BQ928" s="6"/>
      <c r="BR928" s="6"/>
      <c r="BS928" s="6"/>
      <c r="BT928" s="6"/>
      <c r="BU928" s="6"/>
      <c r="BV928" s="6"/>
      <c r="BW928" s="6"/>
      <c r="BX928" s="6"/>
      <c r="BY928" s="6"/>
      <c r="BZ928" s="6"/>
      <c r="CE928" s="1" t="s">
        <v>3222</v>
      </c>
      <c r="CF928" s="1" t="s">
        <v>3224</v>
      </c>
    </row>
    <row r="929" spans="63:84" ht="15" customHeight="1">
      <c r="BK929" s="1"/>
      <c r="BO929" s="6"/>
      <c r="BP929" s="6"/>
      <c r="BQ929" s="6"/>
      <c r="BR929" s="6"/>
      <c r="BS929" s="6"/>
      <c r="BT929" s="6"/>
      <c r="BU929" s="6"/>
      <c r="BV929" s="6"/>
      <c r="BW929" s="6"/>
      <c r="BX929" s="6"/>
      <c r="BY929" s="6"/>
      <c r="BZ929" s="6"/>
      <c r="CE929" s="1" t="s">
        <v>3223</v>
      </c>
      <c r="CF929" s="1" t="s">
        <v>3225</v>
      </c>
    </row>
    <row r="930" spans="63:84" ht="15" customHeight="1">
      <c r="BK930" s="1"/>
      <c r="BO930" s="6"/>
      <c r="BP930" s="6"/>
      <c r="BQ930" s="6"/>
      <c r="BR930" s="6"/>
      <c r="BS930" s="6"/>
      <c r="BT930" s="6"/>
      <c r="BU930" s="6"/>
      <c r="BV930" s="6"/>
      <c r="BW930" s="6"/>
      <c r="BX930" s="6"/>
      <c r="BY930" s="6"/>
      <c r="BZ930" s="6"/>
      <c r="CE930" s="1" t="s">
        <v>3224</v>
      </c>
      <c r="CF930" s="1" t="s">
        <v>3226</v>
      </c>
    </row>
    <row r="931" spans="63:84" ht="15" customHeight="1">
      <c r="BK931" s="1"/>
      <c r="BO931" s="6"/>
      <c r="BP931" s="6"/>
      <c r="BQ931" s="6"/>
      <c r="BR931" s="6"/>
      <c r="BS931" s="6"/>
      <c r="BT931" s="6"/>
      <c r="BU931" s="6"/>
      <c r="BV931" s="6"/>
      <c r="BW931" s="6"/>
      <c r="BX931" s="6"/>
      <c r="BY931" s="6"/>
      <c r="BZ931" s="6"/>
      <c r="CE931" s="1" t="s">
        <v>3225</v>
      </c>
      <c r="CF931" s="1" t="s">
        <v>3227</v>
      </c>
    </row>
    <row r="932" spans="63:84" ht="15" customHeight="1">
      <c r="BK932" s="1"/>
      <c r="BO932" s="6"/>
      <c r="BP932" s="6"/>
      <c r="BQ932" s="6"/>
      <c r="BR932" s="6"/>
      <c r="BS932" s="6"/>
      <c r="BT932" s="6"/>
      <c r="BU932" s="6"/>
      <c r="BV932" s="6"/>
      <c r="BW932" s="6"/>
      <c r="BX932" s="6"/>
      <c r="BY932" s="6"/>
      <c r="BZ932" s="6"/>
      <c r="CE932" s="1" t="s">
        <v>3226</v>
      </c>
      <c r="CF932" s="1" t="s">
        <v>3228</v>
      </c>
    </row>
    <row r="933" spans="63:84" ht="15" customHeight="1">
      <c r="BK933" s="1"/>
      <c r="BO933" s="6"/>
      <c r="BP933" s="6"/>
      <c r="BQ933" s="6"/>
      <c r="BR933" s="6"/>
      <c r="BS933" s="6"/>
      <c r="BT933" s="6"/>
      <c r="BU933" s="6"/>
      <c r="BV933" s="6"/>
      <c r="BW933" s="6"/>
      <c r="BX933" s="6"/>
      <c r="BY933" s="6"/>
      <c r="BZ933" s="6"/>
      <c r="CE933" s="1" t="s">
        <v>3227</v>
      </c>
      <c r="CF933" s="1" t="s">
        <v>3229</v>
      </c>
    </row>
    <row r="934" spans="63:84" ht="15" customHeight="1">
      <c r="BK934" s="1"/>
      <c r="BO934" s="6"/>
      <c r="BP934" s="6"/>
      <c r="BQ934" s="6"/>
      <c r="BR934" s="6"/>
      <c r="BS934" s="6"/>
      <c r="BT934" s="6"/>
      <c r="BU934" s="6"/>
      <c r="BV934" s="6"/>
      <c r="BW934" s="6"/>
      <c r="BX934" s="6"/>
      <c r="BY934" s="6"/>
      <c r="BZ934" s="6"/>
      <c r="CE934" s="1" t="s">
        <v>3228</v>
      </c>
      <c r="CF934" s="1" t="s">
        <v>3230</v>
      </c>
    </row>
    <row r="935" spans="63:84" ht="15" customHeight="1">
      <c r="BK935" s="1"/>
      <c r="BO935" s="6"/>
      <c r="BP935" s="6"/>
      <c r="BQ935" s="6"/>
      <c r="BR935" s="6"/>
      <c r="BS935" s="6"/>
      <c r="BT935" s="6"/>
      <c r="BU935" s="6"/>
      <c r="BV935" s="6"/>
      <c r="BW935" s="6"/>
      <c r="BX935" s="6"/>
      <c r="BY935" s="6"/>
      <c r="BZ935" s="6"/>
      <c r="CE935" s="1" t="s">
        <v>3229</v>
      </c>
      <c r="CF935" s="1" t="s">
        <v>3231</v>
      </c>
    </row>
    <row r="936" spans="63:84" ht="15" customHeight="1">
      <c r="BK936" s="1"/>
      <c r="BO936" s="6"/>
      <c r="BP936" s="6"/>
      <c r="BQ936" s="6"/>
      <c r="BR936" s="6"/>
      <c r="BS936" s="6"/>
      <c r="BT936" s="6"/>
      <c r="BU936" s="6"/>
      <c r="BV936" s="6"/>
      <c r="BW936" s="6"/>
      <c r="BX936" s="6"/>
      <c r="BY936" s="6"/>
      <c r="BZ936" s="6"/>
      <c r="CE936" s="1" t="s">
        <v>3230</v>
      </c>
      <c r="CF936" s="1" t="s">
        <v>3232</v>
      </c>
    </row>
    <row r="937" spans="63:84" ht="15" customHeight="1">
      <c r="BK937" s="1"/>
      <c r="BO937" s="6"/>
      <c r="BP937" s="6"/>
      <c r="BQ937" s="6"/>
      <c r="BR937" s="6"/>
      <c r="BS937" s="6"/>
      <c r="BT937" s="6"/>
      <c r="BU937" s="6"/>
      <c r="BV937" s="6"/>
      <c r="BW937" s="6"/>
      <c r="BX937" s="6"/>
      <c r="BY937" s="6"/>
      <c r="BZ937" s="6"/>
      <c r="CE937" s="1" t="s">
        <v>3231</v>
      </c>
      <c r="CF937" s="1" t="s">
        <v>3233</v>
      </c>
    </row>
    <row r="938" spans="63:84" ht="15" customHeight="1">
      <c r="BK938" s="1"/>
      <c r="BO938" s="6"/>
      <c r="BP938" s="6"/>
      <c r="BQ938" s="6"/>
      <c r="BR938" s="6"/>
      <c r="BS938" s="6"/>
      <c r="BT938" s="6"/>
      <c r="BU938" s="6"/>
      <c r="BV938" s="6"/>
      <c r="BW938" s="6"/>
      <c r="BX938" s="6"/>
      <c r="BY938" s="6"/>
      <c r="BZ938" s="6"/>
      <c r="CE938" s="1" t="s">
        <v>3232</v>
      </c>
      <c r="CF938" s="1" t="s">
        <v>3234</v>
      </c>
    </row>
    <row r="939" spans="63:84" ht="15" customHeight="1">
      <c r="BK939" s="1"/>
      <c r="BO939" s="6"/>
      <c r="BP939" s="6"/>
      <c r="BQ939" s="6"/>
      <c r="BR939" s="6"/>
      <c r="BS939" s="6"/>
      <c r="BT939" s="6"/>
      <c r="BU939" s="6"/>
      <c r="BV939" s="6"/>
      <c r="BW939" s="6"/>
      <c r="BX939" s="6"/>
      <c r="BY939" s="6"/>
      <c r="BZ939" s="6"/>
      <c r="CE939" s="1" t="s">
        <v>3233</v>
      </c>
      <c r="CF939" s="1" t="s">
        <v>543</v>
      </c>
    </row>
    <row r="940" spans="63:84" ht="15" customHeight="1">
      <c r="BK940" s="1"/>
      <c r="BO940" s="6"/>
      <c r="BP940" s="6"/>
      <c r="BQ940" s="6"/>
      <c r="BR940" s="6"/>
      <c r="BS940" s="6"/>
      <c r="BT940" s="6"/>
      <c r="BU940" s="6"/>
      <c r="BV940" s="6"/>
      <c r="BW940" s="6"/>
      <c r="BX940" s="6"/>
      <c r="BY940" s="6"/>
      <c r="BZ940" s="6"/>
      <c r="CE940" s="1" t="s">
        <v>3234</v>
      </c>
      <c r="CF940" s="1" t="s">
        <v>596</v>
      </c>
    </row>
    <row r="941" spans="63:84" ht="15" customHeight="1">
      <c r="BK941" s="1"/>
      <c r="BO941" s="6"/>
      <c r="BP941" s="6"/>
      <c r="BQ941" s="6"/>
      <c r="BR941" s="6"/>
      <c r="BS941" s="6"/>
      <c r="BT941" s="6"/>
      <c r="BU941" s="6"/>
      <c r="BV941" s="6"/>
      <c r="BW941" s="6"/>
      <c r="BX941" s="6"/>
      <c r="BY941" s="6"/>
      <c r="BZ941" s="6"/>
      <c r="CE941" s="1" t="s">
        <v>543</v>
      </c>
      <c r="CF941" s="1" t="s">
        <v>3235</v>
      </c>
    </row>
    <row r="942" spans="63:84" ht="15" customHeight="1">
      <c r="BK942" s="1"/>
      <c r="BO942" s="6"/>
      <c r="BP942" s="6"/>
      <c r="BQ942" s="6"/>
      <c r="BR942" s="6"/>
      <c r="BS942" s="6"/>
      <c r="BT942" s="6"/>
      <c r="BU942" s="6"/>
      <c r="BV942" s="6"/>
      <c r="BW942" s="6"/>
      <c r="BX942" s="6"/>
      <c r="BY942" s="6"/>
      <c r="BZ942" s="6"/>
      <c r="CE942" s="1" t="s">
        <v>596</v>
      </c>
      <c r="CF942" s="1" t="s">
        <v>3236</v>
      </c>
    </row>
    <row r="943" spans="63:84" ht="15" customHeight="1">
      <c r="BK943" s="1"/>
      <c r="BO943" s="6"/>
      <c r="BP943" s="6"/>
      <c r="BQ943" s="6"/>
      <c r="BR943" s="6"/>
      <c r="BS943" s="6"/>
      <c r="BT943" s="6"/>
      <c r="BU943" s="6"/>
      <c r="BV943" s="6"/>
      <c r="BW943" s="6"/>
      <c r="BX943" s="6"/>
      <c r="BY943" s="6"/>
      <c r="BZ943" s="6"/>
      <c r="CE943" s="1" t="s">
        <v>3235</v>
      </c>
      <c r="CF943" s="1" t="s">
        <v>3237</v>
      </c>
    </row>
    <row r="944" spans="63:84" ht="15" customHeight="1">
      <c r="BK944" s="1"/>
      <c r="BO944" s="6"/>
      <c r="BP944" s="6"/>
      <c r="BQ944" s="6"/>
      <c r="BR944" s="6"/>
      <c r="BS944" s="6"/>
      <c r="BT944" s="6"/>
      <c r="BU944" s="6"/>
      <c r="BV944" s="6"/>
      <c r="BW944" s="6"/>
      <c r="BX944" s="6"/>
      <c r="BY944" s="6"/>
      <c r="BZ944" s="6"/>
      <c r="CE944" s="1" t="s">
        <v>3236</v>
      </c>
      <c r="CF944" s="1" t="s">
        <v>3238</v>
      </c>
    </row>
    <row r="945" spans="63:84" ht="15" customHeight="1">
      <c r="BK945" s="1"/>
      <c r="BO945" s="6"/>
      <c r="BP945" s="6"/>
      <c r="BQ945" s="6"/>
      <c r="BR945" s="6"/>
      <c r="BS945" s="6"/>
      <c r="BT945" s="6"/>
      <c r="BU945" s="6"/>
      <c r="BV945" s="6"/>
      <c r="BW945" s="6"/>
      <c r="BX945" s="6"/>
      <c r="BY945" s="6"/>
      <c r="BZ945" s="6"/>
      <c r="CE945" s="1" t="s">
        <v>3237</v>
      </c>
      <c r="CF945" s="1" t="s">
        <v>3239</v>
      </c>
    </row>
    <row r="946" spans="63:84" ht="15" customHeight="1">
      <c r="BK946" s="1"/>
      <c r="BO946" s="6"/>
      <c r="BP946" s="6"/>
      <c r="BQ946" s="6"/>
      <c r="BR946" s="6"/>
      <c r="BS946" s="6"/>
      <c r="BT946" s="6"/>
      <c r="BU946" s="6"/>
      <c r="BV946" s="6"/>
      <c r="BW946" s="6"/>
      <c r="BX946" s="6"/>
      <c r="BY946" s="6"/>
      <c r="BZ946" s="6"/>
      <c r="CE946" s="1" t="s">
        <v>3238</v>
      </c>
      <c r="CF946" s="1" t="s">
        <v>3240</v>
      </c>
    </row>
    <row r="947" spans="63:84" ht="15" customHeight="1">
      <c r="BK947" s="1"/>
      <c r="BO947" s="6"/>
      <c r="BP947" s="6"/>
      <c r="BQ947" s="6"/>
      <c r="BR947" s="6"/>
      <c r="BS947" s="6"/>
      <c r="BT947" s="6"/>
      <c r="BU947" s="6"/>
      <c r="BV947" s="6"/>
      <c r="BW947" s="6"/>
      <c r="BX947" s="6"/>
      <c r="BY947" s="6"/>
      <c r="BZ947" s="6"/>
      <c r="CE947" s="1" t="s">
        <v>3239</v>
      </c>
      <c r="CF947" s="1" t="s">
        <v>3241</v>
      </c>
    </row>
    <row r="948" spans="63:84" ht="15" customHeight="1">
      <c r="BK948" s="1"/>
      <c r="BO948" s="6"/>
      <c r="BP948" s="6"/>
      <c r="BQ948" s="6"/>
      <c r="BR948" s="6"/>
      <c r="BS948" s="6"/>
      <c r="BT948" s="6"/>
      <c r="BU948" s="6"/>
      <c r="BV948" s="6"/>
      <c r="BW948" s="6"/>
      <c r="BX948" s="6"/>
      <c r="BY948" s="6"/>
      <c r="BZ948" s="6"/>
      <c r="CE948" s="1" t="s">
        <v>3240</v>
      </c>
      <c r="CF948" s="1" t="s">
        <v>3242</v>
      </c>
    </row>
    <row r="949" spans="63:84" ht="15" customHeight="1">
      <c r="BK949" s="1"/>
      <c r="BO949" s="6"/>
      <c r="BP949" s="6"/>
      <c r="BQ949" s="6"/>
      <c r="BR949" s="6"/>
      <c r="BS949" s="6"/>
      <c r="BT949" s="6"/>
      <c r="BU949" s="6"/>
      <c r="BV949" s="6"/>
      <c r="BW949" s="6"/>
      <c r="BX949" s="6"/>
      <c r="BY949" s="6"/>
      <c r="BZ949" s="6"/>
      <c r="CE949" s="1" t="s">
        <v>3241</v>
      </c>
      <c r="CF949" s="1" t="s">
        <v>3243</v>
      </c>
    </row>
    <row r="950" spans="63:84" ht="15" customHeight="1">
      <c r="BK950" s="1"/>
      <c r="BO950" s="6"/>
      <c r="BP950" s="6"/>
      <c r="BQ950" s="6"/>
      <c r="BR950" s="6"/>
      <c r="BS950" s="6"/>
      <c r="BT950" s="6"/>
      <c r="BU950" s="6"/>
      <c r="BV950" s="6"/>
      <c r="BW950" s="6"/>
      <c r="BX950" s="6"/>
      <c r="BY950" s="6"/>
      <c r="BZ950" s="6"/>
      <c r="CE950" s="1" t="s">
        <v>3242</v>
      </c>
      <c r="CF950" s="1" t="s">
        <v>3244</v>
      </c>
    </row>
    <row r="951" spans="63:84" ht="15" customHeight="1">
      <c r="BK951" s="1"/>
      <c r="BO951" s="6"/>
      <c r="BP951" s="6"/>
      <c r="BQ951" s="6"/>
      <c r="BR951" s="6"/>
      <c r="BS951" s="6"/>
      <c r="BT951" s="6"/>
      <c r="BU951" s="6"/>
      <c r="BV951" s="6"/>
      <c r="BW951" s="6"/>
      <c r="BX951" s="6"/>
      <c r="BY951" s="6"/>
      <c r="BZ951" s="6"/>
      <c r="CE951" s="1" t="s">
        <v>3243</v>
      </c>
      <c r="CF951" s="1" t="s">
        <v>3245</v>
      </c>
    </row>
    <row r="952" spans="63:84" ht="15" customHeight="1">
      <c r="BK952" s="1"/>
      <c r="BO952" s="6"/>
      <c r="BP952" s="6"/>
      <c r="BQ952" s="6"/>
      <c r="BR952" s="6"/>
      <c r="BS952" s="6"/>
      <c r="BT952" s="6"/>
      <c r="BU952" s="6"/>
      <c r="BV952" s="6"/>
      <c r="BW952" s="6"/>
      <c r="BX952" s="6"/>
      <c r="BY952" s="6"/>
      <c r="BZ952" s="6"/>
      <c r="CE952" s="1" t="s">
        <v>3244</v>
      </c>
      <c r="CF952" s="1" t="s">
        <v>3246</v>
      </c>
    </row>
    <row r="953" spans="63:84" ht="15" customHeight="1">
      <c r="BK953" s="1"/>
      <c r="BO953" s="6"/>
      <c r="BP953" s="6"/>
      <c r="BQ953" s="6"/>
      <c r="BR953" s="6"/>
      <c r="BS953" s="6"/>
      <c r="BT953" s="6"/>
      <c r="BU953" s="6"/>
      <c r="BV953" s="6"/>
      <c r="BW953" s="6"/>
      <c r="BX953" s="6"/>
      <c r="BY953" s="6"/>
      <c r="BZ953" s="6"/>
      <c r="CE953" s="1" t="s">
        <v>3245</v>
      </c>
      <c r="CF953" s="1" t="s">
        <v>3247</v>
      </c>
    </row>
    <row r="954" spans="63:84" ht="15" customHeight="1">
      <c r="BK954" s="1"/>
      <c r="BO954" s="6"/>
      <c r="BP954" s="6"/>
      <c r="BQ954" s="6"/>
      <c r="BR954" s="6"/>
      <c r="BS954" s="6"/>
      <c r="BT954" s="6"/>
      <c r="BU954" s="6"/>
      <c r="BV954" s="6"/>
      <c r="BW954" s="6"/>
      <c r="BX954" s="6"/>
      <c r="BY954" s="6"/>
      <c r="BZ954" s="6"/>
      <c r="CE954" s="1" t="s">
        <v>3246</v>
      </c>
      <c r="CF954" s="1" t="s">
        <v>3248</v>
      </c>
    </row>
    <row r="955" spans="63:84" ht="15" customHeight="1">
      <c r="BK955" s="1"/>
      <c r="BO955" s="6"/>
      <c r="BP955" s="6"/>
      <c r="BQ955" s="6"/>
      <c r="BR955" s="6"/>
      <c r="BS955" s="6"/>
      <c r="BT955" s="6"/>
      <c r="BU955" s="6"/>
      <c r="BV955" s="6"/>
      <c r="BW955" s="6"/>
      <c r="BX955" s="6"/>
      <c r="BY955" s="6"/>
      <c r="BZ955" s="6"/>
      <c r="CE955" s="1" t="s">
        <v>3247</v>
      </c>
      <c r="CF955" s="1" t="s">
        <v>3249</v>
      </c>
    </row>
    <row r="956" spans="63:84" ht="15" customHeight="1">
      <c r="BK956" s="1"/>
      <c r="BO956" s="6"/>
      <c r="BP956" s="6"/>
      <c r="BQ956" s="6"/>
      <c r="BR956" s="6"/>
      <c r="BS956" s="6"/>
      <c r="BT956" s="6"/>
      <c r="BU956" s="6"/>
      <c r="BV956" s="6"/>
      <c r="BW956" s="6"/>
      <c r="BX956" s="6"/>
      <c r="BY956" s="6"/>
      <c r="BZ956" s="6"/>
      <c r="CE956" s="1" t="s">
        <v>3248</v>
      </c>
      <c r="CF956" s="1" t="s">
        <v>3250</v>
      </c>
    </row>
    <row r="957" spans="63:84" ht="15" customHeight="1">
      <c r="BK957" s="1"/>
      <c r="BO957" s="6"/>
      <c r="BP957" s="6"/>
      <c r="BQ957" s="6"/>
      <c r="BR957" s="6"/>
      <c r="BS957" s="6"/>
      <c r="BT957" s="6"/>
      <c r="BU957" s="6"/>
      <c r="BV957" s="6"/>
      <c r="BW957" s="6"/>
      <c r="BX957" s="6"/>
      <c r="BY957" s="6"/>
      <c r="BZ957" s="6"/>
      <c r="CE957" s="1" t="s">
        <v>3249</v>
      </c>
      <c r="CF957" s="1" t="s">
        <v>3251</v>
      </c>
    </row>
    <row r="958" spans="63:84" ht="15" customHeight="1">
      <c r="BK958" s="1"/>
      <c r="BO958" s="6"/>
      <c r="BP958" s="6"/>
      <c r="BQ958" s="6"/>
      <c r="BR958" s="6"/>
      <c r="BS958" s="6"/>
      <c r="BT958" s="6"/>
      <c r="BU958" s="6"/>
      <c r="BV958" s="6"/>
      <c r="BW958" s="6"/>
      <c r="BX958" s="6"/>
      <c r="BY958" s="6"/>
      <c r="BZ958" s="6"/>
      <c r="CE958" s="1" t="s">
        <v>3250</v>
      </c>
      <c r="CF958" s="1" t="s">
        <v>3252</v>
      </c>
    </row>
    <row r="959" spans="63:84" ht="15" customHeight="1">
      <c r="BK959" s="1"/>
      <c r="BO959" s="6"/>
      <c r="BP959" s="6"/>
      <c r="BQ959" s="6"/>
      <c r="BR959" s="6"/>
      <c r="BS959" s="6"/>
      <c r="BT959" s="6"/>
      <c r="BU959" s="6"/>
      <c r="BV959" s="6"/>
      <c r="BW959" s="6"/>
      <c r="BX959" s="6"/>
      <c r="BY959" s="6"/>
      <c r="BZ959" s="6"/>
      <c r="CE959" s="1" t="s">
        <v>3251</v>
      </c>
      <c r="CF959" s="1" t="s">
        <v>3253</v>
      </c>
    </row>
    <row r="960" spans="63:84" ht="15" customHeight="1">
      <c r="BK960" s="1"/>
      <c r="BO960" s="6"/>
      <c r="BP960" s="6"/>
      <c r="BQ960" s="6"/>
      <c r="BR960" s="6"/>
      <c r="BS960" s="6"/>
      <c r="BT960" s="6"/>
      <c r="BU960" s="6"/>
      <c r="BV960" s="6"/>
      <c r="BW960" s="6"/>
      <c r="BX960" s="6"/>
      <c r="BY960" s="6"/>
      <c r="BZ960" s="6"/>
      <c r="CE960" s="1" t="s">
        <v>3252</v>
      </c>
      <c r="CF960" s="1" t="s">
        <v>543</v>
      </c>
    </row>
    <row r="961" spans="63:84" ht="15" customHeight="1">
      <c r="BK961" s="1"/>
      <c r="BO961" s="6"/>
      <c r="BP961" s="6"/>
      <c r="BQ961" s="6"/>
      <c r="BR961" s="6"/>
      <c r="BS961" s="6"/>
      <c r="BT961" s="6"/>
      <c r="BU961" s="6"/>
      <c r="BV961" s="6"/>
      <c r="BW961" s="6"/>
      <c r="BX961" s="6"/>
      <c r="BY961" s="6"/>
      <c r="BZ961" s="6"/>
      <c r="CE961" s="1" t="s">
        <v>3253</v>
      </c>
      <c r="CF961" s="1" t="s">
        <v>597</v>
      </c>
    </row>
    <row r="962" spans="63:84" ht="15" customHeight="1">
      <c r="BK962" s="1"/>
      <c r="BO962" s="6"/>
      <c r="BP962" s="6"/>
      <c r="BQ962" s="6"/>
      <c r="BR962" s="6"/>
      <c r="BS962" s="6"/>
      <c r="BT962" s="6"/>
      <c r="BU962" s="6"/>
      <c r="BV962" s="6"/>
      <c r="BW962" s="6"/>
      <c r="BX962" s="6"/>
      <c r="BY962" s="6"/>
      <c r="BZ962" s="6"/>
      <c r="CE962" s="1" t="s">
        <v>543</v>
      </c>
      <c r="CF962" s="1" t="s">
        <v>3254</v>
      </c>
    </row>
    <row r="963" spans="63:84" ht="15" customHeight="1">
      <c r="BK963" s="1"/>
      <c r="BO963" s="6"/>
      <c r="BP963" s="6"/>
      <c r="BQ963" s="6"/>
      <c r="BR963" s="6"/>
      <c r="BS963" s="6"/>
      <c r="BT963" s="6"/>
      <c r="BU963" s="6"/>
      <c r="BV963" s="6"/>
      <c r="BW963" s="6"/>
      <c r="BX963" s="6"/>
      <c r="BY963" s="6"/>
      <c r="BZ963" s="6"/>
      <c r="CE963" s="1" t="s">
        <v>597</v>
      </c>
      <c r="CF963" s="1" t="s">
        <v>3255</v>
      </c>
    </row>
    <row r="964" spans="63:84" ht="15" customHeight="1">
      <c r="BK964" s="1"/>
      <c r="BO964" s="6"/>
      <c r="BP964" s="6"/>
      <c r="BQ964" s="6"/>
      <c r="BR964" s="6"/>
      <c r="BS964" s="6"/>
      <c r="BT964" s="6"/>
      <c r="BU964" s="6"/>
      <c r="BV964" s="6"/>
      <c r="BW964" s="6"/>
      <c r="BX964" s="6"/>
      <c r="BY964" s="6"/>
      <c r="BZ964" s="6"/>
      <c r="CE964" s="1" t="s">
        <v>3254</v>
      </c>
      <c r="CF964" s="1" t="s">
        <v>3256</v>
      </c>
    </row>
    <row r="965" spans="63:84" ht="15" customHeight="1">
      <c r="BK965" s="1"/>
      <c r="BO965" s="6"/>
      <c r="BP965" s="6"/>
      <c r="BQ965" s="6"/>
      <c r="BR965" s="6"/>
      <c r="BS965" s="6"/>
      <c r="BT965" s="6"/>
      <c r="BU965" s="6"/>
      <c r="BV965" s="6"/>
      <c r="BW965" s="6"/>
      <c r="BX965" s="6"/>
      <c r="BY965" s="6"/>
      <c r="BZ965" s="6"/>
      <c r="CE965" s="1" t="s">
        <v>3255</v>
      </c>
      <c r="CF965" s="1" t="s">
        <v>3257</v>
      </c>
    </row>
    <row r="966" spans="63:84" ht="15" customHeight="1">
      <c r="BK966" s="1"/>
      <c r="BO966" s="6"/>
      <c r="BP966" s="6"/>
      <c r="BQ966" s="6"/>
      <c r="BR966" s="6"/>
      <c r="BS966" s="6"/>
      <c r="BT966" s="6"/>
      <c r="BU966" s="6"/>
      <c r="BV966" s="6"/>
      <c r="BW966" s="6"/>
      <c r="BX966" s="6"/>
      <c r="BY966" s="6"/>
      <c r="BZ966" s="6"/>
      <c r="CE966" s="1" t="s">
        <v>3256</v>
      </c>
      <c r="CF966" s="1" t="s">
        <v>3258</v>
      </c>
    </row>
    <row r="967" spans="63:84" ht="15" customHeight="1">
      <c r="BK967" s="1"/>
      <c r="BO967" s="6"/>
      <c r="BP967" s="6"/>
      <c r="BQ967" s="6"/>
      <c r="BR967" s="6"/>
      <c r="BS967" s="6"/>
      <c r="BT967" s="6"/>
      <c r="BU967" s="6"/>
      <c r="BV967" s="6"/>
      <c r="BW967" s="6"/>
      <c r="BX967" s="6"/>
      <c r="BY967" s="6"/>
      <c r="BZ967" s="6"/>
      <c r="CE967" s="1" t="s">
        <v>3257</v>
      </c>
      <c r="CF967" s="1" t="s">
        <v>3259</v>
      </c>
    </row>
    <row r="968" spans="63:84" ht="15" customHeight="1">
      <c r="BK968" s="1"/>
      <c r="BO968" s="6"/>
      <c r="BP968" s="6"/>
      <c r="BQ968" s="6"/>
      <c r="BR968" s="6"/>
      <c r="BS968" s="6"/>
      <c r="BT968" s="6"/>
      <c r="BU968" s="6"/>
      <c r="BV968" s="6"/>
      <c r="BW968" s="6"/>
      <c r="BX968" s="6"/>
      <c r="BY968" s="6"/>
      <c r="BZ968" s="6"/>
      <c r="CE968" s="1" t="s">
        <v>3258</v>
      </c>
      <c r="CF968" s="1" t="s">
        <v>3260</v>
      </c>
    </row>
    <row r="969" spans="63:84" ht="15" customHeight="1">
      <c r="BK969" s="1"/>
      <c r="BO969" s="6"/>
      <c r="BP969" s="6"/>
      <c r="BQ969" s="6"/>
      <c r="BR969" s="6"/>
      <c r="BS969" s="6"/>
      <c r="BT969" s="6"/>
      <c r="BU969" s="6"/>
      <c r="BV969" s="6"/>
      <c r="BW969" s="6"/>
      <c r="BX969" s="6"/>
      <c r="BY969" s="6"/>
      <c r="BZ969" s="6"/>
      <c r="CE969" s="1" t="s">
        <v>3259</v>
      </c>
      <c r="CF969" s="1" t="s">
        <v>3261</v>
      </c>
    </row>
    <row r="970" spans="63:84" ht="15" customHeight="1">
      <c r="BK970" s="1"/>
      <c r="BO970" s="6"/>
      <c r="BP970" s="6"/>
      <c r="BQ970" s="6"/>
      <c r="BR970" s="6"/>
      <c r="BS970" s="6"/>
      <c r="BT970" s="6"/>
      <c r="BU970" s="6"/>
      <c r="BV970" s="6"/>
      <c r="BW970" s="6"/>
      <c r="BX970" s="6"/>
      <c r="BY970" s="6"/>
      <c r="BZ970" s="6"/>
      <c r="CE970" s="1" t="s">
        <v>3260</v>
      </c>
      <c r="CF970" s="1" t="s">
        <v>3262</v>
      </c>
    </row>
    <row r="971" spans="63:84" ht="15" customHeight="1">
      <c r="BK971" s="1"/>
      <c r="BO971" s="6"/>
      <c r="BP971" s="6"/>
      <c r="BQ971" s="6"/>
      <c r="BR971" s="6"/>
      <c r="BS971" s="6"/>
      <c r="BT971" s="6"/>
      <c r="BU971" s="6"/>
      <c r="BV971" s="6"/>
      <c r="BW971" s="6"/>
      <c r="BX971" s="6"/>
      <c r="BY971" s="6"/>
      <c r="BZ971" s="6"/>
      <c r="CE971" s="1" t="s">
        <v>3261</v>
      </c>
      <c r="CF971" s="1" t="s">
        <v>3263</v>
      </c>
    </row>
    <row r="972" spans="63:84" ht="15" customHeight="1">
      <c r="BK972" s="1"/>
      <c r="BO972" s="6"/>
      <c r="BP972" s="6"/>
      <c r="BQ972" s="6"/>
      <c r="BR972" s="6"/>
      <c r="BS972" s="6"/>
      <c r="BT972" s="6"/>
      <c r="BU972" s="6"/>
      <c r="BV972" s="6"/>
      <c r="BW972" s="6"/>
      <c r="BX972" s="6"/>
      <c r="BY972" s="6"/>
      <c r="BZ972" s="6"/>
      <c r="CE972" s="1" t="s">
        <v>3262</v>
      </c>
      <c r="CF972" s="1" t="s">
        <v>3264</v>
      </c>
    </row>
    <row r="973" spans="63:84" ht="15" customHeight="1">
      <c r="BK973" s="1"/>
      <c r="BO973" s="6"/>
      <c r="BP973" s="6"/>
      <c r="BQ973" s="6"/>
      <c r="BR973" s="6"/>
      <c r="BS973" s="6"/>
      <c r="BT973" s="6"/>
      <c r="BU973" s="6"/>
      <c r="BV973" s="6"/>
      <c r="BW973" s="6"/>
      <c r="BX973" s="6"/>
      <c r="BY973" s="6"/>
      <c r="BZ973" s="6"/>
      <c r="CE973" s="1" t="s">
        <v>3263</v>
      </c>
      <c r="CF973" s="1" t="s">
        <v>3265</v>
      </c>
    </row>
    <row r="974" spans="63:84" ht="15" customHeight="1">
      <c r="BK974" s="1"/>
      <c r="BO974" s="6"/>
      <c r="BP974" s="6"/>
      <c r="BQ974" s="6"/>
      <c r="BR974" s="6"/>
      <c r="BS974" s="6"/>
      <c r="BT974" s="6"/>
      <c r="BU974" s="6"/>
      <c r="BV974" s="6"/>
      <c r="BW974" s="6"/>
      <c r="BX974" s="6"/>
      <c r="BY974" s="6"/>
      <c r="BZ974" s="6"/>
      <c r="CE974" s="1" t="s">
        <v>3264</v>
      </c>
      <c r="CF974" s="1" t="s">
        <v>3266</v>
      </c>
    </row>
    <row r="975" spans="63:84" ht="15" customHeight="1">
      <c r="BK975" s="1"/>
      <c r="BO975" s="6"/>
      <c r="BP975" s="6"/>
      <c r="BQ975" s="6"/>
      <c r="BR975" s="6"/>
      <c r="BS975" s="6"/>
      <c r="BT975" s="6"/>
      <c r="BU975" s="6"/>
      <c r="BV975" s="6"/>
      <c r="BW975" s="6"/>
      <c r="BX975" s="6"/>
      <c r="BY975" s="6"/>
      <c r="BZ975" s="6"/>
      <c r="CE975" s="1" t="s">
        <v>3265</v>
      </c>
      <c r="CF975" s="1" t="s">
        <v>3267</v>
      </c>
    </row>
    <row r="976" spans="63:84" ht="15" customHeight="1">
      <c r="BK976" s="1"/>
      <c r="BO976" s="6"/>
      <c r="BP976" s="6"/>
      <c r="BQ976" s="6"/>
      <c r="BR976" s="6"/>
      <c r="BS976" s="6"/>
      <c r="BT976" s="6"/>
      <c r="BU976" s="6"/>
      <c r="BV976" s="6"/>
      <c r="BW976" s="6"/>
      <c r="BX976" s="6"/>
      <c r="BY976" s="6"/>
      <c r="BZ976" s="6"/>
      <c r="CE976" s="1" t="s">
        <v>3266</v>
      </c>
      <c r="CF976" s="1" t="s">
        <v>3268</v>
      </c>
    </row>
    <row r="977" spans="63:84" ht="15" customHeight="1">
      <c r="BK977" s="1"/>
      <c r="BO977" s="6"/>
      <c r="BP977" s="6"/>
      <c r="BQ977" s="6"/>
      <c r="BR977" s="6"/>
      <c r="BS977" s="6"/>
      <c r="BT977" s="6"/>
      <c r="BU977" s="6"/>
      <c r="BV977" s="6"/>
      <c r="BW977" s="6"/>
      <c r="BX977" s="6"/>
      <c r="BY977" s="6"/>
      <c r="BZ977" s="6"/>
      <c r="CE977" s="1" t="s">
        <v>3267</v>
      </c>
      <c r="CF977" s="1" t="s">
        <v>3269</v>
      </c>
    </row>
    <row r="978" spans="63:84" ht="15" customHeight="1">
      <c r="BK978" s="1"/>
      <c r="BO978" s="6"/>
      <c r="BP978" s="6"/>
      <c r="BQ978" s="6"/>
      <c r="BR978" s="6"/>
      <c r="BS978" s="6"/>
      <c r="BT978" s="6"/>
      <c r="BU978" s="6"/>
      <c r="BV978" s="6"/>
      <c r="BW978" s="6"/>
      <c r="BX978" s="6"/>
      <c r="BY978" s="6"/>
      <c r="BZ978" s="6"/>
      <c r="CE978" s="1" t="s">
        <v>3268</v>
      </c>
      <c r="CF978" s="1" t="s">
        <v>3270</v>
      </c>
    </row>
    <row r="979" spans="63:84" ht="15" customHeight="1">
      <c r="BK979" s="1"/>
      <c r="BO979" s="6"/>
      <c r="BP979" s="6"/>
      <c r="BQ979" s="6"/>
      <c r="BR979" s="6"/>
      <c r="BS979" s="6"/>
      <c r="BT979" s="6"/>
      <c r="BU979" s="6"/>
      <c r="BV979" s="6"/>
      <c r="BW979" s="6"/>
      <c r="BX979" s="6"/>
      <c r="BY979" s="6"/>
      <c r="BZ979" s="6"/>
      <c r="CE979" s="1" t="s">
        <v>3269</v>
      </c>
      <c r="CF979" s="1" t="s">
        <v>543</v>
      </c>
    </row>
    <row r="980" spans="63:84" ht="15" customHeight="1">
      <c r="BK980" s="1"/>
      <c r="BO980" s="6"/>
      <c r="BP980" s="6"/>
      <c r="BQ980" s="6"/>
      <c r="BR980" s="6"/>
      <c r="BS980" s="6"/>
      <c r="BT980" s="6"/>
      <c r="BU980" s="6"/>
      <c r="BV980" s="6"/>
      <c r="BW980" s="6"/>
      <c r="BX980" s="6"/>
      <c r="BY980" s="6"/>
      <c r="BZ980" s="6"/>
      <c r="CE980" s="1" t="s">
        <v>3270</v>
      </c>
      <c r="CF980" s="1" t="s">
        <v>598</v>
      </c>
    </row>
    <row r="981" spans="63:84" ht="15" customHeight="1">
      <c r="BK981" s="1"/>
      <c r="BO981" s="6"/>
      <c r="BP981" s="6"/>
      <c r="BQ981" s="6"/>
      <c r="BR981" s="6"/>
      <c r="BS981" s="6"/>
      <c r="BT981" s="6"/>
      <c r="BU981" s="6"/>
      <c r="BV981" s="6"/>
      <c r="BW981" s="6"/>
      <c r="BX981" s="6"/>
      <c r="BY981" s="6"/>
      <c r="BZ981" s="6"/>
      <c r="CE981" s="1" t="s">
        <v>543</v>
      </c>
      <c r="CF981" s="1" t="s">
        <v>3271</v>
      </c>
    </row>
    <row r="982" spans="63:84" ht="15" customHeight="1">
      <c r="BK982" s="1"/>
      <c r="BO982" s="6"/>
      <c r="BP982" s="6"/>
      <c r="BQ982" s="6"/>
      <c r="BR982" s="6"/>
      <c r="BS982" s="6"/>
      <c r="BT982" s="6"/>
      <c r="BU982" s="6"/>
      <c r="BV982" s="6"/>
      <c r="BW982" s="6"/>
      <c r="BX982" s="6"/>
      <c r="BY982" s="6"/>
      <c r="BZ982" s="6"/>
      <c r="CE982" s="1" t="s">
        <v>598</v>
      </c>
      <c r="CF982" s="1" t="s">
        <v>3272</v>
      </c>
    </row>
    <row r="983" spans="63:84" ht="15" customHeight="1">
      <c r="BK983" s="1"/>
      <c r="BO983" s="6"/>
      <c r="BP983" s="6"/>
      <c r="BQ983" s="6"/>
      <c r="BR983" s="6"/>
      <c r="BS983" s="6"/>
      <c r="BT983" s="6"/>
      <c r="BU983" s="6"/>
      <c r="BV983" s="6"/>
      <c r="BW983" s="6"/>
      <c r="BX983" s="6"/>
      <c r="BY983" s="6"/>
      <c r="BZ983" s="6"/>
      <c r="CE983" s="1" t="s">
        <v>3271</v>
      </c>
      <c r="CF983" s="1" t="s">
        <v>3273</v>
      </c>
    </row>
    <row r="984" spans="63:84" ht="15" customHeight="1">
      <c r="BK984" s="1"/>
      <c r="BO984" s="6"/>
      <c r="BP984" s="6"/>
      <c r="BQ984" s="6"/>
      <c r="BR984" s="6"/>
      <c r="BS984" s="6"/>
      <c r="BT984" s="6"/>
      <c r="BU984" s="6"/>
      <c r="BV984" s="6"/>
      <c r="BW984" s="6"/>
      <c r="BX984" s="6"/>
      <c r="BY984" s="6"/>
      <c r="BZ984" s="6"/>
      <c r="CE984" s="1" t="s">
        <v>3272</v>
      </c>
      <c r="CF984" s="1" t="s">
        <v>3274</v>
      </c>
    </row>
    <row r="985" spans="63:84" ht="15" customHeight="1">
      <c r="BK985" s="1"/>
      <c r="BO985" s="6"/>
      <c r="BP985" s="6"/>
      <c r="BQ985" s="6"/>
      <c r="BR985" s="6"/>
      <c r="BS985" s="6"/>
      <c r="BT985" s="6"/>
      <c r="BU985" s="6"/>
      <c r="BV985" s="6"/>
      <c r="BW985" s="6"/>
      <c r="BX985" s="6"/>
      <c r="BY985" s="6"/>
      <c r="BZ985" s="6"/>
      <c r="CE985" s="1" t="s">
        <v>3273</v>
      </c>
      <c r="CF985" s="1" t="s">
        <v>3275</v>
      </c>
    </row>
    <row r="986" spans="63:84" ht="15" customHeight="1">
      <c r="BK986" s="1"/>
      <c r="BO986" s="6"/>
      <c r="BP986" s="6"/>
      <c r="BQ986" s="6"/>
      <c r="BR986" s="6"/>
      <c r="BS986" s="6"/>
      <c r="BT986" s="6"/>
      <c r="BU986" s="6"/>
      <c r="BV986" s="6"/>
      <c r="BW986" s="6"/>
      <c r="BX986" s="6"/>
      <c r="BY986" s="6"/>
      <c r="BZ986" s="6"/>
      <c r="CE986" s="1" t="s">
        <v>3274</v>
      </c>
      <c r="CF986" s="1" t="s">
        <v>3276</v>
      </c>
    </row>
    <row r="987" spans="63:84" ht="15" customHeight="1">
      <c r="BK987" s="1"/>
      <c r="BO987" s="6"/>
      <c r="BP987" s="6"/>
      <c r="BQ987" s="6"/>
      <c r="BR987" s="6"/>
      <c r="BS987" s="6"/>
      <c r="BT987" s="6"/>
      <c r="BU987" s="6"/>
      <c r="BV987" s="6"/>
      <c r="BW987" s="6"/>
      <c r="BX987" s="6"/>
      <c r="BY987" s="6"/>
      <c r="BZ987" s="6"/>
      <c r="CE987" s="1" t="s">
        <v>3275</v>
      </c>
      <c r="CF987" s="1" t="s">
        <v>3277</v>
      </c>
    </row>
    <row r="988" spans="63:84" ht="15" customHeight="1">
      <c r="BK988" s="1"/>
      <c r="BO988" s="6"/>
      <c r="BP988" s="6"/>
      <c r="BQ988" s="6"/>
      <c r="BR988" s="6"/>
      <c r="BS988" s="6"/>
      <c r="BT988" s="6"/>
      <c r="BU988" s="6"/>
      <c r="BV988" s="6"/>
      <c r="BW988" s="6"/>
      <c r="BX988" s="6"/>
      <c r="BY988" s="6"/>
      <c r="BZ988" s="6"/>
      <c r="CE988" s="1" t="s">
        <v>3276</v>
      </c>
      <c r="CF988" s="1" t="s">
        <v>3278</v>
      </c>
    </row>
    <row r="989" spans="63:84" ht="15" customHeight="1">
      <c r="BK989" s="1"/>
      <c r="BO989" s="6"/>
      <c r="BP989" s="6"/>
      <c r="BQ989" s="6"/>
      <c r="BR989" s="6"/>
      <c r="BS989" s="6"/>
      <c r="BT989" s="6"/>
      <c r="BU989" s="6"/>
      <c r="BV989" s="6"/>
      <c r="BW989" s="6"/>
      <c r="BX989" s="6"/>
      <c r="BY989" s="6"/>
      <c r="BZ989" s="6"/>
      <c r="CE989" s="1" t="s">
        <v>3277</v>
      </c>
      <c r="CF989" s="1" t="s">
        <v>3279</v>
      </c>
    </row>
    <row r="990" spans="63:84" ht="15" customHeight="1">
      <c r="BK990" s="1"/>
      <c r="BO990" s="6"/>
      <c r="BP990" s="6"/>
      <c r="BQ990" s="6"/>
      <c r="BR990" s="6"/>
      <c r="BS990" s="6"/>
      <c r="BT990" s="6"/>
      <c r="BU990" s="6"/>
      <c r="BV990" s="6"/>
      <c r="BW990" s="6"/>
      <c r="BX990" s="6"/>
      <c r="BY990" s="6"/>
      <c r="BZ990" s="6"/>
      <c r="CE990" s="1" t="s">
        <v>3278</v>
      </c>
      <c r="CF990" s="1" t="s">
        <v>3280</v>
      </c>
    </row>
    <row r="991" spans="63:84" ht="15" customHeight="1">
      <c r="BK991" s="1"/>
      <c r="BO991" s="6"/>
      <c r="BP991" s="6"/>
      <c r="BQ991" s="6"/>
      <c r="BR991" s="6"/>
      <c r="BS991" s="6"/>
      <c r="BT991" s="6"/>
      <c r="BU991" s="6"/>
      <c r="BV991" s="6"/>
      <c r="BW991" s="6"/>
      <c r="BX991" s="6"/>
      <c r="BY991" s="6"/>
      <c r="BZ991" s="6"/>
      <c r="CE991" s="1" t="s">
        <v>3279</v>
      </c>
      <c r="CF991" s="1" t="s">
        <v>3281</v>
      </c>
    </row>
    <row r="992" spans="63:84" ht="15" customHeight="1">
      <c r="BK992" s="1"/>
      <c r="BO992" s="6"/>
      <c r="BP992" s="6"/>
      <c r="BQ992" s="6"/>
      <c r="BR992" s="6"/>
      <c r="BS992" s="6"/>
      <c r="BT992" s="6"/>
      <c r="BU992" s="6"/>
      <c r="BV992" s="6"/>
      <c r="BW992" s="6"/>
      <c r="BX992" s="6"/>
      <c r="BY992" s="6"/>
      <c r="BZ992" s="6"/>
      <c r="CE992" s="1" t="s">
        <v>3280</v>
      </c>
      <c r="CF992" s="1" t="s">
        <v>3282</v>
      </c>
    </row>
    <row r="993" spans="63:84" ht="15" customHeight="1">
      <c r="BK993" s="1"/>
      <c r="BO993" s="6"/>
      <c r="BP993" s="6"/>
      <c r="BQ993" s="6"/>
      <c r="BR993" s="6"/>
      <c r="BS993" s="6"/>
      <c r="BT993" s="6"/>
      <c r="BU993" s="6"/>
      <c r="BV993" s="6"/>
      <c r="BW993" s="6"/>
      <c r="BX993" s="6"/>
      <c r="BY993" s="6"/>
      <c r="BZ993" s="6"/>
      <c r="CE993" s="1" t="s">
        <v>3281</v>
      </c>
      <c r="CF993" s="1" t="s">
        <v>3283</v>
      </c>
    </row>
    <row r="994" spans="63:84" ht="15" customHeight="1">
      <c r="BK994" s="1"/>
      <c r="BO994" s="6"/>
      <c r="BP994" s="6"/>
      <c r="BQ994" s="6"/>
      <c r="BR994" s="6"/>
      <c r="BS994" s="6"/>
      <c r="BT994" s="6"/>
      <c r="BU994" s="6"/>
      <c r="BV994" s="6"/>
      <c r="BW994" s="6"/>
      <c r="BX994" s="6"/>
      <c r="BY994" s="6"/>
      <c r="BZ994" s="6"/>
      <c r="CE994" s="1" t="s">
        <v>3282</v>
      </c>
      <c r="CF994" s="1" t="s">
        <v>3284</v>
      </c>
    </row>
    <row r="995" spans="63:84" ht="15" customHeight="1">
      <c r="BK995" s="1"/>
      <c r="BO995" s="6"/>
      <c r="BP995" s="6"/>
      <c r="BQ995" s="6"/>
      <c r="BR995" s="6"/>
      <c r="BS995" s="6"/>
      <c r="BT995" s="6"/>
      <c r="BU995" s="6"/>
      <c r="BV995" s="6"/>
      <c r="BW995" s="6"/>
      <c r="BX995" s="6"/>
      <c r="BY995" s="6"/>
      <c r="BZ995" s="6"/>
      <c r="CE995" s="1" t="s">
        <v>3283</v>
      </c>
      <c r="CF995" s="1" t="s">
        <v>3285</v>
      </c>
    </row>
    <row r="996" spans="63:84" ht="15" customHeight="1">
      <c r="BK996" s="1"/>
      <c r="BO996" s="6"/>
      <c r="BP996" s="6"/>
      <c r="BQ996" s="6"/>
      <c r="BR996" s="6"/>
      <c r="BS996" s="6"/>
      <c r="BT996" s="6"/>
      <c r="BU996" s="6"/>
      <c r="BV996" s="6"/>
      <c r="BW996" s="6"/>
      <c r="BX996" s="6"/>
      <c r="BY996" s="6"/>
      <c r="BZ996" s="6"/>
      <c r="CE996" s="1" t="s">
        <v>3284</v>
      </c>
      <c r="CF996" s="1" t="s">
        <v>3286</v>
      </c>
    </row>
    <row r="997" spans="63:84" ht="15" customHeight="1">
      <c r="BK997" s="1"/>
      <c r="BO997" s="6"/>
      <c r="BP997" s="6"/>
      <c r="BQ997" s="6"/>
      <c r="BR997" s="6"/>
      <c r="BS997" s="6"/>
      <c r="BT997" s="6"/>
      <c r="BU997" s="6"/>
      <c r="BV997" s="6"/>
      <c r="BW997" s="6"/>
      <c r="BX997" s="6"/>
      <c r="BY997" s="6"/>
      <c r="BZ997" s="6"/>
      <c r="CE997" s="1" t="s">
        <v>3285</v>
      </c>
      <c r="CF997" s="1" t="s">
        <v>3287</v>
      </c>
    </row>
    <row r="998" spans="63:84" ht="15" customHeight="1">
      <c r="BK998" s="1"/>
      <c r="BO998" s="6"/>
      <c r="BP998" s="6"/>
      <c r="BQ998" s="6"/>
      <c r="BR998" s="6"/>
      <c r="BS998" s="6"/>
      <c r="BT998" s="6"/>
      <c r="BU998" s="6"/>
      <c r="BV998" s="6"/>
      <c r="BW998" s="6"/>
      <c r="BX998" s="6"/>
      <c r="BY998" s="6"/>
      <c r="BZ998" s="6"/>
      <c r="CE998" s="1" t="s">
        <v>3286</v>
      </c>
      <c r="CF998" s="1" t="s">
        <v>3288</v>
      </c>
    </row>
    <row r="999" spans="63:84" ht="15" customHeight="1">
      <c r="BK999" s="1"/>
      <c r="BO999" s="6"/>
      <c r="BP999" s="6"/>
      <c r="BQ999" s="6"/>
      <c r="BR999" s="6"/>
      <c r="BS999" s="6"/>
      <c r="BT999" s="6"/>
      <c r="BU999" s="6"/>
      <c r="BV999" s="6"/>
      <c r="BW999" s="6"/>
      <c r="BX999" s="6"/>
      <c r="BY999" s="6"/>
      <c r="BZ999" s="6"/>
      <c r="CE999" s="1" t="s">
        <v>3287</v>
      </c>
      <c r="CF999" s="1" t="s">
        <v>3289</v>
      </c>
    </row>
    <row r="1000" spans="63:84" ht="15" customHeight="1">
      <c r="BK1000" s="1"/>
      <c r="BO1000" s="6"/>
      <c r="BP1000" s="6"/>
      <c r="BQ1000" s="6"/>
      <c r="BR1000" s="6"/>
      <c r="BS1000" s="6"/>
      <c r="BT1000" s="6"/>
      <c r="BU1000" s="6"/>
      <c r="BV1000" s="6"/>
      <c r="BW1000" s="6"/>
      <c r="BX1000" s="6"/>
      <c r="BY1000" s="6"/>
      <c r="BZ1000" s="6"/>
      <c r="CE1000" s="1" t="s">
        <v>3288</v>
      </c>
      <c r="CF1000" s="1" t="s">
        <v>3290</v>
      </c>
    </row>
    <row r="1001" spans="63:84" ht="15" customHeight="1">
      <c r="BK1001" s="1"/>
      <c r="BO1001" s="6"/>
      <c r="BP1001" s="6"/>
      <c r="BQ1001" s="6"/>
      <c r="BR1001" s="6"/>
      <c r="BS1001" s="6"/>
      <c r="BT1001" s="6"/>
      <c r="BU1001" s="6"/>
      <c r="BV1001" s="6"/>
      <c r="BW1001" s="6"/>
      <c r="BX1001" s="6"/>
      <c r="BY1001" s="6"/>
      <c r="BZ1001" s="6"/>
      <c r="CE1001" s="1" t="s">
        <v>3289</v>
      </c>
      <c r="CF1001" s="1" t="s">
        <v>3291</v>
      </c>
    </row>
    <row r="1002" spans="63:84" ht="15" customHeight="1">
      <c r="BK1002" s="1"/>
      <c r="BO1002" s="6"/>
      <c r="BP1002" s="6"/>
      <c r="BQ1002" s="6"/>
      <c r="BR1002" s="6"/>
      <c r="BS1002" s="6"/>
      <c r="BT1002" s="6"/>
      <c r="BU1002" s="6"/>
      <c r="BV1002" s="6"/>
      <c r="BW1002" s="6"/>
      <c r="BX1002" s="6"/>
      <c r="BY1002" s="6"/>
      <c r="BZ1002" s="6"/>
      <c r="CE1002" s="1" t="s">
        <v>3290</v>
      </c>
      <c r="CF1002" s="1" t="s">
        <v>3292</v>
      </c>
    </row>
    <row r="1003" spans="63:84" ht="15" customHeight="1">
      <c r="BK1003" s="1"/>
      <c r="BO1003" s="6"/>
      <c r="BP1003" s="6"/>
      <c r="BQ1003" s="6"/>
      <c r="BR1003" s="6"/>
      <c r="BS1003" s="6"/>
      <c r="BT1003" s="6"/>
      <c r="BU1003" s="6"/>
      <c r="BV1003" s="6"/>
      <c r="BW1003" s="6"/>
      <c r="BX1003" s="6"/>
      <c r="BY1003" s="6"/>
      <c r="BZ1003" s="6"/>
      <c r="CE1003" s="1" t="s">
        <v>3291</v>
      </c>
      <c r="CF1003" s="1" t="s">
        <v>3293</v>
      </c>
    </row>
    <row r="1004" spans="63:84" ht="15" customHeight="1">
      <c r="BK1004" s="1"/>
      <c r="BO1004" s="6"/>
      <c r="BP1004" s="6"/>
      <c r="BQ1004" s="6"/>
      <c r="BR1004" s="6"/>
      <c r="BS1004" s="6"/>
      <c r="BT1004" s="6"/>
      <c r="BU1004" s="6"/>
      <c r="BV1004" s="6"/>
      <c r="BW1004" s="6"/>
      <c r="BX1004" s="6"/>
      <c r="BY1004" s="6"/>
      <c r="BZ1004" s="6"/>
      <c r="CE1004" s="1" t="s">
        <v>3292</v>
      </c>
      <c r="CF1004" s="1" t="s">
        <v>3294</v>
      </c>
    </row>
    <row r="1005" spans="63:84" ht="15" customHeight="1">
      <c r="BK1005" s="1"/>
      <c r="BO1005" s="6"/>
      <c r="BP1005" s="6"/>
      <c r="BQ1005" s="6"/>
      <c r="BR1005" s="6"/>
      <c r="BS1005" s="6"/>
      <c r="BT1005" s="6"/>
      <c r="BU1005" s="6"/>
      <c r="BV1005" s="6"/>
      <c r="BW1005" s="6"/>
      <c r="BX1005" s="6"/>
      <c r="BY1005" s="6"/>
      <c r="BZ1005" s="6"/>
      <c r="CE1005" s="1" t="s">
        <v>3293</v>
      </c>
      <c r="CF1005" s="1" t="s">
        <v>3295</v>
      </c>
    </row>
    <row r="1006" spans="63:84" ht="15" customHeight="1">
      <c r="BK1006" s="1"/>
      <c r="BO1006" s="6"/>
      <c r="BP1006" s="6"/>
      <c r="BQ1006" s="6"/>
      <c r="BR1006" s="6"/>
      <c r="BS1006" s="6"/>
      <c r="BT1006" s="6"/>
      <c r="BU1006" s="6"/>
      <c r="BV1006" s="6"/>
      <c r="BW1006" s="6"/>
      <c r="BX1006" s="6"/>
      <c r="BY1006" s="6"/>
      <c r="BZ1006" s="6"/>
      <c r="CE1006" s="1" t="s">
        <v>3294</v>
      </c>
      <c r="CF1006" s="1" t="s">
        <v>3296</v>
      </c>
    </row>
    <row r="1007" spans="63:84" ht="15" customHeight="1">
      <c r="BK1007" s="1"/>
      <c r="BO1007" s="6"/>
      <c r="BP1007" s="6"/>
      <c r="BQ1007" s="6"/>
      <c r="BR1007" s="6"/>
      <c r="BS1007" s="6"/>
      <c r="BT1007" s="6"/>
      <c r="BU1007" s="6"/>
      <c r="BV1007" s="6"/>
      <c r="BW1007" s="6"/>
      <c r="BX1007" s="6"/>
      <c r="BY1007" s="6"/>
      <c r="BZ1007" s="6"/>
      <c r="CE1007" s="1" t="s">
        <v>3295</v>
      </c>
      <c r="CF1007" s="1" t="s">
        <v>3297</v>
      </c>
    </row>
    <row r="1008" spans="63:84" ht="15" customHeight="1">
      <c r="BK1008" s="1"/>
      <c r="BO1008" s="6"/>
      <c r="BP1008" s="6"/>
      <c r="BQ1008" s="6"/>
      <c r="BR1008" s="6"/>
      <c r="BS1008" s="6"/>
      <c r="BT1008" s="6"/>
      <c r="BU1008" s="6"/>
      <c r="BV1008" s="6"/>
      <c r="BW1008" s="6"/>
      <c r="BX1008" s="6"/>
      <c r="BY1008" s="6"/>
      <c r="BZ1008" s="6"/>
      <c r="CE1008" s="1" t="s">
        <v>3296</v>
      </c>
      <c r="CF1008" s="1" t="s">
        <v>543</v>
      </c>
    </row>
    <row r="1009" spans="63:84" ht="15" customHeight="1">
      <c r="BK1009" s="1"/>
      <c r="BO1009" s="6"/>
      <c r="BP1009" s="6"/>
      <c r="BQ1009" s="6"/>
      <c r="BR1009" s="6"/>
      <c r="BS1009" s="6"/>
      <c r="BT1009" s="6"/>
      <c r="BU1009" s="6"/>
      <c r="BV1009" s="6"/>
      <c r="BW1009" s="6"/>
      <c r="BX1009" s="6"/>
      <c r="BY1009" s="6"/>
      <c r="BZ1009" s="6"/>
      <c r="CE1009" s="1" t="s">
        <v>3297</v>
      </c>
      <c r="CF1009" s="1" t="s">
        <v>599</v>
      </c>
    </row>
    <row r="1010" spans="63:84" ht="15" customHeight="1">
      <c r="BK1010" s="1"/>
      <c r="BO1010" s="6"/>
      <c r="BP1010" s="6"/>
      <c r="BQ1010" s="6"/>
      <c r="BR1010" s="6"/>
      <c r="BS1010" s="6"/>
      <c r="BT1010" s="6"/>
      <c r="BU1010" s="6"/>
      <c r="BV1010" s="6"/>
      <c r="BW1010" s="6"/>
      <c r="BX1010" s="6"/>
      <c r="BY1010" s="6"/>
      <c r="BZ1010" s="6"/>
      <c r="CE1010" s="1" t="s">
        <v>543</v>
      </c>
      <c r="CF1010" s="1" t="s">
        <v>3298</v>
      </c>
    </row>
    <row r="1011" spans="63:84" ht="15" customHeight="1">
      <c r="BK1011" s="1"/>
      <c r="BO1011" s="6"/>
      <c r="BP1011" s="6"/>
      <c r="BQ1011" s="6"/>
      <c r="BR1011" s="6"/>
      <c r="BS1011" s="6"/>
      <c r="BT1011" s="6"/>
      <c r="BU1011" s="6"/>
      <c r="BV1011" s="6"/>
      <c r="BW1011" s="6"/>
      <c r="BX1011" s="6"/>
      <c r="BY1011" s="6"/>
      <c r="BZ1011" s="6"/>
      <c r="CE1011" s="1" t="s">
        <v>599</v>
      </c>
      <c r="CF1011" s="1" t="s">
        <v>3299</v>
      </c>
    </row>
    <row r="1012" spans="63:84" ht="15" customHeight="1">
      <c r="BK1012" s="1"/>
      <c r="BO1012" s="6"/>
      <c r="BP1012" s="6"/>
      <c r="BQ1012" s="6"/>
      <c r="BR1012" s="6"/>
      <c r="BS1012" s="6"/>
      <c r="BT1012" s="6"/>
      <c r="BU1012" s="6"/>
      <c r="BV1012" s="6"/>
      <c r="BW1012" s="6"/>
      <c r="BX1012" s="6"/>
      <c r="BY1012" s="6"/>
      <c r="BZ1012" s="6"/>
      <c r="CE1012" s="1" t="s">
        <v>3298</v>
      </c>
      <c r="CF1012" s="1" t="s">
        <v>3300</v>
      </c>
    </row>
    <row r="1013" spans="63:84" ht="15" customHeight="1">
      <c r="BK1013" s="1"/>
      <c r="BO1013" s="6"/>
      <c r="BP1013" s="6"/>
      <c r="BQ1013" s="6"/>
      <c r="BR1013" s="6"/>
      <c r="BS1013" s="6"/>
      <c r="BT1013" s="6"/>
      <c r="BU1013" s="6"/>
      <c r="BV1013" s="6"/>
      <c r="BW1013" s="6"/>
      <c r="BX1013" s="6"/>
      <c r="BY1013" s="6"/>
      <c r="BZ1013" s="6"/>
      <c r="CE1013" s="1" t="s">
        <v>3299</v>
      </c>
      <c r="CF1013" s="1" t="s">
        <v>3301</v>
      </c>
    </row>
    <row r="1014" spans="63:84" ht="15" customHeight="1">
      <c r="BK1014" s="1"/>
      <c r="BO1014" s="6"/>
      <c r="BP1014" s="6"/>
      <c r="BQ1014" s="6"/>
      <c r="BR1014" s="6"/>
      <c r="BS1014" s="6"/>
      <c r="BT1014" s="6"/>
      <c r="BU1014" s="6"/>
      <c r="BV1014" s="6"/>
      <c r="BW1014" s="6"/>
      <c r="BX1014" s="6"/>
      <c r="BY1014" s="6"/>
      <c r="BZ1014" s="6"/>
      <c r="CE1014" s="1" t="s">
        <v>3300</v>
      </c>
      <c r="CF1014" s="1" t="s">
        <v>3302</v>
      </c>
    </row>
    <row r="1015" spans="63:84" ht="15" customHeight="1">
      <c r="BK1015" s="1"/>
      <c r="BO1015" s="6"/>
      <c r="BP1015" s="6"/>
      <c r="BQ1015" s="6"/>
      <c r="BR1015" s="6"/>
      <c r="BS1015" s="6"/>
      <c r="BT1015" s="6"/>
      <c r="BU1015" s="6"/>
      <c r="BV1015" s="6"/>
      <c r="BW1015" s="6"/>
      <c r="BX1015" s="6"/>
      <c r="BY1015" s="6"/>
      <c r="BZ1015" s="6"/>
      <c r="CE1015" s="1" t="s">
        <v>3301</v>
      </c>
      <c r="CF1015" s="1" t="s">
        <v>3303</v>
      </c>
    </row>
    <row r="1016" spans="63:84" ht="15" customHeight="1">
      <c r="BK1016" s="1"/>
      <c r="BO1016" s="6"/>
      <c r="BP1016" s="6"/>
      <c r="BQ1016" s="6"/>
      <c r="BR1016" s="6"/>
      <c r="BS1016" s="6"/>
      <c r="BT1016" s="6"/>
      <c r="BU1016" s="6"/>
      <c r="BV1016" s="6"/>
      <c r="BW1016" s="6"/>
      <c r="BX1016" s="6"/>
      <c r="BY1016" s="6"/>
      <c r="BZ1016" s="6"/>
      <c r="CE1016" s="1" t="s">
        <v>3302</v>
      </c>
      <c r="CF1016" s="1" t="s">
        <v>3304</v>
      </c>
    </row>
    <row r="1017" spans="63:84" ht="15" customHeight="1">
      <c r="BK1017" s="1"/>
      <c r="BO1017" s="6"/>
      <c r="BP1017" s="6"/>
      <c r="BQ1017" s="6"/>
      <c r="BR1017" s="6"/>
      <c r="BS1017" s="6"/>
      <c r="BT1017" s="6"/>
      <c r="BU1017" s="6"/>
      <c r="BV1017" s="6"/>
      <c r="BW1017" s="6"/>
      <c r="BX1017" s="6"/>
      <c r="BY1017" s="6"/>
      <c r="BZ1017" s="6"/>
      <c r="CE1017" s="1" t="s">
        <v>3303</v>
      </c>
      <c r="CF1017" s="1" t="s">
        <v>3305</v>
      </c>
    </row>
    <row r="1018" spans="63:84" ht="15" customHeight="1">
      <c r="BK1018" s="1"/>
      <c r="BO1018" s="6"/>
      <c r="BP1018" s="6"/>
      <c r="BQ1018" s="6"/>
      <c r="BR1018" s="6"/>
      <c r="BS1018" s="6"/>
      <c r="BT1018" s="6"/>
      <c r="BU1018" s="6"/>
      <c r="BV1018" s="6"/>
      <c r="BW1018" s="6"/>
      <c r="BX1018" s="6"/>
      <c r="BY1018" s="6"/>
      <c r="BZ1018" s="6"/>
      <c r="CE1018" s="1" t="s">
        <v>3304</v>
      </c>
      <c r="CF1018" s="1" t="s">
        <v>3306</v>
      </c>
    </row>
    <row r="1019" spans="63:84" ht="15" customHeight="1">
      <c r="BK1019" s="1"/>
      <c r="BO1019" s="6"/>
      <c r="BP1019" s="6"/>
      <c r="BQ1019" s="6"/>
      <c r="BR1019" s="6"/>
      <c r="BS1019" s="6"/>
      <c r="BT1019" s="6"/>
      <c r="BU1019" s="6"/>
      <c r="BV1019" s="6"/>
      <c r="BW1019" s="6"/>
      <c r="BX1019" s="6"/>
      <c r="BY1019" s="6"/>
      <c r="BZ1019" s="6"/>
      <c r="CE1019" s="1" t="s">
        <v>3305</v>
      </c>
      <c r="CF1019" s="1" t="s">
        <v>3307</v>
      </c>
    </row>
    <row r="1020" spans="63:84" ht="15" customHeight="1">
      <c r="BK1020" s="1"/>
      <c r="BO1020" s="6"/>
      <c r="BP1020" s="6"/>
      <c r="BQ1020" s="6"/>
      <c r="BR1020" s="6"/>
      <c r="BS1020" s="6"/>
      <c r="BT1020" s="6"/>
      <c r="BU1020" s="6"/>
      <c r="BV1020" s="6"/>
      <c r="BW1020" s="6"/>
      <c r="BX1020" s="6"/>
      <c r="BY1020" s="6"/>
      <c r="BZ1020" s="6"/>
      <c r="CE1020" s="1" t="s">
        <v>3306</v>
      </c>
      <c r="CF1020" s="1" t="s">
        <v>3308</v>
      </c>
    </row>
    <row r="1021" spans="63:84" ht="15" customHeight="1">
      <c r="BK1021" s="1"/>
      <c r="BO1021" s="6"/>
      <c r="BP1021" s="6"/>
      <c r="BQ1021" s="6"/>
      <c r="BR1021" s="6"/>
      <c r="BS1021" s="6"/>
      <c r="BT1021" s="6"/>
      <c r="BU1021" s="6"/>
      <c r="BV1021" s="6"/>
      <c r="BW1021" s="6"/>
      <c r="BX1021" s="6"/>
      <c r="BY1021" s="6"/>
      <c r="BZ1021" s="6"/>
      <c r="CE1021" s="1" t="s">
        <v>3307</v>
      </c>
      <c r="CF1021" s="1" t="s">
        <v>3309</v>
      </c>
    </row>
    <row r="1022" spans="63:84" ht="15" customHeight="1">
      <c r="BK1022" s="1"/>
      <c r="BO1022" s="6"/>
      <c r="BP1022" s="6"/>
      <c r="BQ1022" s="6"/>
      <c r="BR1022" s="6"/>
      <c r="BS1022" s="6"/>
      <c r="BT1022" s="6"/>
      <c r="BU1022" s="6"/>
      <c r="BV1022" s="6"/>
      <c r="BW1022" s="6"/>
      <c r="BX1022" s="6"/>
      <c r="BY1022" s="6"/>
      <c r="BZ1022" s="6"/>
      <c r="CE1022" s="1" t="s">
        <v>3308</v>
      </c>
      <c r="CF1022" s="1" t="s">
        <v>3310</v>
      </c>
    </row>
    <row r="1023" spans="63:84" ht="15" customHeight="1">
      <c r="BK1023" s="1"/>
      <c r="BO1023" s="6"/>
      <c r="BP1023" s="6"/>
      <c r="BQ1023" s="6"/>
      <c r="BR1023" s="6"/>
      <c r="BS1023" s="6"/>
      <c r="BT1023" s="6"/>
      <c r="BU1023" s="6"/>
      <c r="BV1023" s="6"/>
      <c r="BW1023" s="6"/>
      <c r="BX1023" s="6"/>
      <c r="BY1023" s="6"/>
      <c r="BZ1023" s="6"/>
      <c r="CE1023" s="1" t="s">
        <v>3309</v>
      </c>
      <c r="CF1023" s="1" t="s">
        <v>3311</v>
      </c>
    </row>
    <row r="1024" spans="63:84" ht="15" customHeight="1">
      <c r="BK1024" s="1"/>
      <c r="BO1024" s="6"/>
      <c r="BP1024" s="6"/>
      <c r="BQ1024" s="6"/>
      <c r="BR1024" s="6"/>
      <c r="BS1024" s="6"/>
      <c r="BT1024" s="6"/>
      <c r="BU1024" s="6"/>
      <c r="BV1024" s="6"/>
      <c r="BW1024" s="6"/>
      <c r="BX1024" s="6"/>
      <c r="BY1024" s="6"/>
      <c r="BZ1024" s="6"/>
      <c r="CE1024" s="1" t="s">
        <v>3310</v>
      </c>
      <c r="CF1024" s="1" t="s">
        <v>3312</v>
      </c>
    </row>
    <row r="1025" spans="63:84" ht="15" customHeight="1">
      <c r="BK1025" s="1"/>
      <c r="BO1025" s="6"/>
      <c r="BP1025" s="6"/>
      <c r="BQ1025" s="6"/>
      <c r="BR1025" s="6"/>
      <c r="BS1025" s="6"/>
      <c r="BT1025" s="6"/>
      <c r="BU1025" s="6"/>
      <c r="BV1025" s="6"/>
      <c r="BW1025" s="6"/>
      <c r="BX1025" s="6"/>
      <c r="BY1025" s="6"/>
      <c r="BZ1025" s="6"/>
      <c r="CE1025" s="1" t="s">
        <v>3311</v>
      </c>
      <c r="CF1025" s="1" t="s">
        <v>3313</v>
      </c>
    </row>
    <row r="1026" spans="63:84" ht="15" customHeight="1">
      <c r="BK1026" s="1"/>
      <c r="BO1026" s="6"/>
      <c r="BP1026" s="6"/>
      <c r="BQ1026" s="6"/>
      <c r="BR1026" s="6"/>
      <c r="BS1026" s="6"/>
      <c r="BT1026" s="6"/>
      <c r="BU1026" s="6"/>
      <c r="BV1026" s="6"/>
      <c r="BW1026" s="6"/>
      <c r="BX1026" s="6"/>
      <c r="BY1026" s="6"/>
      <c r="BZ1026" s="6"/>
      <c r="CE1026" s="1" t="s">
        <v>3312</v>
      </c>
      <c r="CF1026" s="1" t="s">
        <v>3314</v>
      </c>
    </row>
    <row r="1027" spans="63:84" ht="15" customHeight="1">
      <c r="BK1027" s="1"/>
      <c r="BO1027" s="6"/>
      <c r="BP1027" s="6"/>
      <c r="BQ1027" s="6"/>
      <c r="BR1027" s="6"/>
      <c r="BS1027" s="6"/>
      <c r="BT1027" s="6"/>
      <c r="BU1027" s="6"/>
      <c r="BV1027" s="6"/>
      <c r="BW1027" s="6"/>
      <c r="BX1027" s="6"/>
      <c r="BY1027" s="6"/>
      <c r="BZ1027" s="6"/>
      <c r="CE1027" s="1" t="s">
        <v>3313</v>
      </c>
      <c r="CF1027" s="1" t="s">
        <v>3315</v>
      </c>
    </row>
    <row r="1028" spans="63:84" ht="15" customHeight="1">
      <c r="BK1028" s="1"/>
      <c r="BO1028" s="6"/>
      <c r="BP1028" s="6"/>
      <c r="BQ1028" s="6"/>
      <c r="BR1028" s="6"/>
      <c r="BS1028" s="6"/>
      <c r="BT1028" s="6"/>
      <c r="BU1028" s="6"/>
      <c r="BV1028" s="6"/>
      <c r="BW1028" s="6"/>
      <c r="BX1028" s="6"/>
      <c r="BY1028" s="6"/>
      <c r="BZ1028" s="6"/>
      <c r="CE1028" s="1" t="s">
        <v>3314</v>
      </c>
      <c r="CF1028" s="1" t="s">
        <v>3316</v>
      </c>
    </row>
    <row r="1029" spans="63:84" ht="15" customHeight="1">
      <c r="BK1029" s="1"/>
      <c r="BO1029" s="6"/>
      <c r="BP1029" s="6"/>
      <c r="BQ1029" s="6"/>
      <c r="BR1029" s="6"/>
      <c r="BS1029" s="6"/>
      <c r="BT1029" s="6"/>
      <c r="BU1029" s="6"/>
      <c r="BV1029" s="6"/>
      <c r="BW1029" s="6"/>
      <c r="BX1029" s="6"/>
      <c r="BY1029" s="6"/>
      <c r="BZ1029" s="6"/>
      <c r="CE1029" s="1" t="s">
        <v>3315</v>
      </c>
      <c r="CF1029" s="1" t="s">
        <v>3317</v>
      </c>
    </row>
    <row r="1030" spans="63:84" ht="15" customHeight="1">
      <c r="BK1030" s="1"/>
      <c r="BO1030" s="6"/>
      <c r="BP1030" s="6"/>
      <c r="BQ1030" s="6"/>
      <c r="BR1030" s="6"/>
      <c r="BS1030" s="6"/>
      <c r="BT1030" s="6"/>
      <c r="BU1030" s="6"/>
      <c r="BV1030" s="6"/>
      <c r="BW1030" s="6"/>
      <c r="BX1030" s="6"/>
      <c r="BY1030" s="6"/>
      <c r="BZ1030" s="6"/>
      <c r="CE1030" s="1" t="s">
        <v>3316</v>
      </c>
      <c r="CF1030" s="1" t="s">
        <v>3318</v>
      </c>
    </row>
    <row r="1031" spans="63:84" ht="15" customHeight="1">
      <c r="BK1031" s="1"/>
      <c r="BO1031" s="6"/>
      <c r="BP1031" s="6"/>
      <c r="BQ1031" s="6"/>
      <c r="BR1031" s="6"/>
      <c r="BS1031" s="6"/>
      <c r="BT1031" s="6"/>
      <c r="BU1031" s="6"/>
      <c r="BV1031" s="6"/>
      <c r="BW1031" s="6"/>
      <c r="BX1031" s="6"/>
      <c r="BY1031" s="6"/>
      <c r="BZ1031" s="6"/>
      <c r="CE1031" s="1" t="s">
        <v>3317</v>
      </c>
      <c r="CF1031" s="1" t="s">
        <v>3319</v>
      </c>
    </row>
    <row r="1032" spans="63:84" ht="15" customHeight="1">
      <c r="BK1032" s="1"/>
      <c r="BO1032" s="6"/>
      <c r="BP1032" s="6"/>
      <c r="BQ1032" s="6"/>
      <c r="BR1032" s="6"/>
      <c r="BS1032" s="6"/>
      <c r="BT1032" s="6"/>
      <c r="BU1032" s="6"/>
      <c r="BV1032" s="6"/>
      <c r="BW1032" s="6"/>
      <c r="BX1032" s="6"/>
      <c r="BY1032" s="6"/>
      <c r="BZ1032" s="6"/>
      <c r="CE1032" s="1" t="s">
        <v>3318</v>
      </c>
      <c r="CF1032" s="1" t="s">
        <v>3320</v>
      </c>
    </row>
    <row r="1033" spans="63:84" ht="15" customHeight="1">
      <c r="BK1033" s="1"/>
      <c r="BO1033" s="6"/>
      <c r="BP1033" s="6"/>
      <c r="BQ1033" s="6"/>
      <c r="BR1033" s="6"/>
      <c r="BS1033" s="6"/>
      <c r="BT1033" s="6"/>
      <c r="BU1033" s="6"/>
      <c r="BV1033" s="6"/>
      <c r="BW1033" s="6"/>
      <c r="BX1033" s="6"/>
      <c r="BY1033" s="6"/>
      <c r="BZ1033" s="6"/>
      <c r="CE1033" s="1" t="s">
        <v>3319</v>
      </c>
      <c r="CF1033" s="1" t="s">
        <v>3321</v>
      </c>
    </row>
    <row r="1034" spans="63:84" ht="15" customHeight="1">
      <c r="BK1034" s="1"/>
      <c r="BO1034" s="6"/>
      <c r="BP1034" s="6"/>
      <c r="BQ1034" s="6"/>
      <c r="BR1034" s="6"/>
      <c r="BS1034" s="6"/>
      <c r="BT1034" s="6"/>
      <c r="BU1034" s="6"/>
      <c r="BV1034" s="6"/>
      <c r="BW1034" s="6"/>
      <c r="BX1034" s="6"/>
      <c r="BY1034" s="6"/>
      <c r="BZ1034" s="6"/>
      <c r="CE1034" s="1" t="s">
        <v>3320</v>
      </c>
      <c r="CF1034" s="1" t="s">
        <v>3322</v>
      </c>
    </row>
    <row r="1035" spans="63:84" ht="15" customHeight="1">
      <c r="BK1035" s="1"/>
      <c r="BO1035" s="6"/>
      <c r="BP1035" s="6"/>
      <c r="BQ1035" s="6"/>
      <c r="BR1035" s="6"/>
      <c r="BS1035" s="6"/>
      <c r="BT1035" s="6"/>
      <c r="BU1035" s="6"/>
      <c r="BV1035" s="6"/>
      <c r="BW1035" s="6"/>
      <c r="BX1035" s="6"/>
      <c r="BY1035" s="6"/>
      <c r="BZ1035" s="6"/>
      <c r="CE1035" s="1" t="s">
        <v>3321</v>
      </c>
      <c r="CF1035" s="1" t="s">
        <v>3323</v>
      </c>
    </row>
    <row r="1036" spans="63:84" ht="15" customHeight="1">
      <c r="BK1036" s="1"/>
      <c r="BO1036" s="6"/>
      <c r="BP1036" s="6"/>
      <c r="BQ1036" s="6"/>
      <c r="BR1036" s="6"/>
      <c r="BS1036" s="6"/>
      <c r="BT1036" s="6"/>
      <c r="BU1036" s="6"/>
      <c r="BV1036" s="6"/>
      <c r="BW1036" s="6"/>
      <c r="BX1036" s="6"/>
      <c r="BY1036" s="6"/>
      <c r="BZ1036" s="6"/>
      <c r="CE1036" s="1" t="s">
        <v>3322</v>
      </c>
      <c r="CF1036" s="1" t="s">
        <v>3324</v>
      </c>
    </row>
    <row r="1037" spans="63:84" ht="15" customHeight="1">
      <c r="BK1037" s="1"/>
      <c r="BO1037" s="6"/>
      <c r="BP1037" s="6"/>
      <c r="BQ1037" s="6"/>
      <c r="BR1037" s="6"/>
      <c r="BS1037" s="6"/>
      <c r="BT1037" s="6"/>
      <c r="BU1037" s="6"/>
      <c r="BV1037" s="6"/>
      <c r="BW1037" s="6"/>
      <c r="BX1037" s="6"/>
      <c r="BY1037" s="6"/>
      <c r="BZ1037" s="6"/>
      <c r="CE1037" s="1" t="s">
        <v>3323</v>
      </c>
      <c r="CF1037" s="1" t="s">
        <v>3325</v>
      </c>
    </row>
    <row r="1038" spans="63:84" ht="15" customHeight="1">
      <c r="BK1038" s="1"/>
      <c r="BO1038" s="6"/>
      <c r="BP1038" s="6"/>
      <c r="BQ1038" s="6"/>
      <c r="BR1038" s="6"/>
      <c r="BS1038" s="6"/>
      <c r="BT1038" s="6"/>
      <c r="BU1038" s="6"/>
      <c r="BV1038" s="6"/>
      <c r="BW1038" s="6"/>
      <c r="BX1038" s="6"/>
      <c r="BY1038" s="6"/>
      <c r="BZ1038" s="6"/>
      <c r="CE1038" s="1" t="s">
        <v>3324</v>
      </c>
      <c r="CF1038" s="1" t="s">
        <v>3326</v>
      </c>
    </row>
    <row r="1039" spans="63:84" ht="15" customHeight="1">
      <c r="BK1039" s="1"/>
      <c r="BO1039" s="6"/>
      <c r="BP1039" s="6"/>
      <c r="BQ1039" s="6"/>
      <c r="BR1039" s="6"/>
      <c r="BS1039" s="6"/>
      <c r="BT1039" s="6"/>
      <c r="BU1039" s="6"/>
      <c r="BV1039" s="6"/>
      <c r="BW1039" s="6"/>
      <c r="BX1039" s="6"/>
      <c r="BY1039" s="6"/>
      <c r="BZ1039" s="6"/>
      <c r="CE1039" s="1" t="s">
        <v>3325</v>
      </c>
      <c r="CF1039" s="1" t="s">
        <v>3327</v>
      </c>
    </row>
    <row r="1040" spans="63:84" ht="15" customHeight="1">
      <c r="BK1040" s="1"/>
      <c r="BO1040" s="6"/>
      <c r="BP1040" s="6"/>
      <c r="BQ1040" s="6"/>
      <c r="BR1040" s="6"/>
      <c r="BS1040" s="6"/>
      <c r="BT1040" s="6"/>
      <c r="BU1040" s="6"/>
      <c r="BV1040" s="6"/>
      <c r="BW1040" s="6"/>
      <c r="BX1040" s="6"/>
      <c r="BY1040" s="6"/>
      <c r="BZ1040" s="6"/>
      <c r="CE1040" s="1" t="s">
        <v>3326</v>
      </c>
      <c r="CF1040" s="1" t="s">
        <v>3328</v>
      </c>
    </row>
    <row r="1041" spans="63:84" ht="15" customHeight="1">
      <c r="BK1041" s="1"/>
      <c r="BO1041" s="6"/>
      <c r="BP1041" s="6"/>
      <c r="BQ1041" s="6"/>
      <c r="BR1041" s="6"/>
      <c r="BS1041" s="6"/>
      <c r="BT1041" s="6"/>
      <c r="BU1041" s="6"/>
      <c r="BV1041" s="6"/>
      <c r="BW1041" s="6"/>
      <c r="BX1041" s="6"/>
      <c r="BY1041" s="6"/>
      <c r="BZ1041" s="6"/>
      <c r="CE1041" s="1" t="s">
        <v>3327</v>
      </c>
      <c r="CF1041" s="1" t="s">
        <v>3329</v>
      </c>
    </row>
    <row r="1042" spans="63:84" ht="15" customHeight="1">
      <c r="BK1042" s="1"/>
      <c r="BO1042" s="6"/>
      <c r="BP1042" s="6"/>
      <c r="BQ1042" s="6"/>
      <c r="BR1042" s="6"/>
      <c r="BS1042" s="6"/>
      <c r="BT1042" s="6"/>
      <c r="BU1042" s="6"/>
      <c r="BV1042" s="6"/>
      <c r="BW1042" s="6"/>
      <c r="BX1042" s="6"/>
      <c r="BY1042" s="6"/>
      <c r="BZ1042" s="6"/>
      <c r="CE1042" s="1" t="s">
        <v>3328</v>
      </c>
      <c r="CF1042" s="1" t="s">
        <v>3330</v>
      </c>
    </row>
    <row r="1043" spans="63:84" ht="15" customHeight="1">
      <c r="BK1043" s="1"/>
      <c r="BO1043" s="6"/>
      <c r="BP1043" s="6"/>
      <c r="BQ1043" s="6"/>
      <c r="BR1043" s="6"/>
      <c r="BS1043" s="6"/>
      <c r="BT1043" s="6"/>
      <c r="BU1043" s="6"/>
      <c r="BV1043" s="6"/>
      <c r="BW1043" s="6"/>
      <c r="BX1043" s="6"/>
      <c r="BY1043" s="6"/>
      <c r="BZ1043" s="6"/>
      <c r="CE1043" s="1" t="s">
        <v>3329</v>
      </c>
      <c r="CF1043" s="1" t="s">
        <v>3331</v>
      </c>
    </row>
    <row r="1044" spans="63:84" ht="15" customHeight="1">
      <c r="BK1044" s="1"/>
      <c r="BO1044" s="6"/>
      <c r="BP1044" s="6"/>
      <c r="BQ1044" s="6"/>
      <c r="BR1044" s="6"/>
      <c r="BS1044" s="6"/>
      <c r="BT1044" s="6"/>
      <c r="BU1044" s="6"/>
      <c r="BV1044" s="6"/>
      <c r="BW1044" s="6"/>
      <c r="BX1044" s="6"/>
      <c r="BY1044" s="6"/>
      <c r="BZ1044" s="6"/>
      <c r="CE1044" s="1" t="s">
        <v>3330</v>
      </c>
      <c r="CF1044" s="1" t="s">
        <v>3332</v>
      </c>
    </row>
    <row r="1045" spans="63:84" ht="15" customHeight="1">
      <c r="BK1045" s="1"/>
      <c r="BO1045" s="6"/>
      <c r="BP1045" s="6"/>
      <c r="BQ1045" s="6"/>
      <c r="BR1045" s="6"/>
      <c r="BS1045" s="6"/>
      <c r="BT1045" s="6"/>
      <c r="BU1045" s="6"/>
      <c r="BV1045" s="6"/>
      <c r="BW1045" s="6"/>
      <c r="BX1045" s="6"/>
      <c r="BY1045" s="6"/>
      <c r="BZ1045" s="6"/>
      <c r="CE1045" s="1" t="s">
        <v>3331</v>
      </c>
      <c r="CF1045" s="1" t="s">
        <v>3333</v>
      </c>
    </row>
    <row r="1046" spans="63:84" ht="15" customHeight="1">
      <c r="BK1046" s="1"/>
      <c r="BO1046" s="6"/>
      <c r="BP1046" s="6"/>
      <c r="BQ1046" s="6"/>
      <c r="BR1046" s="6"/>
      <c r="BS1046" s="6"/>
      <c r="BT1046" s="6"/>
      <c r="BU1046" s="6"/>
      <c r="BV1046" s="6"/>
      <c r="BW1046" s="6"/>
      <c r="BX1046" s="6"/>
      <c r="BY1046" s="6"/>
      <c r="BZ1046" s="6"/>
      <c r="CE1046" s="1" t="s">
        <v>3332</v>
      </c>
      <c r="CF1046" s="1" t="s">
        <v>3334</v>
      </c>
    </row>
    <row r="1047" spans="63:84" ht="15" customHeight="1">
      <c r="BK1047" s="1"/>
      <c r="BO1047" s="6"/>
      <c r="BP1047" s="6"/>
      <c r="BQ1047" s="6"/>
      <c r="BR1047" s="6"/>
      <c r="BS1047" s="6"/>
      <c r="BT1047" s="6"/>
      <c r="BU1047" s="6"/>
      <c r="BV1047" s="6"/>
      <c r="BW1047" s="6"/>
      <c r="BX1047" s="6"/>
      <c r="BY1047" s="6"/>
      <c r="BZ1047" s="6"/>
      <c r="CE1047" s="1" t="s">
        <v>3333</v>
      </c>
      <c r="CF1047" s="1" t="s">
        <v>3335</v>
      </c>
    </row>
    <row r="1048" spans="63:84" ht="15" customHeight="1">
      <c r="BK1048" s="1"/>
      <c r="BO1048" s="6"/>
      <c r="BP1048" s="6"/>
      <c r="BQ1048" s="6"/>
      <c r="BR1048" s="6"/>
      <c r="BS1048" s="6"/>
      <c r="BT1048" s="6"/>
      <c r="BU1048" s="6"/>
      <c r="BV1048" s="6"/>
      <c r="BW1048" s="6"/>
      <c r="BX1048" s="6"/>
      <c r="BY1048" s="6"/>
      <c r="BZ1048" s="6"/>
      <c r="CE1048" s="1" t="s">
        <v>3334</v>
      </c>
      <c r="CF1048" s="1" t="s">
        <v>3336</v>
      </c>
    </row>
    <row r="1049" spans="63:84" ht="15" customHeight="1">
      <c r="BK1049" s="1"/>
      <c r="BO1049" s="6"/>
      <c r="BP1049" s="6"/>
      <c r="BQ1049" s="6"/>
      <c r="BR1049" s="6"/>
      <c r="BS1049" s="6"/>
      <c r="BT1049" s="6"/>
      <c r="BU1049" s="6"/>
      <c r="BV1049" s="6"/>
      <c r="BW1049" s="6"/>
      <c r="BX1049" s="6"/>
      <c r="BY1049" s="6"/>
      <c r="BZ1049" s="6"/>
      <c r="CE1049" s="1" t="s">
        <v>3335</v>
      </c>
      <c r="CF1049" s="1" t="s">
        <v>3337</v>
      </c>
    </row>
    <row r="1050" spans="63:84" ht="15" customHeight="1">
      <c r="BK1050" s="1"/>
      <c r="BO1050" s="6"/>
      <c r="BP1050" s="6"/>
      <c r="BQ1050" s="6"/>
      <c r="BR1050" s="6"/>
      <c r="BS1050" s="6"/>
      <c r="BT1050" s="6"/>
      <c r="BU1050" s="6"/>
      <c r="BV1050" s="6"/>
      <c r="BW1050" s="6"/>
      <c r="BX1050" s="6"/>
      <c r="BY1050" s="6"/>
      <c r="BZ1050" s="6"/>
      <c r="CE1050" s="1" t="s">
        <v>3336</v>
      </c>
      <c r="CF1050" s="1" t="s">
        <v>3338</v>
      </c>
    </row>
    <row r="1051" spans="63:84" ht="15" customHeight="1">
      <c r="BK1051" s="1"/>
      <c r="BO1051" s="6"/>
      <c r="BP1051" s="6"/>
      <c r="BQ1051" s="6"/>
      <c r="BR1051" s="6"/>
      <c r="BS1051" s="6"/>
      <c r="BT1051" s="6"/>
      <c r="BU1051" s="6"/>
      <c r="BV1051" s="6"/>
      <c r="BW1051" s="6"/>
      <c r="BX1051" s="6"/>
      <c r="BY1051" s="6"/>
      <c r="BZ1051" s="6"/>
      <c r="CE1051" s="1" t="s">
        <v>3337</v>
      </c>
      <c r="CF1051" s="1" t="s">
        <v>3339</v>
      </c>
    </row>
    <row r="1052" spans="63:84" ht="15" customHeight="1">
      <c r="BK1052" s="1"/>
      <c r="BO1052" s="6"/>
      <c r="BP1052" s="6"/>
      <c r="BQ1052" s="6"/>
      <c r="BR1052" s="6"/>
      <c r="BS1052" s="6"/>
      <c r="BT1052" s="6"/>
      <c r="BU1052" s="6"/>
      <c r="BV1052" s="6"/>
      <c r="BW1052" s="6"/>
      <c r="BX1052" s="6"/>
      <c r="BY1052" s="6"/>
      <c r="BZ1052" s="6"/>
      <c r="CE1052" s="1" t="s">
        <v>3338</v>
      </c>
      <c r="CF1052" s="1" t="s">
        <v>3340</v>
      </c>
    </row>
    <row r="1053" spans="63:84" ht="15" customHeight="1">
      <c r="BK1053" s="1"/>
      <c r="BO1053" s="6"/>
      <c r="BP1053" s="6"/>
      <c r="BQ1053" s="6"/>
      <c r="BR1053" s="6"/>
      <c r="BS1053" s="6"/>
      <c r="BT1053" s="6"/>
      <c r="BU1053" s="6"/>
      <c r="BV1053" s="6"/>
      <c r="BW1053" s="6"/>
      <c r="BX1053" s="6"/>
      <c r="BY1053" s="6"/>
      <c r="BZ1053" s="6"/>
      <c r="CE1053" s="1" t="s">
        <v>3339</v>
      </c>
      <c r="CF1053" s="1" t="s">
        <v>3341</v>
      </c>
    </row>
    <row r="1054" spans="63:84" ht="15" customHeight="1">
      <c r="BK1054" s="1"/>
      <c r="BO1054" s="6"/>
      <c r="BP1054" s="6"/>
      <c r="BQ1054" s="6"/>
      <c r="BR1054" s="6"/>
      <c r="BS1054" s="6"/>
      <c r="BT1054" s="6"/>
      <c r="BU1054" s="6"/>
      <c r="BV1054" s="6"/>
      <c r="BW1054" s="6"/>
      <c r="BX1054" s="6"/>
      <c r="BY1054" s="6"/>
      <c r="BZ1054" s="6"/>
      <c r="CE1054" s="1" t="s">
        <v>3340</v>
      </c>
      <c r="CF1054" s="1" t="s">
        <v>3342</v>
      </c>
    </row>
    <row r="1055" spans="63:84" ht="15" customHeight="1">
      <c r="BK1055" s="1"/>
      <c r="BO1055" s="6"/>
      <c r="BP1055" s="6"/>
      <c r="BQ1055" s="6"/>
      <c r="BR1055" s="6"/>
      <c r="BS1055" s="6"/>
      <c r="BT1055" s="6"/>
      <c r="BU1055" s="6"/>
      <c r="BV1055" s="6"/>
      <c r="BW1055" s="6"/>
      <c r="BX1055" s="6"/>
      <c r="BY1055" s="6"/>
      <c r="BZ1055" s="6"/>
      <c r="CE1055" s="1" t="s">
        <v>3341</v>
      </c>
      <c r="CF1055" s="1" t="s">
        <v>3343</v>
      </c>
    </row>
    <row r="1056" spans="63:84" ht="15" customHeight="1">
      <c r="BK1056" s="1"/>
      <c r="BO1056" s="6"/>
      <c r="BP1056" s="6"/>
      <c r="BQ1056" s="6"/>
      <c r="BR1056" s="6"/>
      <c r="BS1056" s="6"/>
      <c r="BT1056" s="6"/>
      <c r="BU1056" s="6"/>
      <c r="BV1056" s="6"/>
      <c r="BW1056" s="6"/>
      <c r="BX1056" s="6"/>
      <c r="BY1056" s="6"/>
      <c r="BZ1056" s="6"/>
      <c r="CE1056" s="1" t="s">
        <v>3342</v>
      </c>
      <c r="CF1056" s="1" t="s">
        <v>3344</v>
      </c>
    </row>
    <row r="1057" spans="63:84" ht="15" customHeight="1">
      <c r="BK1057" s="1"/>
      <c r="BO1057" s="6"/>
      <c r="BP1057" s="6"/>
      <c r="BQ1057" s="6"/>
      <c r="BR1057" s="6"/>
      <c r="BS1057" s="6"/>
      <c r="BT1057" s="6"/>
      <c r="BU1057" s="6"/>
      <c r="BV1057" s="6"/>
      <c r="BW1057" s="6"/>
      <c r="BX1057" s="6"/>
      <c r="BY1057" s="6"/>
      <c r="BZ1057" s="6"/>
      <c r="CE1057" s="1" t="s">
        <v>3343</v>
      </c>
      <c r="CF1057" s="1" t="s">
        <v>3345</v>
      </c>
    </row>
    <row r="1058" spans="63:84" ht="15" customHeight="1">
      <c r="BK1058" s="1"/>
      <c r="BO1058" s="6"/>
      <c r="BP1058" s="6"/>
      <c r="BQ1058" s="6"/>
      <c r="BR1058" s="6"/>
      <c r="BS1058" s="6"/>
      <c r="BT1058" s="6"/>
      <c r="BU1058" s="6"/>
      <c r="BV1058" s="6"/>
      <c r="BW1058" s="6"/>
      <c r="BX1058" s="6"/>
      <c r="BY1058" s="6"/>
      <c r="BZ1058" s="6"/>
      <c r="CE1058" s="1" t="s">
        <v>3344</v>
      </c>
      <c r="CF1058" s="1" t="s">
        <v>3346</v>
      </c>
    </row>
    <row r="1059" spans="63:84" ht="15" customHeight="1">
      <c r="BK1059" s="1"/>
      <c r="BO1059" s="6"/>
      <c r="BP1059" s="6"/>
      <c r="BQ1059" s="6"/>
      <c r="BR1059" s="6"/>
      <c r="BS1059" s="6"/>
      <c r="BT1059" s="6"/>
      <c r="BU1059" s="6"/>
      <c r="BV1059" s="6"/>
      <c r="BW1059" s="6"/>
      <c r="BX1059" s="6"/>
      <c r="BY1059" s="6"/>
      <c r="BZ1059" s="6"/>
      <c r="CE1059" s="1" t="s">
        <v>3345</v>
      </c>
      <c r="CF1059" s="1" t="s">
        <v>3347</v>
      </c>
    </row>
    <row r="1060" spans="63:84" ht="15" customHeight="1">
      <c r="BK1060" s="1"/>
      <c r="BO1060" s="6"/>
      <c r="BP1060" s="6"/>
      <c r="BQ1060" s="6"/>
      <c r="BR1060" s="6"/>
      <c r="BS1060" s="6"/>
      <c r="BT1060" s="6"/>
      <c r="BU1060" s="6"/>
      <c r="BV1060" s="6"/>
      <c r="BW1060" s="6"/>
      <c r="BX1060" s="6"/>
      <c r="BY1060" s="6"/>
      <c r="BZ1060" s="6"/>
      <c r="CE1060" s="1" t="s">
        <v>3346</v>
      </c>
      <c r="CF1060" s="1" t="s">
        <v>3348</v>
      </c>
    </row>
    <row r="1061" spans="63:84" ht="15" customHeight="1">
      <c r="BK1061" s="1"/>
      <c r="BO1061" s="6"/>
      <c r="BP1061" s="6"/>
      <c r="BQ1061" s="6"/>
      <c r="BR1061" s="6"/>
      <c r="BS1061" s="6"/>
      <c r="BT1061" s="6"/>
      <c r="BU1061" s="6"/>
      <c r="BV1061" s="6"/>
      <c r="BW1061" s="6"/>
      <c r="BX1061" s="6"/>
      <c r="BY1061" s="6"/>
      <c r="BZ1061" s="6"/>
      <c r="CE1061" s="1" t="s">
        <v>3347</v>
      </c>
      <c r="CF1061" s="1" t="s">
        <v>3349</v>
      </c>
    </row>
    <row r="1062" spans="63:84" ht="15" customHeight="1">
      <c r="BK1062" s="1"/>
      <c r="BO1062" s="6"/>
      <c r="BP1062" s="6"/>
      <c r="BQ1062" s="6"/>
      <c r="BR1062" s="6"/>
      <c r="BS1062" s="6"/>
      <c r="BT1062" s="6"/>
      <c r="BU1062" s="6"/>
      <c r="BV1062" s="6"/>
      <c r="BW1062" s="6"/>
      <c r="BX1062" s="6"/>
      <c r="BY1062" s="6"/>
      <c r="BZ1062" s="6"/>
      <c r="CE1062" s="1" t="s">
        <v>3348</v>
      </c>
      <c r="CF1062" s="1" t="s">
        <v>3350</v>
      </c>
    </row>
    <row r="1063" spans="63:84" ht="15" customHeight="1">
      <c r="BK1063" s="1"/>
      <c r="BO1063" s="6"/>
      <c r="BP1063" s="6"/>
      <c r="BQ1063" s="6"/>
      <c r="BR1063" s="6"/>
      <c r="BS1063" s="6"/>
      <c r="BT1063" s="6"/>
      <c r="BU1063" s="6"/>
      <c r="BV1063" s="6"/>
      <c r="BW1063" s="6"/>
      <c r="BX1063" s="6"/>
      <c r="BY1063" s="6"/>
      <c r="BZ1063" s="6"/>
      <c r="CE1063" s="1" t="s">
        <v>3349</v>
      </c>
      <c r="CF1063" s="1" t="s">
        <v>3351</v>
      </c>
    </row>
    <row r="1064" spans="63:84" ht="15" customHeight="1">
      <c r="BK1064" s="1"/>
      <c r="BO1064" s="6"/>
      <c r="BP1064" s="6"/>
      <c r="BQ1064" s="6"/>
      <c r="BR1064" s="6"/>
      <c r="BS1064" s="6"/>
      <c r="BT1064" s="6"/>
      <c r="BU1064" s="6"/>
      <c r="BV1064" s="6"/>
      <c r="BW1064" s="6"/>
      <c r="BX1064" s="6"/>
      <c r="BY1064" s="6"/>
      <c r="BZ1064" s="6"/>
      <c r="CE1064" s="1" t="s">
        <v>3350</v>
      </c>
      <c r="CF1064" s="1" t="s">
        <v>3352</v>
      </c>
    </row>
    <row r="1065" spans="63:84" ht="15" customHeight="1">
      <c r="BK1065" s="1"/>
      <c r="BO1065" s="6"/>
      <c r="BP1065" s="6"/>
      <c r="BQ1065" s="6"/>
      <c r="BR1065" s="6"/>
      <c r="BS1065" s="6"/>
      <c r="BT1065" s="6"/>
      <c r="BU1065" s="6"/>
      <c r="BV1065" s="6"/>
      <c r="BW1065" s="6"/>
      <c r="BX1065" s="6"/>
      <c r="BY1065" s="6"/>
      <c r="BZ1065" s="6"/>
      <c r="CE1065" s="1" t="s">
        <v>3351</v>
      </c>
      <c r="CF1065" s="1" t="s">
        <v>3353</v>
      </c>
    </row>
    <row r="1066" spans="63:84" ht="15" customHeight="1">
      <c r="BK1066" s="1"/>
      <c r="BO1066" s="6"/>
      <c r="BP1066" s="6"/>
      <c r="BQ1066" s="6"/>
      <c r="BR1066" s="6"/>
      <c r="BS1066" s="6"/>
      <c r="BT1066" s="6"/>
      <c r="BU1066" s="6"/>
      <c r="BV1066" s="6"/>
      <c r="BW1066" s="6"/>
      <c r="BX1066" s="6"/>
      <c r="BY1066" s="6"/>
      <c r="BZ1066" s="6"/>
      <c r="CE1066" s="1" t="s">
        <v>3352</v>
      </c>
      <c r="CF1066" s="1" t="s">
        <v>3354</v>
      </c>
    </row>
    <row r="1067" spans="63:84" ht="15" customHeight="1">
      <c r="BK1067" s="1"/>
      <c r="BO1067" s="6"/>
      <c r="BP1067" s="6"/>
      <c r="BQ1067" s="6"/>
      <c r="BR1067" s="6"/>
      <c r="BS1067" s="6"/>
      <c r="BT1067" s="6"/>
      <c r="BU1067" s="6"/>
      <c r="BV1067" s="6"/>
      <c r="BW1067" s="6"/>
      <c r="BX1067" s="6"/>
      <c r="BY1067" s="6"/>
      <c r="BZ1067" s="6"/>
      <c r="CE1067" s="1" t="s">
        <v>3353</v>
      </c>
      <c r="CF1067" s="1" t="s">
        <v>3355</v>
      </c>
    </row>
    <row r="1068" spans="63:84" ht="15" customHeight="1">
      <c r="BK1068" s="1"/>
      <c r="BO1068" s="6"/>
      <c r="BP1068" s="6"/>
      <c r="BQ1068" s="6"/>
      <c r="BR1068" s="6"/>
      <c r="BS1068" s="6"/>
      <c r="BT1068" s="6"/>
      <c r="BU1068" s="6"/>
      <c r="BV1068" s="6"/>
      <c r="BW1068" s="6"/>
      <c r="BX1068" s="6"/>
      <c r="BY1068" s="6"/>
      <c r="BZ1068" s="6"/>
      <c r="CE1068" s="1" t="s">
        <v>3354</v>
      </c>
      <c r="CF1068" s="1" t="s">
        <v>3356</v>
      </c>
    </row>
    <row r="1069" spans="63:84" ht="15" customHeight="1">
      <c r="BK1069" s="1"/>
      <c r="BO1069" s="6"/>
      <c r="BP1069" s="6"/>
      <c r="BQ1069" s="6"/>
      <c r="BR1069" s="6"/>
      <c r="BS1069" s="6"/>
      <c r="BT1069" s="6"/>
      <c r="BU1069" s="6"/>
      <c r="BV1069" s="6"/>
      <c r="BW1069" s="6"/>
      <c r="BX1069" s="6"/>
      <c r="BY1069" s="6"/>
      <c r="BZ1069" s="6"/>
      <c r="CE1069" s="1" t="s">
        <v>3355</v>
      </c>
      <c r="CF1069" s="1" t="s">
        <v>3357</v>
      </c>
    </row>
    <row r="1070" spans="63:84" ht="15" customHeight="1">
      <c r="BK1070" s="1"/>
      <c r="BO1070" s="6"/>
      <c r="BP1070" s="6"/>
      <c r="BQ1070" s="6"/>
      <c r="BR1070" s="6"/>
      <c r="BS1070" s="6"/>
      <c r="BT1070" s="6"/>
      <c r="BU1070" s="6"/>
      <c r="BV1070" s="6"/>
      <c r="BW1070" s="6"/>
      <c r="BX1070" s="6"/>
      <c r="BY1070" s="6"/>
      <c r="BZ1070" s="6"/>
      <c r="CE1070" s="1" t="s">
        <v>3356</v>
      </c>
      <c r="CF1070" s="1" t="s">
        <v>3358</v>
      </c>
    </row>
    <row r="1071" spans="63:84" ht="15" customHeight="1">
      <c r="BK1071" s="1"/>
      <c r="BO1071" s="6"/>
      <c r="BP1071" s="6"/>
      <c r="BQ1071" s="6"/>
      <c r="BR1071" s="6"/>
      <c r="BS1071" s="6"/>
      <c r="BT1071" s="6"/>
      <c r="BU1071" s="6"/>
      <c r="BV1071" s="6"/>
      <c r="BW1071" s="6"/>
      <c r="BX1071" s="6"/>
      <c r="BY1071" s="6"/>
      <c r="BZ1071" s="6"/>
      <c r="CE1071" s="1" t="s">
        <v>3357</v>
      </c>
      <c r="CF1071" s="1" t="s">
        <v>3359</v>
      </c>
    </row>
    <row r="1072" spans="63:84" ht="15" customHeight="1">
      <c r="BK1072" s="1"/>
      <c r="BO1072" s="6"/>
      <c r="BP1072" s="6"/>
      <c r="BQ1072" s="6"/>
      <c r="BR1072" s="6"/>
      <c r="BS1072" s="6"/>
      <c r="BT1072" s="6"/>
      <c r="BU1072" s="6"/>
      <c r="BV1072" s="6"/>
      <c r="BW1072" s="6"/>
      <c r="BX1072" s="6"/>
      <c r="BY1072" s="6"/>
      <c r="BZ1072" s="6"/>
      <c r="CE1072" s="1" t="s">
        <v>3358</v>
      </c>
      <c r="CF1072" s="1" t="s">
        <v>3360</v>
      </c>
    </row>
    <row r="1073" spans="63:84" ht="15" customHeight="1">
      <c r="BK1073" s="1"/>
      <c r="BO1073" s="6"/>
      <c r="BP1073" s="6"/>
      <c r="BQ1073" s="6"/>
      <c r="BR1073" s="6"/>
      <c r="BS1073" s="6"/>
      <c r="BT1073" s="6"/>
      <c r="BU1073" s="6"/>
      <c r="BV1073" s="6"/>
      <c r="BW1073" s="6"/>
      <c r="BX1073" s="6"/>
      <c r="BY1073" s="6"/>
      <c r="BZ1073" s="6"/>
      <c r="CE1073" s="1" t="s">
        <v>3359</v>
      </c>
      <c r="CF1073" s="1" t="s">
        <v>3361</v>
      </c>
    </row>
    <row r="1074" spans="63:84" ht="15" customHeight="1">
      <c r="BK1074" s="1"/>
      <c r="BO1074" s="6"/>
      <c r="BP1074" s="6"/>
      <c r="BQ1074" s="6"/>
      <c r="BR1074" s="6"/>
      <c r="BS1074" s="6"/>
      <c r="BT1074" s="6"/>
      <c r="BU1074" s="6"/>
      <c r="BV1074" s="6"/>
      <c r="BW1074" s="6"/>
      <c r="BX1074" s="6"/>
      <c r="BY1074" s="6"/>
      <c r="BZ1074" s="6"/>
      <c r="CE1074" s="1" t="s">
        <v>3360</v>
      </c>
      <c r="CF1074" s="1" t="s">
        <v>3362</v>
      </c>
    </row>
    <row r="1075" spans="63:84" ht="15" customHeight="1">
      <c r="BK1075" s="1"/>
      <c r="BO1075" s="6"/>
      <c r="BP1075" s="6"/>
      <c r="BQ1075" s="6"/>
      <c r="BR1075" s="6"/>
      <c r="BS1075" s="6"/>
      <c r="BT1075" s="6"/>
      <c r="BU1075" s="6"/>
      <c r="BV1075" s="6"/>
      <c r="BW1075" s="6"/>
      <c r="BX1075" s="6"/>
      <c r="BY1075" s="6"/>
      <c r="BZ1075" s="6"/>
      <c r="CE1075" s="1" t="s">
        <v>3361</v>
      </c>
      <c r="CF1075" s="1" t="s">
        <v>3363</v>
      </c>
    </row>
    <row r="1076" spans="63:84" ht="15" customHeight="1">
      <c r="BK1076" s="1"/>
      <c r="BO1076" s="6"/>
      <c r="BP1076" s="6"/>
      <c r="BQ1076" s="6"/>
      <c r="BR1076" s="6"/>
      <c r="BS1076" s="6"/>
      <c r="BT1076" s="6"/>
      <c r="BU1076" s="6"/>
      <c r="BV1076" s="6"/>
      <c r="BW1076" s="6"/>
      <c r="BX1076" s="6"/>
      <c r="BY1076" s="6"/>
      <c r="BZ1076" s="6"/>
      <c r="CE1076" s="1" t="s">
        <v>3362</v>
      </c>
      <c r="CF1076" s="1" t="s">
        <v>3364</v>
      </c>
    </row>
    <row r="1077" spans="63:84" ht="15" customHeight="1">
      <c r="BK1077" s="1"/>
      <c r="BO1077" s="6"/>
      <c r="BP1077" s="6"/>
      <c r="BQ1077" s="6"/>
      <c r="BR1077" s="6"/>
      <c r="BS1077" s="6"/>
      <c r="BT1077" s="6"/>
      <c r="BU1077" s="6"/>
      <c r="BV1077" s="6"/>
      <c r="BW1077" s="6"/>
      <c r="BX1077" s="6"/>
      <c r="BY1077" s="6"/>
      <c r="BZ1077" s="6"/>
      <c r="CE1077" s="1" t="s">
        <v>3363</v>
      </c>
      <c r="CF1077" s="1" t="s">
        <v>3365</v>
      </c>
    </row>
    <row r="1078" spans="63:84" ht="15" customHeight="1">
      <c r="BK1078" s="1"/>
      <c r="BO1078" s="6"/>
      <c r="BP1078" s="6"/>
      <c r="BQ1078" s="6"/>
      <c r="BR1078" s="6"/>
      <c r="BS1078" s="6"/>
      <c r="BT1078" s="6"/>
      <c r="BU1078" s="6"/>
      <c r="BV1078" s="6"/>
      <c r="BW1078" s="6"/>
      <c r="BX1078" s="6"/>
      <c r="BY1078" s="6"/>
      <c r="BZ1078" s="6"/>
      <c r="CE1078" s="1" t="s">
        <v>3364</v>
      </c>
      <c r="CF1078" s="1" t="s">
        <v>3366</v>
      </c>
    </row>
    <row r="1079" spans="63:84" ht="15" customHeight="1">
      <c r="BK1079" s="1"/>
      <c r="BO1079" s="6"/>
      <c r="BP1079" s="6"/>
      <c r="BQ1079" s="6"/>
      <c r="BR1079" s="6"/>
      <c r="BS1079" s="6"/>
      <c r="BT1079" s="6"/>
      <c r="BU1079" s="6"/>
      <c r="BV1079" s="6"/>
      <c r="BW1079" s="6"/>
      <c r="BX1079" s="6"/>
      <c r="BY1079" s="6"/>
      <c r="BZ1079" s="6"/>
      <c r="CE1079" s="1" t="s">
        <v>3365</v>
      </c>
      <c r="CF1079" s="1" t="s">
        <v>3367</v>
      </c>
    </row>
    <row r="1080" spans="63:84" ht="15" customHeight="1">
      <c r="BK1080" s="1"/>
      <c r="BO1080" s="6"/>
      <c r="BP1080" s="6"/>
      <c r="BQ1080" s="6"/>
      <c r="BR1080" s="6"/>
      <c r="BS1080" s="6"/>
      <c r="BT1080" s="6"/>
      <c r="BU1080" s="6"/>
      <c r="BV1080" s="6"/>
      <c r="BW1080" s="6"/>
      <c r="BX1080" s="6"/>
      <c r="BY1080" s="6"/>
      <c r="BZ1080" s="6"/>
      <c r="CE1080" s="1" t="s">
        <v>3366</v>
      </c>
      <c r="CF1080" s="1" t="s">
        <v>3368</v>
      </c>
    </row>
    <row r="1081" spans="63:84" ht="15" customHeight="1">
      <c r="BK1081" s="1"/>
      <c r="BO1081" s="6"/>
      <c r="BP1081" s="6"/>
      <c r="BQ1081" s="6"/>
      <c r="BR1081" s="6"/>
      <c r="BS1081" s="6"/>
      <c r="BT1081" s="6"/>
      <c r="BU1081" s="6"/>
      <c r="BV1081" s="6"/>
      <c r="BW1081" s="6"/>
      <c r="BX1081" s="6"/>
      <c r="BY1081" s="6"/>
      <c r="BZ1081" s="6"/>
      <c r="CE1081" s="1" t="s">
        <v>3367</v>
      </c>
      <c r="CF1081" s="1" t="s">
        <v>3369</v>
      </c>
    </row>
    <row r="1082" spans="63:84" ht="15" customHeight="1">
      <c r="BK1082" s="1"/>
      <c r="BO1082" s="6"/>
      <c r="BP1082" s="6"/>
      <c r="BQ1082" s="6"/>
      <c r="BR1082" s="6"/>
      <c r="BS1082" s="6"/>
      <c r="BT1082" s="6"/>
      <c r="BU1082" s="6"/>
      <c r="BV1082" s="6"/>
      <c r="BW1082" s="6"/>
      <c r="BX1082" s="6"/>
      <c r="BY1082" s="6"/>
      <c r="BZ1082" s="6"/>
      <c r="CE1082" s="1" t="s">
        <v>3368</v>
      </c>
      <c r="CF1082" s="1" t="s">
        <v>3370</v>
      </c>
    </row>
    <row r="1083" spans="63:84" ht="15" customHeight="1">
      <c r="BK1083" s="1"/>
      <c r="BO1083" s="6"/>
      <c r="BP1083" s="6"/>
      <c r="BQ1083" s="6"/>
      <c r="BR1083" s="6"/>
      <c r="BS1083" s="6"/>
      <c r="BT1083" s="6"/>
      <c r="BU1083" s="6"/>
      <c r="BV1083" s="6"/>
      <c r="BW1083" s="6"/>
      <c r="BX1083" s="6"/>
      <c r="BY1083" s="6"/>
      <c r="BZ1083" s="6"/>
      <c r="CE1083" s="1" t="s">
        <v>3369</v>
      </c>
      <c r="CF1083" s="1" t="s">
        <v>3371</v>
      </c>
    </row>
    <row r="1084" spans="63:84" ht="15" customHeight="1">
      <c r="BK1084" s="1"/>
      <c r="BO1084" s="6"/>
      <c r="BP1084" s="6"/>
      <c r="BQ1084" s="6"/>
      <c r="BR1084" s="6"/>
      <c r="BS1084" s="6"/>
      <c r="BT1084" s="6"/>
      <c r="BU1084" s="6"/>
      <c r="BV1084" s="6"/>
      <c r="BW1084" s="6"/>
      <c r="BX1084" s="6"/>
      <c r="BY1084" s="6"/>
      <c r="BZ1084" s="6"/>
      <c r="CE1084" s="1" t="s">
        <v>3370</v>
      </c>
      <c r="CF1084" s="1" t="s">
        <v>3372</v>
      </c>
    </row>
    <row r="1085" spans="63:84" ht="15" customHeight="1">
      <c r="BK1085" s="1"/>
      <c r="BO1085" s="6"/>
      <c r="BP1085" s="6"/>
      <c r="BQ1085" s="6"/>
      <c r="BR1085" s="6"/>
      <c r="BS1085" s="6"/>
      <c r="BT1085" s="6"/>
      <c r="BU1085" s="6"/>
      <c r="BV1085" s="6"/>
      <c r="BW1085" s="6"/>
      <c r="BX1085" s="6"/>
      <c r="BY1085" s="6"/>
      <c r="BZ1085" s="6"/>
      <c r="CE1085" s="1" t="s">
        <v>3371</v>
      </c>
      <c r="CF1085" s="1" t="s">
        <v>3373</v>
      </c>
    </row>
    <row r="1086" spans="63:84" ht="15" customHeight="1">
      <c r="BK1086" s="1"/>
      <c r="BO1086" s="6"/>
      <c r="BP1086" s="6"/>
      <c r="BQ1086" s="6"/>
      <c r="BR1086" s="6"/>
      <c r="BS1086" s="6"/>
      <c r="BT1086" s="6"/>
      <c r="BU1086" s="6"/>
      <c r="BV1086" s="6"/>
      <c r="BW1086" s="6"/>
      <c r="BX1086" s="6"/>
      <c r="BY1086" s="6"/>
      <c r="BZ1086" s="6"/>
      <c r="CE1086" s="1" t="s">
        <v>3372</v>
      </c>
      <c r="CF1086" s="1" t="s">
        <v>3374</v>
      </c>
    </row>
    <row r="1087" spans="63:84" ht="15" customHeight="1">
      <c r="BK1087" s="1"/>
      <c r="BO1087" s="6"/>
      <c r="BP1087" s="6"/>
      <c r="BQ1087" s="6"/>
      <c r="BR1087" s="6"/>
      <c r="BS1087" s="6"/>
      <c r="BT1087" s="6"/>
      <c r="BU1087" s="6"/>
      <c r="BV1087" s="6"/>
      <c r="BW1087" s="6"/>
      <c r="BX1087" s="6"/>
      <c r="BY1087" s="6"/>
      <c r="BZ1087" s="6"/>
      <c r="CE1087" s="1" t="s">
        <v>3373</v>
      </c>
      <c r="CF1087" s="1" t="s">
        <v>543</v>
      </c>
    </row>
    <row r="1088" spans="63:84" ht="15" customHeight="1">
      <c r="BK1088" s="1"/>
      <c r="BO1088" s="6"/>
      <c r="BP1088" s="6"/>
      <c r="BQ1088" s="6"/>
      <c r="BR1088" s="6"/>
      <c r="BS1088" s="6"/>
      <c r="BT1088" s="6"/>
      <c r="BU1088" s="6"/>
      <c r="BV1088" s="6"/>
      <c r="BW1088" s="6"/>
      <c r="BX1088" s="6"/>
      <c r="BY1088" s="6"/>
      <c r="BZ1088" s="6"/>
      <c r="CE1088" s="1" t="s">
        <v>3374</v>
      </c>
      <c r="CF1088" s="1" t="s">
        <v>600</v>
      </c>
    </row>
    <row r="1089" spans="63:84" ht="15" customHeight="1">
      <c r="BK1089" s="1"/>
      <c r="BO1089" s="6"/>
      <c r="BP1089" s="6"/>
      <c r="BQ1089" s="6"/>
      <c r="BR1089" s="6"/>
      <c r="BS1089" s="6"/>
      <c r="BT1089" s="6"/>
      <c r="BU1089" s="6"/>
      <c r="BV1089" s="6"/>
      <c r="BW1089" s="6"/>
      <c r="BX1089" s="6"/>
      <c r="BY1089" s="6"/>
      <c r="BZ1089" s="6"/>
      <c r="CE1089" s="1" t="s">
        <v>543</v>
      </c>
      <c r="CF1089" s="1" t="s">
        <v>3375</v>
      </c>
    </row>
    <row r="1090" spans="63:84" ht="15" customHeight="1">
      <c r="BK1090" s="1"/>
      <c r="BO1090" s="6"/>
      <c r="BP1090" s="6"/>
      <c r="BQ1090" s="6"/>
      <c r="BR1090" s="6"/>
      <c r="BS1090" s="6"/>
      <c r="BT1090" s="6"/>
      <c r="BU1090" s="6"/>
      <c r="BV1090" s="6"/>
      <c r="BW1090" s="6"/>
      <c r="BX1090" s="6"/>
      <c r="BY1090" s="6"/>
      <c r="BZ1090" s="6"/>
      <c r="CE1090" s="1" t="s">
        <v>600</v>
      </c>
      <c r="CF1090" s="1" t="s">
        <v>3376</v>
      </c>
    </row>
    <row r="1091" spans="63:84" ht="15" customHeight="1">
      <c r="BK1091" s="1"/>
      <c r="BO1091" s="6"/>
      <c r="BP1091" s="6"/>
      <c r="BQ1091" s="6"/>
      <c r="BR1091" s="6"/>
      <c r="BS1091" s="6"/>
      <c r="BT1091" s="6"/>
      <c r="BU1091" s="6"/>
      <c r="BV1091" s="6"/>
      <c r="BW1091" s="6"/>
      <c r="BX1091" s="6"/>
      <c r="BY1091" s="6"/>
      <c r="BZ1091" s="6"/>
      <c r="CE1091" s="1" t="s">
        <v>3375</v>
      </c>
      <c r="CF1091" s="1" t="s">
        <v>3377</v>
      </c>
    </row>
    <row r="1092" spans="63:84" ht="15" customHeight="1">
      <c r="BK1092" s="1"/>
      <c r="BO1092" s="6"/>
      <c r="BP1092" s="6"/>
      <c r="BQ1092" s="6"/>
      <c r="BR1092" s="6"/>
      <c r="BS1092" s="6"/>
      <c r="BT1092" s="6"/>
      <c r="BU1092" s="6"/>
      <c r="BV1092" s="6"/>
      <c r="BW1092" s="6"/>
      <c r="BX1092" s="6"/>
      <c r="BY1092" s="6"/>
      <c r="BZ1092" s="6"/>
      <c r="CE1092" s="1" t="s">
        <v>3376</v>
      </c>
      <c r="CF1092" s="1" t="s">
        <v>3378</v>
      </c>
    </row>
    <row r="1093" spans="63:84" ht="15" customHeight="1">
      <c r="BK1093" s="1"/>
      <c r="BO1093" s="6"/>
      <c r="BP1093" s="6"/>
      <c r="BQ1093" s="6"/>
      <c r="BR1093" s="6"/>
      <c r="BS1093" s="6"/>
      <c r="BT1093" s="6"/>
      <c r="BU1093" s="6"/>
      <c r="BV1093" s="6"/>
      <c r="BW1093" s="6"/>
      <c r="BX1093" s="6"/>
      <c r="BY1093" s="6"/>
      <c r="BZ1093" s="6"/>
      <c r="CE1093" s="1" t="s">
        <v>3377</v>
      </c>
      <c r="CF1093" s="1" t="s">
        <v>3379</v>
      </c>
    </row>
    <row r="1094" spans="63:84" ht="15" customHeight="1">
      <c r="BK1094" s="1"/>
      <c r="BO1094" s="6"/>
      <c r="BP1094" s="6"/>
      <c r="BQ1094" s="6"/>
      <c r="BR1094" s="6"/>
      <c r="BS1094" s="6"/>
      <c r="BT1094" s="6"/>
      <c r="BU1094" s="6"/>
      <c r="BV1094" s="6"/>
      <c r="BW1094" s="6"/>
      <c r="BX1094" s="6"/>
      <c r="BY1094" s="6"/>
      <c r="BZ1094" s="6"/>
      <c r="CE1094" s="1" t="s">
        <v>3378</v>
      </c>
      <c r="CF1094" s="1" t="s">
        <v>3380</v>
      </c>
    </row>
    <row r="1095" spans="63:84" ht="15" customHeight="1">
      <c r="BK1095" s="1"/>
      <c r="BO1095" s="6"/>
      <c r="BP1095" s="6"/>
      <c r="BQ1095" s="6"/>
      <c r="BR1095" s="6"/>
      <c r="BS1095" s="6"/>
      <c r="BT1095" s="6"/>
      <c r="BU1095" s="6"/>
      <c r="BV1095" s="6"/>
      <c r="BW1095" s="6"/>
      <c r="BX1095" s="6"/>
      <c r="BY1095" s="6"/>
      <c r="BZ1095" s="6"/>
      <c r="CE1095" s="1" t="s">
        <v>3379</v>
      </c>
      <c r="CF1095" s="1" t="s">
        <v>3381</v>
      </c>
    </row>
    <row r="1096" spans="63:84" ht="15" customHeight="1">
      <c r="BK1096" s="1"/>
      <c r="BO1096" s="6"/>
      <c r="BP1096" s="6"/>
      <c r="BQ1096" s="6"/>
      <c r="BR1096" s="6"/>
      <c r="BS1096" s="6"/>
      <c r="BT1096" s="6"/>
      <c r="BU1096" s="6"/>
      <c r="BV1096" s="6"/>
      <c r="BW1096" s="6"/>
      <c r="BX1096" s="6"/>
      <c r="BY1096" s="6"/>
      <c r="BZ1096" s="6"/>
      <c r="CE1096" s="1" t="s">
        <v>3380</v>
      </c>
      <c r="CF1096" s="1" t="s">
        <v>3382</v>
      </c>
    </row>
    <row r="1097" spans="63:84" ht="15" customHeight="1">
      <c r="BK1097" s="1"/>
      <c r="BO1097" s="6"/>
      <c r="BP1097" s="6"/>
      <c r="BQ1097" s="6"/>
      <c r="BR1097" s="6"/>
      <c r="BS1097" s="6"/>
      <c r="BT1097" s="6"/>
      <c r="BU1097" s="6"/>
      <c r="BV1097" s="6"/>
      <c r="BW1097" s="6"/>
      <c r="BX1097" s="6"/>
      <c r="BY1097" s="6"/>
      <c r="BZ1097" s="6"/>
      <c r="CE1097" s="1" t="s">
        <v>3381</v>
      </c>
      <c r="CF1097" s="1" t="s">
        <v>3383</v>
      </c>
    </row>
    <row r="1098" spans="63:84" ht="15" customHeight="1">
      <c r="BK1098" s="1"/>
      <c r="BO1098" s="6"/>
      <c r="BP1098" s="6"/>
      <c r="BQ1098" s="6"/>
      <c r="BR1098" s="6"/>
      <c r="BS1098" s="6"/>
      <c r="BT1098" s="6"/>
      <c r="BU1098" s="6"/>
      <c r="BV1098" s="6"/>
      <c r="BW1098" s="6"/>
      <c r="BX1098" s="6"/>
      <c r="BY1098" s="6"/>
      <c r="BZ1098" s="6"/>
      <c r="CE1098" s="1" t="s">
        <v>3382</v>
      </c>
      <c r="CF1098" s="1" t="s">
        <v>3384</v>
      </c>
    </row>
    <row r="1099" spans="63:84" ht="15" customHeight="1">
      <c r="BK1099" s="1"/>
      <c r="BO1099" s="6"/>
      <c r="BP1099" s="6"/>
      <c r="BQ1099" s="6"/>
      <c r="BR1099" s="6"/>
      <c r="BS1099" s="6"/>
      <c r="BT1099" s="6"/>
      <c r="BU1099" s="6"/>
      <c r="BV1099" s="6"/>
      <c r="BW1099" s="6"/>
      <c r="BX1099" s="6"/>
      <c r="BY1099" s="6"/>
      <c r="BZ1099" s="6"/>
      <c r="CE1099" s="1" t="s">
        <v>3383</v>
      </c>
      <c r="CF1099" s="1" t="s">
        <v>3385</v>
      </c>
    </row>
    <row r="1100" spans="63:84" ht="15" customHeight="1">
      <c r="BK1100" s="1"/>
      <c r="BO1100" s="6"/>
      <c r="BP1100" s="6"/>
      <c r="BQ1100" s="6"/>
      <c r="BR1100" s="6"/>
      <c r="BS1100" s="6"/>
      <c r="BT1100" s="6"/>
      <c r="BU1100" s="6"/>
      <c r="BV1100" s="6"/>
      <c r="BW1100" s="6"/>
      <c r="BX1100" s="6"/>
      <c r="BY1100" s="6"/>
      <c r="BZ1100" s="6"/>
      <c r="CE1100" s="1" t="s">
        <v>3384</v>
      </c>
      <c r="CF1100" s="1" t="s">
        <v>3386</v>
      </c>
    </row>
    <row r="1101" spans="63:84" ht="15" customHeight="1">
      <c r="BK1101" s="1"/>
      <c r="BO1101" s="6"/>
      <c r="BP1101" s="6"/>
      <c r="BQ1101" s="6"/>
      <c r="BR1101" s="6"/>
      <c r="BS1101" s="6"/>
      <c r="BT1101" s="6"/>
      <c r="BU1101" s="6"/>
      <c r="BV1101" s="6"/>
      <c r="BW1101" s="6"/>
      <c r="BX1101" s="6"/>
      <c r="BY1101" s="6"/>
      <c r="BZ1101" s="6"/>
      <c r="CE1101" s="1" t="s">
        <v>3385</v>
      </c>
      <c r="CF1101" s="1" t="s">
        <v>3387</v>
      </c>
    </row>
    <row r="1102" spans="63:84" ht="15" customHeight="1">
      <c r="BK1102" s="1"/>
      <c r="BO1102" s="6"/>
      <c r="BP1102" s="6"/>
      <c r="BQ1102" s="6"/>
      <c r="BR1102" s="6"/>
      <c r="BS1102" s="6"/>
      <c r="BT1102" s="6"/>
      <c r="BU1102" s="6"/>
      <c r="BV1102" s="6"/>
      <c r="BW1102" s="6"/>
      <c r="BX1102" s="6"/>
      <c r="BY1102" s="6"/>
      <c r="BZ1102" s="6"/>
      <c r="CE1102" s="1" t="s">
        <v>3386</v>
      </c>
      <c r="CF1102" s="1" t="s">
        <v>3388</v>
      </c>
    </row>
    <row r="1103" spans="63:84" ht="15" customHeight="1">
      <c r="BK1103" s="1"/>
      <c r="BO1103" s="6"/>
      <c r="BP1103" s="6"/>
      <c r="BQ1103" s="6"/>
      <c r="BR1103" s="6"/>
      <c r="BS1103" s="6"/>
      <c r="BT1103" s="6"/>
      <c r="BU1103" s="6"/>
      <c r="BV1103" s="6"/>
      <c r="BW1103" s="6"/>
      <c r="BX1103" s="6"/>
      <c r="BY1103" s="6"/>
      <c r="BZ1103" s="6"/>
      <c r="CE1103" s="1" t="s">
        <v>3387</v>
      </c>
      <c r="CF1103" s="1" t="s">
        <v>3389</v>
      </c>
    </row>
    <row r="1104" spans="63:84" ht="15" customHeight="1">
      <c r="BK1104" s="1"/>
      <c r="BO1104" s="6"/>
      <c r="BP1104" s="6"/>
      <c r="BQ1104" s="6"/>
      <c r="BR1104" s="6"/>
      <c r="BS1104" s="6"/>
      <c r="BT1104" s="6"/>
      <c r="BU1104" s="6"/>
      <c r="BV1104" s="6"/>
      <c r="BW1104" s="6"/>
      <c r="BX1104" s="6"/>
      <c r="BY1104" s="6"/>
      <c r="BZ1104" s="6"/>
      <c r="CE1104" s="1" t="s">
        <v>3388</v>
      </c>
      <c r="CF1104" s="1" t="s">
        <v>3390</v>
      </c>
    </row>
    <row r="1105" spans="63:84" ht="15" customHeight="1">
      <c r="BK1105" s="1"/>
      <c r="BO1105" s="6"/>
      <c r="BP1105" s="6"/>
      <c r="BQ1105" s="6"/>
      <c r="BR1105" s="6"/>
      <c r="BS1105" s="6"/>
      <c r="BT1105" s="6"/>
      <c r="BU1105" s="6"/>
      <c r="BV1105" s="6"/>
      <c r="BW1105" s="6"/>
      <c r="BX1105" s="6"/>
      <c r="BY1105" s="6"/>
      <c r="BZ1105" s="6"/>
      <c r="CE1105" s="1" t="s">
        <v>3389</v>
      </c>
      <c r="CF1105" s="1" t="s">
        <v>3391</v>
      </c>
    </row>
    <row r="1106" spans="63:84" ht="15" customHeight="1">
      <c r="BK1106" s="1"/>
      <c r="BO1106" s="6"/>
      <c r="BP1106" s="6"/>
      <c r="BQ1106" s="6"/>
      <c r="BR1106" s="6"/>
      <c r="BS1106" s="6"/>
      <c r="BT1106" s="6"/>
      <c r="BU1106" s="6"/>
      <c r="BV1106" s="6"/>
      <c r="BW1106" s="6"/>
      <c r="BX1106" s="6"/>
      <c r="BY1106" s="6"/>
      <c r="BZ1106" s="6"/>
      <c r="CE1106" s="1" t="s">
        <v>3390</v>
      </c>
      <c r="CF1106" s="1" t="s">
        <v>3392</v>
      </c>
    </row>
    <row r="1107" spans="63:84" ht="15" customHeight="1">
      <c r="BK1107" s="1"/>
      <c r="BO1107" s="6"/>
      <c r="BP1107" s="6"/>
      <c r="BQ1107" s="6"/>
      <c r="BR1107" s="6"/>
      <c r="BS1107" s="6"/>
      <c r="BT1107" s="6"/>
      <c r="BU1107" s="6"/>
      <c r="BV1107" s="6"/>
      <c r="BW1107" s="6"/>
      <c r="BX1107" s="6"/>
      <c r="BY1107" s="6"/>
      <c r="BZ1107" s="6"/>
      <c r="CE1107" s="1" t="s">
        <v>3391</v>
      </c>
      <c r="CF1107" s="1" t="s">
        <v>3393</v>
      </c>
    </row>
    <row r="1108" spans="63:84" ht="15" customHeight="1">
      <c r="BK1108" s="1"/>
      <c r="BO1108" s="6"/>
      <c r="BP1108" s="6"/>
      <c r="BQ1108" s="6"/>
      <c r="BR1108" s="6"/>
      <c r="BS1108" s="6"/>
      <c r="BT1108" s="6"/>
      <c r="BU1108" s="6"/>
      <c r="BV1108" s="6"/>
      <c r="BW1108" s="6"/>
      <c r="BX1108" s="6"/>
      <c r="BY1108" s="6"/>
      <c r="BZ1108" s="6"/>
      <c r="CE1108" s="1" t="s">
        <v>3392</v>
      </c>
      <c r="CF1108" s="1" t="s">
        <v>3394</v>
      </c>
    </row>
    <row r="1109" spans="63:84" ht="15" customHeight="1">
      <c r="BK1109" s="1"/>
      <c r="BO1109" s="6"/>
      <c r="BP1109" s="6"/>
      <c r="BQ1109" s="6"/>
      <c r="BR1109" s="6"/>
      <c r="BS1109" s="6"/>
      <c r="BT1109" s="6"/>
      <c r="BU1109" s="6"/>
      <c r="BV1109" s="6"/>
      <c r="BW1109" s="6"/>
      <c r="BX1109" s="6"/>
      <c r="BY1109" s="6"/>
      <c r="BZ1109" s="6"/>
      <c r="CE1109" s="1" t="s">
        <v>3393</v>
      </c>
      <c r="CF1109" s="1" t="s">
        <v>3395</v>
      </c>
    </row>
    <row r="1110" spans="63:84" ht="15" customHeight="1">
      <c r="BK1110" s="1"/>
      <c r="BO1110" s="6"/>
      <c r="BP1110" s="6"/>
      <c r="BQ1110" s="6"/>
      <c r="BR1110" s="6"/>
      <c r="BS1110" s="6"/>
      <c r="BT1110" s="6"/>
      <c r="BU1110" s="6"/>
      <c r="BV1110" s="6"/>
      <c r="BW1110" s="6"/>
      <c r="BX1110" s="6"/>
      <c r="BY1110" s="6"/>
      <c r="BZ1110" s="6"/>
      <c r="CE1110" s="1" t="s">
        <v>3394</v>
      </c>
      <c r="CF1110" s="1" t="s">
        <v>3396</v>
      </c>
    </row>
    <row r="1111" spans="63:84" ht="15" customHeight="1">
      <c r="BK1111" s="1"/>
      <c r="BO1111" s="6"/>
      <c r="BP1111" s="6"/>
      <c r="BQ1111" s="6"/>
      <c r="BR1111" s="6"/>
      <c r="BS1111" s="6"/>
      <c r="BT1111" s="6"/>
      <c r="BU1111" s="6"/>
      <c r="BV1111" s="6"/>
      <c r="BW1111" s="6"/>
      <c r="BX1111" s="6"/>
      <c r="BY1111" s="6"/>
      <c r="BZ1111" s="6"/>
      <c r="CE1111" s="1" t="s">
        <v>3395</v>
      </c>
      <c r="CF1111" s="1" t="s">
        <v>3397</v>
      </c>
    </row>
    <row r="1112" spans="63:84" ht="15" customHeight="1">
      <c r="BK1112" s="1"/>
      <c r="BO1112" s="6"/>
      <c r="BP1112" s="6"/>
      <c r="BQ1112" s="6"/>
      <c r="BR1112" s="6"/>
      <c r="BS1112" s="6"/>
      <c r="BT1112" s="6"/>
      <c r="BU1112" s="6"/>
      <c r="BV1112" s="6"/>
      <c r="BW1112" s="6"/>
      <c r="BX1112" s="6"/>
      <c r="BY1112" s="6"/>
      <c r="BZ1112" s="6"/>
      <c r="CE1112" s="1" t="s">
        <v>3396</v>
      </c>
      <c r="CF1112" s="1" t="s">
        <v>3398</v>
      </c>
    </row>
    <row r="1113" spans="63:84" ht="15" customHeight="1">
      <c r="BK1113" s="1"/>
      <c r="BO1113" s="6"/>
      <c r="BP1113" s="6"/>
      <c r="BQ1113" s="6"/>
      <c r="BR1113" s="6"/>
      <c r="BS1113" s="6"/>
      <c r="BT1113" s="6"/>
      <c r="BU1113" s="6"/>
      <c r="BV1113" s="6"/>
      <c r="BW1113" s="6"/>
      <c r="BX1113" s="6"/>
      <c r="BY1113" s="6"/>
      <c r="BZ1113" s="6"/>
      <c r="CE1113" s="1" t="s">
        <v>3397</v>
      </c>
      <c r="CF1113" s="1" t="s">
        <v>3399</v>
      </c>
    </row>
    <row r="1114" spans="63:84" ht="15" customHeight="1">
      <c r="BK1114" s="1"/>
      <c r="BO1114" s="6"/>
      <c r="BP1114" s="6"/>
      <c r="BQ1114" s="6"/>
      <c r="BR1114" s="6"/>
      <c r="BS1114" s="6"/>
      <c r="BT1114" s="6"/>
      <c r="BU1114" s="6"/>
      <c r="BV1114" s="6"/>
      <c r="BW1114" s="6"/>
      <c r="BX1114" s="6"/>
      <c r="BY1114" s="6"/>
      <c r="BZ1114" s="6"/>
      <c r="CE1114" s="1" t="s">
        <v>3398</v>
      </c>
      <c r="CF1114" s="1" t="s">
        <v>3400</v>
      </c>
    </row>
    <row r="1115" spans="63:84" ht="15" customHeight="1">
      <c r="BK1115" s="1"/>
      <c r="BO1115" s="6"/>
      <c r="BP1115" s="6"/>
      <c r="BQ1115" s="6"/>
      <c r="BR1115" s="6"/>
      <c r="BS1115" s="6"/>
      <c r="BT1115" s="6"/>
      <c r="BU1115" s="6"/>
      <c r="BV1115" s="6"/>
      <c r="BW1115" s="6"/>
      <c r="BX1115" s="6"/>
      <c r="BY1115" s="6"/>
      <c r="BZ1115" s="6"/>
      <c r="CE1115" s="1" t="s">
        <v>3399</v>
      </c>
      <c r="CF1115" s="1" t="s">
        <v>3401</v>
      </c>
    </row>
    <row r="1116" spans="63:84" ht="15" customHeight="1">
      <c r="BK1116" s="1"/>
      <c r="BO1116" s="6"/>
      <c r="BP1116" s="6"/>
      <c r="BQ1116" s="6"/>
      <c r="BR1116" s="6"/>
      <c r="BS1116" s="6"/>
      <c r="BT1116" s="6"/>
      <c r="BU1116" s="6"/>
      <c r="BV1116" s="6"/>
      <c r="BW1116" s="6"/>
      <c r="BX1116" s="6"/>
      <c r="BY1116" s="6"/>
      <c r="BZ1116" s="6"/>
      <c r="CE1116" s="1" t="s">
        <v>3400</v>
      </c>
      <c r="CF1116" s="1" t="s">
        <v>3402</v>
      </c>
    </row>
    <row r="1117" spans="63:84" ht="15" customHeight="1">
      <c r="BK1117" s="1"/>
      <c r="BO1117" s="6"/>
      <c r="BP1117" s="6"/>
      <c r="BQ1117" s="6"/>
      <c r="BR1117" s="6"/>
      <c r="BS1117" s="6"/>
      <c r="BT1117" s="6"/>
      <c r="BU1117" s="6"/>
      <c r="BV1117" s="6"/>
      <c r="BW1117" s="6"/>
      <c r="BX1117" s="6"/>
      <c r="BY1117" s="6"/>
      <c r="BZ1117" s="6"/>
      <c r="CE1117" s="1" t="s">
        <v>3401</v>
      </c>
      <c r="CF1117" s="1" t="s">
        <v>3403</v>
      </c>
    </row>
    <row r="1118" spans="63:84" ht="15" customHeight="1">
      <c r="BK1118" s="1"/>
      <c r="BO1118" s="6"/>
      <c r="BP1118" s="6"/>
      <c r="BQ1118" s="6"/>
      <c r="BR1118" s="6"/>
      <c r="BS1118" s="6"/>
      <c r="BT1118" s="6"/>
      <c r="BU1118" s="6"/>
      <c r="BV1118" s="6"/>
      <c r="BW1118" s="6"/>
      <c r="BX1118" s="6"/>
      <c r="BY1118" s="6"/>
      <c r="BZ1118" s="6"/>
      <c r="CE1118" s="1" t="s">
        <v>3402</v>
      </c>
      <c r="CF1118" s="1" t="s">
        <v>3404</v>
      </c>
    </row>
    <row r="1119" spans="63:84" ht="15" customHeight="1">
      <c r="BK1119" s="1"/>
      <c r="BO1119" s="6"/>
      <c r="BP1119" s="6"/>
      <c r="BQ1119" s="6"/>
      <c r="BR1119" s="6"/>
      <c r="BS1119" s="6"/>
      <c r="BT1119" s="6"/>
      <c r="BU1119" s="6"/>
      <c r="BV1119" s="6"/>
      <c r="BW1119" s="6"/>
      <c r="BX1119" s="6"/>
      <c r="BY1119" s="6"/>
      <c r="BZ1119" s="6"/>
      <c r="CE1119" s="1" t="s">
        <v>3403</v>
      </c>
      <c r="CF1119" s="1" t="s">
        <v>3405</v>
      </c>
    </row>
    <row r="1120" spans="63:84" ht="15" customHeight="1">
      <c r="BK1120" s="1"/>
      <c r="BO1120" s="6"/>
      <c r="BP1120" s="6"/>
      <c r="BQ1120" s="6"/>
      <c r="BR1120" s="6"/>
      <c r="BS1120" s="6"/>
      <c r="BT1120" s="6"/>
      <c r="BU1120" s="6"/>
      <c r="BV1120" s="6"/>
      <c r="BW1120" s="6"/>
      <c r="BX1120" s="6"/>
      <c r="BY1120" s="6"/>
      <c r="BZ1120" s="6"/>
      <c r="CE1120" s="1" t="s">
        <v>3404</v>
      </c>
      <c r="CF1120" s="1" t="s">
        <v>3406</v>
      </c>
    </row>
    <row r="1121" spans="63:84" ht="15" customHeight="1">
      <c r="BK1121" s="1"/>
      <c r="BO1121" s="6"/>
      <c r="BP1121" s="6"/>
      <c r="BQ1121" s="6"/>
      <c r="BR1121" s="6"/>
      <c r="BS1121" s="6"/>
      <c r="BT1121" s="6"/>
      <c r="BU1121" s="6"/>
      <c r="BV1121" s="6"/>
      <c r="BW1121" s="6"/>
      <c r="BX1121" s="6"/>
      <c r="BY1121" s="6"/>
      <c r="BZ1121" s="6"/>
      <c r="CE1121" s="1" t="s">
        <v>3405</v>
      </c>
      <c r="CF1121" s="1" t="s">
        <v>3407</v>
      </c>
    </row>
    <row r="1122" spans="63:84" ht="15" customHeight="1">
      <c r="BK1122" s="1"/>
      <c r="BO1122" s="6"/>
      <c r="BP1122" s="6"/>
      <c r="BQ1122" s="6"/>
      <c r="BR1122" s="6"/>
      <c r="BS1122" s="6"/>
      <c r="BT1122" s="6"/>
      <c r="BU1122" s="6"/>
      <c r="BV1122" s="6"/>
      <c r="BW1122" s="6"/>
      <c r="BX1122" s="6"/>
      <c r="BY1122" s="6"/>
      <c r="BZ1122" s="6"/>
      <c r="CE1122" s="1" t="s">
        <v>3406</v>
      </c>
      <c r="CF1122" s="1" t="s">
        <v>3408</v>
      </c>
    </row>
    <row r="1123" spans="63:84" ht="15" customHeight="1">
      <c r="BK1123" s="1"/>
      <c r="BO1123" s="6"/>
      <c r="BP1123" s="6"/>
      <c r="BQ1123" s="6"/>
      <c r="BR1123" s="6"/>
      <c r="BS1123" s="6"/>
      <c r="BT1123" s="6"/>
      <c r="BU1123" s="6"/>
      <c r="BV1123" s="6"/>
      <c r="BW1123" s="6"/>
      <c r="BX1123" s="6"/>
      <c r="BY1123" s="6"/>
      <c r="BZ1123" s="6"/>
      <c r="CE1123" s="1" t="s">
        <v>3407</v>
      </c>
      <c r="CF1123" s="1" t="s">
        <v>3409</v>
      </c>
    </row>
    <row r="1124" spans="63:84" ht="15" customHeight="1">
      <c r="BK1124" s="1"/>
      <c r="BO1124" s="6"/>
      <c r="BP1124" s="6"/>
      <c r="BQ1124" s="6"/>
      <c r="BR1124" s="6"/>
      <c r="BS1124" s="6"/>
      <c r="BT1124" s="6"/>
      <c r="BU1124" s="6"/>
      <c r="BV1124" s="6"/>
      <c r="BW1124" s="6"/>
      <c r="BX1124" s="6"/>
      <c r="BY1124" s="6"/>
      <c r="BZ1124" s="6"/>
      <c r="CE1124" s="1" t="s">
        <v>3408</v>
      </c>
      <c r="CF1124" s="1" t="s">
        <v>3410</v>
      </c>
    </row>
    <row r="1125" spans="63:84" ht="15" customHeight="1">
      <c r="BK1125" s="1"/>
      <c r="BO1125" s="6"/>
      <c r="BP1125" s="6"/>
      <c r="BQ1125" s="6"/>
      <c r="BR1125" s="6"/>
      <c r="BS1125" s="6"/>
      <c r="BT1125" s="6"/>
      <c r="BU1125" s="6"/>
      <c r="BV1125" s="6"/>
      <c r="BW1125" s="6"/>
      <c r="BX1125" s="6"/>
      <c r="BY1125" s="6"/>
      <c r="BZ1125" s="6"/>
      <c r="CE1125" s="1" t="s">
        <v>3409</v>
      </c>
      <c r="CF1125" s="1" t="s">
        <v>3411</v>
      </c>
    </row>
    <row r="1126" spans="63:84" ht="15" customHeight="1">
      <c r="BK1126" s="1"/>
      <c r="BO1126" s="6"/>
      <c r="BP1126" s="6"/>
      <c r="BQ1126" s="6"/>
      <c r="BR1126" s="6"/>
      <c r="BS1126" s="6"/>
      <c r="BT1126" s="6"/>
      <c r="BU1126" s="6"/>
      <c r="BV1126" s="6"/>
      <c r="BW1126" s="6"/>
      <c r="BX1126" s="6"/>
      <c r="BY1126" s="6"/>
      <c r="BZ1126" s="6"/>
      <c r="CE1126" s="1" t="s">
        <v>3410</v>
      </c>
      <c r="CF1126" s="1" t="s">
        <v>3412</v>
      </c>
    </row>
    <row r="1127" spans="63:84" ht="15" customHeight="1">
      <c r="BK1127" s="1"/>
      <c r="BO1127" s="6"/>
      <c r="BP1127" s="6"/>
      <c r="BQ1127" s="6"/>
      <c r="BR1127" s="6"/>
      <c r="BS1127" s="6"/>
      <c r="BT1127" s="6"/>
      <c r="BU1127" s="6"/>
      <c r="BV1127" s="6"/>
      <c r="BW1127" s="6"/>
      <c r="BX1127" s="6"/>
      <c r="BY1127" s="6"/>
      <c r="BZ1127" s="6"/>
      <c r="CE1127" s="1" t="s">
        <v>3411</v>
      </c>
      <c r="CF1127" s="1" t="s">
        <v>3413</v>
      </c>
    </row>
    <row r="1128" spans="63:84" ht="15" customHeight="1">
      <c r="BK1128" s="1"/>
      <c r="BO1128" s="6"/>
      <c r="BP1128" s="6"/>
      <c r="BQ1128" s="6"/>
      <c r="BR1128" s="6"/>
      <c r="BS1128" s="6"/>
      <c r="BT1128" s="6"/>
      <c r="BU1128" s="6"/>
      <c r="BV1128" s="6"/>
      <c r="BW1128" s="6"/>
      <c r="BX1128" s="6"/>
      <c r="BY1128" s="6"/>
      <c r="BZ1128" s="6"/>
      <c r="CE1128" s="1" t="s">
        <v>3412</v>
      </c>
      <c r="CF1128" s="1" t="s">
        <v>3414</v>
      </c>
    </row>
    <row r="1129" spans="63:84" ht="15" customHeight="1">
      <c r="BK1129" s="1"/>
      <c r="BO1129" s="6"/>
      <c r="BP1129" s="6"/>
      <c r="BQ1129" s="6"/>
      <c r="BR1129" s="6"/>
      <c r="BS1129" s="6"/>
      <c r="BT1129" s="6"/>
      <c r="BU1129" s="6"/>
      <c r="BV1129" s="6"/>
      <c r="BW1129" s="6"/>
      <c r="BX1129" s="6"/>
      <c r="BY1129" s="6"/>
      <c r="BZ1129" s="6"/>
      <c r="CE1129" s="1" t="s">
        <v>3413</v>
      </c>
      <c r="CF1129" s="1" t="s">
        <v>3415</v>
      </c>
    </row>
    <row r="1130" spans="63:84" ht="15" customHeight="1">
      <c r="BK1130" s="1"/>
      <c r="BO1130" s="6"/>
      <c r="BP1130" s="6"/>
      <c r="BQ1130" s="6"/>
      <c r="BR1130" s="6"/>
      <c r="BS1130" s="6"/>
      <c r="BT1130" s="6"/>
      <c r="BU1130" s="6"/>
      <c r="BV1130" s="6"/>
      <c r="BW1130" s="6"/>
      <c r="BX1130" s="6"/>
      <c r="BY1130" s="6"/>
      <c r="BZ1130" s="6"/>
      <c r="CE1130" s="1" t="s">
        <v>3414</v>
      </c>
      <c r="CF1130" s="1" t="s">
        <v>3416</v>
      </c>
    </row>
    <row r="1131" spans="63:84" ht="15" customHeight="1">
      <c r="BK1131" s="1"/>
      <c r="BO1131" s="6"/>
      <c r="BP1131" s="6"/>
      <c r="BQ1131" s="6"/>
      <c r="BR1131" s="6"/>
      <c r="BS1131" s="6"/>
      <c r="BT1131" s="6"/>
      <c r="BU1131" s="6"/>
      <c r="BV1131" s="6"/>
      <c r="BW1131" s="6"/>
      <c r="BX1131" s="6"/>
      <c r="BY1131" s="6"/>
      <c r="BZ1131" s="6"/>
      <c r="CE1131" s="1" t="s">
        <v>3415</v>
      </c>
      <c r="CF1131" s="1" t="s">
        <v>543</v>
      </c>
    </row>
    <row r="1132" spans="63:84" ht="15" customHeight="1">
      <c r="BK1132" s="1"/>
      <c r="BO1132" s="6"/>
      <c r="BP1132" s="6"/>
      <c r="BQ1132" s="6"/>
      <c r="BR1132" s="6"/>
      <c r="BS1132" s="6"/>
      <c r="BT1132" s="6"/>
      <c r="BU1132" s="6"/>
      <c r="BV1132" s="6"/>
      <c r="BW1132" s="6"/>
      <c r="BX1132" s="6"/>
      <c r="BY1132" s="6"/>
      <c r="BZ1132" s="6"/>
      <c r="CE1132" s="1" t="s">
        <v>3416</v>
      </c>
      <c r="CF1132" s="1" t="s">
        <v>601</v>
      </c>
    </row>
    <row r="1133" spans="63:84" ht="15" customHeight="1">
      <c r="BK1133" s="1"/>
      <c r="BO1133" s="6"/>
      <c r="BP1133" s="6"/>
      <c r="BQ1133" s="6"/>
      <c r="BR1133" s="6"/>
      <c r="BS1133" s="6"/>
      <c r="BT1133" s="6"/>
      <c r="BU1133" s="6"/>
      <c r="BV1133" s="6"/>
      <c r="BW1133" s="6"/>
      <c r="BX1133" s="6"/>
      <c r="BY1133" s="6"/>
      <c r="BZ1133" s="6"/>
      <c r="CE1133" s="1" t="s">
        <v>543</v>
      </c>
      <c r="CF1133" s="1" t="s">
        <v>3417</v>
      </c>
    </row>
    <row r="1134" spans="63:84" ht="15" customHeight="1">
      <c r="BK1134" s="1"/>
      <c r="BO1134" s="6"/>
      <c r="BP1134" s="6"/>
      <c r="BQ1134" s="6"/>
      <c r="BR1134" s="6"/>
      <c r="BS1134" s="6"/>
      <c r="BT1134" s="6"/>
      <c r="BU1134" s="6"/>
      <c r="BV1134" s="6"/>
      <c r="BW1134" s="6"/>
      <c r="BX1134" s="6"/>
      <c r="BY1134" s="6"/>
      <c r="BZ1134" s="6"/>
      <c r="CE1134" s="1" t="s">
        <v>601</v>
      </c>
      <c r="CF1134" s="1" t="s">
        <v>3418</v>
      </c>
    </row>
    <row r="1135" spans="63:84" ht="15" customHeight="1">
      <c r="BK1135" s="1"/>
      <c r="BO1135" s="6"/>
      <c r="BP1135" s="6"/>
      <c r="BQ1135" s="6"/>
      <c r="BR1135" s="6"/>
      <c r="BS1135" s="6"/>
      <c r="BT1135" s="6"/>
      <c r="BU1135" s="6"/>
      <c r="BV1135" s="6"/>
      <c r="BW1135" s="6"/>
      <c r="BX1135" s="6"/>
      <c r="BY1135" s="6"/>
      <c r="BZ1135" s="6"/>
      <c r="CE1135" s="1" t="s">
        <v>3417</v>
      </c>
      <c r="CF1135" s="1" t="s">
        <v>3419</v>
      </c>
    </row>
    <row r="1136" spans="63:84" ht="15" customHeight="1">
      <c r="BK1136" s="1"/>
      <c r="BO1136" s="6"/>
      <c r="BP1136" s="6"/>
      <c r="BQ1136" s="6"/>
      <c r="BR1136" s="6"/>
      <c r="BS1136" s="6"/>
      <c r="BT1136" s="6"/>
      <c r="BU1136" s="6"/>
      <c r="BV1136" s="6"/>
      <c r="BW1136" s="6"/>
      <c r="BX1136" s="6"/>
      <c r="BY1136" s="6"/>
      <c r="BZ1136" s="6"/>
      <c r="CE1136" s="1" t="s">
        <v>3418</v>
      </c>
      <c r="CF1136" s="1" t="s">
        <v>3420</v>
      </c>
    </row>
    <row r="1137" spans="63:84" ht="15" customHeight="1">
      <c r="BK1137" s="1"/>
      <c r="BO1137" s="6"/>
      <c r="BP1137" s="6"/>
      <c r="BQ1137" s="6"/>
      <c r="BR1137" s="6"/>
      <c r="BS1137" s="6"/>
      <c r="BT1137" s="6"/>
      <c r="BU1137" s="6"/>
      <c r="BV1137" s="6"/>
      <c r="BW1137" s="6"/>
      <c r="BX1137" s="6"/>
      <c r="BY1137" s="6"/>
      <c r="BZ1137" s="6"/>
      <c r="CE1137" s="1" t="s">
        <v>3419</v>
      </c>
      <c r="CF1137" s="1" t="s">
        <v>3421</v>
      </c>
    </row>
    <row r="1138" spans="63:84" ht="15" customHeight="1">
      <c r="BK1138" s="1"/>
      <c r="BO1138" s="6"/>
      <c r="BP1138" s="6"/>
      <c r="BQ1138" s="6"/>
      <c r="BR1138" s="6"/>
      <c r="BS1138" s="6"/>
      <c r="BT1138" s="6"/>
      <c r="BU1138" s="6"/>
      <c r="BV1138" s="6"/>
      <c r="BW1138" s="6"/>
      <c r="BX1138" s="6"/>
      <c r="BY1138" s="6"/>
      <c r="BZ1138" s="6"/>
      <c r="CE1138" s="1" t="s">
        <v>3420</v>
      </c>
      <c r="CF1138" s="1" t="s">
        <v>3422</v>
      </c>
    </row>
    <row r="1139" spans="63:84" ht="15" customHeight="1">
      <c r="BK1139" s="1"/>
      <c r="BO1139" s="6"/>
      <c r="BP1139" s="6"/>
      <c r="BQ1139" s="6"/>
      <c r="BR1139" s="6"/>
      <c r="BS1139" s="6"/>
      <c r="BT1139" s="6"/>
      <c r="BU1139" s="6"/>
      <c r="BV1139" s="6"/>
      <c r="BW1139" s="6"/>
      <c r="BX1139" s="6"/>
      <c r="BY1139" s="6"/>
      <c r="BZ1139" s="6"/>
      <c r="CE1139" s="1" t="s">
        <v>3421</v>
      </c>
      <c r="CF1139" s="1" t="s">
        <v>3423</v>
      </c>
    </row>
    <row r="1140" spans="63:84" ht="15" customHeight="1">
      <c r="BK1140" s="1"/>
      <c r="BO1140" s="6"/>
      <c r="BP1140" s="6"/>
      <c r="BQ1140" s="6"/>
      <c r="BR1140" s="6"/>
      <c r="BS1140" s="6"/>
      <c r="BT1140" s="6"/>
      <c r="BU1140" s="6"/>
      <c r="BV1140" s="6"/>
      <c r="BW1140" s="6"/>
      <c r="BX1140" s="6"/>
      <c r="BY1140" s="6"/>
      <c r="BZ1140" s="6"/>
      <c r="CE1140" s="1" t="s">
        <v>3422</v>
      </c>
      <c r="CF1140" s="1" t="s">
        <v>3424</v>
      </c>
    </row>
    <row r="1141" spans="63:84" ht="15" customHeight="1">
      <c r="BK1141" s="1"/>
      <c r="BO1141" s="6"/>
      <c r="BP1141" s="6"/>
      <c r="BQ1141" s="6"/>
      <c r="BR1141" s="6"/>
      <c r="BS1141" s="6"/>
      <c r="BT1141" s="6"/>
      <c r="BU1141" s="6"/>
      <c r="BV1141" s="6"/>
      <c r="BW1141" s="6"/>
      <c r="BX1141" s="6"/>
      <c r="BY1141" s="6"/>
      <c r="BZ1141" s="6"/>
      <c r="CE1141" s="1" t="s">
        <v>3423</v>
      </c>
      <c r="CF1141" s="1" t="s">
        <v>3425</v>
      </c>
    </row>
    <row r="1142" spans="63:84" ht="15" customHeight="1">
      <c r="BK1142" s="1"/>
      <c r="BO1142" s="6"/>
      <c r="BP1142" s="6"/>
      <c r="BQ1142" s="6"/>
      <c r="BR1142" s="6"/>
      <c r="BS1142" s="6"/>
      <c r="BT1142" s="6"/>
      <c r="BU1142" s="6"/>
      <c r="BV1142" s="6"/>
      <c r="BW1142" s="6"/>
      <c r="BX1142" s="6"/>
      <c r="BY1142" s="6"/>
      <c r="BZ1142" s="6"/>
      <c r="CE1142" s="1" t="s">
        <v>3424</v>
      </c>
      <c r="CF1142" s="1" t="s">
        <v>3426</v>
      </c>
    </row>
    <row r="1143" spans="63:84" ht="15" customHeight="1">
      <c r="BK1143" s="1"/>
      <c r="BO1143" s="6"/>
      <c r="BP1143" s="6"/>
      <c r="BQ1143" s="6"/>
      <c r="BR1143" s="6"/>
      <c r="BS1143" s="6"/>
      <c r="BT1143" s="6"/>
      <c r="BU1143" s="6"/>
      <c r="BV1143" s="6"/>
      <c r="BW1143" s="6"/>
      <c r="BX1143" s="6"/>
      <c r="BY1143" s="6"/>
      <c r="BZ1143" s="6"/>
      <c r="CE1143" s="1" t="s">
        <v>3425</v>
      </c>
      <c r="CF1143" s="1" t="s">
        <v>3427</v>
      </c>
    </row>
    <row r="1144" spans="63:84" ht="15" customHeight="1">
      <c r="BK1144" s="1"/>
      <c r="BO1144" s="6"/>
      <c r="BP1144" s="6"/>
      <c r="BQ1144" s="6"/>
      <c r="BR1144" s="6"/>
      <c r="BS1144" s="6"/>
      <c r="BT1144" s="6"/>
      <c r="BU1144" s="6"/>
      <c r="BV1144" s="6"/>
      <c r="BW1144" s="6"/>
      <c r="BX1144" s="6"/>
      <c r="BY1144" s="6"/>
      <c r="BZ1144" s="6"/>
      <c r="CE1144" s="1" t="s">
        <v>3426</v>
      </c>
      <c r="CF1144" s="1" t="s">
        <v>3428</v>
      </c>
    </row>
    <row r="1145" spans="63:84" ht="15" customHeight="1">
      <c r="BK1145" s="1"/>
      <c r="BO1145" s="6"/>
      <c r="BP1145" s="6"/>
      <c r="BQ1145" s="6"/>
      <c r="BR1145" s="6"/>
      <c r="BS1145" s="6"/>
      <c r="BT1145" s="6"/>
      <c r="BU1145" s="6"/>
      <c r="BV1145" s="6"/>
      <c r="BW1145" s="6"/>
      <c r="BX1145" s="6"/>
      <c r="BY1145" s="6"/>
      <c r="BZ1145" s="6"/>
      <c r="CE1145" s="1" t="s">
        <v>3427</v>
      </c>
      <c r="CF1145" s="1" t="s">
        <v>3429</v>
      </c>
    </row>
    <row r="1146" spans="63:84" ht="15" customHeight="1">
      <c r="BK1146" s="1"/>
      <c r="BO1146" s="6"/>
      <c r="BP1146" s="6"/>
      <c r="BQ1146" s="6"/>
      <c r="BR1146" s="6"/>
      <c r="BS1146" s="6"/>
      <c r="BT1146" s="6"/>
      <c r="BU1146" s="6"/>
      <c r="BV1146" s="6"/>
      <c r="BW1146" s="6"/>
      <c r="BX1146" s="6"/>
      <c r="BY1146" s="6"/>
      <c r="BZ1146" s="6"/>
      <c r="CE1146" s="1" t="s">
        <v>3428</v>
      </c>
      <c r="CF1146" s="1" t="s">
        <v>3430</v>
      </c>
    </row>
    <row r="1147" spans="63:84" ht="15" customHeight="1">
      <c r="BK1147" s="1"/>
      <c r="BO1147" s="6"/>
      <c r="BP1147" s="6"/>
      <c r="BQ1147" s="6"/>
      <c r="BR1147" s="6"/>
      <c r="BS1147" s="6"/>
      <c r="BT1147" s="6"/>
      <c r="BU1147" s="6"/>
      <c r="BV1147" s="6"/>
      <c r="BW1147" s="6"/>
      <c r="BX1147" s="6"/>
      <c r="BY1147" s="6"/>
      <c r="BZ1147" s="6"/>
      <c r="CE1147" s="1" t="s">
        <v>3429</v>
      </c>
      <c r="CF1147" s="1" t="s">
        <v>3431</v>
      </c>
    </row>
    <row r="1148" spans="63:84" ht="15" customHeight="1">
      <c r="BK1148" s="1"/>
      <c r="BO1148" s="6"/>
      <c r="BP1148" s="6"/>
      <c r="BQ1148" s="6"/>
      <c r="BR1148" s="6"/>
      <c r="BS1148" s="6"/>
      <c r="BT1148" s="6"/>
      <c r="BU1148" s="6"/>
      <c r="BV1148" s="6"/>
      <c r="BW1148" s="6"/>
      <c r="BX1148" s="6"/>
      <c r="BY1148" s="6"/>
      <c r="BZ1148" s="6"/>
      <c r="CE1148" s="1" t="s">
        <v>3430</v>
      </c>
      <c r="CF1148" s="1" t="s">
        <v>3432</v>
      </c>
    </row>
    <row r="1149" spans="63:84" ht="15" customHeight="1">
      <c r="BK1149" s="1"/>
      <c r="BO1149" s="6"/>
      <c r="BP1149" s="6"/>
      <c r="BQ1149" s="6"/>
      <c r="BR1149" s="6"/>
      <c r="BS1149" s="6"/>
      <c r="BT1149" s="6"/>
      <c r="BU1149" s="6"/>
      <c r="BV1149" s="6"/>
      <c r="BW1149" s="6"/>
      <c r="BX1149" s="6"/>
      <c r="BY1149" s="6"/>
      <c r="BZ1149" s="6"/>
      <c r="CE1149" s="1" t="s">
        <v>3431</v>
      </c>
      <c r="CF1149" s="1" t="s">
        <v>3433</v>
      </c>
    </row>
    <row r="1150" spans="63:84" ht="15" customHeight="1">
      <c r="BK1150" s="1"/>
      <c r="BO1150" s="6"/>
      <c r="BP1150" s="6"/>
      <c r="BQ1150" s="6"/>
      <c r="BR1150" s="6"/>
      <c r="BS1150" s="6"/>
      <c r="BT1150" s="6"/>
      <c r="BU1150" s="6"/>
      <c r="BV1150" s="6"/>
      <c r="BW1150" s="6"/>
      <c r="BX1150" s="6"/>
      <c r="BY1150" s="6"/>
      <c r="BZ1150" s="6"/>
      <c r="CE1150" s="1" t="s">
        <v>3432</v>
      </c>
      <c r="CF1150" s="1" t="s">
        <v>3434</v>
      </c>
    </row>
    <row r="1151" spans="63:84" ht="15" customHeight="1">
      <c r="BK1151" s="1"/>
      <c r="BO1151" s="6"/>
      <c r="BP1151" s="6"/>
      <c r="BQ1151" s="6"/>
      <c r="BR1151" s="6"/>
      <c r="BS1151" s="6"/>
      <c r="BT1151" s="6"/>
      <c r="BU1151" s="6"/>
      <c r="BV1151" s="6"/>
      <c r="BW1151" s="6"/>
      <c r="BX1151" s="6"/>
      <c r="BY1151" s="6"/>
      <c r="BZ1151" s="6"/>
      <c r="CE1151" s="1" t="s">
        <v>3433</v>
      </c>
      <c r="CF1151" s="1" t="s">
        <v>3435</v>
      </c>
    </row>
    <row r="1152" spans="63:84" ht="15" customHeight="1">
      <c r="BK1152" s="1"/>
      <c r="BO1152" s="6"/>
      <c r="BP1152" s="6"/>
      <c r="BQ1152" s="6"/>
      <c r="BR1152" s="6"/>
      <c r="BS1152" s="6"/>
      <c r="BT1152" s="6"/>
      <c r="BU1152" s="6"/>
      <c r="BV1152" s="6"/>
      <c r="BW1152" s="6"/>
      <c r="BX1152" s="6"/>
      <c r="BY1152" s="6"/>
      <c r="BZ1152" s="6"/>
      <c r="CE1152" s="1" t="s">
        <v>3434</v>
      </c>
      <c r="CF1152" s="1" t="s">
        <v>3436</v>
      </c>
    </row>
    <row r="1153" spans="63:84" ht="15" customHeight="1">
      <c r="BK1153" s="1"/>
      <c r="BO1153" s="6"/>
      <c r="BP1153" s="6"/>
      <c r="BQ1153" s="6"/>
      <c r="BR1153" s="6"/>
      <c r="BS1153" s="6"/>
      <c r="BT1153" s="6"/>
      <c r="BU1153" s="6"/>
      <c r="BV1153" s="6"/>
      <c r="BW1153" s="6"/>
      <c r="BX1153" s="6"/>
      <c r="BY1153" s="6"/>
      <c r="BZ1153" s="6"/>
      <c r="CE1153" s="1" t="s">
        <v>3435</v>
      </c>
      <c r="CF1153" s="1" t="s">
        <v>3437</v>
      </c>
    </row>
    <row r="1154" spans="63:84" ht="15" customHeight="1">
      <c r="BK1154" s="1"/>
      <c r="BO1154" s="6"/>
      <c r="BP1154" s="6"/>
      <c r="BQ1154" s="6"/>
      <c r="BR1154" s="6"/>
      <c r="BS1154" s="6"/>
      <c r="BT1154" s="6"/>
      <c r="BU1154" s="6"/>
      <c r="BV1154" s="6"/>
      <c r="BW1154" s="6"/>
      <c r="BX1154" s="6"/>
      <c r="BY1154" s="6"/>
      <c r="BZ1154" s="6"/>
      <c r="CE1154" s="1" t="s">
        <v>3436</v>
      </c>
      <c r="CF1154" s="1" t="s">
        <v>3438</v>
      </c>
    </row>
    <row r="1155" spans="63:84" ht="15" customHeight="1">
      <c r="BK1155" s="1"/>
      <c r="BO1155" s="6"/>
      <c r="BP1155" s="6"/>
      <c r="BQ1155" s="6"/>
      <c r="BR1155" s="6"/>
      <c r="BS1155" s="6"/>
      <c r="BT1155" s="6"/>
      <c r="BU1155" s="6"/>
      <c r="BV1155" s="6"/>
      <c r="BW1155" s="6"/>
      <c r="BX1155" s="6"/>
      <c r="BY1155" s="6"/>
      <c r="BZ1155" s="6"/>
      <c r="CE1155" s="1" t="s">
        <v>3437</v>
      </c>
      <c r="CF1155" s="1" t="s">
        <v>3439</v>
      </c>
    </row>
    <row r="1156" spans="63:84" ht="15" customHeight="1">
      <c r="BK1156" s="1"/>
      <c r="BO1156" s="6"/>
      <c r="BP1156" s="6"/>
      <c r="BQ1156" s="6"/>
      <c r="BR1156" s="6"/>
      <c r="BS1156" s="6"/>
      <c r="BT1156" s="6"/>
      <c r="BU1156" s="6"/>
      <c r="BV1156" s="6"/>
      <c r="BW1156" s="6"/>
      <c r="BX1156" s="6"/>
      <c r="BY1156" s="6"/>
      <c r="BZ1156" s="6"/>
      <c r="CE1156" s="1" t="s">
        <v>3438</v>
      </c>
      <c r="CF1156" s="1" t="s">
        <v>3440</v>
      </c>
    </row>
    <row r="1157" spans="63:84" ht="15" customHeight="1">
      <c r="BK1157" s="1"/>
      <c r="BO1157" s="6"/>
      <c r="BP1157" s="6"/>
      <c r="BQ1157" s="6"/>
      <c r="BR1157" s="6"/>
      <c r="BS1157" s="6"/>
      <c r="BT1157" s="6"/>
      <c r="BU1157" s="6"/>
      <c r="BV1157" s="6"/>
      <c r="BW1157" s="6"/>
      <c r="BX1157" s="6"/>
      <c r="BY1157" s="6"/>
      <c r="BZ1157" s="6"/>
      <c r="CE1157" s="1" t="s">
        <v>3439</v>
      </c>
      <c r="CF1157" s="1" t="s">
        <v>3441</v>
      </c>
    </row>
    <row r="1158" spans="63:84" ht="15" customHeight="1">
      <c r="BK1158" s="1"/>
      <c r="BO1158" s="6"/>
      <c r="BP1158" s="6"/>
      <c r="BQ1158" s="6"/>
      <c r="BR1158" s="6"/>
      <c r="BS1158" s="6"/>
      <c r="BT1158" s="6"/>
      <c r="BU1158" s="6"/>
      <c r="BV1158" s="6"/>
      <c r="BW1158" s="6"/>
      <c r="BX1158" s="6"/>
      <c r="BY1158" s="6"/>
      <c r="BZ1158" s="6"/>
      <c r="CE1158" s="1" t="s">
        <v>3440</v>
      </c>
      <c r="CF1158" s="1" t="s">
        <v>3442</v>
      </c>
    </row>
    <row r="1159" spans="63:84" ht="15" customHeight="1">
      <c r="BK1159" s="1"/>
      <c r="BO1159" s="6"/>
      <c r="BP1159" s="6"/>
      <c r="BQ1159" s="6"/>
      <c r="BR1159" s="6"/>
      <c r="BS1159" s="6"/>
      <c r="BT1159" s="6"/>
      <c r="BU1159" s="6"/>
      <c r="BV1159" s="6"/>
      <c r="BW1159" s="6"/>
      <c r="BX1159" s="6"/>
      <c r="BY1159" s="6"/>
      <c r="BZ1159" s="6"/>
      <c r="CE1159" s="1" t="s">
        <v>3441</v>
      </c>
      <c r="CF1159" s="1" t="s">
        <v>3443</v>
      </c>
    </row>
    <row r="1160" spans="63:84" ht="15" customHeight="1">
      <c r="BK1160" s="1"/>
      <c r="BO1160" s="6"/>
      <c r="BP1160" s="6"/>
      <c r="BQ1160" s="6"/>
      <c r="BR1160" s="6"/>
      <c r="BS1160" s="6"/>
      <c r="BT1160" s="6"/>
      <c r="BU1160" s="6"/>
      <c r="BV1160" s="6"/>
      <c r="BW1160" s="6"/>
      <c r="BX1160" s="6"/>
      <c r="BY1160" s="6"/>
      <c r="BZ1160" s="6"/>
      <c r="CE1160" s="1" t="s">
        <v>3442</v>
      </c>
      <c r="CF1160" s="1" t="s">
        <v>3444</v>
      </c>
    </row>
    <row r="1161" spans="63:84" ht="15" customHeight="1">
      <c r="BK1161" s="1"/>
      <c r="BO1161" s="6"/>
      <c r="BP1161" s="6"/>
      <c r="BQ1161" s="6"/>
      <c r="BR1161" s="6"/>
      <c r="BS1161" s="6"/>
      <c r="BT1161" s="6"/>
      <c r="BU1161" s="6"/>
      <c r="BV1161" s="6"/>
      <c r="BW1161" s="6"/>
      <c r="BX1161" s="6"/>
      <c r="BY1161" s="6"/>
      <c r="BZ1161" s="6"/>
      <c r="CE1161" s="1" t="s">
        <v>3443</v>
      </c>
      <c r="CF1161" s="1" t="s">
        <v>3445</v>
      </c>
    </row>
    <row r="1162" spans="63:84" ht="15" customHeight="1">
      <c r="BK1162" s="1"/>
      <c r="BO1162" s="6"/>
      <c r="BP1162" s="6"/>
      <c r="BQ1162" s="6"/>
      <c r="BR1162" s="6"/>
      <c r="BS1162" s="6"/>
      <c r="BT1162" s="6"/>
      <c r="BU1162" s="6"/>
      <c r="BV1162" s="6"/>
      <c r="BW1162" s="6"/>
      <c r="BX1162" s="6"/>
      <c r="BY1162" s="6"/>
      <c r="BZ1162" s="6"/>
      <c r="CE1162" s="1" t="s">
        <v>3444</v>
      </c>
      <c r="CF1162" s="1" t="s">
        <v>3446</v>
      </c>
    </row>
    <row r="1163" spans="63:84" ht="15" customHeight="1">
      <c r="BK1163" s="1"/>
      <c r="BO1163" s="6"/>
      <c r="BP1163" s="6"/>
      <c r="BQ1163" s="6"/>
      <c r="BR1163" s="6"/>
      <c r="BS1163" s="6"/>
      <c r="BT1163" s="6"/>
      <c r="BU1163" s="6"/>
      <c r="BV1163" s="6"/>
      <c r="BW1163" s="6"/>
      <c r="BX1163" s="6"/>
      <c r="BY1163" s="6"/>
      <c r="BZ1163" s="6"/>
      <c r="CE1163" s="1" t="s">
        <v>3445</v>
      </c>
      <c r="CF1163" s="1" t="s">
        <v>3447</v>
      </c>
    </row>
    <row r="1164" spans="63:84" ht="15" customHeight="1">
      <c r="BK1164" s="1"/>
      <c r="BO1164" s="6"/>
      <c r="BP1164" s="6"/>
      <c r="BQ1164" s="6"/>
      <c r="BR1164" s="6"/>
      <c r="BS1164" s="6"/>
      <c r="BT1164" s="6"/>
      <c r="BU1164" s="6"/>
      <c r="BV1164" s="6"/>
      <c r="BW1164" s="6"/>
      <c r="BX1164" s="6"/>
      <c r="BY1164" s="6"/>
      <c r="BZ1164" s="6"/>
      <c r="CE1164" s="1" t="s">
        <v>3446</v>
      </c>
      <c r="CF1164" s="1" t="s">
        <v>3448</v>
      </c>
    </row>
    <row r="1165" spans="63:84" ht="15" customHeight="1">
      <c r="BK1165" s="1"/>
      <c r="BO1165" s="6"/>
      <c r="BP1165" s="6"/>
      <c r="BQ1165" s="6"/>
      <c r="BR1165" s="6"/>
      <c r="BS1165" s="6"/>
      <c r="BT1165" s="6"/>
      <c r="BU1165" s="6"/>
      <c r="BV1165" s="6"/>
      <c r="BW1165" s="6"/>
      <c r="BX1165" s="6"/>
      <c r="BY1165" s="6"/>
      <c r="BZ1165" s="6"/>
      <c r="CE1165" s="1" t="s">
        <v>3447</v>
      </c>
      <c r="CF1165" s="1" t="s">
        <v>3449</v>
      </c>
    </row>
    <row r="1166" spans="63:84" ht="15" customHeight="1">
      <c r="BK1166" s="1"/>
      <c r="BO1166" s="6"/>
      <c r="BP1166" s="6"/>
      <c r="BQ1166" s="6"/>
      <c r="BR1166" s="6"/>
      <c r="BS1166" s="6"/>
      <c r="BT1166" s="6"/>
      <c r="BU1166" s="6"/>
      <c r="BV1166" s="6"/>
      <c r="BW1166" s="6"/>
      <c r="BX1166" s="6"/>
      <c r="BY1166" s="6"/>
      <c r="BZ1166" s="6"/>
      <c r="CE1166" s="1" t="s">
        <v>3448</v>
      </c>
      <c r="CF1166" s="1" t="s">
        <v>3450</v>
      </c>
    </row>
    <row r="1167" spans="63:84" ht="15" customHeight="1">
      <c r="BK1167" s="1"/>
      <c r="BO1167" s="6"/>
      <c r="BP1167" s="6"/>
      <c r="BQ1167" s="6"/>
      <c r="BR1167" s="6"/>
      <c r="BS1167" s="6"/>
      <c r="BT1167" s="6"/>
      <c r="BU1167" s="6"/>
      <c r="BV1167" s="6"/>
      <c r="BW1167" s="6"/>
      <c r="BX1167" s="6"/>
      <c r="BY1167" s="6"/>
      <c r="BZ1167" s="6"/>
      <c r="CE1167" s="1" t="s">
        <v>3449</v>
      </c>
      <c r="CF1167" s="1" t="s">
        <v>3451</v>
      </c>
    </row>
    <row r="1168" spans="63:84" ht="15" customHeight="1">
      <c r="BK1168" s="1"/>
      <c r="BO1168" s="6"/>
      <c r="BP1168" s="6"/>
      <c r="BQ1168" s="6"/>
      <c r="BR1168" s="6"/>
      <c r="BS1168" s="6"/>
      <c r="BT1168" s="6"/>
      <c r="BU1168" s="6"/>
      <c r="BV1168" s="6"/>
      <c r="BW1168" s="6"/>
      <c r="BX1168" s="6"/>
      <c r="BY1168" s="6"/>
      <c r="BZ1168" s="6"/>
      <c r="CE1168" s="1" t="s">
        <v>3450</v>
      </c>
      <c r="CF1168" s="1" t="s">
        <v>3452</v>
      </c>
    </row>
    <row r="1169" spans="63:84" ht="15" customHeight="1">
      <c r="BK1169" s="1"/>
      <c r="BO1169" s="6"/>
      <c r="BP1169" s="6"/>
      <c r="BQ1169" s="6"/>
      <c r="BR1169" s="6"/>
      <c r="BS1169" s="6"/>
      <c r="BT1169" s="6"/>
      <c r="BU1169" s="6"/>
      <c r="BV1169" s="6"/>
      <c r="BW1169" s="6"/>
      <c r="BX1169" s="6"/>
      <c r="BY1169" s="6"/>
      <c r="BZ1169" s="6"/>
      <c r="CE1169" s="1" t="s">
        <v>3451</v>
      </c>
      <c r="CF1169" s="1" t="s">
        <v>3453</v>
      </c>
    </row>
    <row r="1170" spans="63:84" ht="15" customHeight="1">
      <c r="BK1170" s="1"/>
      <c r="BO1170" s="6"/>
      <c r="BP1170" s="6"/>
      <c r="BQ1170" s="6"/>
      <c r="BR1170" s="6"/>
      <c r="BS1170" s="6"/>
      <c r="BT1170" s="6"/>
      <c r="BU1170" s="6"/>
      <c r="BV1170" s="6"/>
      <c r="BW1170" s="6"/>
      <c r="BX1170" s="6"/>
      <c r="BY1170" s="6"/>
      <c r="BZ1170" s="6"/>
      <c r="CE1170" s="1" t="s">
        <v>3452</v>
      </c>
      <c r="CF1170" s="1" t="s">
        <v>3454</v>
      </c>
    </row>
    <row r="1171" spans="63:84" ht="15" customHeight="1">
      <c r="BK1171" s="1"/>
      <c r="BO1171" s="6"/>
      <c r="BP1171" s="6"/>
      <c r="BQ1171" s="6"/>
      <c r="BR1171" s="6"/>
      <c r="BS1171" s="6"/>
      <c r="BT1171" s="6"/>
      <c r="BU1171" s="6"/>
      <c r="BV1171" s="6"/>
      <c r="BW1171" s="6"/>
      <c r="BX1171" s="6"/>
      <c r="BY1171" s="6"/>
      <c r="BZ1171" s="6"/>
      <c r="CE1171" s="1" t="s">
        <v>3453</v>
      </c>
      <c r="CF1171" s="1" t="s">
        <v>3455</v>
      </c>
    </row>
    <row r="1172" spans="63:84" ht="15" customHeight="1">
      <c r="BK1172" s="1"/>
      <c r="BO1172" s="6"/>
      <c r="BP1172" s="6"/>
      <c r="BQ1172" s="6"/>
      <c r="BR1172" s="6"/>
      <c r="BS1172" s="6"/>
      <c r="BT1172" s="6"/>
      <c r="BU1172" s="6"/>
      <c r="BV1172" s="6"/>
      <c r="BW1172" s="6"/>
      <c r="BX1172" s="6"/>
      <c r="BY1172" s="6"/>
      <c r="BZ1172" s="6"/>
      <c r="CE1172" s="1" t="s">
        <v>3454</v>
      </c>
      <c r="CF1172" s="1" t="s">
        <v>3456</v>
      </c>
    </row>
    <row r="1173" spans="63:84" ht="15" customHeight="1">
      <c r="BK1173" s="1"/>
      <c r="BO1173" s="6"/>
      <c r="BP1173" s="6"/>
      <c r="BQ1173" s="6"/>
      <c r="BR1173" s="6"/>
      <c r="BS1173" s="6"/>
      <c r="BT1173" s="6"/>
      <c r="BU1173" s="6"/>
      <c r="BV1173" s="6"/>
      <c r="BW1173" s="6"/>
      <c r="BX1173" s="6"/>
      <c r="BY1173" s="6"/>
      <c r="BZ1173" s="6"/>
      <c r="CE1173" s="1" t="s">
        <v>3455</v>
      </c>
      <c r="CF1173" s="1" t="s">
        <v>3457</v>
      </c>
    </row>
    <row r="1174" spans="63:84" ht="15" customHeight="1">
      <c r="BK1174" s="1"/>
      <c r="BO1174" s="6"/>
      <c r="BP1174" s="6"/>
      <c r="BQ1174" s="6"/>
      <c r="BR1174" s="6"/>
      <c r="BS1174" s="6"/>
      <c r="BT1174" s="6"/>
      <c r="BU1174" s="6"/>
      <c r="BV1174" s="6"/>
      <c r="BW1174" s="6"/>
      <c r="BX1174" s="6"/>
      <c r="BY1174" s="6"/>
      <c r="BZ1174" s="6"/>
      <c r="CE1174" s="1" t="s">
        <v>3456</v>
      </c>
      <c r="CF1174" s="1" t="s">
        <v>543</v>
      </c>
    </row>
    <row r="1175" spans="63:84" ht="15" customHeight="1">
      <c r="BK1175" s="1"/>
      <c r="BO1175" s="6"/>
      <c r="BP1175" s="6"/>
      <c r="BQ1175" s="6"/>
      <c r="BR1175" s="6"/>
      <c r="BS1175" s="6"/>
      <c r="BT1175" s="6"/>
      <c r="BU1175" s="6"/>
      <c r="BV1175" s="6"/>
      <c r="BW1175" s="6"/>
      <c r="BX1175" s="6"/>
      <c r="BY1175" s="6"/>
      <c r="BZ1175" s="6"/>
      <c r="CE1175" s="1" t="s">
        <v>3457</v>
      </c>
      <c r="CF1175" s="1" t="s">
        <v>602</v>
      </c>
    </row>
    <row r="1176" spans="63:84" ht="15" customHeight="1">
      <c r="BK1176" s="1"/>
      <c r="BO1176" s="6"/>
      <c r="BP1176" s="6"/>
      <c r="BQ1176" s="6"/>
      <c r="BR1176" s="6"/>
      <c r="BS1176" s="6"/>
      <c r="BT1176" s="6"/>
      <c r="BU1176" s="6"/>
      <c r="BV1176" s="6"/>
      <c r="BW1176" s="6"/>
      <c r="BX1176" s="6"/>
      <c r="BY1176" s="6"/>
      <c r="BZ1176" s="6"/>
      <c r="CE1176" s="1" t="s">
        <v>543</v>
      </c>
      <c r="CF1176" s="1" t="s">
        <v>3458</v>
      </c>
    </row>
    <row r="1177" spans="63:84" ht="15" customHeight="1">
      <c r="BK1177" s="1"/>
      <c r="BO1177" s="6"/>
      <c r="BP1177" s="6"/>
      <c r="BQ1177" s="6"/>
      <c r="BR1177" s="6"/>
      <c r="BS1177" s="6"/>
      <c r="BT1177" s="6"/>
      <c r="BU1177" s="6"/>
      <c r="BV1177" s="6"/>
      <c r="BW1177" s="6"/>
      <c r="BX1177" s="6"/>
      <c r="BY1177" s="6"/>
      <c r="BZ1177" s="6"/>
      <c r="CE1177" s="1" t="s">
        <v>602</v>
      </c>
      <c r="CF1177" s="1" t="s">
        <v>3459</v>
      </c>
    </row>
    <row r="1178" spans="63:84" ht="15" customHeight="1">
      <c r="BK1178" s="1"/>
      <c r="BO1178" s="6"/>
      <c r="BP1178" s="6"/>
      <c r="BQ1178" s="6"/>
      <c r="BR1178" s="6"/>
      <c r="BS1178" s="6"/>
      <c r="BT1178" s="6"/>
      <c r="BU1178" s="6"/>
      <c r="BV1178" s="6"/>
      <c r="BW1178" s="6"/>
      <c r="BX1178" s="6"/>
      <c r="BY1178" s="6"/>
      <c r="BZ1178" s="6"/>
      <c r="CE1178" s="1" t="s">
        <v>3458</v>
      </c>
      <c r="CF1178" s="1" t="s">
        <v>3460</v>
      </c>
    </row>
    <row r="1179" spans="63:84" ht="15" customHeight="1">
      <c r="BK1179" s="1"/>
      <c r="BO1179" s="6"/>
      <c r="BP1179" s="6"/>
      <c r="BQ1179" s="6"/>
      <c r="BR1179" s="6"/>
      <c r="BS1179" s="6"/>
      <c r="BT1179" s="6"/>
      <c r="BU1179" s="6"/>
      <c r="BV1179" s="6"/>
      <c r="BW1179" s="6"/>
      <c r="BX1179" s="6"/>
      <c r="BY1179" s="6"/>
      <c r="BZ1179" s="6"/>
      <c r="CE1179" s="1" t="s">
        <v>3459</v>
      </c>
      <c r="CF1179" s="1" t="s">
        <v>3461</v>
      </c>
    </row>
    <row r="1180" spans="63:84" ht="15" customHeight="1">
      <c r="BK1180" s="1"/>
      <c r="BO1180" s="6"/>
      <c r="BP1180" s="6"/>
      <c r="BQ1180" s="6"/>
      <c r="BR1180" s="6"/>
      <c r="BS1180" s="6"/>
      <c r="BT1180" s="6"/>
      <c r="BU1180" s="6"/>
      <c r="BV1180" s="6"/>
      <c r="BW1180" s="6"/>
      <c r="BX1180" s="6"/>
      <c r="BY1180" s="6"/>
      <c r="BZ1180" s="6"/>
      <c r="CE1180" s="1" t="s">
        <v>3460</v>
      </c>
      <c r="CF1180" s="1" t="s">
        <v>3462</v>
      </c>
    </row>
    <row r="1181" spans="63:84" ht="15" customHeight="1">
      <c r="BK1181" s="1"/>
      <c r="BO1181" s="6"/>
      <c r="BP1181" s="6"/>
      <c r="BQ1181" s="6"/>
      <c r="BR1181" s="6"/>
      <c r="BS1181" s="6"/>
      <c r="BT1181" s="6"/>
      <c r="BU1181" s="6"/>
      <c r="BV1181" s="6"/>
      <c r="BW1181" s="6"/>
      <c r="BX1181" s="6"/>
      <c r="BY1181" s="6"/>
      <c r="BZ1181" s="6"/>
      <c r="CE1181" s="1" t="s">
        <v>3461</v>
      </c>
      <c r="CF1181" s="1" t="s">
        <v>3463</v>
      </c>
    </row>
    <row r="1182" spans="63:84" ht="15" customHeight="1">
      <c r="BK1182" s="1"/>
      <c r="BO1182" s="6"/>
      <c r="BP1182" s="6"/>
      <c r="BQ1182" s="6"/>
      <c r="BR1182" s="6"/>
      <c r="BS1182" s="6"/>
      <c r="BT1182" s="6"/>
      <c r="BU1182" s="6"/>
      <c r="BV1182" s="6"/>
      <c r="BW1182" s="6"/>
      <c r="BX1182" s="6"/>
      <c r="BY1182" s="6"/>
      <c r="BZ1182" s="6"/>
      <c r="CE1182" s="1" t="s">
        <v>3462</v>
      </c>
      <c r="CF1182" s="1" t="s">
        <v>3464</v>
      </c>
    </row>
    <row r="1183" spans="63:84" ht="15" customHeight="1">
      <c r="BK1183" s="1"/>
      <c r="BO1183" s="6"/>
      <c r="BP1183" s="6"/>
      <c r="BQ1183" s="6"/>
      <c r="BR1183" s="6"/>
      <c r="BS1183" s="6"/>
      <c r="BT1183" s="6"/>
      <c r="BU1183" s="6"/>
      <c r="BV1183" s="6"/>
      <c r="BW1183" s="6"/>
      <c r="BX1183" s="6"/>
      <c r="BY1183" s="6"/>
      <c r="BZ1183" s="6"/>
      <c r="CE1183" s="1" t="s">
        <v>3463</v>
      </c>
      <c r="CF1183" s="1" t="s">
        <v>3465</v>
      </c>
    </row>
    <row r="1184" spans="63:84" ht="15" customHeight="1">
      <c r="BK1184" s="1"/>
      <c r="BO1184" s="6"/>
      <c r="BP1184" s="6"/>
      <c r="BQ1184" s="6"/>
      <c r="BR1184" s="6"/>
      <c r="BS1184" s="6"/>
      <c r="BT1184" s="6"/>
      <c r="BU1184" s="6"/>
      <c r="BV1184" s="6"/>
      <c r="BW1184" s="6"/>
      <c r="BX1184" s="6"/>
      <c r="BY1184" s="6"/>
      <c r="BZ1184" s="6"/>
      <c r="CE1184" s="1" t="s">
        <v>3464</v>
      </c>
      <c r="CF1184" s="1" t="s">
        <v>3466</v>
      </c>
    </row>
    <row r="1185" spans="63:84" ht="15" customHeight="1">
      <c r="BK1185" s="1"/>
      <c r="BO1185" s="6"/>
      <c r="BP1185" s="6"/>
      <c r="BQ1185" s="6"/>
      <c r="BR1185" s="6"/>
      <c r="BS1185" s="6"/>
      <c r="BT1185" s="6"/>
      <c r="BU1185" s="6"/>
      <c r="BV1185" s="6"/>
      <c r="BW1185" s="6"/>
      <c r="BX1185" s="6"/>
      <c r="BY1185" s="6"/>
      <c r="BZ1185" s="6"/>
      <c r="CE1185" s="1" t="s">
        <v>3465</v>
      </c>
      <c r="CF1185" s="1" t="s">
        <v>3467</v>
      </c>
    </row>
    <row r="1186" spans="63:84" ht="15" customHeight="1">
      <c r="BK1186" s="1"/>
      <c r="BO1186" s="6"/>
      <c r="BP1186" s="6"/>
      <c r="BQ1186" s="6"/>
      <c r="BR1186" s="6"/>
      <c r="BS1186" s="6"/>
      <c r="BT1186" s="6"/>
      <c r="BU1186" s="6"/>
      <c r="BV1186" s="6"/>
      <c r="BW1186" s="6"/>
      <c r="BX1186" s="6"/>
      <c r="BY1186" s="6"/>
      <c r="BZ1186" s="6"/>
      <c r="CE1186" s="1" t="s">
        <v>3466</v>
      </c>
      <c r="CF1186" s="1" t="s">
        <v>3468</v>
      </c>
    </row>
    <row r="1187" spans="63:84" ht="15" customHeight="1">
      <c r="BK1187" s="1"/>
      <c r="BO1187" s="6"/>
      <c r="BP1187" s="6"/>
      <c r="BQ1187" s="6"/>
      <c r="BR1187" s="6"/>
      <c r="BS1187" s="6"/>
      <c r="BT1187" s="6"/>
      <c r="BU1187" s="6"/>
      <c r="BV1187" s="6"/>
      <c r="BW1187" s="6"/>
      <c r="BX1187" s="6"/>
      <c r="BY1187" s="6"/>
      <c r="BZ1187" s="6"/>
      <c r="CE1187" s="1" t="s">
        <v>3467</v>
      </c>
      <c r="CF1187" s="1" t="s">
        <v>3469</v>
      </c>
    </row>
    <row r="1188" spans="63:84" ht="15" customHeight="1">
      <c r="BK1188" s="1"/>
      <c r="BO1188" s="6"/>
      <c r="BP1188" s="6"/>
      <c r="BQ1188" s="6"/>
      <c r="BR1188" s="6"/>
      <c r="BS1188" s="6"/>
      <c r="BT1188" s="6"/>
      <c r="BU1188" s="6"/>
      <c r="BV1188" s="6"/>
      <c r="BW1188" s="6"/>
      <c r="BX1188" s="6"/>
      <c r="BY1188" s="6"/>
      <c r="BZ1188" s="6"/>
      <c r="CE1188" s="1" t="s">
        <v>3468</v>
      </c>
      <c r="CF1188" s="1" t="s">
        <v>3470</v>
      </c>
    </row>
    <row r="1189" spans="63:84" ht="15" customHeight="1">
      <c r="BK1189" s="1"/>
      <c r="BO1189" s="6"/>
      <c r="BP1189" s="6"/>
      <c r="BQ1189" s="6"/>
      <c r="BR1189" s="6"/>
      <c r="BS1189" s="6"/>
      <c r="BT1189" s="6"/>
      <c r="BU1189" s="6"/>
      <c r="BV1189" s="6"/>
      <c r="BW1189" s="6"/>
      <c r="BX1189" s="6"/>
      <c r="BY1189" s="6"/>
      <c r="BZ1189" s="6"/>
      <c r="CE1189" s="1" t="s">
        <v>3469</v>
      </c>
      <c r="CF1189" s="1" t="s">
        <v>3471</v>
      </c>
    </row>
    <row r="1190" spans="63:84" ht="15" customHeight="1">
      <c r="BK1190" s="1"/>
      <c r="BO1190" s="6"/>
      <c r="BP1190" s="6"/>
      <c r="BQ1190" s="6"/>
      <c r="BR1190" s="6"/>
      <c r="BS1190" s="6"/>
      <c r="BT1190" s="6"/>
      <c r="BU1190" s="6"/>
      <c r="BV1190" s="6"/>
      <c r="BW1190" s="6"/>
      <c r="BX1190" s="6"/>
      <c r="BY1190" s="6"/>
      <c r="BZ1190" s="6"/>
      <c r="CE1190" s="1" t="s">
        <v>3470</v>
      </c>
      <c r="CF1190" s="1" t="s">
        <v>3472</v>
      </c>
    </row>
    <row r="1191" spans="63:84" ht="15" customHeight="1">
      <c r="BK1191" s="1"/>
      <c r="BO1191" s="6"/>
      <c r="BP1191" s="6"/>
      <c r="BQ1191" s="6"/>
      <c r="BR1191" s="6"/>
      <c r="BS1191" s="6"/>
      <c r="BT1191" s="6"/>
      <c r="BU1191" s="6"/>
      <c r="BV1191" s="6"/>
      <c r="BW1191" s="6"/>
      <c r="BX1191" s="6"/>
      <c r="BY1191" s="6"/>
      <c r="BZ1191" s="6"/>
      <c r="CE1191" s="1" t="s">
        <v>3471</v>
      </c>
      <c r="CF1191" s="1" t="s">
        <v>3473</v>
      </c>
    </row>
    <row r="1192" spans="63:84" ht="15" customHeight="1">
      <c r="BK1192" s="1"/>
      <c r="BO1192" s="6"/>
      <c r="BP1192" s="6"/>
      <c r="BQ1192" s="6"/>
      <c r="BR1192" s="6"/>
      <c r="BS1192" s="6"/>
      <c r="BT1192" s="6"/>
      <c r="BU1192" s="6"/>
      <c r="BV1192" s="6"/>
      <c r="BW1192" s="6"/>
      <c r="BX1192" s="6"/>
      <c r="BY1192" s="6"/>
      <c r="BZ1192" s="6"/>
      <c r="CE1192" s="1" t="s">
        <v>3472</v>
      </c>
      <c r="CF1192" s="1" t="s">
        <v>3474</v>
      </c>
    </row>
    <row r="1193" spans="63:84" ht="15" customHeight="1">
      <c r="BK1193" s="1"/>
      <c r="BO1193" s="6"/>
      <c r="BP1193" s="6"/>
      <c r="BQ1193" s="6"/>
      <c r="BR1193" s="6"/>
      <c r="BS1193" s="6"/>
      <c r="BT1193" s="6"/>
      <c r="BU1193" s="6"/>
      <c r="BV1193" s="6"/>
      <c r="BW1193" s="6"/>
      <c r="BX1193" s="6"/>
      <c r="BY1193" s="6"/>
      <c r="BZ1193" s="6"/>
      <c r="CE1193" s="1" t="s">
        <v>3473</v>
      </c>
      <c r="CF1193" s="1" t="s">
        <v>3475</v>
      </c>
    </row>
    <row r="1194" spans="63:84" ht="15" customHeight="1">
      <c r="BK1194" s="1"/>
      <c r="BO1194" s="6"/>
      <c r="BP1194" s="6"/>
      <c r="BQ1194" s="6"/>
      <c r="BR1194" s="6"/>
      <c r="BS1194" s="6"/>
      <c r="BT1194" s="6"/>
      <c r="BU1194" s="6"/>
      <c r="BV1194" s="6"/>
      <c r="BW1194" s="6"/>
      <c r="BX1194" s="6"/>
      <c r="BY1194" s="6"/>
      <c r="BZ1194" s="6"/>
      <c r="CE1194" s="1" t="s">
        <v>3474</v>
      </c>
      <c r="CF1194" s="1" t="s">
        <v>3476</v>
      </c>
    </row>
    <row r="1195" spans="63:84" ht="15" customHeight="1">
      <c r="BK1195" s="1"/>
      <c r="BO1195" s="6"/>
      <c r="BP1195" s="6"/>
      <c r="BQ1195" s="6"/>
      <c r="BR1195" s="6"/>
      <c r="BS1195" s="6"/>
      <c r="BT1195" s="6"/>
      <c r="BU1195" s="6"/>
      <c r="BV1195" s="6"/>
      <c r="BW1195" s="6"/>
      <c r="BX1195" s="6"/>
      <c r="BY1195" s="6"/>
      <c r="BZ1195" s="6"/>
      <c r="CE1195" s="1" t="s">
        <v>3475</v>
      </c>
      <c r="CF1195" s="1" t="s">
        <v>3477</v>
      </c>
    </row>
    <row r="1196" spans="63:84" ht="15" customHeight="1">
      <c r="BK1196" s="1"/>
      <c r="BO1196" s="6"/>
      <c r="BP1196" s="6"/>
      <c r="BQ1196" s="6"/>
      <c r="BR1196" s="6"/>
      <c r="BS1196" s="6"/>
      <c r="BT1196" s="6"/>
      <c r="BU1196" s="6"/>
      <c r="BV1196" s="6"/>
      <c r="BW1196" s="6"/>
      <c r="BX1196" s="6"/>
      <c r="BY1196" s="6"/>
      <c r="BZ1196" s="6"/>
      <c r="CE1196" s="1" t="s">
        <v>3476</v>
      </c>
      <c r="CF1196" s="1" t="s">
        <v>3478</v>
      </c>
    </row>
    <row r="1197" spans="63:84" ht="15" customHeight="1">
      <c r="BK1197" s="1"/>
      <c r="BO1197" s="6"/>
      <c r="BP1197" s="6"/>
      <c r="BQ1197" s="6"/>
      <c r="BR1197" s="6"/>
      <c r="BS1197" s="6"/>
      <c r="BT1197" s="6"/>
      <c r="BU1197" s="6"/>
      <c r="BV1197" s="6"/>
      <c r="BW1197" s="6"/>
      <c r="BX1197" s="6"/>
      <c r="BY1197" s="6"/>
      <c r="BZ1197" s="6"/>
      <c r="CE1197" s="1" t="s">
        <v>3477</v>
      </c>
      <c r="CF1197" s="1" t="s">
        <v>3479</v>
      </c>
    </row>
    <row r="1198" spans="63:84" ht="15" customHeight="1">
      <c r="BK1198" s="1"/>
      <c r="BO1198" s="6"/>
      <c r="BP1198" s="6"/>
      <c r="BQ1198" s="6"/>
      <c r="BR1198" s="6"/>
      <c r="BS1198" s="6"/>
      <c r="BT1198" s="6"/>
      <c r="BU1198" s="6"/>
      <c r="BV1198" s="6"/>
      <c r="BW1198" s="6"/>
      <c r="BX1198" s="6"/>
      <c r="BY1198" s="6"/>
      <c r="BZ1198" s="6"/>
      <c r="CE1198" s="1" t="s">
        <v>3478</v>
      </c>
      <c r="CF1198" s="1" t="s">
        <v>3480</v>
      </c>
    </row>
    <row r="1199" spans="63:84" ht="15" customHeight="1">
      <c r="BK1199" s="1"/>
      <c r="BO1199" s="6"/>
      <c r="BP1199" s="6"/>
      <c r="BQ1199" s="6"/>
      <c r="BR1199" s="6"/>
      <c r="BS1199" s="6"/>
      <c r="BT1199" s="6"/>
      <c r="BU1199" s="6"/>
      <c r="BV1199" s="6"/>
      <c r="BW1199" s="6"/>
      <c r="BX1199" s="6"/>
      <c r="BY1199" s="6"/>
      <c r="BZ1199" s="6"/>
      <c r="CE1199" s="1" t="s">
        <v>3479</v>
      </c>
      <c r="CF1199" s="1" t="s">
        <v>3481</v>
      </c>
    </row>
    <row r="1200" spans="63:84" ht="15" customHeight="1">
      <c r="BK1200" s="1"/>
      <c r="BO1200" s="6"/>
      <c r="BP1200" s="6"/>
      <c r="BQ1200" s="6"/>
      <c r="BR1200" s="6"/>
      <c r="BS1200" s="6"/>
      <c r="BT1200" s="6"/>
      <c r="BU1200" s="6"/>
      <c r="BV1200" s="6"/>
      <c r="BW1200" s="6"/>
      <c r="BX1200" s="6"/>
      <c r="BY1200" s="6"/>
      <c r="BZ1200" s="6"/>
      <c r="CE1200" s="1" t="s">
        <v>3480</v>
      </c>
      <c r="CF1200" s="1" t="s">
        <v>3482</v>
      </c>
    </row>
    <row r="1201" spans="63:84" ht="15" customHeight="1">
      <c r="BK1201" s="1"/>
      <c r="BO1201" s="6"/>
      <c r="BP1201" s="6"/>
      <c r="BQ1201" s="6"/>
      <c r="BR1201" s="6"/>
      <c r="BS1201" s="6"/>
      <c r="BT1201" s="6"/>
      <c r="BU1201" s="6"/>
      <c r="BV1201" s="6"/>
      <c r="BW1201" s="6"/>
      <c r="BX1201" s="6"/>
      <c r="BY1201" s="6"/>
      <c r="BZ1201" s="6"/>
      <c r="CE1201" s="1" t="s">
        <v>3481</v>
      </c>
      <c r="CF1201" s="1" t="s">
        <v>3483</v>
      </c>
    </row>
    <row r="1202" spans="63:84" ht="15" customHeight="1">
      <c r="BK1202" s="1"/>
      <c r="BO1202" s="6"/>
      <c r="BP1202" s="6"/>
      <c r="BQ1202" s="6"/>
      <c r="BR1202" s="6"/>
      <c r="BS1202" s="6"/>
      <c r="BT1202" s="6"/>
      <c r="BU1202" s="6"/>
      <c r="BV1202" s="6"/>
      <c r="BW1202" s="6"/>
      <c r="BX1202" s="6"/>
      <c r="BY1202" s="6"/>
      <c r="BZ1202" s="6"/>
      <c r="CE1202" s="1" t="s">
        <v>3482</v>
      </c>
      <c r="CF1202" s="1" t="s">
        <v>3484</v>
      </c>
    </row>
    <row r="1203" spans="63:84" ht="15" customHeight="1">
      <c r="BK1203" s="1"/>
      <c r="BO1203" s="6"/>
      <c r="BP1203" s="6"/>
      <c r="BQ1203" s="6"/>
      <c r="BR1203" s="6"/>
      <c r="BS1203" s="6"/>
      <c r="BT1203" s="6"/>
      <c r="BU1203" s="6"/>
      <c r="BV1203" s="6"/>
      <c r="BW1203" s="6"/>
      <c r="BX1203" s="6"/>
      <c r="BY1203" s="6"/>
      <c r="BZ1203" s="6"/>
      <c r="CE1203" s="1" t="s">
        <v>3483</v>
      </c>
      <c r="CF1203" s="1" t="s">
        <v>3485</v>
      </c>
    </row>
    <row r="1204" spans="63:84" ht="15" customHeight="1">
      <c r="BK1204" s="1"/>
      <c r="BO1204" s="6"/>
      <c r="BP1204" s="6"/>
      <c r="BQ1204" s="6"/>
      <c r="BR1204" s="6"/>
      <c r="BS1204" s="6"/>
      <c r="BT1204" s="6"/>
      <c r="BU1204" s="6"/>
      <c r="BV1204" s="6"/>
      <c r="BW1204" s="6"/>
      <c r="BX1204" s="6"/>
      <c r="BY1204" s="6"/>
      <c r="BZ1204" s="6"/>
      <c r="CE1204" s="1" t="s">
        <v>3484</v>
      </c>
      <c r="CF1204" s="1" t="s">
        <v>3486</v>
      </c>
    </row>
    <row r="1205" spans="63:84" ht="15" customHeight="1">
      <c r="BK1205" s="1"/>
      <c r="BO1205" s="6"/>
      <c r="BP1205" s="6"/>
      <c r="BQ1205" s="6"/>
      <c r="BR1205" s="6"/>
      <c r="BS1205" s="6"/>
      <c r="BT1205" s="6"/>
      <c r="BU1205" s="6"/>
      <c r="BV1205" s="6"/>
      <c r="BW1205" s="6"/>
      <c r="BX1205" s="6"/>
      <c r="BY1205" s="6"/>
      <c r="BZ1205" s="6"/>
      <c r="CE1205" s="1" t="s">
        <v>3485</v>
      </c>
      <c r="CF1205" s="1" t="s">
        <v>3487</v>
      </c>
    </row>
    <row r="1206" spans="63:84" ht="15" customHeight="1">
      <c r="BK1206" s="1"/>
      <c r="BO1206" s="6"/>
      <c r="BP1206" s="6"/>
      <c r="BQ1206" s="6"/>
      <c r="BR1206" s="6"/>
      <c r="BS1206" s="6"/>
      <c r="BT1206" s="6"/>
      <c r="BU1206" s="6"/>
      <c r="BV1206" s="6"/>
      <c r="BW1206" s="6"/>
      <c r="BX1206" s="6"/>
      <c r="BY1206" s="6"/>
      <c r="BZ1206" s="6"/>
      <c r="CE1206" s="1" t="s">
        <v>3486</v>
      </c>
      <c r="CF1206" s="1" t="s">
        <v>3488</v>
      </c>
    </row>
    <row r="1207" spans="63:84" ht="15" customHeight="1">
      <c r="BK1207" s="1"/>
      <c r="BO1207" s="6"/>
      <c r="BP1207" s="6"/>
      <c r="BQ1207" s="6"/>
      <c r="BR1207" s="6"/>
      <c r="BS1207" s="6"/>
      <c r="BT1207" s="6"/>
      <c r="BU1207" s="6"/>
      <c r="BV1207" s="6"/>
      <c r="BW1207" s="6"/>
      <c r="BX1207" s="6"/>
      <c r="BY1207" s="6"/>
      <c r="BZ1207" s="6"/>
      <c r="CE1207" s="1" t="s">
        <v>3487</v>
      </c>
      <c r="CF1207" s="1" t="s">
        <v>3489</v>
      </c>
    </row>
    <row r="1208" spans="63:84" ht="15" customHeight="1">
      <c r="BK1208" s="1"/>
      <c r="BO1208" s="6"/>
      <c r="BP1208" s="6"/>
      <c r="BQ1208" s="6"/>
      <c r="BR1208" s="6"/>
      <c r="BS1208" s="6"/>
      <c r="BT1208" s="6"/>
      <c r="BU1208" s="6"/>
      <c r="BV1208" s="6"/>
      <c r="BW1208" s="6"/>
      <c r="BX1208" s="6"/>
      <c r="BY1208" s="6"/>
      <c r="BZ1208" s="6"/>
      <c r="CE1208" s="1" t="s">
        <v>3488</v>
      </c>
      <c r="CF1208" s="1" t="s">
        <v>3490</v>
      </c>
    </row>
    <row r="1209" spans="63:84" ht="15" customHeight="1">
      <c r="BK1209" s="1"/>
      <c r="BO1209" s="6"/>
      <c r="BP1209" s="6"/>
      <c r="BQ1209" s="6"/>
      <c r="BR1209" s="6"/>
      <c r="BS1209" s="6"/>
      <c r="BT1209" s="6"/>
      <c r="BU1209" s="6"/>
      <c r="BV1209" s="6"/>
      <c r="BW1209" s="6"/>
      <c r="BX1209" s="6"/>
      <c r="BY1209" s="6"/>
      <c r="BZ1209" s="6"/>
      <c r="CE1209" s="1" t="s">
        <v>3489</v>
      </c>
      <c r="CF1209" s="1" t="s">
        <v>3491</v>
      </c>
    </row>
    <row r="1210" spans="63:84" ht="15" customHeight="1">
      <c r="BK1210" s="1"/>
      <c r="BO1210" s="6"/>
      <c r="BP1210" s="6"/>
      <c r="BQ1210" s="6"/>
      <c r="BR1210" s="6"/>
      <c r="BS1210" s="6"/>
      <c r="BT1210" s="6"/>
      <c r="BU1210" s="6"/>
      <c r="BV1210" s="6"/>
      <c r="BW1210" s="6"/>
      <c r="BX1210" s="6"/>
      <c r="BY1210" s="6"/>
      <c r="BZ1210" s="6"/>
      <c r="CE1210" s="1" t="s">
        <v>3490</v>
      </c>
      <c r="CF1210" s="1" t="s">
        <v>3492</v>
      </c>
    </row>
    <row r="1211" spans="63:84" ht="15" customHeight="1">
      <c r="BK1211" s="1"/>
      <c r="BO1211" s="6"/>
      <c r="BP1211" s="6"/>
      <c r="BQ1211" s="6"/>
      <c r="BR1211" s="6"/>
      <c r="BS1211" s="6"/>
      <c r="BT1211" s="6"/>
      <c r="BU1211" s="6"/>
      <c r="BV1211" s="6"/>
      <c r="BW1211" s="6"/>
      <c r="BX1211" s="6"/>
      <c r="BY1211" s="6"/>
      <c r="BZ1211" s="6"/>
      <c r="CE1211" s="1" t="s">
        <v>3491</v>
      </c>
      <c r="CF1211" s="1" t="s">
        <v>3493</v>
      </c>
    </row>
    <row r="1212" spans="63:84" ht="15" customHeight="1">
      <c r="BK1212" s="1"/>
      <c r="BO1212" s="6"/>
      <c r="BP1212" s="6"/>
      <c r="BQ1212" s="6"/>
      <c r="BR1212" s="6"/>
      <c r="BS1212" s="6"/>
      <c r="BT1212" s="6"/>
      <c r="BU1212" s="6"/>
      <c r="BV1212" s="6"/>
      <c r="BW1212" s="6"/>
      <c r="BX1212" s="6"/>
      <c r="BY1212" s="6"/>
      <c r="BZ1212" s="6"/>
      <c r="CE1212" s="1" t="s">
        <v>3492</v>
      </c>
      <c r="CF1212" s="1" t="s">
        <v>3494</v>
      </c>
    </row>
    <row r="1213" spans="63:84" ht="15" customHeight="1">
      <c r="BK1213" s="1"/>
      <c r="BO1213" s="6"/>
      <c r="BP1213" s="6"/>
      <c r="BQ1213" s="6"/>
      <c r="BR1213" s="6"/>
      <c r="BS1213" s="6"/>
      <c r="BT1213" s="6"/>
      <c r="BU1213" s="6"/>
      <c r="BV1213" s="6"/>
      <c r="BW1213" s="6"/>
      <c r="BX1213" s="6"/>
      <c r="BY1213" s="6"/>
      <c r="BZ1213" s="6"/>
      <c r="CE1213" s="1" t="s">
        <v>3493</v>
      </c>
      <c r="CF1213" s="1" t="s">
        <v>3495</v>
      </c>
    </row>
    <row r="1214" spans="63:84" ht="15" customHeight="1">
      <c r="BK1214" s="1"/>
      <c r="BO1214" s="6"/>
      <c r="BP1214" s="6"/>
      <c r="BQ1214" s="6"/>
      <c r="BR1214" s="6"/>
      <c r="BS1214" s="6"/>
      <c r="BT1214" s="6"/>
      <c r="BU1214" s="6"/>
      <c r="BV1214" s="6"/>
      <c r="BW1214" s="6"/>
      <c r="BX1214" s="6"/>
      <c r="BY1214" s="6"/>
      <c r="BZ1214" s="6"/>
      <c r="CE1214" s="1" t="s">
        <v>3494</v>
      </c>
      <c r="CF1214" s="1" t="s">
        <v>3496</v>
      </c>
    </row>
    <row r="1215" spans="63:84" ht="15" customHeight="1">
      <c r="BK1215" s="1"/>
      <c r="BO1215" s="6"/>
      <c r="BP1215" s="6"/>
      <c r="BQ1215" s="6"/>
      <c r="BR1215" s="6"/>
      <c r="BS1215" s="6"/>
      <c r="BT1215" s="6"/>
      <c r="BU1215" s="6"/>
      <c r="BV1215" s="6"/>
      <c r="BW1215" s="6"/>
      <c r="BX1215" s="6"/>
      <c r="BY1215" s="6"/>
      <c r="BZ1215" s="6"/>
      <c r="CE1215" s="1" t="s">
        <v>3495</v>
      </c>
      <c r="CF1215" s="1" t="s">
        <v>3497</v>
      </c>
    </row>
    <row r="1216" spans="63:84" ht="15" customHeight="1">
      <c r="BK1216" s="1"/>
      <c r="BO1216" s="6"/>
      <c r="BP1216" s="6"/>
      <c r="BQ1216" s="6"/>
      <c r="BR1216" s="6"/>
      <c r="BS1216" s="6"/>
      <c r="BT1216" s="6"/>
      <c r="BU1216" s="6"/>
      <c r="BV1216" s="6"/>
      <c r="BW1216" s="6"/>
      <c r="BX1216" s="6"/>
      <c r="BY1216" s="6"/>
      <c r="BZ1216" s="6"/>
      <c r="CE1216" s="1" t="s">
        <v>3496</v>
      </c>
      <c r="CF1216" s="1" t="s">
        <v>3498</v>
      </c>
    </row>
    <row r="1217" spans="63:84" ht="15" customHeight="1">
      <c r="BK1217" s="1"/>
      <c r="BO1217" s="6"/>
      <c r="BP1217" s="6"/>
      <c r="BQ1217" s="6"/>
      <c r="BR1217" s="6"/>
      <c r="BS1217" s="6"/>
      <c r="BT1217" s="6"/>
      <c r="BU1217" s="6"/>
      <c r="BV1217" s="6"/>
      <c r="BW1217" s="6"/>
      <c r="BX1217" s="6"/>
      <c r="BY1217" s="6"/>
      <c r="BZ1217" s="6"/>
      <c r="CE1217" s="1" t="s">
        <v>3497</v>
      </c>
      <c r="CF1217" s="1" t="s">
        <v>3499</v>
      </c>
    </row>
    <row r="1218" spans="63:84" ht="15" customHeight="1">
      <c r="BK1218" s="1"/>
      <c r="BO1218" s="6"/>
      <c r="BP1218" s="6"/>
      <c r="BQ1218" s="6"/>
      <c r="BR1218" s="6"/>
      <c r="BS1218" s="6"/>
      <c r="BT1218" s="6"/>
      <c r="BU1218" s="6"/>
      <c r="BV1218" s="6"/>
      <c r="BW1218" s="6"/>
      <c r="BX1218" s="6"/>
      <c r="BY1218" s="6"/>
      <c r="BZ1218" s="6"/>
      <c r="CE1218" s="1" t="s">
        <v>3498</v>
      </c>
      <c r="CF1218" s="1" t="s">
        <v>3500</v>
      </c>
    </row>
    <row r="1219" spans="63:84" ht="15" customHeight="1">
      <c r="BK1219" s="1"/>
      <c r="BO1219" s="6"/>
      <c r="BP1219" s="6"/>
      <c r="BQ1219" s="6"/>
      <c r="BR1219" s="6"/>
      <c r="BS1219" s="6"/>
      <c r="BT1219" s="6"/>
      <c r="BU1219" s="6"/>
      <c r="BV1219" s="6"/>
      <c r="BW1219" s="6"/>
      <c r="BX1219" s="6"/>
      <c r="BY1219" s="6"/>
      <c r="BZ1219" s="6"/>
      <c r="CE1219" s="1" t="s">
        <v>3499</v>
      </c>
      <c r="CF1219" s="1" t="s">
        <v>3501</v>
      </c>
    </row>
    <row r="1220" spans="63:84" ht="15" customHeight="1">
      <c r="BK1220" s="1"/>
      <c r="BO1220" s="6"/>
      <c r="BP1220" s="6"/>
      <c r="BQ1220" s="6"/>
      <c r="BR1220" s="6"/>
      <c r="BS1220" s="6"/>
      <c r="BT1220" s="6"/>
      <c r="BU1220" s="6"/>
      <c r="BV1220" s="6"/>
      <c r="BW1220" s="6"/>
      <c r="BX1220" s="6"/>
      <c r="BY1220" s="6"/>
      <c r="BZ1220" s="6"/>
      <c r="CE1220" s="1" t="s">
        <v>3500</v>
      </c>
      <c r="CF1220" s="1" t="s">
        <v>3502</v>
      </c>
    </row>
    <row r="1221" spans="63:84" ht="15" customHeight="1">
      <c r="BK1221" s="1"/>
      <c r="BO1221" s="6"/>
      <c r="BP1221" s="6"/>
      <c r="BQ1221" s="6"/>
      <c r="BR1221" s="6"/>
      <c r="BS1221" s="6"/>
      <c r="BT1221" s="6"/>
      <c r="BU1221" s="6"/>
      <c r="BV1221" s="6"/>
      <c r="BW1221" s="6"/>
      <c r="BX1221" s="6"/>
      <c r="BY1221" s="6"/>
      <c r="BZ1221" s="6"/>
      <c r="CE1221" s="1" t="s">
        <v>3501</v>
      </c>
      <c r="CF1221" s="1" t="s">
        <v>3503</v>
      </c>
    </row>
    <row r="1222" spans="63:84" ht="15" customHeight="1">
      <c r="BK1222" s="1"/>
      <c r="BO1222" s="6"/>
      <c r="BP1222" s="6"/>
      <c r="BQ1222" s="6"/>
      <c r="BR1222" s="6"/>
      <c r="BS1222" s="6"/>
      <c r="BT1222" s="6"/>
      <c r="BU1222" s="6"/>
      <c r="BV1222" s="6"/>
      <c r="BW1222" s="6"/>
      <c r="BX1222" s="6"/>
      <c r="BY1222" s="6"/>
      <c r="BZ1222" s="6"/>
      <c r="CE1222" s="1" t="s">
        <v>3502</v>
      </c>
      <c r="CF1222" s="1" t="s">
        <v>3504</v>
      </c>
    </row>
    <row r="1223" spans="63:84" ht="15" customHeight="1">
      <c r="BK1223" s="1"/>
      <c r="BO1223" s="6"/>
      <c r="BP1223" s="6"/>
      <c r="BQ1223" s="6"/>
      <c r="BR1223" s="6"/>
      <c r="BS1223" s="6"/>
      <c r="BT1223" s="6"/>
      <c r="BU1223" s="6"/>
      <c r="BV1223" s="6"/>
      <c r="BW1223" s="6"/>
      <c r="BX1223" s="6"/>
      <c r="BY1223" s="6"/>
      <c r="BZ1223" s="6"/>
      <c r="CE1223" s="1" t="s">
        <v>3503</v>
      </c>
      <c r="CF1223" s="1" t="s">
        <v>3505</v>
      </c>
    </row>
    <row r="1224" spans="63:84" ht="15" customHeight="1">
      <c r="BK1224" s="1"/>
      <c r="BO1224" s="6"/>
      <c r="BP1224" s="6"/>
      <c r="BQ1224" s="6"/>
      <c r="BR1224" s="6"/>
      <c r="BS1224" s="6"/>
      <c r="BT1224" s="6"/>
      <c r="BU1224" s="6"/>
      <c r="BV1224" s="6"/>
      <c r="BW1224" s="6"/>
      <c r="BX1224" s="6"/>
      <c r="BY1224" s="6"/>
      <c r="BZ1224" s="6"/>
      <c r="CE1224" s="1" t="s">
        <v>3504</v>
      </c>
      <c r="CF1224" s="1" t="s">
        <v>3506</v>
      </c>
    </row>
    <row r="1225" spans="63:84" ht="15" customHeight="1">
      <c r="BK1225" s="1"/>
      <c r="BO1225" s="6"/>
      <c r="BP1225" s="6"/>
      <c r="BQ1225" s="6"/>
      <c r="BR1225" s="6"/>
      <c r="BS1225" s="6"/>
      <c r="BT1225" s="6"/>
      <c r="BU1225" s="6"/>
      <c r="BV1225" s="6"/>
      <c r="BW1225" s="6"/>
      <c r="BX1225" s="6"/>
      <c r="BY1225" s="6"/>
      <c r="BZ1225" s="6"/>
      <c r="CE1225" s="1" t="s">
        <v>3505</v>
      </c>
      <c r="CF1225" s="1" t="s">
        <v>3507</v>
      </c>
    </row>
    <row r="1226" spans="63:84" ht="15" customHeight="1">
      <c r="BK1226" s="1"/>
      <c r="BO1226" s="6"/>
      <c r="BP1226" s="6"/>
      <c r="BQ1226" s="6"/>
      <c r="BR1226" s="6"/>
      <c r="BS1226" s="6"/>
      <c r="BT1226" s="6"/>
      <c r="BU1226" s="6"/>
      <c r="BV1226" s="6"/>
      <c r="BW1226" s="6"/>
      <c r="BX1226" s="6"/>
      <c r="BY1226" s="6"/>
      <c r="BZ1226" s="6"/>
      <c r="CE1226" s="1" t="s">
        <v>3506</v>
      </c>
      <c r="CF1226" s="1" t="s">
        <v>3508</v>
      </c>
    </row>
    <row r="1227" spans="63:84" ht="15" customHeight="1">
      <c r="BK1227" s="1"/>
      <c r="BO1227" s="6"/>
      <c r="BP1227" s="6"/>
      <c r="BQ1227" s="6"/>
      <c r="BR1227" s="6"/>
      <c r="BS1227" s="6"/>
      <c r="BT1227" s="6"/>
      <c r="BU1227" s="6"/>
      <c r="BV1227" s="6"/>
      <c r="BW1227" s="6"/>
      <c r="BX1227" s="6"/>
      <c r="BY1227" s="6"/>
      <c r="BZ1227" s="6"/>
      <c r="CE1227" s="1" t="s">
        <v>3507</v>
      </c>
      <c r="CF1227" s="1" t="s">
        <v>3509</v>
      </c>
    </row>
    <row r="1228" spans="63:84" ht="15" customHeight="1">
      <c r="BK1228" s="1"/>
      <c r="BO1228" s="6"/>
      <c r="BP1228" s="6"/>
      <c r="BQ1228" s="6"/>
      <c r="BR1228" s="6"/>
      <c r="BS1228" s="6"/>
      <c r="BT1228" s="6"/>
      <c r="BU1228" s="6"/>
      <c r="BV1228" s="6"/>
      <c r="BW1228" s="6"/>
      <c r="BX1228" s="6"/>
      <c r="BY1228" s="6"/>
      <c r="BZ1228" s="6"/>
      <c r="CE1228" s="1" t="s">
        <v>3508</v>
      </c>
      <c r="CF1228" s="1" t="s">
        <v>3510</v>
      </c>
    </row>
    <row r="1229" spans="63:84" ht="15" customHeight="1">
      <c r="BK1229" s="1"/>
      <c r="BO1229" s="6"/>
      <c r="BP1229" s="6"/>
      <c r="BQ1229" s="6"/>
      <c r="BR1229" s="6"/>
      <c r="BS1229" s="6"/>
      <c r="BT1229" s="6"/>
      <c r="BU1229" s="6"/>
      <c r="BV1229" s="6"/>
      <c r="BW1229" s="6"/>
      <c r="BX1229" s="6"/>
      <c r="BY1229" s="6"/>
      <c r="BZ1229" s="6"/>
      <c r="CE1229" s="1" t="s">
        <v>3509</v>
      </c>
      <c r="CF1229" s="1" t="s">
        <v>3511</v>
      </c>
    </row>
    <row r="1230" spans="63:84" ht="15" customHeight="1">
      <c r="BK1230" s="1"/>
      <c r="BO1230" s="6"/>
      <c r="BP1230" s="6"/>
      <c r="BQ1230" s="6"/>
      <c r="BR1230" s="6"/>
      <c r="BS1230" s="6"/>
      <c r="BT1230" s="6"/>
      <c r="BU1230" s="6"/>
      <c r="BV1230" s="6"/>
      <c r="BW1230" s="6"/>
      <c r="BX1230" s="6"/>
      <c r="BY1230" s="6"/>
      <c r="BZ1230" s="6"/>
      <c r="CE1230" s="1" t="s">
        <v>3510</v>
      </c>
      <c r="CF1230" s="1" t="s">
        <v>3512</v>
      </c>
    </row>
    <row r="1231" spans="63:84" ht="15" customHeight="1">
      <c r="BK1231" s="1"/>
      <c r="BO1231" s="6"/>
      <c r="BP1231" s="6"/>
      <c r="BQ1231" s="6"/>
      <c r="BR1231" s="6"/>
      <c r="BS1231" s="6"/>
      <c r="BT1231" s="6"/>
      <c r="BU1231" s="6"/>
      <c r="BV1231" s="6"/>
      <c r="BW1231" s="6"/>
      <c r="BX1231" s="6"/>
      <c r="BY1231" s="6"/>
      <c r="BZ1231" s="6"/>
      <c r="CE1231" s="1" t="s">
        <v>3511</v>
      </c>
      <c r="CF1231" s="1" t="s">
        <v>3513</v>
      </c>
    </row>
    <row r="1232" spans="63:84" ht="15" customHeight="1">
      <c r="BK1232" s="1"/>
      <c r="BO1232" s="6"/>
      <c r="BP1232" s="6"/>
      <c r="BQ1232" s="6"/>
      <c r="BR1232" s="6"/>
      <c r="BS1232" s="6"/>
      <c r="BT1232" s="6"/>
      <c r="BU1232" s="6"/>
      <c r="BV1232" s="6"/>
      <c r="BW1232" s="6"/>
      <c r="BX1232" s="6"/>
      <c r="BY1232" s="6"/>
      <c r="BZ1232" s="6"/>
      <c r="CE1232" s="1" t="s">
        <v>3512</v>
      </c>
      <c r="CF1232" s="1" t="s">
        <v>3514</v>
      </c>
    </row>
    <row r="1233" spans="63:84" ht="15" customHeight="1">
      <c r="BK1233" s="1"/>
      <c r="BO1233" s="6"/>
      <c r="BP1233" s="6"/>
      <c r="BQ1233" s="6"/>
      <c r="BR1233" s="6"/>
      <c r="BS1233" s="6"/>
      <c r="BT1233" s="6"/>
      <c r="BU1233" s="6"/>
      <c r="BV1233" s="6"/>
      <c r="BW1233" s="6"/>
      <c r="BX1233" s="6"/>
      <c r="BY1233" s="6"/>
      <c r="BZ1233" s="6"/>
      <c r="CE1233" s="1" t="s">
        <v>3513</v>
      </c>
      <c r="CF1233" s="1" t="s">
        <v>3515</v>
      </c>
    </row>
    <row r="1234" spans="63:84" ht="15" customHeight="1">
      <c r="BK1234" s="1"/>
      <c r="BO1234" s="6"/>
      <c r="BP1234" s="6"/>
      <c r="BQ1234" s="6"/>
      <c r="BR1234" s="6"/>
      <c r="BS1234" s="6"/>
      <c r="BT1234" s="6"/>
      <c r="BU1234" s="6"/>
      <c r="BV1234" s="6"/>
      <c r="BW1234" s="6"/>
      <c r="BX1234" s="6"/>
      <c r="BY1234" s="6"/>
      <c r="BZ1234" s="6"/>
      <c r="CE1234" s="1" t="s">
        <v>3514</v>
      </c>
      <c r="CF1234" s="1" t="s">
        <v>3516</v>
      </c>
    </row>
    <row r="1235" spans="63:84" ht="15" customHeight="1">
      <c r="BK1235" s="1"/>
      <c r="BO1235" s="6"/>
      <c r="BP1235" s="6"/>
      <c r="BQ1235" s="6"/>
      <c r="BR1235" s="6"/>
      <c r="BS1235" s="6"/>
      <c r="BT1235" s="6"/>
      <c r="BU1235" s="6"/>
      <c r="BV1235" s="6"/>
      <c r="BW1235" s="6"/>
      <c r="BX1235" s="6"/>
      <c r="BY1235" s="6"/>
      <c r="BZ1235" s="6"/>
      <c r="CE1235" s="1" t="s">
        <v>3515</v>
      </c>
      <c r="CF1235" s="1" t="s">
        <v>3517</v>
      </c>
    </row>
    <row r="1236" spans="63:84" ht="15" customHeight="1">
      <c r="BK1236" s="1"/>
      <c r="BO1236" s="6"/>
      <c r="BP1236" s="6"/>
      <c r="BQ1236" s="6"/>
      <c r="BR1236" s="6"/>
      <c r="BS1236" s="6"/>
      <c r="BT1236" s="6"/>
      <c r="BU1236" s="6"/>
      <c r="BV1236" s="6"/>
      <c r="BW1236" s="6"/>
      <c r="BX1236" s="6"/>
      <c r="BY1236" s="6"/>
      <c r="BZ1236" s="6"/>
      <c r="CE1236" s="1" t="s">
        <v>3516</v>
      </c>
      <c r="CF1236" s="1" t="s">
        <v>3518</v>
      </c>
    </row>
    <row r="1237" spans="63:84" ht="15" customHeight="1">
      <c r="BK1237" s="1"/>
      <c r="BO1237" s="6"/>
      <c r="BP1237" s="6"/>
      <c r="BQ1237" s="6"/>
      <c r="BR1237" s="6"/>
      <c r="BS1237" s="6"/>
      <c r="BT1237" s="6"/>
      <c r="BU1237" s="6"/>
      <c r="BV1237" s="6"/>
      <c r="BW1237" s="6"/>
      <c r="BX1237" s="6"/>
      <c r="BY1237" s="6"/>
      <c r="BZ1237" s="6"/>
      <c r="CE1237" s="1" t="s">
        <v>3517</v>
      </c>
      <c r="CF1237" s="1" t="s">
        <v>3519</v>
      </c>
    </row>
    <row r="1238" spans="63:84" ht="15" customHeight="1">
      <c r="BK1238" s="1"/>
      <c r="BO1238" s="6"/>
      <c r="BP1238" s="6"/>
      <c r="BQ1238" s="6"/>
      <c r="BR1238" s="6"/>
      <c r="BS1238" s="6"/>
      <c r="BT1238" s="6"/>
      <c r="BU1238" s="6"/>
      <c r="BV1238" s="6"/>
      <c r="BW1238" s="6"/>
      <c r="BX1238" s="6"/>
      <c r="BY1238" s="6"/>
      <c r="BZ1238" s="6"/>
      <c r="CE1238" s="1" t="s">
        <v>3518</v>
      </c>
      <c r="CF1238" s="1" t="s">
        <v>3520</v>
      </c>
    </row>
    <row r="1239" spans="63:84" ht="15" customHeight="1">
      <c r="BK1239" s="1"/>
      <c r="BO1239" s="6"/>
      <c r="BP1239" s="6"/>
      <c r="BQ1239" s="6"/>
      <c r="BR1239" s="6"/>
      <c r="BS1239" s="6"/>
      <c r="BT1239" s="6"/>
      <c r="BU1239" s="6"/>
      <c r="BV1239" s="6"/>
      <c r="BW1239" s="6"/>
      <c r="BX1239" s="6"/>
      <c r="BY1239" s="6"/>
      <c r="BZ1239" s="6"/>
      <c r="CE1239" s="1" t="s">
        <v>3519</v>
      </c>
      <c r="CF1239" s="1" t="s">
        <v>3521</v>
      </c>
    </row>
    <row r="1240" spans="63:84" ht="15" customHeight="1">
      <c r="BK1240" s="1"/>
      <c r="BO1240" s="6"/>
      <c r="BP1240" s="6"/>
      <c r="BQ1240" s="6"/>
      <c r="BR1240" s="6"/>
      <c r="BS1240" s="6"/>
      <c r="BT1240" s="6"/>
      <c r="BU1240" s="6"/>
      <c r="BV1240" s="6"/>
      <c r="BW1240" s="6"/>
      <c r="BX1240" s="6"/>
      <c r="BY1240" s="6"/>
      <c r="BZ1240" s="6"/>
      <c r="CE1240" s="1" t="s">
        <v>3520</v>
      </c>
      <c r="CF1240" s="1" t="s">
        <v>3522</v>
      </c>
    </row>
    <row r="1241" spans="63:84" ht="15" customHeight="1">
      <c r="BK1241" s="1"/>
      <c r="BO1241" s="6"/>
      <c r="BP1241" s="6"/>
      <c r="BQ1241" s="6"/>
      <c r="BR1241" s="6"/>
      <c r="BS1241" s="6"/>
      <c r="BT1241" s="6"/>
      <c r="BU1241" s="6"/>
      <c r="BV1241" s="6"/>
      <c r="BW1241" s="6"/>
      <c r="BX1241" s="6"/>
      <c r="BY1241" s="6"/>
      <c r="BZ1241" s="6"/>
      <c r="CE1241" s="1" t="s">
        <v>3521</v>
      </c>
      <c r="CF1241" s="1" t="s">
        <v>3523</v>
      </c>
    </row>
    <row r="1242" spans="63:84" ht="15" customHeight="1">
      <c r="BK1242" s="1"/>
      <c r="BO1242" s="6"/>
      <c r="BP1242" s="6"/>
      <c r="BQ1242" s="6"/>
      <c r="BR1242" s="6"/>
      <c r="BS1242" s="6"/>
      <c r="BT1242" s="6"/>
      <c r="BU1242" s="6"/>
      <c r="BV1242" s="6"/>
      <c r="BW1242" s="6"/>
      <c r="BX1242" s="6"/>
      <c r="BY1242" s="6"/>
      <c r="BZ1242" s="6"/>
      <c r="CE1242" s="1" t="s">
        <v>3522</v>
      </c>
      <c r="CF1242" s="1" t="s">
        <v>3524</v>
      </c>
    </row>
    <row r="1243" spans="63:84" ht="15" customHeight="1">
      <c r="BK1243" s="1"/>
      <c r="BO1243" s="6"/>
      <c r="BP1243" s="6"/>
      <c r="BQ1243" s="6"/>
      <c r="BR1243" s="6"/>
      <c r="BS1243" s="6"/>
      <c r="BT1243" s="6"/>
      <c r="BU1243" s="6"/>
      <c r="BV1243" s="6"/>
      <c r="BW1243" s="6"/>
      <c r="BX1243" s="6"/>
      <c r="BY1243" s="6"/>
      <c r="BZ1243" s="6"/>
      <c r="CE1243" s="1" t="s">
        <v>3523</v>
      </c>
      <c r="CF1243" s="1" t="s">
        <v>3525</v>
      </c>
    </row>
    <row r="1244" spans="63:84" ht="15" customHeight="1">
      <c r="BK1244" s="1"/>
      <c r="BO1244" s="6"/>
      <c r="BP1244" s="6"/>
      <c r="BQ1244" s="6"/>
      <c r="BR1244" s="6"/>
      <c r="BS1244" s="6"/>
      <c r="BT1244" s="6"/>
      <c r="BU1244" s="6"/>
      <c r="BV1244" s="6"/>
      <c r="BW1244" s="6"/>
      <c r="BX1244" s="6"/>
      <c r="BY1244" s="6"/>
      <c r="BZ1244" s="6"/>
      <c r="CE1244" s="1" t="s">
        <v>3524</v>
      </c>
      <c r="CF1244" s="1" t="s">
        <v>3526</v>
      </c>
    </row>
    <row r="1245" spans="63:84" ht="15" customHeight="1">
      <c r="BK1245" s="1"/>
      <c r="BO1245" s="6"/>
      <c r="BP1245" s="6"/>
      <c r="BQ1245" s="6"/>
      <c r="BR1245" s="6"/>
      <c r="BS1245" s="6"/>
      <c r="BT1245" s="6"/>
      <c r="BU1245" s="6"/>
      <c r="BV1245" s="6"/>
      <c r="BW1245" s="6"/>
      <c r="BX1245" s="6"/>
      <c r="BY1245" s="6"/>
      <c r="BZ1245" s="6"/>
      <c r="CE1245" s="1" t="s">
        <v>3525</v>
      </c>
      <c r="CF1245" s="1" t="s">
        <v>3527</v>
      </c>
    </row>
    <row r="1246" spans="63:84" ht="15" customHeight="1">
      <c r="BK1246" s="1"/>
      <c r="BO1246" s="6"/>
      <c r="BP1246" s="6"/>
      <c r="BQ1246" s="6"/>
      <c r="BR1246" s="6"/>
      <c r="BS1246" s="6"/>
      <c r="BT1246" s="6"/>
      <c r="BU1246" s="6"/>
      <c r="BV1246" s="6"/>
      <c r="BW1246" s="6"/>
      <c r="BX1246" s="6"/>
      <c r="BY1246" s="6"/>
      <c r="BZ1246" s="6"/>
      <c r="CE1246" s="1" t="s">
        <v>3526</v>
      </c>
      <c r="CF1246" s="1" t="s">
        <v>543</v>
      </c>
    </row>
    <row r="1247" spans="63:84" ht="15" customHeight="1">
      <c r="BK1247" s="1"/>
      <c r="BO1247" s="6"/>
      <c r="BP1247" s="6"/>
      <c r="BQ1247" s="6"/>
      <c r="BR1247" s="6"/>
      <c r="BS1247" s="6"/>
      <c r="BT1247" s="6"/>
      <c r="BU1247" s="6"/>
      <c r="BV1247" s="6"/>
      <c r="BW1247" s="6"/>
      <c r="BX1247" s="6"/>
      <c r="BY1247" s="6"/>
      <c r="BZ1247" s="6"/>
      <c r="CE1247" s="1" t="s">
        <v>3527</v>
      </c>
      <c r="CF1247" s="1" t="s">
        <v>603</v>
      </c>
    </row>
    <row r="1248" spans="63:84" ht="15" customHeight="1">
      <c r="BK1248" s="1"/>
      <c r="BO1248" s="6"/>
      <c r="BP1248" s="6"/>
      <c r="BQ1248" s="6"/>
      <c r="BR1248" s="6"/>
      <c r="BS1248" s="6"/>
      <c r="BT1248" s="6"/>
      <c r="BU1248" s="6"/>
      <c r="BV1248" s="6"/>
      <c r="BW1248" s="6"/>
      <c r="BX1248" s="6"/>
      <c r="BY1248" s="6"/>
      <c r="BZ1248" s="6"/>
      <c r="CE1248" s="1" t="s">
        <v>543</v>
      </c>
      <c r="CF1248" s="1" t="s">
        <v>3528</v>
      </c>
    </row>
    <row r="1249" spans="63:84" ht="15" customHeight="1">
      <c r="BK1249" s="1"/>
      <c r="BO1249" s="6"/>
      <c r="BP1249" s="6"/>
      <c r="BQ1249" s="6"/>
      <c r="BR1249" s="6"/>
      <c r="BS1249" s="6"/>
      <c r="BT1249" s="6"/>
      <c r="BU1249" s="6"/>
      <c r="BV1249" s="6"/>
      <c r="BW1249" s="6"/>
      <c r="BX1249" s="6"/>
      <c r="BY1249" s="6"/>
      <c r="BZ1249" s="6"/>
      <c r="CE1249" s="1" t="s">
        <v>603</v>
      </c>
      <c r="CF1249" s="1" t="s">
        <v>3529</v>
      </c>
    </row>
    <row r="1250" spans="63:84" ht="15" customHeight="1">
      <c r="BK1250" s="1"/>
      <c r="BO1250" s="6"/>
      <c r="BP1250" s="6"/>
      <c r="BQ1250" s="6"/>
      <c r="BR1250" s="6"/>
      <c r="BS1250" s="6"/>
      <c r="BT1250" s="6"/>
      <c r="BU1250" s="6"/>
      <c r="BV1250" s="6"/>
      <c r="BW1250" s="6"/>
      <c r="BX1250" s="6"/>
      <c r="BY1250" s="6"/>
      <c r="BZ1250" s="6"/>
      <c r="CE1250" s="1" t="s">
        <v>3528</v>
      </c>
      <c r="CF1250" s="1" t="s">
        <v>3530</v>
      </c>
    </row>
    <row r="1251" spans="63:84" ht="15" customHeight="1">
      <c r="BK1251" s="1"/>
      <c r="BO1251" s="6"/>
      <c r="BP1251" s="6"/>
      <c r="BQ1251" s="6"/>
      <c r="BR1251" s="6"/>
      <c r="BS1251" s="6"/>
      <c r="BT1251" s="6"/>
      <c r="BU1251" s="6"/>
      <c r="BV1251" s="6"/>
      <c r="BW1251" s="6"/>
      <c r="BX1251" s="6"/>
      <c r="BY1251" s="6"/>
      <c r="BZ1251" s="6"/>
      <c r="CE1251" s="1" t="s">
        <v>3529</v>
      </c>
      <c r="CF1251" s="1" t="s">
        <v>3531</v>
      </c>
    </row>
    <row r="1252" spans="63:84" ht="15" customHeight="1">
      <c r="BK1252" s="1"/>
      <c r="BO1252" s="6"/>
      <c r="BP1252" s="6"/>
      <c r="BQ1252" s="6"/>
      <c r="BR1252" s="6"/>
      <c r="BS1252" s="6"/>
      <c r="BT1252" s="6"/>
      <c r="BU1252" s="6"/>
      <c r="BV1252" s="6"/>
      <c r="BW1252" s="6"/>
      <c r="BX1252" s="6"/>
      <c r="BY1252" s="6"/>
      <c r="BZ1252" s="6"/>
      <c r="CE1252" s="1" t="s">
        <v>3530</v>
      </c>
      <c r="CF1252" s="1" t="s">
        <v>3532</v>
      </c>
    </row>
    <row r="1253" spans="63:84" ht="15" customHeight="1">
      <c r="BK1253" s="1"/>
      <c r="BO1253" s="6"/>
      <c r="BP1253" s="6"/>
      <c r="BQ1253" s="6"/>
      <c r="BR1253" s="6"/>
      <c r="BS1253" s="6"/>
      <c r="BT1253" s="6"/>
      <c r="BU1253" s="6"/>
      <c r="BV1253" s="6"/>
      <c r="BW1253" s="6"/>
      <c r="BX1253" s="6"/>
      <c r="BY1253" s="6"/>
      <c r="BZ1253" s="6"/>
      <c r="CE1253" s="1" t="s">
        <v>3531</v>
      </c>
      <c r="CF1253" s="1" t="s">
        <v>3533</v>
      </c>
    </row>
    <row r="1254" spans="63:84" ht="15" customHeight="1">
      <c r="BK1254" s="1"/>
      <c r="BO1254" s="6"/>
      <c r="BP1254" s="6"/>
      <c r="BQ1254" s="6"/>
      <c r="BR1254" s="6"/>
      <c r="BS1254" s="6"/>
      <c r="BT1254" s="6"/>
      <c r="BU1254" s="6"/>
      <c r="BV1254" s="6"/>
      <c r="BW1254" s="6"/>
      <c r="BX1254" s="6"/>
      <c r="BY1254" s="6"/>
      <c r="BZ1254" s="6"/>
      <c r="CE1254" s="1" t="s">
        <v>3532</v>
      </c>
      <c r="CF1254" s="1" t="s">
        <v>3534</v>
      </c>
    </row>
    <row r="1255" spans="63:84" ht="15" customHeight="1">
      <c r="BK1255" s="1"/>
      <c r="BO1255" s="6"/>
      <c r="BP1255" s="6"/>
      <c r="BQ1255" s="6"/>
      <c r="BR1255" s="6"/>
      <c r="BS1255" s="6"/>
      <c r="BT1255" s="6"/>
      <c r="BU1255" s="6"/>
      <c r="BV1255" s="6"/>
      <c r="BW1255" s="6"/>
      <c r="BX1255" s="6"/>
      <c r="BY1255" s="6"/>
      <c r="BZ1255" s="6"/>
      <c r="CE1255" s="1" t="s">
        <v>3533</v>
      </c>
      <c r="CF1255" s="1" t="s">
        <v>3535</v>
      </c>
    </row>
    <row r="1256" spans="63:84" ht="15" customHeight="1">
      <c r="BK1256" s="1"/>
      <c r="BO1256" s="6"/>
      <c r="BP1256" s="6"/>
      <c r="BQ1256" s="6"/>
      <c r="BR1256" s="6"/>
      <c r="BS1256" s="6"/>
      <c r="BT1256" s="6"/>
      <c r="BU1256" s="6"/>
      <c r="BV1256" s="6"/>
      <c r="BW1256" s="6"/>
      <c r="BX1256" s="6"/>
      <c r="BY1256" s="6"/>
      <c r="BZ1256" s="6"/>
      <c r="CE1256" s="1" t="s">
        <v>3534</v>
      </c>
      <c r="CF1256" s="1" t="s">
        <v>3536</v>
      </c>
    </row>
    <row r="1257" spans="63:84" ht="15" customHeight="1">
      <c r="BK1257" s="1"/>
      <c r="BO1257" s="6"/>
      <c r="BP1257" s="6"/>
      <c r="BQ1257" s="6"/>
      <c r="BR1257" s="6"/>
      <c r="BS1257" s="6"/>
      <c r="BT1257" s="6"/>
      <c r="BU1257" s="6"/>
      <c r="BV1257" s="6"/>
      <c r="BW1257" s="6"/>
      <c r="BX1257" s="6"/>
      <c r="BY1257" s="6"/>
      <c r="BZ1257" s="6"/>
      <c r="CE1257" s="1" t="s">
        <v>3535</v>
      </c>
      <c r="CF1257" s="1" t="s">
        <v>3537</v>
      </c>
    </row>
    <row r="1258" spans="63:84" ht="15" customHeight="1">
      <c r="BK1258" s="1"/>
      <c r="BO1258" s="6"/>
      <c r="BP1258" s="6"/>
      <c r="BQ1258" s="6"/>
      <c r="BR1258" s="6"/>
      <c r="BS1258" s="6"/>
      <c r="BT1258" s="6"/>
      <c r="BU1258" s="6"/>
      <c r="BV1258" s="6"/>
      <c r="BW1258" s="6"/>
      <c r="BX1258" s="6"/>
      <c r="BY1258" s="6"/>
      <c r="BZ1258" s="6"/>
      <c r="CE1258" s="1" t="s">
        <v>3536</v>
      </c>
      <c r="CF1258" s="1" t="s">
        <v>3538</v>
      </c>
    </row>
    <row r="1259" spans="63:84" ht="15" customHeight="1">
      <c r="BK1259" s="1"/>
      <c r="BO1259" s="6"/>
      <c r="BP1259" s="6"/>
      <c r="BQ1259" s="6"/>
      <c r="BR1259" s="6"/>
      <c r="BS1259" s="6"/>
      <c r="BT1259" s="6"/>
      <c r="BU1259" s="6"/>
      <c r="BV1259" s="6"/>
      <c r="BW1259" s="6"/>
      <c r="BX1259" s="6"/>
      <c r="BY1259" s="6"/>
      <c r="BZ1259" s="6"/>
      <c r="CE1259" s="1" t="s">
        <v>3537</v>
      </c>
      <c r="CF1259" s="1" t="s">
        <v>3539</v>
      </c>
    </row>
    <row r="1260" spans="63:84" ht="15" customHeight="1">
      <c r="BK1260" s="1"/>
      <c r="BO1260" s="6"/>
      <c r="BP1260" s="6"/>
      <c r="BQ1260" s="6"/>
      <c r="BR1260" s="6"/>
      <c r="BS1260" s="6"/>
      <c r="BT1260" s="6"/>
      <c r="BU1260" s="6"/>
      <c r="BV1260" s="6"/>
      <c r="BW1260" s="6"/>
      <c r="BX1260" s="6"/>
      <c r="BY1260" s="6"/>
      <c r="BZ1260" s="6"/>
      <c r="CE1260" s="1" t="s">
        <v>3538</v>
      </c>
      <c r="CF1260" s="1" t="s">
        <v>3540</v>
      </c>
    </row>
    <row r="1261" spans="63:84" ht="15" customHeight="1">
      <c r="BK1261" s="1"/>
      <c r="BO1261" s="6"/>
      <c r="BP1261" s="6"/>
      <c r="BQ1261" s="6"/>
      <c r="BR1261" s="6"/>
      <c r="BS1261" s="6"/>
      <c r="BT1261" s="6"/>
      <c r="BU1261" s="6"/>
      <c r="BV1261" s="6"/>
      <c r="BW1261" s="6"/>
      <c r="BX1261" s="6"/>
      <c r="BY1261" s="6"/>
      <c r="BZ1261" s="6"/>
      <c r="CE1261" s="1" t="s">
        <v>3539</v>
      </c>
      <c r="CF1261" s="1" t="s">
        <v>3541</v>
      </c>
    </row>
    <row r="1262" spans="63:84" ht="15" customHeight="1">
      <c r="BK1262" s="1"/>
      <c r="BO1262" s="6"/>
      <c r="BP1262" s="6"/>
      <c r="BQ1262" s="6"/>
      <c r="BR1262" s="6"/>
      <c r="BS1262" s="6"/>
      <c r="BT1262" s="6"/>
      <c r="BU1262" s="6"/>
      <c r="BV1262" s="6"/>
      <c r="BW1262" s="6"/>
      <c r="BX1262" s="6"/>
      <c r="BY1262" s="6"/>
      <c r="BZ1262" s="6"/>
      <c r="CE1262" s="1" t="s">
        <v>3540</v>
      </c>
      <c r="CF1262" s="1" t="s">
        <v>3542</v>
      </c>
    </row>
    <row r="1263" spans="63:84" ht="15" customHeight="1">
      <c r="BK1263" s="1"/>
      <c r="BO1263" s="6"/>
      <c r="BP1263" s="6"/>
      <c r="BQ1263" s="6"/>
      <c r="BR1263" s="6"/>
      <c r="BS1263" s="6"/>
      <c r="BT1263" s="6"/>
      <c r="BU1263" s="6"/>
      <c r="BV1263" s="6"/>
      <c r="BW1263" s="6"/>
      <c r="BX1263" s="6"/>
      <c r="BY1263" s="6"/>
      <c r="BZ1263" s="6"/>
      <c r="CE1263" s="1" t="s">
        <v>3541</v>
      </c>
      <c r="CF1263" s="1" t="s">
        <v>3543</v>
      </c>
    </row>
    <row r="1264" spans="63:84" ht="15" customHeight="1">
      <c r="BK1264" s="1"/>
      <c r="BO1264" s="6"/>
      <c r="BP1264" s="6"/>
      <c r="BQ1264" s="6"/>
      <c r="BR1264" s="6"/>
      <c r="BS1264" s="6"/>
      <c r="BT1264" s="6"/>
      <c r="BU1264" s="6"/>
      <c r="BV1264" s="6"/>
      <c r="BW1264" s="6"/>
      <c r="BX1264" s="6"/>
      <c r="BY1264" s="6"/>
      <c r="BZ1264" s="6"/>
      <c r="CE1264" s="1" t="s">
        <v>3542</v>
      </c>
      <c r="CF1264" s="1" t="s">
        <v>3544</v>
      </c>
    </row>
    <row r="1265" spans="63:84" ht="15" customHeight="1">
      <c r="BK1265" s="1"/>
      <c r="BO1265" s="6"/>
      <c r="BP1265" s="6"/>
      <c r="BQ1265" s="6"/>
      <c r="BR1265" s="6"/>
      <c r="BS1265" s="6"/>
      <c r="BT1265" s="6"/>
      <c r="BU1265" s="6"/>
      <c r="BV1265" s="6"/>
      <c r="BW1265" s="6"/>
      <c r="BX1265" s="6"/>
      <c r="BY1265" s="6"/>
      <c r="BZ1265" s="6"/>
      <c r="CE1265" s="1" t="s">
        <v>3543</v>
      </c>
      <c r="CF1265" s="1" t="s">
        <v>3545</v>
      </c>
    </row>
    <row r="1266" spans="63:84" ht="15" customHeight="1">
      <c r="BK1266" s="1"/>
      <c r="BO1266" s="6"/>
      <c r="BP1266" s="6"/>
      <c r="BQ1266" s="6"/>
      <c r="BR1266" s="6"/>
      <c r="BS1266" s="6"/>
      <c r="BT1266" s="6"/>
      <c r="BU1266" s="6"/>
      <c r="BV1266" s="6"/>
      <c r="BW1266" s="6"/>
      <c r="BX1266" s="6"/>
      <c r="BY1266" s="6"/>
      <c r="BZ1266" s="6"/>
      <c r="CE1266" s="1" t="s">
        <v>3544</v>
      </c>
      <c r="CF1266" s="1" t="s">
        <v>3546</v>
      </c>
    </row>
    <row r="1267" spans="63:84" ht="15" customHeight="1">
      <c r="BK1267" s="1"/>
      <c r="BO1267" s="6"/>
      <c r="BP1267" s="6"/>
      <c r="BQ1267" s="6"/>
      <c r="BR1267" s="6"/>
      <c r="BS1267" s="6"/>
      <c r="BT1267" s="6"/>
      <c r="BU1267" s="6"/>
      <c r="BV1267" s="6"/>
      <c r="BW1267" s="6"/>
      <c r="BX1267" s="6"/>
      <c r="BY1267" s="6"/>
      <c r="BZ1267" s="6"/>
      <c r="CE1267" s="1" t="s">
        <v>3545</v>
      </c>
      <c r="CF1267" s="1" t="s">
        <v>3547</v>
      </c>
    </row>
    <row r="1268" spans="63:84" ht="15" customHeight="1">
      <c r="BK1268" s="1"/>
      <c r="BO1268" s="6"/>
      <c r="BP1268" s="6"/>
      <c r="BQ1268" s="6"/>
      <c r="BR1268" s="6"/>
      <c r="BS1268" s="6"/>
      <c r="BT1268" s="6"/>
      <c r="BU1268" s="6"/>
      <c r="BV1268" s="6"/>
      <c r="BW1268" s="6"/>
      <c r="BX1268" s="6"/>
      <c r="BY1268" s="6"/>
      <c r="BZ1268" s="6"/>
      <c r="CE1268" s="1" t="s">
        <v>3546</v>
      </c>
      <c r="CF1268" s="1" t="s">
        <v>3548</v>
      </c>
    </row>
    <row r="1269" spans="63:84" ht="15" customHeight="1">
      <c r="BK1269" s="1"/>
      <c r="BO1269" s="6"/>
      <c r="BP1269" s="6"/>
      <c r="BQ1269" s="6"/>
      <c r="BR1269" s="6"/>
      <c r="BS1269" s="6"/>
      <c r="BT1269" s="6"/>
      <c r="BU1269" s="6"/>
      <c r="BV1269" s="6"/>
      <c r="BW1269" s="6"/>
      <c r="BX1269" s="6"/>
      <c r="BY1269" s="6"/>
      <c r="BZ1269" s="6"/>
      <c r="CE1269" s="1" t="s">
        <v>3547</v>
      </c>
      <c r="CF1269" s="1" t="s">
        <v>3549</v>
      </c>
    </row>
    <row r="1270" spans="63:84" ht="15" customHeight="1">
      <c r="BK1270" s="1"/>
      <c r="BO1270" s="6"/>
      <c r="BP1270" s="6"/>
      <c r="BQ1270" s="6"/>
      <c r="BR1270" s="6"/>
      <c r="BS1270" s="6"/>
      <c r="BT1270" s="6"/>
      <c r="BU1270" s="6"/>
      <c r="BV1270" s="6"/>
      <c r="BW1270" s="6"/>
      <c r="BX1270" s="6"/>
      <c r="BY1270" s="6"/>
      <c r="BZ1270" s="6"/>
      <c r="CE1270" s="1" t="s">
        <v>3548</v>
      </c>
      <c r="CF1270" s="1" t="s">
        <v>3550</v>
      </c>
    </row>
    <row r="1271" spans="63:84" ht="15" customHeight="1">
      <c r="BK1271" s="1"/>
      <c r="BO1271" s="6"/>
      <c r="BP1271" s="6"/>
      <c r="BQ1271" s="6"/>
      <c r="BR1271" s="6"/>
      <c r="BS1271" s="6"/>
      <c r="BT1271" s="6"/>
      <c r="BU1271" s="6"/>
      <c r="BV1271" s="6"/>
      <c r="BW1271" s="6"/>
      <c r="BX1271" s="6"/>
      <c r="BY1271" s="6"/>
      <c r="BZ1271" s="6"/>
      <c r="CE1271" s="1" t="s">
        <v>3549</v>
      </c>
      <c r="CF1271" s="1" t="s">
        <v>3551</v>
      </c>
    </row>
    <row r="1272" spans="63:84" ht="15" customHeight="1">
      <c r="BK1272" s="1"/>
      <c r="BO1272" s="6"/>
      <c r="BP1272" s="6"/>
      <c r="BQ1272" s="6"/>
      <c r="BR1272" s="6"/>
      <c r="BS1272" s="6"/>
      <c r="BT1272" s="6"/>
      <c r="BU1272" s="6"/>
      <c r="BV1272" s="6"/>
      <c r="BW1272" s="6"/>
      <c r="BX1272" s="6"/>
      <c r="BY1272" s="6"/>
      <c r="BZ1272" s="6"/>
      <c r="CE1272" s="1" t="s">
        <v>3550</v>
      </c>
      <c r="CF1272" s="1" t="s">
        <v>3552</v>
      </c>
    </row>
    <row r="1273" spans="63:84" ht="15" customHeight="1">
      <c r="BK1273" s="1"/>
      <c r="BO1273" s="6"/>
      <c r="BP1273" s="6"/>
      <c r="BQ1273" s="6"/>
      <c r="BR1273" s="6"/>
      <c r="BS1273" s="6"/>
      <c r="BT1273" s="6"/>
      <c r="BU1273" s="6"/>
      <c r="BV1273" s="6"/>
      <c r="BW1273" s="6"/>
      <c r="BX1273" s="6"/>
      <c r="BY1273" s="6"/>
      <c r="BZ1273" s="6"/>
      <c r="CE1273" s="1" t="s">
        <v>3551</v>
      </c>
      <c r="CF1273" s="1" t="s">
        <v>3553</v>
      </c>
    </row>
    <row r="1274" spans="63:84" ht="15" customHeight="1">
      <c r="BK1274" s="1"/>
      <c r="BO1274" s="6"/>
      <c r="BP1274" s="6"/>
      <c r="BQ1274" s="6"/>
      <c r="BR1274" s="6"/>
      <c r="BS1274" s="6"/>
      <c r="BT1274" s="6"/>
      <c r="BU1274" s="6"/>
      <c r="BV1274" s="6"/>
      <c r="BW1274" s="6"/>
      <c r="BX1274" s="6"/>
      <c r="BY1274" s="6"/>
      <c r="BZ1274" s="6"/>
      <c r="CE1274" s="1" t="s">
        <v>3552</v>
      </c>
      <c r="CF1274" s="1" t="s">
        <v>3554</v>
      </c>
    </row>
    <row r="1275" spans="63:84" ht="15" customHeight="1">
      <c r="BK1275" s="1"/>
      <c r="BO1275" s="6"/>
      <c r="BP1275" s="6"/>
      <c r="BQ1275" s="6"/>
      <c r="BR1275" s="6"/>
      <c r="BS1275" s="6"/>
      <c r="BT1275" s="6"/>
      <c r="BU1275" s="6"/>
      <c r="BV1275" s="6"/>
      <c r="BW1275" s="6"/>
      <c r="BX1275" s="6"/>
      <c r="BY1275" s="6"/>
      <c r="BZ1275" s="6"/>
      <c r="CE1275" s="1" t="s">
        <v>3553</v>
      </c>
      <c r="CF1275" s="1" t="s">
        <v>3555</v>
      </c>
    </row>
    <row r="1276" spans="63:84" ht="15" customHeight="1">
      <c r="BK1276" s="1"/>
      <c r="BO1276" s="6"/>
      <c r="BP1276" s="6"/>
      <c r="BQ1276" s="6"/>
      <c r="BR1276" s="6"/>
      <c r="BS1276" s="6"/>
      <c r="BT1276" s="6"/>
      <c r="BU1276" s="6"/>
      <c r="BV1276" s="6"/>
      <c r="BW1276" s="6"/>
      <c r="BX1276" s="6"/>
      <c r="BY1276" s="6"/>
      <c r="BZ1276" s="6"/>
      <c r="CE1276" s="1" t="s">
        <v>3554</v>
      </c>
      <c r="CF1276" s="1" t="s">
        <v>3556</v>
      </c>
    </row>
    <row r="1277" spans="63:84" ht="15" customHeight="1">
      <c r="BK1277" s="1"/>
      <c r="BO1277" s="6"/>
      <c r="BP1277" s="6"/>
      <c r="BQ1277" s="6"/>
      <c r="BR1277" s="6"/>
      <c r="BS1277" s="6"/>
      <c r="BT1277" s="6"/>
      <c r="BU1277" s="6"/>
      <c r="BV1277" s="6"/>
      <c r="BW1277" s="6"/>
      <c r="BX1277" s="6"/>
      <c r="BY1277" s="6"/>
      <c r="BZ1277" s="6"/>
      <c r="CE1277" s="1" t="s">
        <v>3555</v>
      </c>
      <c r="CF1277" s="1" t="s">
        <v>543</v>
      </c>
    </row>
    <row r="1278" spans="63:84" ht="15" customHeight="1">
      <c r="BK1278" s="1"/>
      <c r="BO1278" s="6"/>
      <c r="BP1278" s="6"/>
      <c r="BQ1278" s="6"/>
      <c r="BR1278" s="6"/>
      <c r="BS1278" s="6"/>
      <c r="BT1278" s="6"/>
      <c r="BU1278" s="6"/>
      <c r="BV1278" s="6"/>
      <c r="BW1278" s="6"/>
      <c r="BX1278" s="6"/>
      <c r="BY1278" s="6"/>
      <c r="BZ1278" s="6"/>
      <c r="CE1278" s="1" t="s">
        <v>3556</v>
      </c>
      <c r="CF1278" s="1" t="s">
        <v>604</v>
      </c>
    </row>
    <row r="1279" spans="63:84" ht="15" customHeight="1">
      <c r="BK1279" s="1"/>
      <c r="BO1279" s="6"/>
      <c r="BP1279" s="6"/>
      <c r="BQ1279" s="6"/>
      <c r="BR1279" s="6"/>
      <c r="BS1279" s="6"/>
      <c r="BT1279" s="6"/>
      <c r="BU1279" s="6"/>
      <c r="BV1279" s="6"/>
      <c r="BW1279" s="6"/>
      <c r="BX1279" s="6"/>
      <c r="BY1279" s="6"/>
      <c r="BZ1279" s="6"/>
      <c r="CE1279" s="1" t="s">
        <v>543</v>
      </c>
      <c r="CF1279" s="1" t="s">
        <v>3557</v>
      </c>
    </row>
    <row r="1280" spans="63:84" ht="15" customHeight="1">
      <c r="BK1280" s="1"/>
      <c r="BO1280" s="6"/>
      <c r="BP1280" s="6"/>
      <c r="BQ1280" s="6"/>
      <c r="BR1280" s="6"/>
      <c r="BS1280" s="6"/>
      <c r="BT1280" s="6"/>
      <c r="BU1280" s="6"/>
      <c r="BV1280" s="6"/>
      <c r="BW1280" s="6"/>
      <c r="BX1280" s="6"/>
      <c r="BY1280" s="6"/>
      <c r="BZ1280" s="6"/>
      <c r="CE1280" s="1" t="s">
        <v>604</v>
      </c>
      <c r="CF1280" s="1" t="s">
        <v>3558</v>
      </c>
    </row>
    <row r="1281" spans="63:84" ht="15" customHeight="1">
      <c r="BK1281" s="1"/>
      <c r="BO1281" s="6"/>
      <c r="BP1281" s="6"/>
      <c r="BQ1281" s="6"/>
      <c r="BR1281" s="6"/>
      <c r="BS1281" s="6"/>
      <c r="BT1281" s="6"/>
      <c r="BU1281" s="6"/>
      <c r="BV1281" s="6"/>
      <c r="BW1281" s="6"/>
      <c r="BX1281" s="6"/>
      <c r="BY1281" s="6"/>
      <c r="BZ1281" s="6"/>
      <c r="CE1281" s="1" t="s">
        <v>3557</v>
      </c>
      <c r="CF1281" s="1" t="s">
        <v>3559</v>
      </c>
    </row>
    <row r="1282" spans="63:84" ht="15" customHeight="1">
      <c r="BK1282" s="1"/>
      <c r="BO1282" s="6"/>
      <c r="BP1282" s="6"/>
      <c r="BQ1282" s="6"/>
      <c r="BR1282" s="6"/>
      <c r="BS1282" s="6"/>
      <c r="BT1282" s="6"/>
      <c r="BU1282" s="6"/>
      <c r="BV1282" s="6"/>
      <c r="BW1282" s="6"/>
      <c r="BX1282" s="6"/>
      <c r="BY1282" s="6"/>
      <c r="BZ1282" s="6"/>
      <c r="CE1282" s="1" t="s">
        <v>3558</v>
      </c>
      <c r="CF1282" s="1" t="s">
        <v>3560</v>
      </c>
    </row>
    <row r="1283" spans="63:84" ht="15" customHeight="1">
      <c r="BK1283" s="1"/>
      <c r="BO1283" s="6"/>
      <c r="BP1283" s="6"/>
      <c r="BQ1283" s="6"/>
      <c r="BR1283" s="6"/>
      <c r="BS1283" s="6"/>
      <c r="BT1283" s="6"/>
      <c r="BU1283" s="6"/>
      <c r="BV1283" s="6"/>
      <c r="BW1283" s="6"/>
      <c r="BX1283" s="6"/>
      <c r="BY1283" s="6"/>
      <c r="BZ1283" s="6"/>
      <c r="CE1283" s="1" t="s">
        <v>3559</v>
      </c>
      <c r="CF1283" s="1" t="s">
        <v>3561</v>
      </c>
    </row>
    <row r="1284" spans="63:84" ht="15" customHeight="1">
      <c r="BK1284" s="1"/>
      <c r="BO1284" s="6"/>
      <c r="BP1284" s="6"/>
      <c r="BQ1284" s="6"/>
      <c r="BR1284" s="6"/>
      <c r="BS1284" s="6"/>
      <c r="BT1284" s="6"/>
      <c r="BU1284" s="6"/>
      <c r="BV1284" s="6"/>
      <c r="BW1284" s="6"/>
      <c r="BX1284" s="6"/>
      <c r="BY1284" s="6"/>
      <c r="BZ1284" s="6"/>
      <c r="CE1284" s="1" t="s">
        <v>3560</v>
      </c>
      <c r="CF1284" s="1" t="s">
        <v>3562</v>
      </c>
    </row>
    <row r="1285" spans="63:84" ht="15" customHeight="1">
      <c r="BK1285" s="1"/>
      <c r="BO1285" s="6"/>
      <c r="BP1285" s="6"/>
      <c r="BQ1285" s="6"/>
      <c r="BR1285" s="6"/>
      <c r="BS1285" s="6"/>
      <c r="BT1285" s="6"/>
      <c r="BU1285" s="6"/>
      <c r="BV1285" s="6"/>
      <c r="BW1285" s="6"/>
      <c r="BX1285" s="6"/>
      <c r="BY1285" s="6"/>
      <c r="BZ1285" s="6"/>
      <c r="CE1285" s="1" t="s">
        <v>3561</v>
      </c>
      <c r="CF1285" s="1" t="s">
        <v>3563</v>
      </c>
    </row>
    <row r="1286" spans="63:84" ht="15" customHeight="1">
      <c r="BK1286" s="1"/>
      <c r="BO1286" s="6"/>
      <c r="BP1286" s="6"/>
      <c r="BQ1286" s="6"/>
      <c r="BR1286" s="6"/>
      <c r="BS1286" s="6"/>
      <c r="BT1286" s="6"/>
      <c r="BU1286" s="6"/>
      <c r="BV1286" s="6"/>
      <c r="BW1286" s="6"/>
      <c r="BX1286" s="6"/>
      <c r="BY1286" s="6"/>
      <c r="BZ1286" s="6"/>
      <c r="CE1286" s="1" t="s">
        <v>3562</v>
      </c>
      <c r="CF1286" s="1" t="s">
        <v>3564</v>
      </c>
    </row>
    <row r="1287" spans="63:84" ht="15" customHeight="1">
      <c r="BK1287" s="1"/>
      <c r="BO1287" s="6"/>
      <c r="BP1287" s="6"/>
      <c r="BQ1287" s="6"/>
      <c r="BR1287" s="6"/>
      <c r="BS1287" s="6"/>
      <c r="BT1287" s="6"/>
      <c r="BU1287" s="6"/>
      <c r="BV1287" s="6"/>
      <c r="BW1287" s="6"/>
      <c r="BX1287" s="6"/>
      <c r="BY1287" s="6"/>
      <c r="BZ1287" s="6"/>
      <c r="CE1287" s="1" t="s">
        <v>3563</v>
      </c>
      <c r="CF1287" s="1" t="s">
        <v>3565</v>
      </c>
    </row>
    <row r="1288" spans="63:84" ht="15" customHeight="1">
      <c r="BK1288" s="1"/>
      <c r="BO1288" s="6"/>
      <c r="BP1288" s="6"/>
      <c r="BQ1288" s="6"/>
      <c r="BR1288" s="6"/>
      <c r="BS1288" s="6"/>
      <c r="BT1288" s="6"/>
      <c r="BU1288" s="6"/>
      <c r="BV1288" s="6"/>
      <c r="BW1288" s="6"/>
      <c r="BX1288" s="6"/>
      <c r="BY1288" s="6"/>
      <c r="BZ1288" s="6"/>
      <c r="CE1288" s="1" t="s">
        <v>3564</v>
      </c>
      <c r="CF1288" s="1" t="s">
        <v>3566</v>
      </c>
    </row>
    <row r="1289" spans="63:84" ht="15" customHeight="1">
      <c r="BK1289" s="1"/>
      <c r="BO1289" s="6"/>
      <c r="BP1289" s="6"/>
      <c r="BQ1289" s="6"/>
      <c r="BR1289" s="6"/>
      <c r="BS1289" s="6"/>
      <c r="BT1289" s="6"/>
      <c r="BU1289" s="6"/>
      <c r="BV1289" s="6"/>
      <c r="BW1289" s="6"/>
      <c r="BX1289" s="6"/>
      <c r="BY1289" s="6"/>
      <c r="BZ1289" s="6"/>
      <c r="CE1289" s="1" t="s">
        <v>3565</v>
      </c>
      <c r="CF1289" s="1" t="s">
        <v>3567</v>
      </c>
    </row>
    <row r="1290" spans="63:84" ht="15" customHeight="1">
      <c r="BK1290" s="1"/>
      <c r="BO1290" s="6"/>
      <c r="BP1290" s="6"/>
      <c r="BQ1290" s="6"/>
      <c r="BR1290" s="6"/>
      <c r="BS1290" s="6"/>
      <c r="BT1290" s="6"/>
      <c r="BU1290" s="6"/>
      <c r="BV1290" s="6"/>
      <c r="BW1290" s="6"/>
      <c r="BX1290" s="6"/>
      <c r="BY1290" s="6"/>
      <c r="BZ1290" s="6"/>
      <c r="CE1290" s="1" t="s">
        <v>3566</v>
      </c>
      <c r="CF1290" s="1" t="s">
        <v>3568</v>
      </c>
    </row>
    <row r="1291" spans="63:84" ht="15" customHeight="1">
      <c r="BK1291" s="1"/>
      <c r="BO1291" s="6"/>
      <c r="BP1291" s="6"/>
      <c r="BQ1291" s="6"/>
      <c r="BR1291" s="6"/>
      <c r="BS1291" s="6"/>
      <c r="BT1291" s="6"/>
      <c r="BU1291" s="6"/>
      <c r="BV1291" s="6"/>
      <c r="BW1291" s="6"/>
      <c r="BX1291" s="6"/>
      <c r="BY1291" s="6"/>
      <c r="BZ1291" s="6"/>
      <c r="CE1291" s="1" t="s">
        <v>3567</v>
      </c>
      <c r="CF1291" s="1" t="s">
        <v>3569</v>
      </c>
    </row>
    <row r="1292" spans="63:84" ht="15" customHeight="1">
      <c r="BK1292" s="1"/>
      <c r="BO1292" s="6"/>
      <c r="BP1292" s="6"/>
      <c r="BQ1292" s="6"/>
      <c r="BR1292" s="6"/>
      <c r="BS1292" s="6"/>
      <c r="BT1292" s="6"/>
      <c r="BU1292" s="6"/>
      <c r="BV1292" s="6"/>
      <c r="BW1292" s="6"/>
      <c r="BX1292" s="6"/>
      <c r="BY1292" s="6"/>
      <c r="BZ1292" s="6"/>
      <c r="CE1292" s="1" t="s">
        <v>3568</v>
      </c>
      <c r="CF1292" s="1" t="s">
        <v>3570</v>
      </c>
    </row>
    <row r="1293" spans="63:84" ht="15" customHeight="1">
      <c r="BK1293" s="1"/>
      <c r="BO1293" s="6"/>
      <c r="BP1293" s="6"/>
      <c r="BQ1293" s="6"/>
      <c r="BR1293" s="6"/>
      <c r="BS1293" s="6"/>
      <c r="BT1293" s="6"/>
      <c r="BU1293" s="6"/>
      <c r="BV1293" s="6"/>
      <c r="BW1293" s="6"/>
      <c r="BX1293" s="6"/>
      <c r="BY1293" s="6"/>
      <c r="BZ1293" s="6"/>
      <c r="CE1293" s="1" t="s">
        <v>3569</v>
      </c>
      <c r="CF1293" s="1" t="s">
        <v>3571</v>
      </c>
    </row>
    <row r="1294" spans="63:84" ht="15" customHeight="1">
      <c r="BK1294" s="1"/>
      <c r="BO1294" s="6"/>
      <c r="BP1294" s="6"/>
      <c r="BQ1294" s="6"/>
      <c r="BR1294" s="6"/>
      <c r="BS1294" s="6"/>
      <c r="BT1294" s="6"/>
      <c r="BU1294" s="6"/>
      <c r="BV1294" s="6"/>
      <c r="BW1294" s="6"/>
      <c r="BX1294" s="6"/>
      <c r="BY1294" s="6"/>
      <c r="BZ1294" s="6"/>
      <c r="CE1294" s="1" t="s">
        <v>3570</v>
      </c>
      <c r="CF1294" s="1" t="s">
        <v>3572</v>
      </c>
    </row>
    <row r="1295" spans="63:84" ht="15" customHeight="1">
      <c r="BK1295" s="1"/>
      <c r="BO1295" s="6"/>
      <c r="BP1295" s="6"/>
      <c r="BQ1295" s="6"/>
      <c r="BR1295" s="6"/>
      <c r="BS1295" s="6"/>
      <c r="BT1295" s="6"/>
      <c r="BU1295" s="6"/>
      <c r="BV1295" s="6"/>
      <c r="BW1295" s="6"/>
      <c r="BX1295" s="6"/>
      <c r="BY1295" s="6"/>
      <c r="BZ1295" s="6"/>
      <c r="CE1295" s="1" t="s">
        <v>3571</v>
      </c>
      <c r="CF1295" s="1" t="s">
        <v>3573</v>
      </c>
    </row>
    <row r="1296" spans="63:84" ht="15" customHeight="1">
      <c r="BK1296" s="1"/>
      <c r="BO1296" s="6"/>
      <c r="BP1296" s="6"/>
      <c r="BQ1296" s="6"/>
      <c r="BR1296" s="6"/>
      <c r="BS1296" s="6"/>
      <c r="BT1296" s="6"/>
      <c r="BU1296" s="6"/>
      <c r="BV1296" s="6"/>
      <c r="BW1296" s="6"/>
      <c r="BX1296" s="6"/>
      <c r="BY1296" s="6"/>
      <c r="BZ1296" s="6"/>
      <c r="CE1296" s="1" t="s">
        <v>3572</v>
      </c>
      <c r="CF1296" s="1" t="s">
        <v>3574</v>
      </c>
    </row>
    <row r="1297" spans="63:84" ht="15" customHeight="1">
      <c r="BK1297" s="1"/>
      <c r="BO1297" s="6"/>
      <c r="BP1297" s="6"/>
      <c r="BQ1297" s="6"/>
      <c r="BR1297" s="6"/>
      <c r="BS1297" s="6"/>
      <c r="BT1297" s="6"/>
      <c r="BU1297" s="6"/>
      <c r="BV1297" s="6"/>
      <c r="BW1297" s="6"/>
      <c r="BX1297" s="6"/>
      <c r="BY1297" s="6"/>
      <c r="BZ1297" s="6"/>
      <c r="CE1297" s="1" t="s">
        <v>3573</v>
      </c>
      <c r="CF1297" s="1" t="s">
        <v>3575</v>
      </c>
    </row>
    <row r="1298" spans="63:84" ht="15" customHeight="1">
      <c r="BK1298" s="1"/>
      <c r="BO1298" s="6"/>
      <c r="BP1298" s="6"/>
      <c r="BQ1298" s="6"/>
      <c r="BR1298" s="6"/>
      <c r="BS1298" s="6"/>
      <c r="BT1298" s="6"/>
      <c r="BU1298" s="6"/>
      <c r="BV1298" s="6"/>
      <c r="BW1298" s="6"/>
      <c r="BX1298" s="6"/>
      <c r="BY1298" s="6"/>
      <c r="BZ1298" s="6"/>
      <c r="CE1298" s="1" t="s">
        <v>3574</v>
      </c>
      <c r="CF1298" s="1" t="s">
        <v>543</v>
      </c>
    </row>
    <row r="1299" spans="63:84" ht="15" customHeight="1">
      <c r="BK1299" s="1"/>
      <c r="BO1299" s="6"/>
      <c r="BP1299" s="6"/>
      <c r="BQ1299" s="6"/>
      <c r="BR1299" s="6"/>
      <c r="BS1299" s="6"/>
      <c r="BT1299" s="6"/>
      <c r="BU1299" s="6"/>
      <c r="BV1299" s="6"/>
      <c r="BW1299" s="6"/>
      <c r="BX1299" s="6"/>
      <c r="BY1299" s="6"/>
      <c r="BZ1299" s="6"/>
      <c r="CE1299" s="1" t="s">
        <v>3575</v>
      </c>
      <c r="CF1299" s="1" t="s">
        <v>605</v>
      </c>
    </row>
    <row r="1300" spans="63:84" ht="15" customHeight="1">
      <c r="BK1300" s="1"/>
      <c r="BO1300" s="6"/>
      <c r="BP1300" s="6"/>
      <c r="BQ1300" s="6"/>
      <c r="BR1300" s="6"/>
      <c r="BS1300" s="6"/>
      <c r="BT1300" s="6"/>
      <c r="BU1300" s="6"/>
      <c r="BV1300" s="6"/>
      <c r="BW1300" s="6"/>
      <c r="BX1300" s="6"/>
      <c r="BY1300" s="6"/>
      <c r="BZ1300" s="6"/>
      <c r="CE1300" s="1" t="s">
        <v>543</v>
      </c>
      <c r="CF1300" s="1" t="s">
        <v>3576</v>
      </c>
    </row>
    <row r="1301" spans="63:84" ht="15" customHeight="1">
      <c r="BK1301" s="1"/>
      <c r="BO1301" s="6"/>
      <c r="BP1301" s="6"/>
      <c r="BQ1301" s="6"/>
      <c r="BR1301" s="6"/>
      <c r="BS1301" s="6"/>
      <c r="BT1301" s="6"/>
      <c r="BU1301" s="6"/>
      <c r="BV1301" s="6"/>
      <c r="BW1301" s="6"/>
      <c r="BX1301" s="6"/>
      <c r="BY1301" s="6"/>
      <c r="BZ1301" s="6"/>
      <c r="CE1301" s="1" t="s">
        <v>605</v>
      </c>
      <c r="CF1301" s="1" t="s">
        <v>3577</v>
      </c>
    </row>
    <row r="1302" spans="63:84" ht="15" customHeight="1">
      <c r="BK1302" s="1"/>
      <c r="BO1302" s="6"/>
      <c r="BP1302" s="6"/>
      <c r="BQ1302" s="6"/>
      <c r="BR1302" s="6"/>
      <c r="BS1302" s="6"/>
      <c r="BT1302" s="6"/>
      <c r="BU1302" s="6"/>
      <c r="BV1302" s="6"/>
      <c r="BW1302" s="6"/>
      <c r="BX1302" s="6"/>
      <c r="BY1302" s="6"/>
      <c r="BZ1302" s="6"/>
      <c r="CE1302" s="1" t="s">
        <v>3576</v>
      </c>
      <c r="CF1302" s="1" t="s">
        <v>3578</v>
      </c>
    </row>
    <row r="1303" spans="63:84" ht="15" customHeight="1">
      <c r="BK1303" s="1"/>
      <c r="BO1303" s="6"/>
      <c r="BP1303" s="6"/>
      <c r="BQ1303" s="6"/>
      <c r="BR1303" s="6"/>
      <c r="BS1303" s="6"/>
      <c r="BT1303" s="6"/>
      <c r="BU1303" s="6"/>
      <c r="BV1303" s="6"/>
      <c r="BW1303" s="6"/>
      <c r="BX1303" s="6"/>
      <c r="BY1303" s="6"/>
      <c r="BZ1303" s="6"/>
      <c r="CE1303" s="1" t="s">
        <v>3577</v>
      </c>
      <c r="CF1303" s="1" t="s">
        <v>3579</v>
      </c>
    </row>
    <row r="1304" spans="63:84" ht="15" customHeight="1">
      <c r="BK1304" s="1"/>
      <c r="BO1304" s="6"/>
      <c r="BP1304" s="6"/>
      <c r="BQ1304" s="6"/>
      <c r="BR1304" s="6"/>
      <c r="BS1304" s="6"/>
      <c r="BT1304" s="6"/>
      <c r="BU1304" s="6"/>
      <c r="BV1304" s="6"/>
      <c r="BW1304" s="6"/>
      <c r="BX1304" s="6"/>
      <c r="BY1304" s="6"/>
      <c r="BZ1304" s="6"/>
      <c r="CE1304" s="1" t="s">
        <v>3578</v>
      </c>
      <c r="CF1304" s="1" t="s">
        <v>3580</v>
      </c>
    </row>
    <row r="1305" spans="63:84" ht="15" customHeight="1">
      <c r="BK1305" s="1"/>
      <c r="BO1305" s="6"/>
      <c r="BP1305" s="6"/>
      <c r="BQ1305" s="6"/>
      <c r="BR1305" s="6"/>
      <c r="BS1305" s="6"/>
      <c r="BT1305" s="6"/>
      <c r="BU1305" s="6"/>
      <c r="BV1305" s="6"/>
      <c r="BW1305" s="6"/>
      <c r="BX1305" s="6"/>
      <c r="BY1305" s="6"/>
      <c r="BZ1305" s="6"/>
      <c r="CE1305" s="1" t="s">
        <v>3579</v>
      </c>
      <c r="CF1305" s="1" t="s">
        <v>3581</v>
      </c>
    </row>
    <row r="1306" spans="63:84" ht="15" customHeight="1">
      <c r="BK1306" s="1"/>
      <c r="BO1306" s="6"/>
      <c r="BP1306" s="6"/>
      <c r="BQ1306" s="6"/>
      <c r="BR1306" s="6"/>
      <c r="BS1306" s="6"/>
      <c r="BT1306" s="6"/>
      <c r="BU1306" s="6"/>
      <c r="BV1306" s="6"/>
      <c r="BW1306" s="6"/>
      <c r="BX1306" s="6"/>
      <c r="BY1306" s="6"/>
      <c r="BZ1306" s="6"/>
      <c r="CE1306" s="1" t="s">
        <v>3580</v>
      </c>
      <c r="CF1306" s="1" t="s">
        <v>3582</v>
      </c>
    </row>
    <row r="1307" spans="63:84" ht="15" customHeight="1">
      <c r="BK1307" s="1"/>
      <c r="BO1307" s="6"/>
      <c r="BP1307" s="6"/>
      <c r="BQ1307" s="6"/>
      <c r="BR1307" s="6"/>
      <c r="BS1307" s="6"/>
      <c r="BT1307" s="6"/>
      <c r="BU1307" s="6"/>
      <c r="BV1307" s="6"/>
      <c r="BW1307" s="6"/>
      <c r="BX1307" s="6"/>
      <c r="BY1307" s="6"/>
      <c r="BZ1307" s="6"/>
      <c r="CE1307" s="1" t="s">
        <v>3581</v>
      </c>
      <c r="CF1307" s="1" t="s">
        <v>3583</v>
      </c>
    </row>
    <row r="1308" spans="63:84" ht="15" customHeight="1">
      <c r="BK1308" s="1"/>
      <c r="BO1308" s="6"/>
      <c r="BP1308" s="6"/>
      <c r="BQ1308" s="6"/>
      <c r="BR1308" s="6"/>
      <c r="BS1308" s="6"/>
      <c r="BT1308" s="6"/>
      <c r="BU1308" s="6"/>
      <c r="BV1308" s="6"/>
      <c r="BW1308" s="6"/>
      <c r="BX1308" s="6"/>
      <c r="BY1308" s="6"/>
      <c r="BZ1308" s="6"/>
      <c r="CE1308" s="1" t="s">
        <v>3582</v>
      </c>
      <c r="CF1308" s="1" t="s">
        <v>3584</v>
      </c>
    </row>
    <row r="1309" spans="63:84" ht="15" customHeight="1">
      <c r="BK1309" s="1"/>
      <c r="BO1309" s="6"/>
      <c r="BP1309" s="6"/>
      <c r="BQ1309" s="6"/>
      <c r="BR1309" s="6"/>
      <c r="BS1309" s="6"/>
      <c r="BT1309" s="6"/>
      <c r="BU1309" s="6"/>
      <c r="BV1309" s="6"/>
      <c r="BW1309" s="6"/>
      <c r="BX1309" s="6"/>
      <c r="BY1309" s="6"/>
      <c r="BZ1309" s="6"/>
      <c r="CE1309" s="1" t="s">
        <v>3583</v>
      </c>
      <c r="CF1309" s="1" t="s">
        <v>3585</v>
      </c>
    </row>
    <row r="1310" spans="63:84" ht="15" customHeight="1">
      <c r="BK1310" s="1"/>
      <c r="BO1310" s="6"/>
      <c r="BP1310" s="6"/>
      <c r="BQ1310" s="6"/>
      <c r="BR1310" s="6"/>
      <c r="BS1310" s="6"/>
      <c r="BT1310" s="6"/>
      <c r="BU1310" s="6"/>
      <c r="BV1310" s="6"/>
      <c r="BW1310" s="6"/>
      <c r="BX1310" s="6"/>
      <c r="BY1310" s="6"/>
      <c r="BZ1310" s="6"/>
      <c r="CE1310" s="1" t="s">
        <v>3584</v>
      </c>
      <c r="CF1310" s="1" t="s">
        <v>3586</v>
      </c>
    </row>
    <row r="1311" spans="63:84" ht="15" customHeight="1">
      <c r="BK1311" s="1"/>
      <c r="BO1311" s="6"/>
      <c r="BP1311" s="6"/>
      <c r="BQ1311" s="6"/>
      <c r="BR1311" s="6"/>
      <c r="BS1311" s="6"/>
      <c r="BT1311" s="6"/>
      <c r="BU1311" s="6"/>
      <c r="BV1311" s="6"/>
      <c r="BW1311" s="6"/>
      <c r="BX1311" s="6"/>
      <c r="BY1311" s="6"/>
      <c r="BZ1311" s="6"/>
      <c r="CE1311" s="1" t="s">
        <v>3585</v>
      </c>
      <c r="CF1311" s="1" t="s">
        <v>3587</v>
      </c>
    </row>
    <row r="1312" spans="63:84" ht="15" customHeight="1">
      <c r="BK1312" s="1"/>
      <c r="BO1312" s="6"/>
      <c r="BP1312" s="6"/>
      <c r="BQ1312" s="6"/>
      <c r="BR1312" s="6"/>
      <c r="BS1312" s="6"/>
      <c r="BT1312" s="6"/>
      <c r="BU1312" s="6"/>
      <c r="BV1312" s="6"/>
      <c r="BW1312" s="6"/>
      <c r="BX1312" s="6"/>
      <c r="BY1312" s="6"/>
      <c r="BZ1312" s="6"/>
      <c r="CE1312" s="1" t="s">
        <v>3586</v>
      </c>
      <c r="CF1312" s="1" t="s">
        <v>3588</v>
      </c>
    </row>
    <row r="1313" spans="63:84" ht="15" customHeight="1">
      <c r="BK1313" s="1"/>
      <c r="BO1313" s="6"/>
      <c r="BP1313" s="6"/>
      <c r="BQ1313" s="6"/>
      <c r="BR1313" s="6"/>
      <c r="BS1313" s="6"/>
      <c r="BT1313" s="6"/>
      <c r="BU1313" s="6"/>
      <c r="BV1313" s="6"/>
      <c r="BW1313" s="6"/>
      <c r="BX1313" s="6"/>
      <c r="BY1313" s="6"/>
      <c r="BZ1313" s="6"/>
      <c r="CE1313" s="1" t="s">
        <v>3587</v>
      </c>
      <c r="CF1313" s="1" t="s">
        <v>3589</v>
      </c>
    </row>
    <row r="1314" spans="63:84" ht="15" customHeight="1">
      <c r="BK1314" s="1"/>
      <c r="BO1314" s="6"/>
      <c r="BP1314" s="6"/>
      <c r="BQ1314" s="6"/>
      <c r="BR1314" s="6"/>
      <c r="BS1314" s="6"/>
      <c r="BT1314" s="6"/>
      <c r="BU1314" s="6"/>
      <c r="BV1314" s="6"/>
      <c r="BW1314" s="6"/>
      <c r="BX1314" s="6"/>
      <c r="BY1314" s="6"/>
      <c r="BZ1314" s="6"/>
      <c r="CE1314" s="1" t="s">
        <v>3588</v>
      </c>
      <c r="CF1314" s="1" t="s">
        <v>3590</v>
      </c>
    </row>
    <row r="1315" spans="63:84" ht="15" customHeight="1">
      <c r="BK1315" s="1"/>
      <c r="BO1315" s="6"/>
      <c r="BP1315" s="6"/>
      <c r="BQ1315" s="6"/>
      <c r="BR1315" s="6"/>
      <c r="BS1315" s="6"/>
      <c r="BT1315" s="6"/>
      <c r="BU1315" s="6"/>
      <c r="BV1315" s="6"/>
      <c r="BW1315" s="6"/>
      <c r="BX1315" s="6"/>
      <c r="BY1315" s="6"/>
      <c r="BZ1315" s="6"/>
      <c r="CE1315" s="1" t="s">
        <v>3589</v>
      </c>
      <c r="CF1315" s="1" t="s">
        <v>3591</v>
      </c>
    </row>
    <row r="1316" spans="63:84" ht="15" customHeight="1">
      <c r="BK1316" s="1"/>
      <c r="BO1316" s="6"/>
      <c r="BP1316" s="6"/>
      <c r="BQ1316" s="6"/>
      <c r="BR1316" s="6"/>
      <c r="BS1316" s="6"/>
      <c r="BT1316" s="6"/>
      <c r="BU1316" s="6"/>
      <c r="BV1316" s="6"/>
      <c r="BW1316" s="6"/>
      <c r="BX1316" s="6"/>
      <c r="BY1316" s="6"/>
      <c r="BZ1316" s="6"/>
      <c r="CE1316" s="1" t="s">
        <v>3590</v>
      </c>
      <c r="CF1316" s="1" t="s">
        <v>3592</v>
      </c>
    </row>
    <row r="1317" spans="63:84" ht="15" customHeight="1">
      <c r="BK1317" s="1"/>
      <c r="BO1317" s="6"/>
      <c r="BP1317" s="6"/>
      <c r="BQ1317" s="6"/>
      <c r="BR1317" s="6"/>
      <c r="BS1317" s="6"/>
      <c r="BT1317" s="6"/>
      <c r="BU1317" s="6"/>
      <c r="BV1317" s="6"/>
      <c r="BW1317" s="6"/>
      <c r="BX1317" s="6"/>
      <c r="BY1317" s="6"/>
      <c r="BZ1317" s="6"/>
      <c r="CE1317" s="1" t="s">
        <v>3591</v>
      </c>
      <c r="CF1317" s="1" t="s">
        <v>3593</v>
      </c>
    </row>
    <row r="1318" spans="63:84" ht="15" customHeight="1">
      <c r="BK1318" s="1"/>
      <c r="BO1318" s="6"/>
      <c r="BP1318" s="6"/>
      <c r="BQ1318" s="6"/>
      <c r="BR1318" s="6"/>
      <c r="BS1318" s="6"/>
      <c r="BT1318" s="6"/>
      <c r="BU1318" s="6"/>
      <c r="BV1318" s="6"/>
      <c r="BW1318" s="6"/>
      <c r="BX1318" s="6"/>
      <c r="BY1318" s="6"/>
      <c r="BZ1318" s="6"/>
      <c r="CE1318" s="1" t="s">
        <v>3592</v>
      </c>
      <c r="CF1318" s="1" t="s">
        <v>3594</v>
      </c>
    </row>
    <row r="1319" spans="63:84" ht="15" customHeight="1">
      <c r="BK1319" s="1"/>
      <c r="BO1319" s="6"/>
      <c r="BP1319" s="6"/>
      <c r="BQ1319" s="6"/>
      <c r="BR1319" s="6"/>
      <c r="BS1319" s="6"/>
      <c r="BT1319" s="6"/>
      <c r="BU1319" s="6"/>
      <c r="BV1319" s="6"/>
      <c r="BW1319" s="6"/>
      <c r="BX1319" s="6"/>
      <c r="BY1319" s="6"/>
      <c r="BZ1319" s="6"/>
      <c r="CE1319" s="1" t="s">
        <v>3593</v>
      </c>
      <c r="CF1319" s="1" t="s">
        <v>3595</v>
      </c>
    </row>
    <row r="1320" spans="63:84" ht="15" customHeight="1">
      <c r="BK1320" s="1"/>
      <c r="BO1320" s="6"/>
      <c r="BP1320" s="6"/>
      <c r="BQ1320" s="6"/>
      <c r="BR1320" s="6"/>
      <c r="BS1320" s="6"/>
      <c r="BT1320" s="6"/>
      <c r="BU1320" s="6"/>
      <c r="BV1320" s="6"/>
      <c r="BW1320" s="6"/>
      <c r="BX1320" s="6"/>
      <c r="BY1320" s="6"/>
      <c r="BZ1320" s="6"/>
      <c r="CE1320" s="1" t="s">
        <v>3594</v>
      </c>
      <c r="CF1320" s="1" t="s">
        <v>3596</v>
      </c>
    </row>
    <row r="1321" spans="63:84" ht="15" customHeight="1">
      <c r="BK1321" s="1"/>
      <c r="BO1321" s="6"/>
      <c r="BP1321" s="6"/>
      <c r="BQ1321" s="6"/>
      <c r="BR1321" s="6"/>
      <c r="BS1321" s="6"/>
      <c r="BT1321" s="6"/>
      <c r="BU1321" s="6"/>
      <c r="BV1321" s="6"/>
      <c r="BW1321" s="6"/>
      <c r="BX1321" s="6"/>
      <c r="BY1321" s="6"/>
      <c r="BZ1321" s="6"/>
      <c r="CE1321" s="1" t="s">
        <v>3595</v>
      </c>
      <c r="CF1321" s="1" t="s">
        <v>3597</v>
      </c>
    </row>
    <row r="1322" spans="63:84" ht="15" customHeight="1">
      <c r="BK1322" s="1"/>
      <c r="BO1322" s="6"/>
      <c r="BP1322" s="6"/>
      <c r="BQ1322" s="6"/>
      <c r="BR1322" s="6"/>
      <c r="BS1322" s="6"/>
      <c r="BT1322" s="6"/>
      <c r="BU1322" s="6"/>
      <c r="BV1322" s="6"/>
      <c r="BW1322" s="6"/>
      <c r="BX1322" s="6"/>
      <c r="BY1322" s="6"/>
      <c r="BZ1322" s="6"/>
      <c r="CE1322" s="1" t="s">
        <v>3596</v>
      </c>
      <c r="CF1322" s="1" t="s">
        <v>3598</v>
      </c>
    </row>
    <row r="1323" spans="63:84" ht="15" customHeight="1">
      <c r="BK1323" s="1"/>
      <c r="BO1323" s="6"/>
      <c r="BP1323" s="6"/>
      <c r="BQ1323" s="6"/>
      <c r="BR1323" s="6"/>
      <c r="BS1323" s="6"/>
      <c r="BT1323" s="6"/>
      <c r="BU1323" s="6"/>
      <c r="BV1323" s="6"/>
      <c r="BW1323" s="6"/>
      <c r="BX1323" s="6"/>
      <c r="BY1323" s="6"/>
      <c r="BZ1323" s="6"/>
      <c r="CE1323" s="1" t="s">
        <v>3597</v>
      </c>
      <c r="CF1323" s="1" t="s">
        <v>3599</v>
      </c>
    </row>
    <row r="1324" spans="63:84" ht="15" customHeight="1">
      <c r="BK1324" s="1"/>
      <c r="BO1324" s="6"/>
      <c r="BP1324" s="6"/>
      <c r="BQ1324" s="6"/>
      <c r="BR1324" s="6"/>
      <c r="BS1324" s="6"/>
      <c r="BT1324" s="6"/>
      <c r="BU1324" s="6"/>
      <c r="BV1324" s="6"/>
      <c r="BW1324" s="6"/>
      <c r="BX1324" s="6"/>
      <c r="BY1324" s="6"/>
      <c r="BZ1324" s="6"/>
      <c r="CE1324" s="1" t="s">
        <v>3598</v>
      </c>
      <c r="CF1324" s="1" t="s">
        <v>3600</v>
      </c>
    </row>
    <row r="1325" spans="63:84" ht="15" customHeight="1">
      <c r="BK1325" s="1"/>
      <c r="BO1325" s="6"/>
      <c r="BP1325" s="6"/>
      <c r="BQ1325" s="6"/>
      <c r="BR1325" s="6"/>
      <c r="BS1325" s="6"/>
      <c r="BT1325" s="6"/>
      <c r="BU1325" s="6"/>
      <c r="BV1325" s="6"/>
      <c r="BW1325" s="6"/>
      <c r="BX1325" s="6"/>
      <c r="BY1325" s="6"/>
      <c r="BZ1325" s="6"/>
      <c r="CE1325" s="1" t="s">
        <v>3599</v>
      </c>
      <c r="CF1325" s="1" t="s">
        <v>3601</v>
      </c>
    </row>
    <row r="1326" spans="63:84" ht="15" customHeight="1">
      <c r="BK1326" s="1"/>
      <c r="BO1326" s="6"/>
      <c r="BP1326" s="6"/>
      <c r="BQ1326" s="6"/>
      <c r="BR1326" s="6"/>
      <c r="BS1326" s="6"/>
      <c r="BT1326" s="6"/>
      <c r="BU1326" s="6"/>
      <c r="BV1326" s="6"/>
      <c r="BW1326" s="6"/>
      <c r="BX1326" s="6"/>
      <c r="BY1326" s="6"/>
      <c r="BZ1326" s="6"/>
      <c r="CE1326" s="1" t="s">
        <v>3600</v>
      </c>
      <c r="CF1326" s="1" t="s">
        <v>3602</v>
      </c>
    </row>
    <row r="1327" spans="63:84" ht="15" customHeight="1">
      <c r="BK1327" s="1"/>
      <c r="BO1327" s="6"/>
      <c r="BP1327" s="6"/>
      <c r="BQ1327" s="6"/>
      <c r="BR1327" s="6"/>
      <c r="BS1327" s="6"/>
      <c r="BT1327" s="6"/>
      <c r="BU1327" s="6"/>
      <c r="BV1327" s="6"/>
      <c r="BW1327" s="6"/>
      <c r="BX1327" s="6"/>
      <c r="BY1327" s="6"/>
      <c r="BZ1327" s="6"/>
      <c r="CE1327" s="1" t="s">
        <v>3601</v>
      </c>
      <c r="CF1327" s="1" t="s">
        <v>3603</v>
      </c>
    </row>
    <row r="1328" spans="63:84" ht="15" customHeight="1">
      <c r="BK1328" s="1"/>
      <c r="BO1328" s="6"/>
      <c r="BP1328" s="6"/>
      <c r="BQ1328" s="6"/>
      <c r="BR1328" s="6"/>
      <c r="BS1328" s="6"/>
      <c r="BT1328" s="6"/>
      <c r="BU1328" s="6"/>
      <c r="BV1328" s="6"/>
      <c r="BW1328" s="6"/>
      <c r="BX1328" s="6"/>
      <c r="BY1328" s="6"/>
      <c r="BZ1328" s="6"/>
      <c r="CE1328" s="1" t="s">
        <v>3602</v>
      </c>
      <c r="CF1328" s="1" t="s">
        <v>3604</v>
      </c>
    </row>
    <row r="1329" spans="63:84" ht="15" customHeight="1">
      <c r="BK1329" s="1"/>
      <c r="BO1329" s="6"/>
      <c r="BP1329" s="6"/>
      <c r="BQ1329" s="6"/>
      <c r="BR1329" s="6"/>
      <c r="BS1329" s="6"/>
      <c r="BT1329" s="6"/>
      <c r="BU1329" s="6"/>
      <c r="BV1329" s="6"/>
      <c r="BW1329" s="6"/>
      <c r="BX1329" s="6"/>
      <c r="BY1329" s="6"/>
      <c r="BZ1329" s="6"/>
      <c r="CE1329" s="1" t="s">
        <v>3603</v>
      </c>
      <c r="CF1329" s="1" t="s">
        <v>3605</v>
      </c>
    </row>
    <row r="1330" spans="63:84" ht="15" customHeight="1">
      <c r="BK1330" s="1"/>
      <c r="BO1330" s="6"/>
      <c r="BP1330" s="6"/>
      <c r="BQ1330" s="6"/>
      <c r="BR1330" s="6"/>
      <c r="BS1330" s="6"/>
      <c r="BT1330" s="6"/>
      <c r="BU1330" s="6"/>
      <c r="BV1330" s="6"/>
      <c r="BW1330" s="6"/>
      <c r="BX1330" s="6"/>
      <c r="BY1330" s="6"/>
      <c r="BZ1330" s="6"/>
      <c r="CE1330" s="1" t="s">
        <v>3604</v>
      </c>
      <c r="CF1330" s="1" t="s">
        <v>3606</v>
      </c>
    </row>
    <row r="1331" spans="63:84" ht="15" customHeight="1">
      <c r="BK1331" s="1"/>
      <c r="BO1331" s="6"/>
      <c r="BP1331" s="6"/>
      <c r="BQ1331" s="6"/>
      <c r="BR1331" s="6"/>
      <c r="BS1331" s="6"/>
      <c r="BT1331" s="6"/>
      <c r="BU1331" s="6"/>
      <c r="BV1331" s="6"/>
      <c r="BW1331" s="6"/>
      <c r="BX1331" s="6"/>
      <c r="BY1331" s="6"/>
      <c r="BZ1331" s="6"/>
      <c r="CE1331" s="1" t="s">
        <v>3605</v>
      </c>
      <c r="CF1331" s="1" t="s">
        <v>3607</v>
      </c>
    </row>
    <row r="1332" spans="63:84" ht="15" customHeight="1">
      <c r="BK1332" s="1"/>
      <c r="BO1332" s="6"/>
      <c r="BP1332" s="6"/>
      <c r="BQ1332" s="6"/>
      <c r="BR1332" s="6"/>
      <c r="BS1332" s="6"/>
      <c r="BT1332" s="6"/>
      <c r="BU1332" s="6"/>
      <c r="BV1332" s="6"/>
      <c r="BW1332" s="6"/>
      <c r="BX1332" s="6"/>
      <c r="BY1332" s="6"/>
      <c r="BZ1332" s="6"/>
      <c r="CE1332" s="1" t="s">
        <v>3606</v>
      </c>
      <c r="CF1332" s="1" t="s">
        <v>3608</v>
      </c>
    </row>
    <row r="1333" spans="63:84" ht="15" customHeight="1">
      <c r="BK1333" s="1"/>
      <c r="BO1333" s="6"/>
      <c r="BP1333" s="6"/>
      <c r="BQ1333" s="6"/>
      <c r="BR1333" s="6"/>
      <c r="BS1333" s="6"/>
      <c r="BT1333" s="6"/>
      <c r="BU1333" s="6"/>
      <c r="BV1333" s="6"/>
      <c r="BW1333" s="6"/>
      <c r="BX1333" s="6"/>
      <c r="BY1333" s="6"/>
      <c r="BZ1333" s="6"/>
      <c r="CE1333" s="1" t="s">
        <v>3607</v>
      </c>
      <c r="CF1333" s="1" t="s">
        <v>3609</v>
      </c>
    </row>
    <row r="1334" spans="63:84" ht="15" customHeight="1">
      <c r="BK1334" s="1"/>
      <c r="BO1334" s="6"/>
      <c r="BP1334" s="6"/>
      <c r="BQ1334" s="6"/>
      <c r="BR1334" s="6"/>
      <c r="BS1334" s="6"/>
      <c r="BT1334" s="6"/>
      <c r="BU1334" s="6"/>
      <c r="BV1334" s="6"/>
      <c r="BW1334" s="6"/>
      <c r="BX1334" s="6"/>
      <c r="BY1334" s="6"/>
      <c r="BZ1334" s="6"/>
      <c r="CE1334" s="1" t="s">
        <v>3608</v>
      </c>
      <c r="CF1334" s="1" t="s">
        <v>3610</v>
      </c>
    </row>
    <row r="1335" spans="63:84" ht="15" customHeight="1">
      <c r="BK1335" s="1"/>
      <c r="BO1335" s="6"/>
      <c r="BP1335" s="6"/>
      <c r="BQ1335" s="6"/>
      <c r="BR1335" s="6"/>
      <c r="BS1335" s="6"/>
      <c r="BT1335" s="6"/>
      <c r="BU1335" s="6"/>
      <c r="BV1335" s="6"/>
      <c r="BW1335" s="6"/>
      <c r="BX1335" s="6"/>
      <c r="BY1335" s="6"/>
      <c r="BZ1335" s="6"/>
      <c r="CE1335" s="1" t="s">
        <v>3609</v>
      </c>
      <c r="CF1335" s="1" t="s">
        <v>3611</v>
      </c>
    </row>
    <row r="1336" spans="63:84" ht="15" customHeight="1">
      <c r="BK1336" s="1"/>
      <c r="BO1336" s="6"/>
      <c r="BP1336" s="6"/>
      <c r="BQ1336" s="6"/>
      <c r="BR1336" s="6"/>
      <c r="BS1336" s="6"/>
      <c r="BT1336" s="6"/>
      <c r="BU1336" s="6"/>
      <c r="BV1336" s="6"/>
      <c r="BW1336" s="6"/>
      <c r="BX1336" s="6"/>
      <c r="BY1336" s="6"/>
      <c r="BZ1336" s="6"/>
      <c r="CE1336" s="1" t="s">
        <v>3610</v>
      </c>
      <c r="CF1336" s="1" t="s">
        <v>3612</v>
      </c>
    </row>
    <row r="1337" spans="63:84" ht="15" customHeight="1">
      <c r="BK1337" s="1"/>
      <c r="BO1337" s="6"/>
      <c r="BP1337" s="6"/>
      <c r="BQ1337" s="6"/>
      <c r="BR1337" s="6"/>
      <c r="BS1337" s="6"/>
      <c r="BT1337" s="6"/>
      <c r="BU1337" s="6"/>
      <c r="BV1337" s="6"/>
      <c r="BW1337" s="6"/>
      <c r="BX1337" s="6"/>
      <c r="BY1337" s="6"/>
      <c r="BZ1337" s="6"/>
      <c r="CE1337" s="1" t="s">
        <v>3611</v>
      </c>
      <c r="CF1337" s="1" t="s">
        <v>543</v>
      </c>
    </row>
    <row r="1338" spans="63:84" ht="15" customHeight="1">
      <c r="BK1338" s="1"/>
      <c r="BO1338" s="6"/>
      <c r="BP1338" s="6"/>
      <c r="BQ1338" s="6"/>
      <c r="BR1338" s="6"/>
      <c r="BS1338" s="6"/>
      <c r="BT1338" s="6"/>
      <c r="BU1338" s="6"/>
      <c r="BV1338" s="6"/>
      <c r="BW1338" s="6"/>
      <c r="BX1338" s="6"/>
      <c r="BY1338" s="6"/>
      <c r="BZ1338" s="6"/>
      <c r="CE1338" s="1" t="s">
        <v>3612</v>
      </c>
      <c r="CF1338" s="1" t="s">
        <v>606</v>
      </c>
    </row>
    <row r="1339" spans="63:84" ht="15" customHeight="1">
      <c r="BK1339" s="1"/>
      <c r="BO1339" s="6"/>
      <c r="BP1339" s="6"/>
      <c r="BQ1339" s="6"/>
      <c r="BR1339" s="6"/>
      <c r="BS1339" s="6"/>
      <c r="BT1339" s="6"/>
      <c r="BU1339" s="6"/>
      <c r="BV1339" s="6"/>
      <c r="BW1339" s="6"/>
      <c r="BX1339" s="6"/>
      <c r="BY1339" s="6"/>
      <c r="BZ1339" s="6"/>
      <c r="CE1339" s="1" t="s">
        <v>543</v>
      </c>
      <c r="CF1339" s="1" t="s">
        <v>3613</v>
      </c>
    </row>
    <row r="1340" spans="63:84" ht="15" customHeight="1">
      <c r="BK1340" s="1"/>
      <c r="BO1340" s="6"/>
      <c r="BP1340" s="6"/>
      <c r="BQ1340" s="6"/>
      <c r="BR1340" s="6"/>
      <c r="BS1340" s="6"/>
      <c r="BT1340" s="6"/>
      <c r="BU1340" s="6"/>
      <c r="BV1340" s="6"/>
      <c r="BW1340" s="6"/>
      <c r="BX1340" s="6"/>
      <c r="BY1340" s="6"/>
      <c r="BZ1340" s="6"/>
      <c r="CE1340" s="1" t="s">
        <v>606</v>
      </c>
      <c r="CF1340" s="1" t="s">
        <v>3614</v>
      </c>
    </row>
    <row r="1341" spans="63:84" ht="15" customHeight="1">
      <c r="BK1341" s="1"/>
      <c r="BO1341" s="6"/>
      <c r="BP1341" s="6"/>
      <c r="BQ1341" s="6"/>
      <c r="BR1341" s="6"/>
      <c r="BS1341" s="6"/>
      <c r="BT1341" s="6"/>
      <c r="BU1341" s="6"/>
      <c r="BV1341" s="6"/>
      <c r="BW1341" s="6"/>
      <c r="BX1341" s="6"/>
      <c r="BY1341" s="6"/>
      <c r="BZ1341" s="6"/>
      <c r="CE1341" s="1" t="s">
        <v>3613</v>
      </c>
      <c r="CF1341" s="1" t="s">
        <v>3615</v>
      </c>
    </row>
    <row r="1342" spans="63:84" ht="15" customHeight="1">
      <c r="BK1342" s="1"/>
      <c r="BO1342" s="6"/>
      <c r="BP1342" s="6"/>
      <c r="BQ1342" s="6"/>
      <c r="BR1342" s="6"/>
      <c r="BS1342" s="6"/>
      <c r="BT1342" s="6"/>
      <c r="BU1342" s="6"/>
      <c r="BV1342" s="6"/>
      <c r="BW1342" s="6"/>
      <c r="BX1342" s="6"/>
      <c r="BY1342" s="6"/>
      <c r="BZ1342" s="6"/>
      <c r="CE1342" s="1" t="s">
        <v>3614</v>
      </c>
      <c r="CF1342" s="1" t="s">
        <v>3616</v>
      </c>
    </row>
    <row r="1343" spans="63:84" ht="15" customHeight="1">
      <c r="BK1343" s="1"/>
      <c r="BO1343" s="6"/>
      <c r="BP1343" s="6"/>
      <c r="BQ1343" s="6"/>
      <c r="BR1343" s="6"/>
      <c r="BS1343" s="6"/>
      <c r="BT1343" s="6"/>
      <c r="BU1343" s="6"/>
      <c r="BV1343" s="6"/>
      <c r="BW1343" s="6"/>
      <c r="BX1343" s="6"/>
      <c r="BY1343" s="6"/>
      <c r="BZ1343" s="6"/>
      <c r="CE1343" s="1" t="s">
        <v>3615</v>
      </c>
      <c r="CF1343" s="1" t="s">
        <v>3617</v>
      </c>
    </row>
    <row r="1344" spans="63:84" ht="15" customHeight="1">
      <c r="BK1344" s="1"/>
      <c r="BO1344" s="6"/>
      <c r="BP1344" s="6"/>
      <c r="BQ1344" s="6"/>
      <c r="BR1344" s="6"/>
      <c r="BS1344" s="6"/>
      <c r="BT1344" s="6"/>
      <c r="BU1344" s="6"/>
      <c r="BV1344" s="6"/>
      <c r="BW1344" s="6"/>
      <c r="BX1344" s="6"/>
      <c r="BY1344" s="6"/>
      <c r="BZ1344" s="6"/>
      <c r="CE1344" s="1" t="s">
        <v>3616</v>
      </c>
      <c r="CF1344" s="1" t="s">
        <v>3618</v>
      </c>
    </row>
    <row r="1345" spans="63:84" ht="15" customHeight="1">
      <c r="BK1345" s="1"/>
      <c r="BO1345" s="6"/>
      <c r="BP1345" s="6"/>
      <c r="BQ1345" s="6"/>
      <c r="BR1345" s="6"/>
      <c r="BS1345" s="6"/>
      <c r="BT1345" s="6"/>
      <c r="BU1345" s="6"/>
      <c r="BV1345" s="6"/>
      <c r="BW1345" s="6"/>
      <c r="BX1345" s="6"/>
      <c r="BY1345" s="6"/>
      <c r="BZ1345" s="6"/>
      <c r="CE1345" s="1" t="s">
        <v>3617</v>
      </c>
      <c r="CF1345" s="1" t="s">
        <v>3619</v>
      </c>
    </row>
    <row r="1346" spans="63:84" ht="15" customHeight="1">
      <c r="BK1346" s="1"/>
      <c r="BO1346" s="6"/>
      <c r="BP1346" s="6"/>
      <c r="BQ1346" s="6"/>
      <c r="BR1346" s="6"/>
      <c r="BS1346" s="6"/>
      <c r="BT1346" s="6"/>
      <c r="BU1346" s="6"/>
      <c r="BV1346" s="6"/>
      <c r="BW1346" s="6"/>
      <c r="BX1346" s="6"/>
      <c r="BY1346" s="6"/>
      <c r="BZ1346" s="6"/>
      <c r="CE1346" s="1" t="s">
        <v>3618</v>
      </c>
      <c r="CF1346" s="1" t="s">
        <v>3620</v>
      </c>
    </row>
    <row r="1347" spans="63:84" ht="15" customHeight="1">
      <c r="BK1347" s="1"/>
      <c r="BO1347" s="6"/>
      <c r="BP1347" s="6"/>
      <c r="BQ1347" s="6"/>
      <c r="BR1347" s="6"/>
      <c r="BS1347" s="6"/>
      <c r="BT1347" s="6"/>
      <c r="BU1347" s="6"/>
      <c r="BV1347" s="6"/>
      <c r="BW1347" s="6"/>
      <c r="BX1347" s="6"/>
      <c r="BY1347" s="6"/>
      <c r="BZ1347" s="6"/>
      <c r="CE1347" s="1" t="s">
        <v>3619</v>
      </c>
      <c r="CF1347" s="1" t="s">
        <v>3621</v>
      </c>
    </row>
    <row r="1348" spans="63:84" ht="15" customHeight="1">
      <c r="BK1348" s="1"/>
      <c r="BO1348" s="6"/>
      <c r="BP1348" s="6"/>
      <c r="BQ1348" s="6"/>
      <c r="BR1348" s="6"/>
      <c r="BS1348" s="6"/>
      <c r="BT1348" s="6"/>
      <c r="BU1348" s="6"/>
      <c r="BV1348" s="6"/>
      <c r="BW1348" s="6"/>
      <c r="BX1348" s="6"/>
      <c r="BY1348" s="6"/>
      <c r="BZ1348" s="6"/>
      <c r="CE1348" s="1" t="s">
        <v>3620</v>
      </c>
      <c r="CF1348" s="1" t="s">
        <v>3622</v>
      </c>
    </row>
    <row r="1349" spans="63:84" ht="15" customHeight="1">
      <c r="BK1349" s="1"/>
      <c r="BO1349" s="6"/>
      <c r="BP1349" s="6"/>
      <c r="BQ1349" s="6"/>
      <c r="BR1349" s="6"/>
      <c r="BS1349" s="6"/>
      <c r="BT1349" s="6"/>
      <c r="BU1349" s="6"/>
      <c r="BV1349" s="6"/>
      <c r="BW1349" s="6"/>
      <c r="BX1349" s="6"/>
      <c r="BY1349" s="6"/>
      <c r="BZ1349" s="6"/>
      <c r="CE1349" s="1" t="s">
        <v>3621</v>
      </c>
      <c r="CF1349" s="1" t="s">
        <v>3623</v>
      </c>
    </row>
    <row r="1350" spans="63:84" ht="15" customHeight="1">
      <c r="BK1350" s="1"/>
      <c r="BO1350" s="6"/>
      <c r="BP1350" s="6"/>
      <c r="BQ1350" s="6"/>
      <c r="BR1350" s="6"/>
      <c r="BS1350" s="6"/>
      <c r="BT1350" s="6"/>
      <c r="BU1350" s="6"/>
      <c r="BV1350" s="6"/>
      <c r="BW1350" s="6"/>
      <c r="BX1350" s="6"/>
      <c r="BY1350" s="6"/>
      <c r="BZ1350" s="6"/>
      <c r="CE1350" s="1" t="s">
        <v>3622</v>
      </c>
      <c r="CF1350" s="1" t="s">
        <v>3624</v>
      </c>
    </row>
    <row r="1351" spans="63:84" ht="15" customHeight="1">
      <c r="BK1351" s="1"/>
      <c r="BO1351" s="6"/>
      <c r="BP1351" s="6"/>
      <c r="BQ1351" s="6"/>
      <c r="BR1351" s="6"/>
      <c r="BS1351" s="6"/>
      <c r="BT1351" s="6"/>
      <c r="BU1351" s="6"/>
      <c r="BV1351" s="6"/>
      <c r="BW1351" s="6"/>
      <c r="BX1351" s="6"/>
      <c r="BY1351" s="6"/>
      <c r="BZ1351" s="6"/>
      <c r="CE1351" s="1" t="s">
        <v>3623</v>
      </c>
      <c r="CF1351" s="1" t="s">
        <v>3625</v>
      </c>
    </row>
    <row r="1352" spans="63:84" ht="15" customHeight="1">
      <c r="BK1352" s="1"/>
      <c r="BO1352" s="6"/>
      <c r="BP1352" s="6"/>
      <c r="BQ1352" s="6"/>
      <c r="BR1352" s="6"/>
      <c r="BS1352" s="6"/>
      <c r="BT1352" s="6"/>
      <c r="BU1352" s="6"/>
      <c r="BV1352" s="6"/>
      <c r="BW1352" s="6"/>
      <c r="BX1352" s="6"/>
      <c r="BY1352" s="6"/>
      <c r="BZ1352" s="6"/>
      <c r="CE1352" s="1" t="s">
        <v>3624</v>
      </c>
      <c r="CF1352" s="1" t="s">
        <v>3626</v>
      </c>
    </row>
    <row r="1353" spans="63:84" ht="15" customHeight="1">
      <c r="BK1353" s="1"/>
      <c r="BO1353" s="6"/>
      <c r="BP1353" s="6"/>
      <c r="BQ1353" s="6"/>
      <c r="BR1353" s="6"/>
      <c r="BS1353" s="6"/>
      <c r="BT1353" s="6"/>
      <c r="BU1353" s="6"/>
      <c r="BV1353" s="6"/>
      <c r="BW1353" s="6"/>
      <c r="BX1353" s="6"/>
      <c r="BY1353" s="6"/>
      <c r="BZ1353" s="6"/>
      <c r="CE1353" s="1" t="s">
        <v>3625</v>
      </c>
      <c r="CF1353" s="1" t="s">
        <v>3627</v>
      </c>
    </row>
    <row r="1354" spans="63:84" ht="15" customHeight="1">
      <c r="BK1354" s="1"/>
      <c r="BO1354" s="6"/>
      <c r="BP1354" s="6"/>
      <c r="BQ1354" s="6"/>
      <c r="BR1354" s="6"/>
      <c r="BS1354" s="6"/>
      <c r="BT1354" s="6"/>
      <c r="BU1354" s="6"/>
      <c r="BV1354" s="6"/>
      <c r="BW1354" s="6"/>
      <c r="BX1354" s="6"/>
      <c r="BY1354" s="6"/>
      <c r="BZ1354" s="6"/>
      <c r="CE1354" s="1" t="s">
        <v>3626</v>
      </c>
      <c r="CF1354" s="1" t="s">
        <v>3628</v>
      </c>
    </row>
    <row r="1355" spans="63:84" ht="15" customHeight="1">
      <c r="BK1355" s="1"/>
      <c r="BO1355" s="6"/>
      <c r="BP1355" s="6"/>
      <c r="BQ1355" s="6"/>
      <c r="BR1355" s="6"/>
      <c r="BS1355" s="6"/>
      <c r="BT1355" s="6"/>
      <c r="BU1355" s="6"/>
      <c r="BV1355" s="6"/>
      <c r="BW1355" s="6"/>
      <c r="BX1355" s="6"/>
      <c r="BY1355" s="6"/>
      <c r="BZ1355" s="6"/>
      <c r="CE1355" s="1" t="s">
        <v>3627</v>
      </c>
      <c r="CF1355" s="1" t="s">
        <v>3629</v>
      </c>
    </row>
    <row r="1356" spans="63:84" ht="15" customHeight="1">
      <c r="BK1356" s="1"/>
      <c r="BO1356" s="6"/>
      <c r="BP1356" s="6"/>
      <c r="BQ1356" s="6"/>
      <c r="BR1356" s="6"/>
      <c r="BS1356" s="6"/>
      <c r="BT1356" s="6"/>
      <c r="BU1356" s="6"/>
      <c r="BV1356" s="6"/>
      <c r="BW1356" s="6"/>
      <c r="BX1356" s="6"/>
      <c r="BY1356" s="6"/>
      <c r="BZ1356" s="6"/>
      <c r="CE1356" s="1" t="s">
        <v>3628</v>
      </c>
      <c r="CF1356" s="1" t="s">
        <v>3630</v>
      </c>
    </row>
    <row r="1357" spans="63:84" ht="15" customHeight="1">
      <c r="BK1357" s="1"/>
      <c r="BO1357" s="6"/>
      <c r="BP1357" s="6"/>
      <c r="BQ1357" s="6"/>
      <c r="BR1357" s="6"/>
      <c r="BS1357" s="6"/>
      <c r="BT1357" s="6"/>
      <c r="BU1357" s="6"/>
      <c r="BV1357" s="6"/>
      <c r="BW1357" s="6"/>
      <c r="BX1357" s="6"/>
      <c r="BY1357" s="6"/>
      <c r="BZ1357" s="6"/>
      <c r="CE1357" s="1" t="s">
        <v>3629</v>
      </c>
      <c r="CF1357" s="1" t="s">
        <v>3631</v>
      </c>
    </row>
    <row r="1358" spans="63:84" ht="15" customHeight="1">
      <c r="BK1358" s="1"/>
      <c r="BO1358" s="6"/>
      <c r="BP1358" s="6"/>
      <c r="BQ1358" s="6"/>
      <c r="BR1358" s="6"/>
      <c r="BS1358" s="6"/>
      <c r="BT1358" s="6"/>
      <c r="BU1358" s="6"/>
      <c r="BV1358" s="6"/>
      <c r="BW1358" s="6"/>
      <c r="BX1358" s="6"/>
      <c r="BY1358" s="6"/>
      <c r="BZ1358" s="6"/>
      <c r="CE1358" s="1" t="s">
        <v>3630</v>
      </c>
      <c r="CF1358" s="1" t="s">
        <v>3632</v>
      </c>
    </row>
    <row r="1359" spans="63:84" ht="15" customHeight="1">
      <c r="BK1359" s="1"/>
      <c r="BO1359" s="6"/>
      <c r="BP1359" s="6"/>
      <c r="BQ1359" s="6"/>
      <c r="BR1359" s="6"/>
      <c r="BS1359" s="6"/>
      <c r="BT1359" s="6"/>
      <c r="BU1359" s="6"/>
      <c r="BV1359" s="6"/>
      <c r="BW1359" s="6"/>
      <c r="BX1359" s="6"/>
      <c r="BY1359" s="6"/>
      <c r="BZ1359" s="6"/>
      <c r="CE1359" s="1" t="s">
        <v>3631</v>
      </c>
      <c r="CF1359" s="1" t="s">
        <v>3633</v>
      </c>
    </row>
    <row r="1360" spans="63:84" ht="15" customHeight="1">
      <c r="BK1360" s="1"/>
      <c r="BO1360" s="6"/>
      <c r="BP1360" s="6"/>
      <c r="BQ1360" s="6"/>
      <c r="BR1360" s="6"/>
      <c r="BS1360" s="6"/>
      <c r="BT1360" s="6"/>
      <c r="BU1360" s="6"/>
      <c r="BV1360" s="6"/>
      <c r="BW1360" s="6"/>
      <c r="BX1360" s="6"/>
      <c r="BY1360" s="6"/>
      <c r="BZ1360" s="6"/>
      <c r="CE1360" s="1" t="s">
        <v>3632</v>
      </c>
      <c r="CF1360" s="1" t="s">
        <v>3634</v>
      </c>
    </row>
    <row r="1361" spans="63:84" ht="15" customHeight="1">
      <c r="BK1361" s="1"/>
      <c r="BO1361" s="6"/>
      <c r="BP1361" s="6"/>
      <c r="BQ1361" s="6"/>
      <c r="BR1361" s="6"/>
      <c r="BS1361" s="6"/>
      <c r="BT1361" s="6"/>
      <c r="BU1361" s="6"/>
      <c r="BV1361" s="6"/>
      <c r="BW1361" s="6"/>
      <c r="BX1361" s="6"/>
      <c r="BY1361" s="6"/>
      <c r="BZ1361" s="6"/>
      <c r="CE1361" s="1" t="s">
        <v>3633</v>
      </c>
      <c r="CF1361" s="1" t="s">
        <v>3635</v>
      </c>
    </row>
    <row r="1362" spans="63:84" ht="15" customHeight="1">
      <c r="BK1362" s="1"/>
      <c r="BO1362" s="6"/>
      <c r="BP1362" s="6"/>
      <c r="BQ1362" s="6"/>
      <c r="BR1362" s="6"/>
      <c r="BS1362" s="6"/>
      <c r="BT1362" s="6"/>
      <c r="BU1362" s="6"/>
      <c r="BV1362" s="6"/>
      <c r="BW1362" s="6"/>
      <c r="BX1362" s="6"/>
      <c r="BY1362" s="6"/>
      <c r="BZ1362" s="6"/>
      <c r="CE1362" s="1" t="s">
        <v>3634</v>
      </c>
      <c r="CF1362" s="1" t="s">
        <v>3636</v>
      </c>
    </row>
    <row r="1363" spans="63:84" ht="15" customHeight="1">
      <c r="BK1363" s="1"/>
      <c r="BO1363" s="6"/>
      <c r="BP1363" s="6"/>
      <c r="BQ1363" s="6"/>
      <c r="BR1363" s="6"/>
      <c r="BS1363" s="6"/>
      <c r="BT1363" s="6"/>
      <c r="BU1363" s="6"/>
      <c r="BV1363" s="6"/>
      <c r="BW1363" s="6"/>
      <c r="BX1363" s="6"/>
      <c r="BY1363" s="6"/>
      <c r="BZ1363" s="6"/>
      <c r="CE1363" s="1" t="s">
        <v>3635</v>
      </c>
      <c r="CF1363" s="1" t="s">
        <v>3637</v>
      </c>
    </row>
    <row r="1364" spans="63:84" ht="15" customHeight="1">
      <c r="BK1364" s="1"/>
      <c r="BO1364" s="6"/>
      <c r="BP1364" s="6"/>
      <c r="BQ1364" s="6"/>
      <c r="BR1364" s="6"/>
      <c r="BS1364" s="6"/>
      <c r="BT1364" s="6"/>
      <c r="BU1364" s="6"/>
      <c r="BV1364" s="6"/>
      <c r="BW1364" s="6"/>
      <c r="BX1364" s="6"/>
      <c r="BY1364" s="6"/>
      <c r="BZ1364" s="6"/>
      <c r="CE1364" s="1" t="s">
        <v>3636</v>
      </c>
      <c r="CF1364" s="1" t="s">
        <v>3638</v>
      </c>
    </row>
    <row r="1365" spans="63:84" ht="15" customHeight="1">
      <c r="BK1365" s="1"/>
      <c r="BO1365" s="6"/>
      <c r="BP1365" s="6"/>
      <c r="BQ1365" s="6"/>
      <c r="BR1365" s="6"/>
      <c r="BS1365" s="6"/>
      <c r="BT1365" s="6"/>
      <c r="BU1365" s="6"/>
      <c r="BV1365" s="6"/>
      <c r="BW1365" s="6"/>
      <c r="BX1365" s="6"/>
      <c r="BY1365" s="6"/>
      <c r="BZ1365" s="6"/>
      <c r="CE1365" s="1" t="s">
        <v>3637</v>
      </c>
      <c r="CF1365" s="1" t="s">
        <v>3639</v>
      </c>
    </row>
    <row r="1366" spans="63:84" ht="15" customHeight="1">
      <c r="BK1366" s="1"/>
      <c r="BO1366" s="6"/>
      <c r="BP1366" s="6"/>
      <c r="BQ1366" s="6"/>
      <c r="BR1366" s="6"/>
      <c r="BS1366" s="6"/>
      <c r="BT1366" s="6"/>
      <c r="BU1366" s="6"/>
      <c r="BV1366" s="6"/>
      <c r="BW1366" s="6"/>
      <c r="BX1366" s="6"/>
      <c r="BY1366" s="6"/>
      <c r="BZ1366" s="6"/>
      <c r="CE1366" s="1" t="s">
        <v>3638</v>
      </c>
      <c r="CF1366" s="1" t="s">
        <v>3640</v>
      </c>
    </row>
    <row r="1367" spans="63:84" ht="15" customHeight="1">
      <c r="BK1367" s="1"/>
      <c r="BO1367" s="6"/>
      <c r="BP1367" s="6"/>
      <c r="BQ1367" s="6"/>
      <c r="BR1367" s="6"/>
      <c r="BS1367" s="6"/>
      <c r="BT1367" s="6"/>
      <c r="BU1367" s="6"/>
      <c r="BV1367" s="6"/>
      <c r="BW1367" s="6"/>
      <c r="BX1367" s="6"/>
      <c r="BY1367" s="6"/>
      <c r="BZ1367" s="6"/>
      <c r="CE1367" s="1" t="s">
        <v>3639</v>
      </c>
      <c r="CF1367" s="1" t="s">
        <v>3641</v>
      </c>
    </row>
    <row r="1368" spans="63:84" ht="15" customHeight="1">
      <c r="BK1368" s="1"/>
      <c r="BO1368" s="6"/>
      <c r="BP1368" s="6"/>
      <c r="BQ1368" s="6"/>
      <c r="BR1368" s="6"/>
      <c r="BS1368" s="6"/>
      <c r="BT1368" s="6"/>
      <c r="BU1368" s="6"/>
      <c r="BV1368" s="6"/>
      <c r="BW1368" s="6"/>
      <c r="BX1368" s="6"/>
      <c r="BY1368" s="6"/>
      <c r="BZ1368" s="6"/>
      <c r="CE1368" s="1" t="s">
        <v>3640</v>
      </c>
      <c r="CF1368" s="1" t="s">
        <v>3642</v>
      </c>
    </row>
    <row r="1369" spans="63:84" ht="15" customHeight="1">
      <c r="BK1369" s="1"/>
      <c r="BO1369" s="6"/>
      <c r="BP1369" s="6"/>
      <c r="BQ1369" s="6"/>
      <c r="BR1369" s="6"/>
      <c r="BS1369" s="6"/>
      <c r="BT1369" s="6"/>
      <c r="BU1369" s="6"/>
      <c r="BV1369" s="6"/>
      <c r="BW1369" s="6"/>
      <c r="BX1369" s="6"/>
      <c r="BY1369" s="6"/>
      <c r="BZ1369" s="6"/>
      <c r="CE1369" s="1" t="s">
        <v>3641</v>
      </c>
      <c r="CF1369" s="1" t="s">
        <v>3643</v>
      </c>
    </row>
    <row r="1370" spans="63:84" ht="15" customHeight="1">
      <c r="BK1370" s="1"/>
      <c r="BO1370" s="6"/>
      <c r="BP1370" s="6"/>
      <c r="BQ1370" s="6"/>
      <c r="BR1370" s="6"/>
      <c r="BS1370" s="6"/>
      <c r="BT1370" s="6"/>
      <c r="BU1370" s="6"/>
      <c r="BV1370" s="6"/>
      <c r="BW1370" s="6"/>
      <c r="BX1370" s="6"/>
      <c r="BY1370" s="6"/>
      <c r="BZ1370" s="6"/>
      <c r="CE1370" s="1" t="s">
        <v>3642</v>
      </c>
      <c r="CF1370" s="1" t="s">
        <v>3644</v>
      </c>
    </row>
    <row r="1371" spans="63:84" ht="15" customHeight="1">
      <c r="BK1371" s="1"/>
      <c r="BO1371" s="6"/>
      <c r="BP1371" s="6"/>
      <c r="BQ1371" s="6"/>
      <c r="BR1371" s="6"/>
      <c r="BS1371" s="6"/>
      <c r="BT1371" s="6"/>
      <c r="BU1371" s="6"/>
      <c r="BV1371" s="6"/>
      <c r="BW1371" s="6"/>
      <c r="BX1371" s="6"/>
      <c r="BY1371" s="6"/>
      <c r="BZ1371" s="6"/>
      <c r="CE1371" s="1" t="s">
        <v>3643</v>
      </c>
      <c r="CF1371" s="1" t="s">
        <v>3645</v>
      </c>
    </row>
    <row r="1372" spans="63:84" ht="15" customHeight="1">
      <c r="BK1372" s="1"/>
      <c r="BO1372" s="6"/>
      <c r="BP1372" s="6"/>
      <c r="BQ1372" s="6"/>
      <c r="BR1372" s="6"/>
      <c r="BS1372" s="6"/>
      <c r="BT1372" s="6"/>
      <c r="BU1372" s="6"/>
      <c r="BV1372" s="6"/>
      <c r="BW1372" s="6"/>
      <c r="BX1372" s="6"/>
      <c r="BY1372" s="6"/>
      <c r="BZ1372" s="6"/>
      <c r="CE1372" s="1" t="s">
        <v>3644</v>
      </c>
      <c r="CF1372" s="1" t="s">
        <v>3646</v>
      </c>
    </row>
    <row r="1373" spans="63:84" ht="15" customHeight="1">
      <c r="BK1373" s="1"/>
      <c r="BO1373" s="6"/>
      <c r="BP1373" s="6"/>
      <c r="BQ1373" s="6"/>
      <c r="BR1373" s="6"/>
      <c r="BS1373" s="6"/>
      <c r="BT1373" s="6"/>
      <c r="BU1373" s="6"/>
      <c r="BV1373" s="6"/>
      <c r="BW1373" s="6"/>
      <c r="BX1373" s="6"/>
      <c r="BY1373" s="6"/>
      <c r="BZ1373" s="6"/>
      <c r="CE1373" s="1" t="s">
        <v>3645</v>
      </c>
      <c r="CF1373" s="1" t="s">
        <v>3647</v>
      </c>
    </row>
    <row r="1374" spans="63:84" ht="15" customHeight="1">
      <c r="BK1374" s="1"/>
      <c r="BO1374" s="6"/>
      <c r="BP1374" s="6"/>
      <c r="BQ1374" s="6"/>
      <c r="BR1374" s="6"/>
      <c r="BS1374" s="6"/>
      <c r="BT1374" s="6"/>
      <c r="BU1374" s="6"/>
      <c r="BV1374" s="6"/>
      <c r="BW1374" s="6"/>
      <c r="BX1374" s="6"/>
      <c r="BY1374" s="6"/>
      <c r="BZ1374" s="6"/>
      <c r="CE1374" s="1" t="s">
        <v>3646</v>
      </c>
      <c r="CF1374" s="1" t="s">
        <v>3648</v>
      </c>
    </row>
    <row r="1375" spans="63:84" ht="15" customHeight="1">
      <c r="BK1375" s="1"/>
      <c r="BO1375" s="6"/>
      <c r="BP1375" s="6"/>
      <c r="BQ1375" s="6"/>
      <c r="BR1375" s="6"/>
      <c r="BS1375" s="6"/>
      <c r="BT1375" s="6"/>
      <c r="BU1375" s="6"/>
      <c r="BV1375" s="6"/>
      <c r="BW1375" s="6"/>
      <c r="BX1375" s="6"/>
      <c r="BY1375" s="6"/>
      <c r="BZ1375" s="6"/>
      <c r="CE1375" s="1" t="s">
        <v>3647</v>
      </c>
      <c r="CF1375" s="1" t="s">
        <v>3649</v>
      </c>
    </row>
    <row r="1376" spans="63:84" ht="15" customHeight="1">
      <c r="BK1376" s="1"/>
      <c r="BO1376" s="6"/>
      <c r="BP1376" s="6"/>
      <c r="BQ1376" s="6"/>
      <c r="BR1376" s="6"/>
      <c r="BS1376" s="6"/>
      <c r="BT1376" s="6"/>
      <c r="BU1376" s="6"/>
      <c r="BV1376" s="6"/>
      <c r="BW1376" s="6"/>
      <c r="BX1376" s="6"/>
      <c r="BY1376" s="6"/>
      <c r="BZ1376" s="6"/>
      <c r="CE1376" s="1" t="s">
        <v>3648</v>
      </c>
      <c r="CF1376" s="1" t="s">
        <v>3650</v>
      </c>
    </row>
    <row r="1377" spans="63:84" ht="15" customHeight="1">
      <c r="BK1377" s="1"/>
      <c r="BO1377" s="6"/>
      <c r="BP1377" s="6"/>
      <c r="BQ1377" s="6"/>
      <c r="BR1377" s="6"/>
      <c r="BS1377" s="6"/>
      <c r="BT1377" s="6"/>
      <c r="BU1377" s="6"/>
      <c r="BV1377" s="6"/>
      <c r="BW1377" s="6"/>
      <c r="BX1377" s="6"/>
      <c r="BY1377" s="6"/>
      <c r="BZ1377" s="6"/>
      <c r="CE1377" s="1" t="s">
        <v>3649</v>
      </c>
      <c r="CF1377" s="1" t="s">
        <v>3651</v>
      </c>
    </row>
    <row r="1378" spans="63:84" ht="15" customHeight="1">
      <c r="BK1378" s="1"/>
      <c r="BO1378" s="6"/>
      <c r="BP1378" s="6"/>
      <c r="BQ1378" s="6"/>
      <c r="BR1378" s="6"/>
      <c r="BS1378" s="6"/>
      <c r="BT1378" s="6"/>
      <c r="BU1378" s="6"/>
      <c r="BV1378" s="6"/>
      <c r="BW1378" s="6"/>
      <c r="BX1378" s="6"/>
      <c r="BY1378" s="6"/>
      <c r="BZ1378" s="6"/>
      <c r="CE1378" s="1" t="s">
        <v>3650</v>
      </c>
      <c r="CF1378" s="1" t="s">
        <v>3652</v>
      </c>
    </row>
    <row r="1379" spans="63:84" ht="15" customHeight="1">
      <c r="BK1379" s="1"/>
      <c r="BO1379" s="6"/>
      <c r="BP1379" s="6"/>
      <c r="BQ1379" s="6"/>
      <c r="BR1379" s="6"/>
      <c r="BS1379" s="6"/>
      <c r="BT1379" s="6"/>
      <c r="BU1379" s="6"/>
      <c r="BV1379" s="6"/>
      <c r="BW1379" s="6"/>
      <c r="BX1379" s="6"/>
      <c r="BY1379" s="6"/>
      <c r="BZ1379" s="6"/>
      <c r="CE1379" s="1" t="s">
        <v>3651</v>
      </c>
      <c r="CF1379" s="1" t="s">
        <v>3653</v>
      </c>
    </row>
    <row r="1380" spans="63:84" ht="15" customHeight="1">
      <c r="BK1380" s="1"/>
      <c r="BO1380" s="6"/>
      <c r="BP1380" s="6"/>
      <c r="BQ1380" s="6"/>
      <c r="BR1380" s="6"/>
      <c r="BS1380" s="6"/>
      <c r="BT1380" s="6"/>
      <c r="BU1380" s="6"/>
      <c r="BV1380" s="6"/>
      <c r="BW1380" s="6"/>
      <c r="BX1380" s="6"/>
      <c r="BY1380" s="6"/>
      <c r="BZ1380" s="6"/>
      <c r="CE1380" s="1" t="s">
        <v>3652</v>
      </c>
      <c r="CF1380" s="1" t="s">
        <v>3654</v>
      </c>
    </row>
    <row r="1381" spans="63:84" ht="15" customHeight="1">
      <c r="BK1381" s="1"/>
      <c r="BO1381" s="6"/>
      <c r="BP1381" s="6"/>
      <c r="BQ1381" s="6"/>
      <c r="BR1381" s="6"/>
      <c r="BS1381" s="6"/>
      <c r="BT1381" s="6"/>
      <c r="BU1381" s="6"/>
      <c r="BV1381" s="6"/>
      <c r="BW1381" s="6"/>
      <c r="BX1381" s="6"/>
      <c r="BY1381" s="6"/>
      <c r="BZ1381" s="6"/>
      <c r="CE1381" s="1" t="s">
        <v>3653</v>
      </c>
      <c r="CF1381" s="1" t="s">
        <v>3655</v>
      </c>
    </row>
    <row r="1382" spans="63:84" ht="15" customHeight="1">
      <c r="BK1382" s="1"/>
      <c r="BO1382" s="6"/>
      <c r="BP1382" s="6"/>
      <c r="BQ1382" s="6"/>
      <c r="BR1382" s="6"/>
      <c r="BS1382" s="6"/>
      <c r="BT1382" s="6"/>
      <c r="BU1382" s="6"/>
      <c r="BV1382" s="6"/>
      <c r="BW1382" s="6"/>
      <c r="BX1382" s="6"/>
      <c r="BY1382" s="6"/>
      <c r="BZ1382" s="6"/>
      <c r="CE1382" s="1" t="s">
        <v>3654</v>
      </c>
      <c r="CF1382" s="1" t="s">
        <v>3656</v>
      </c>
    </row>
    <row r="1383" spans="63:84" ht="15" customHeight="1">
      <c r="BK1383" s="1"/>
      <c r="BO1383" s="6"/>
      <c r="BP1383" s="6"/>
      <c r="BQ1383" s="6"/>
      <c r="BR1383" s="6"/>
      <c r="BS1383" s="6"/>
      <c r="BT1383" s="6"/>
      <c r="BU1383" s="6"/>
      <c r="BV1383" s="6"/>
      <c r="BW1383" s="6"/>
      <c r="BX1383" s="6"/>
      <c r="BY1383" s="6"/>
      <c r="BZ1383" s="6"/>
      <c r="CE1383" s="1" t="s">
        <v>3655</v>
      </c>
      <c r="CF1383" s="1" t="s">
        <v>3657</v>
      </c>
    </row>
    <row r="1384" spans="63:84" ht="15" customHeight="1">
      <c r="BK1384" s="1"/>
      <c r="BO1384" s="6"/>
      <c r="BP1384" s="6"/>
      <c r="BQ1384" s="6"/>
      <c r="BR1384" s="6"/>
      <c r="BS1384" s="6"/>
      <c r="BT1384" s="6"/>
      <c r="BU1384" s="6"/>
      <c r="BV1384" s="6"/>
      <c r="BW1384" s="6"/>
      <c r="BX1384" s="6"/>
      <c r="BY1384" s="6"/>
      <c r="BZ1384" s="6"/>
      <c r="CE1384" s="1" t="s">
        <v>3656</v>
      </c>
      <c r="CF1384" s="1" t="s">
        <v>3658</v>
      </c>
    </row>
    <row r="1385" spans="63:84" ht="15" customHeight="1">
      <c r="BK1385" s="1"/>
      <c r="BO1385" s="6"/>
      <c r="BP1385" s="6"/>
      <c r="BQ1385" s="6"/>
      <c r="BR1385" s="6"/>
      <c r="BS1385" s="6"/>
      <c r="BT1385" s="6"/>
      <c r="BU1385" s="6"/>
      <c r="BV1385" s="6"/>
      <c r="BW1385" s="6"/>
      <c r="BX1385" s="6"/>
      <c r="BY1385" s="6"/>
      <c r="BZ1385" s="6"/>
      <c r="CE1385" s="1" t="s">
        <v>3657</v>
      </c>
      <c r="CF1385" s="1" t="s">
        <v>3659</v>
      </c>
    </row>
    <row r="1386" spans="63:84" ht="15" customHeight="1">
      <c r="BK1386" s="1"/>
      <c r="BO1386" s="6"/>
      <c r="BP1386" s="6"/>
      <c r="BQ1386" s="6"/>
      <c r="BR1386" s="6"/>
      <c r="BS1386" s="6"/>
      <c r="BT1386" s="6"/>
      <c r="BU1386" s="6"/>
      <c r="BV1386" s="6"/>
      <c r="BW1386" s="6"/>
      <c r="BX1386" s="6"/>
      <c r="BY1386" s="6"/>
      <c r="BZ1386" s="6"/>
      <c r="CE1386" s="1" t="s">
        <v>3658</v>
      </c>
      <c r="CF1386" s="1" t="s">
        <v>3660</v>
      </c>
    </row>
    <row r="1387" spans="63:84" ht="15" customHeight="1">
      <c r="BK1387" s="1"/>
      <c r="BO1387" s="6"/>
      <c r="BP1387" s="6"/>
      <c r="BQ1387" s="6"/>
      <c r="BR1387" s="6"/>
      <c r="BS1387" s="6"/>
      <c r="BT1387" s="6"/>
      <c r="BU1387" s="6"/>
      <c r="BV1387" s="6"/>
      <c r="BW1387" s="6"/>
      <c r="BX1387" s="6"/>
      <c r="BY1387" s="6"/>
      <c r="BZ1387" s="6"/>
      <c r="CE1387" s="1" t="s">
        <v>3659</v>
      </c>
      <c r="CF1387" s="1" t="s">
        <v>3661</v>
      </c>
    </row>
    <row r="1388" spans="63:84" ht="15" customHeight="1">
      <c r="BK1388" s="1"/>
      <c r="BO1388" s="6"/>
      <c r="BP1388" s="6"/>
      <c r="BQ1388" s="6"/>
      <c r="BR1388" s="6"/>
      <c r="BS1388" s="6"/>
      <c r="BT1388" s="6"/>
      <c r="BU1388" s="6"/>
      <c r="BV1388" s="6"/>
      <c r="BW1388" s="6"/>
      <c r="BX1388" s="6"/>
      <c r="BY1388" s="6"/>
      <c r="BZ1388" s="6"/>
      <c r="CE1388" s="1" t="s">
        <v>3660</v>
      </c>
      <c r="CF1388" s="1" t="s">
        <v>3662</v>
      </c>
    </row>
    <row r="1389" spans="63:84" ht="15" customHeight="1">
      <c r="BK1389" s="1"/>
      <c r="BO1389" s="6"/>
      <c r="BP1389" s="6"/>
      <c r="BQ1389" s="6"/>
      <c r="BR1389" s="6"/>
      <c r="BS1389" s="6"/>
      <c r="BT1389" s="6"/>
      <c r="BU1389" s="6"/>
      <c r="BV1389" s="6"/>
      <c r="BW1389" s="6"/>
      <c r="BX1389" s="6"/>
      <c r="BY1389" s="6"/>
      <c r="BZ1389" s="6"/>
      <c r="CE1389" s="1" t="s">
        <v>3661</v>
      </c>
      <c r="CF1389" s="1" t="s">
        <v>3663</v>
      </c>
    </row>
    <row r="1390" spans="63:84" ht="15" customHeight="1">
      <c r="BK1390" s="1"/>
      <c r="BO1390" s="6"/>
      <c r="BP1390" s="6"/>
      <c r="BQ1390" s="6"/>
      <c r="BR1390" s="6"/>
      <c r="BS1390" s="6"/>
      <c r="BT1390" s="6"/>
      <c r="BU1390" s="6"/>
      <c r="BV1390" s="6"/>
      <c r="BW1390" s="6"/>
      <c r="BX1390" s="6"/>
      <c r="BY1390" s="6"/>
      <c r="BZ1390" s="6"/>
      <c r="CE1390" s="1" t="s">
        <v>3662</v>
      </c>
      <c r="CF1390" s="1" t="s">
        <v>3664</v>
      </c>
    </row>
    <row r="1391" spans="63:84" ht="15" customHeight="1">
      <c r="BK1391" s="1"/>
      <c r="BO1391" s="6"/>
      <c r="BP1391" s="6"/>
      <c r="BQ1391" s="6"/>
      <c r="BR1391" s="6"/>
      <c r="BS1391" s="6"/>
      <c r="BT1391" s="6"/>
      <c r="BU1391" s="6"/>
      <c r="BV1391" s="6"/>
      <c r="BW1391" s="6"/>
      <c r="BX1391" s="6"/>
      <c r="BY1391" s="6"/>
      <c r="BZ1391" s="6"/>
      <c r="CE1391" s="1" t="s">
        <v>3663</v>
      </c>
      <c r="CF1391" s="1" t="s">
        <v>3665</v>
      </c>
    </row>
    <row r="1392" spans="63:84" ht="15" customHeight="1">
      <c r="BK1392" s="1"/>
      <c r="BO1392" s="6"/>
      <c r="BP1392" s="6"/>
      <c r="BQ1392" s="6"/>
      <c r="BR1392" s="6"/>
      <c r="BS1392" s="6"/>
      <c r="BT1392" s="6"/>
      <c r="BU1392" s="6"/>
      <c r="BV1392" s="6"/>
      <c r="BW1392" s="6"/>
      <c r="BX1392" s="6"/>
      <c r="BY1392" s="6"/>
      <c r="BZ1392" s="6"/>
      <c r="CE1392" s="1" t="s">
        <v>3664</v>
      </c>
      <c r="CF1392" s="1" t="s">
        <v>3666</v>
      </c>
    </row>
    <row r="1393" spans="63:84" ht="15" customHeight="1">
      <c r="BK1393" s="1"/>
      <c r="BO1393" s="6"/>
      <c r="BP1393" s="6"/>
      <c r="BQ1393" s="6"/>
      <c r="BR1393" s="6"/>
      <c r="BS1393" s="6"/>
      <c r="BT1393" s="6"/>
      <c r="BU1393" s="6"/>
      <c r="BV1393" s="6"/>
      <c r="BW1393" s="6"/>
      <c r="BX1393" s="6"/>
      <c r="BY1393" s="6"/>
      <c r="BZ1393" s="6"/>
      <c r="CE1393" s="1" t="s">
        <v>3665</v>
      </c>
      <c r="CF1393" s="1" t="s">
        <v>3667</v>
      </c>
    </row>
    <row r="1394" spans="63:84" ht="15" customHeight="1">
      <c r="BK1394" s="1"/>
      <c r="BO1394" s="6"/>
      <c r="BP1394" s="6"/>
      <c r="BQ1394" s="6"/>
      <c r="BR1394" s="6"/>
      <c r="BS1394" s="6"/>
      <c r="BT1394" s="6"/>
      <c r="BU1394" s="6"/>
      <c r="BV1394" s="6"/>
      <c r="BW1394" s="6"/>
      <c r="BX1394" s="6"/>
      <c r="BY1394" s="6"/>
      <c r="BZ1394" s="6"/>
      <c r="CE1394" s="1" t="s">
        <v>3666</v>
      </c>
      <c r="CF1394" s="1" t="s">
        <v>3668</v>
      </c>
    </row>
    <row r="1395" spans="63:84" ht="15" customHeight="1">
      <c r="BK1395" s="1"/>
      <c r="BO1395" s="6"/>
      <c r="BP1395" s="6"/>
      <c r="BQ1395" s="6"/>
      <c r="BR1395" s="6"/>
      <c r="BS1395" s="6"/>
      <c r="BT1395" s="6"/>
      <c r="BU1395" s="6"/>
      <c r="BV1395" s="6"/>
      <c r="BW1395" s="6"/>
      <c r="BX1395" s="6"/>
      <c r="BY1395" s="6"/>
      <c r="BZ1395" s="6"/>
      <c r="CE1395" s="1" t="s">
        <v>3667</v>
      </c>
      <c r="CF1395" s="1" t="s">
        <v>3669</v>
      </c>
    </row>
    <row r="1396" spans="63:84" ht="15" customHeight="1">
      <c r="BK1396" s="1"/>
      <c r="BO1396" s="6"/>
      <c r="BP1396" s="6"/>
      <c r="BQ1396" s="6"/>
      <c r="BR1396" s="6"/>
      <c r="BS1396" s="6"/>
      <c r="BT1396" s="6"/>
      <c r="BU1396" s="6"/>
      <c r="BV1396" s="6"/>
      <c r="BW1396" s="6"/>
      <c r="BX1396" s="6"/>
      <c r="BY1396" s="6"/>
      <c r="BZ1396" s="6"/>
      <c r="CE1396" s="1" t="s">
        <v>3668</v>
      </c>
      <c r="CF1396" s="1" t="s">
        <v>3670</v>
      </c>
    </row>
    <row r="1397" spans="63:84" ht="15" customHeight="1">
      <c r="BK1397" s="1"/>
      <c r="BO1397" s="6"/>
      <c r="BP1397" s="6"/>
      <c r="BQ1397" s="6"/>
      <c r="BR1397" s="6"/>
      <c r="BS1397" s="6"/>
      <c r="BT1397" s="6"/>
      <c r="BU1397" s="6"/>
      <c r="BV1397" s="6"/>
      <c r="BW1397" s="6"/>
      <c r="BX1397" s="6"/>
      <c r="BY1397" s="6"/>
      <c r="BZ1397" s="6"/>
      <c r="CE1397" s="1" t="s">
        <v>3669</v>
      </c>
      <c r="CF1397" s="1" t="s">
        <v>3671</v>
      </c>
    </row>
    <row r="1398" spans="63:84" ht="15" customHeight="1">
      <c r="BK1398" s="1"/>
      <c r="BO1398" s="6"/>
      <c r="BP1398" s="6"/>
      <c r="BQ1398" s="6"/>
      <c r="BR1398" s="6"/>
      <c r="BS1398" s="6"/>
      <c r="BT1398" s="6"/>
      <c r="BU1398" s="6"/>
      <c r="BV1398" s="6"/>
      <c r="BW1398" s="6"/>
      <c r="BX1398" s="6"/>
      <c r="BY1398" s="6"/>
      <c r="BZ1398" s="6"/>
      <c r="CE1398" s="1" t="s">
        <v>3670</v>
      </c>
      <c r="CF1398" s="1" t="s">
        <v>3672</v>
      </c>
    </row>
    <row r="1399" spans="63:84" ht="15" customHeight="1">
      <c r="BK1399" s="1"/>
      <c r="BO1399" s="6"/>
      <c r="BP1399" s="6"/>
      <c r="BQ1399" s="6"/>
      <c r="BR1399" s="6"/>
      <c r="BS1399" s="6"/>
      <c r="BT1399" s="6"/>
      <c r="BU1399" s="6"/>
      <c r="BV1399" s="6"/>
      <c r="BW1399" s="6"/>
      <c r="BX1399" s="6"/>
      <c r="BY1399" s="6"/>
      <c r="BZ1399" s="6"/>
      <c r="CE1399" s="1" t="s">
        <v>3671</v>
      </c>
      <c r="CF1399" s="1" t="s">
        <v>3673</v>
      </c>
    </row>
    <row r="1400" spans="63:84" ht="15" customHeight="1">
      <c r="BK1400" s="1"/>
      <c r="BO1400" s="6"/>
      <c r="BP1400" s="6"/>
      <c r="BQ1400" s="6"/>
      <c r="BR1400" s="6"/>
      <c r="BS1400" s="6"/>
      <c r="BT1400" s="6"/>
      <c r="BU1400" s="6"/>
      <c r="BV1400" s="6"/>
      <c r="BW1400" s="6"/>
      <c r="BX1400" s="6"/>
      <c r="BY1400" s="6"/>
      <c r="BZ1400" s="6"/>
      <c r="CE1400" s="1" t="s">
        <v>3672</v>
      </c>
      <c r="CF1400" s="1" t="s">
        <v>3674</v>
      </c>
    </row>
    <row r="1401" spans="63:84" ht="15" customHeight="1">
      <c r="BK1401" s="1"/>
      <c r="BO1401" s="6"/>
      <c r="BP1401" s="6"/>
      <c r="BQ1401" s="6"/>
      <c r="BR1401" s="6"/>
      <c r="BS1401" s="6"/>
      <c r="BT1401" s="6"/>
      <c r="BU1401" s="6"/>
      <c r="BV1401" s="6"/>
      <c r="BW1401" s="6"/>
      <c r="BX1401" s="6"/>
      <c r="BY1401" s="6"/>
      <c r="BZ1401" s="6"/>
      <c r="CE1401" s="1" t="s">
        <v>3673</v>
      </c>
      <c r="CF1401" s="1" t="s">
        <v>3675</v>
      </c>
    </row>
    <row r="1402" spans="63:84" ht="15" customHeight="1">
      <c r="BK1402" s="1"/>
      <c r="BO1402" s="6"/>
      <c r="BP1402" s="6"/>
      <c r="BQ1402" s="6"/>
      <c r="BR1402" s="6"/>
      <c r="BS1402" s="6"/>
      <c r="BT1402" s="6"/>
      <c r="BU1402" s="6"/>
      <c r="BV1402" s="6"/>
      <c r="BW1402" s="6"/>
      <c r="BX1402" s="6"/>
      <c r="BY1402" s="6"/>
      <c r="BZ1402" s="6"/>
      <c r="CE1402" s="1" t="s">
        <v>3674</v>
      </c>
      <c r="CF1402" s="1" t="s">
        <v>3676</v>
      </c>
    </row>
    <row r="1403" spans="63:84" ht="15" customHeight="1">
      <c r="BK1403" s="1"/>
      <c r="BO1403" s="6"/>
      <c r="BP1403" s="6"/>
      <c r="BQ1403" s="6"/>
      <c r="BR1403" s="6"/>
      <c r="BS1403" s="6"/>
      <c r="BT1403" s="6"/>
      <c r="BU1403" s="6"/>
      <c r="BV1403" s="6"/>
      <c r="BW1403" s="6"/>
      <c r="BX1403" s="6"/>
      <c r="BY1403" s="6"/>
      <c r="BZ1403" s="6"/>
      <c r="CE1403" s="1" t="s">
        <v>3675</v>
      </c>
      <c r="CF1403" s="1" t="s">
        <v>3677</v>
      </c>
    </row>
    <row r="1404" spans="63:84" ht="15" customHeight="1">
      <c r="BK1404" s="1"/>
      <c r="BO1404" s="6"/>
      <c r="BP1404" s="6"/>
      <c r="BQ1404" s="6"/>
      <c r="BR1404" s="6"/>
      <c r="BS1404" s="6"/>
      <c r="BT1404" s="6"/>
      <c r="BU1404" s="6"/>
      <c r="BV1404" s="6"/>
      <c r="BW1404" s="6"/>
      <c r="BX1404" s="6"/>
      <c r="BY1404" s="6"/>
      <c r="BZ1404" s="6"/>
      <c r="CE1404" s="1" t="s">
        <v>3676</v>
      </c>
      <c r="CF1404" s="1" t="s">
        <v>3678</v>
      </c>
    </row>
    <row r="1405" spans="63:84" ht="15" customHeight="1">
      <c r="BK1405" s="1"/>
      <c r="BO1405" s="6"/>
      <c r="BP1405" s="6"/>
      <c r="BQ1405" s="6"/>
      <c r="BR1405" s="6"/>
      <c r="BS1405" s="6"/>
      <c r="BT1405" s="6"/>
      <c r="BU1405" s="6"/>
      <c r="BV1405" s="6"/>
      <c r="BW1405" s="6"/>
      <c r="BX1405" s="6"/>
      <c r="BY1405" s="6"/>
      <c r="BZ1405" s="6"/>
      <c r="CE1405" s="1" t="s">
        <v>3677</v>
      </c>
      <c r="CF1405" s="1" t="s">
        <v>3679</v>
      </c>
    </row>
    <row r="1406" spans="63:84" ht="15" customHeight="1">
      <c r="BK1406" s="1"/>
      <c r="BO1406" s="6"/>
      <c r="BP1406" s="6"/>
      <c r="BQ1406" s="6"/>
      <c r="BR1406" s="6"/>
      <c r="BS1406" s="6"/>
      <c r="BT1406" s="6"/>
      <c r="BU1406" s="6"/>
      <c r="BV1406" s="6"/>
      <c r="BW1406" s="6"/>
      <c r="BX1406" s="6"/>
      <c r="BY1406" s="6"/>
      <c r="BZ1406" s="6"/>
      <c r="CE1406" s="1" t="s">
        <v>3678</v>
      </c>
      <c r="CF1406" s="1" t="s">
        <v>3680</v>
      </c>
    </row>
    <row r="1407" spans="63:84" ht="15" customHeight="1">
      <c r="BK1407" s="1"/>
      <c r="BO1407" s="6"/>
      <c r="BP1407" s="6"/>
      <c r="BQ1407" s="6"/>
      <c r="BR1407" s="6"/>
      <c r="BS1407" s="6"/>
      <c r="BT1407" s="6"/>
      <c r="BU1407" s="6"/>
      <c r="BV1407" s="6"/>
      <c r="BW1407" s="6"/>
      <c r="BX1407" s="6"/>
      <c r="BY1407" s="6"/>
      <c r="BZ1407" s="6"/>
      <c r="CE1407" s="1" t="s">
        <v>3679</v>
      </c>
      <c r="CF1407" s="1" t="s">
        <v>3681</v>
      </c>
    </row>
    <row r="1408" spans="63:84" ht="15" customHeight="1">
      <c r="BK1408" s="1"/>
      <c r="BO1408" s="6"/>
      <c r="BP1408" s="6"/>
      <c r="BQ1408" s="6"/>
      <c r="BR1408" s="6"/>
      <c r="BS1408" s="6"/>
      <c r="BT1408" s="6"/>
      <c r="BU1408" s="6"/>
      <c r="BV1408" s="6"/>
      <c r="BW1408" s="6"/>
      <c r="BX1408" s="6"/>
      <c r="BY1408" s="6"/>
      <c r="BZ1408" s="6"/>
      <c r="CE1408" s="1" t="s">
        <v>3680</v>
      </c>
      <c r="CF1408" s="1" t="s">
        <v>3682</v>
      </c>
    </row>
    <row r="1409" spans="63:84" ht="15" customHeight="1">
      <c r="BK1409" s="1"/>
      <c r="BO1409" s="6"/>
      <c r="BP1409" s="6"/>
      <c r="BQ1409" s="6"/>
      <c r="BR1409" s="6"/>
      <c r="BS1409" s="6"/>
      <c r="BT1409" s="6"/>
      <c r="BU1409" s="6"/>
      <c r="BV1409" s="6"/>
      <c r="BW1409" s="6"/>
      <c r="BX1409" s="6"/>
      <c r="BY1409" s="6"/>
      <c r="BZ1409" s="6"/>
      <c r="CE1409" s="1" t="s">
        <v>3681</v>
      </c>
      <c r="CF1409" s="1" t="s">
        <v>3683</v>
      </c>
    </row>
    <row r="1410" spans="63:84" ht="15" customHeight="1">
      <c r="BK1410" s="1"/>
      <c r="BO1410" s="6"/>
      <c r="BP1410" s="6"/>
      <c r="BQ1410" s="6"/>
      <c r="BR1410" s="6"/>
      <c r="BS1410" s="6"/>
      <c r="BT1410" s="6"/>
      <c r="BU1410" s="6"/>
      <c r="BV1410" s="6"/>
      <c r="BW1410" s="6"/>
      <c r="BX1410" s="6"/>
      <c r="BY1410" s="6"/>
      <c r="BZ1410" s="6"/>
      <c r="CE1410" s="1" t="s">
        <v>3682</v>
      </c>
      <c r="CF1410" s="1" t="s">
        <v>3684</v>
      </c>
    </row>
    <row r="1411" spans="63:84" ht="15" customHeight="1">
      <c r="BK1411" s="1"/>
      <c r="BO1411" s="6"/>
      <c r="BP1411" s="6"/>
      <c r="BQ1411" s="6"/>
      <c r="BR1411" s="6"/>
      <c r="BS1411" s="6"/>
      <c r="BT1411" s="6"/>
      <c r="BU1411" s="6"/>
      <c r="BV1411" s="6"/>
      <c r="BW1411" s="6"/>
      <c r="BX1411" s="6"/>
      <c r="BY1411" s="6"/>
      <c r="BZ1411" s="6"/>
      <c r="CE1411" s="1" t="s">
        <v>3683</v>
      </c>
      <c r="CF1411" s="1" t="s">
        <v>3685</v>
      </c>
    </row>
    <row r="1412" spans="63:84" ht="15" customHeight="1">
      <c r="BK1412" s="1"/>
      <c r="BO1412" s="6"/>
      <c r="BP1412" s="6"/>
      <c r="BQ1412" s="6"/>
      <c r="BR1412" s="6"/>
      <c r="BS1412" s="6"/>
      <c r="BT1412" s="6"/>
      <c r="BU1412" s="6"/>
      <c r="BV1412" s="6"/>
      <c r="BW1412" s="6"/>
      <c r="BX1412" s="6"/>
      <c r="BY1412" s="6"/>
      <c r="BZ1412" s="6"/>
      <c r="CE1412" s="1" t="s">
        <v>3684</v>
      </c>
      <c r="CF1412" s="1" t="s">
        <v>3686</v>
      </c>
    </row>
    <row r="1413" spans="63:84" ht="15" customHeight="1">
      <c r="BK1413" s="1"/>
      <c r="BO1413" s="6"/>
      <c r="BP1413" s="6"/>
      <c r="BQ1413" s="6"/>
      <c r="BR1413" s="6"/>
      <c r="BS1413" s="6"/>
      <c r="BT1413" s="6"/>
      <c r="BU1413" s="6"/>
      <c r="BV1413" s="6"/>
      <c r="BW1413" s="6"/>
      <c r="BX1413" s="6"/>
      <c r="BY1413" s="6"/>
      <c r="BZ1413" s="6"/>
      <c r="CE1413" s="1" t="s">
        <v>3685</v>
      </c>
      <c r="CF1413" s="1" t="s">
        <v>543</v>
      </c>
    </row>
    <row r="1414" spans="63:84" ht="15" customHeight="1">
      <c r="BK1414" s="1"/>
      <c r="BO1414" s="6"/>
      <c r="BP1414" s="6"/>
      <c r="BQ1414" s="6"/>
      <c r="BR1414" s="6"/>
      <c r="BS1414" s="6"/>
      <c r="BT1414" s="6"/>
      <c r="BU1414" s="6"/>
      <c r="BV1414" s="6"/>
      <c r="BW1414" s="6"/>
      <c r="BX1414" s="6"/>
      <c r="BY1414" s="6"/>
      <c r="BZ1414" s="6"/>
      <c r="CE1414" s="1" t="s">
        <v>3686</v>
      </c>
      <c r="CF1414" s="1" t="s">
        <v>607</v>
      </c>
    </row>
    <row r="1415" spans="63:84" ht="15" customHeight="1">
      <c r="BK1415" s="1"/>
      <c r="BO1415" s="6"/>
      <c r="BP1415" s="6"/>
      <c r="BQ1415" s="6"/>
      <c r="BR1415" s="6"/>
      <c r="BS1415" s="6"/>
      <c r="BT1415" s="6"/>
      <c r="BU1415" s="6"/>
      <c r="BV1415" s="6"/>
      <c r="BW1415" s="6"/>
      <c r="BX1415" s="6"/>
      <c r="BY1415" s="6"/>
      <c r="BZ1415" s="6"/>
      <c r="CE1415" s="1" t="s">
        <v>543</v>
      </c>
      <c r="CF1415" s="1" t="s">
        <v>3687</v>
      </c>
    </row>
    <row r="1416" spans="63:84" ht="15" customHeight="1">
      <c r="BK1416" s="1"/>
      <c r="BO1416" s="6"/>
      <c r="BP1416" s="6"/>
      <c r="BQ1416" s="6"/>
      <c r="BR1416" s="6"/>
      <c r="BS1416" s="6"/>
      <c r="BT1416" s="6"/>
      <c r="BU1416" s="6"/>
      <c r="BV1416" s="6"/>
      <c r="BW1416" s="6"/>
      <c r="BX1416" s="6"/>
      <c r="BY1416" s="6"/>
      <c r="BZ1416" s="6"/>
      <c r="CE1416" s="1" t="s">
        <v>607</v>
      </c>
      <c r="CF1416" s="1" t="s">
        <v>3688</v>
      </c>
    </row>
    <row r="1417" spans="63:84" ht="15" customHeight="1">
      <c r="BK1417" s="1"/>
      <c r="BO1417" s="6"/>
      <c r="BP1417" s="6"/>
      <c r="BQ1417" s="6"/>
      <c r="BR1417" s="6"/>
      <c r="BS1417" s="6"/>
      <c r="BT1417" s="6"/>
      <c r="BU1417" s="6"/>
      <c r="BV1417" s="6"/>
      <c r="BW1417" s="6"/>
      <c r="BX1417" s="6"/>
      <c r="BY1417" s="6"/>
      <c r="BZ1417" s="6"/>
      <c r="CE1417" s="1" t="s">
        <v>3687</v>
      </c>
      <c r="CF1417" s="1" t="s">
        <v>3689</v>
      </c>
    </row>
    <row r="1418" spans="63:84" ht="15" customHeight="1">
      <c r="BK1418" s="1"/>
      <c r="BO1418" s="6"/>
      <c r="BP1418" s="6"/>
      <c r="BQ1418" s="6"/>
      <c r="BR1418" s="6"/>
      <c r="BS1418" s="6"/>
      <c r="BT1418" s="6"/>
      <c r="BU1418" s="6"/>
      <c r="BV1418" s="6"/>
      <c r="BW1418" s="6"/>
      <c r="BX1418" s="6"/>
      <c r="BY1418" s="6"/>
      <c r="BZ1418" s="6"/>
      <c r="CE1418" s="1" t="s">
        <v>3688</v>
      </c>
      <c r="CF1418" s="1" t="s">
        <v>3690</v>
      </c>
    </row>
    <row r="1419" spans="63:84" ht="15" customHeight="1">
      <c r="BK1419" s="1"/>
      <c r="BO1419" s="6"/>
      <c r="BP1419" s="6"/>
      <c r="BQ1419" s="6"/>
      <c r="BR1419" s="6"/>
      <c r="BS1419" s="6"/>
      <c r="BT1419" s="6"/>
      <c r="BU1419" s="6"/>
      <c r="BV1419" s="6"/>
      <c r="BW1419" s="6"/>
      <c r="BX1419" s="6"/>
      <c r="BY1419" s="6"/>
      <c r="BZ1419" s="6"/>
      <c r="CE1419" s="1" t="s">
        <v>3689</v>
      </c>
      <c r="CF1419" s="1" t="s">
        <v>3691</v>
      </c>
    </row>
    <row r="1420" spans="63:84" ht="15" customHeight="1">
      <c r="BK1420" s="1"/>
      <c r="BO1420" s="6"/>
      <c r="BP1420" s="6"/>
      <c r="BQ1420" s="6"/>
      <c r="BR1420" s="6"/>
      <c r="BS1420" s="6"/>
      <c r="BT1420" s="6"/>
      <c r="BU1420" s="6"/>
      <c r="BV1420" s="6"/>
      <c r="BW1420" s="6"/>
      <c r="BX1420" s="6"/>
      <c r="BY1420" s="6"/>
      <c r="BZ1420" s="6"/>
      <c r="CE1420" s="1" t="s">
        <v>3690</v>
      </c>
      <c r="CF1420" s="1" t="s">
        <v>3692</v>
      </c>
    </row>
    <row r="1421" spans="63:84" ht="15" customHeight="1">
      <c r="BK1421" s="1"/>
      <c r="BO1421" s="6"/>
      <c r="BP1421" s="6"/>
      <c r="BQ1421" s="6"/>
      <c r="BR1421" s="6"/>
      <c r="BS1421" s="6"/>
      <c r="BT1421" s="6"/>
      <c r="BU1421" s="6"/>
      <c r="BV1421" s="6"/>
      <c r="BW1421" s="6"/>
      <c r="BX1421" s="6"/>
      <c r="BY1421" s="6"/>
      <c r="BZ1421" s="6"/>
      <c r="CE1421" s="1" t="s">
        <v>3691</v>
      </c>
      <c r="CF1421" s="1" t="s">
        <v>3693</v>
      </c>
    </row>
    <row r="1422" spans="63:84" ht="15" customHeight="1">
      <c r="BK1422" s="1"/>
      <c r="BO1422" s="6"/>
      <c r="BP1422" s="6"/>
      <c r="BQ1422" s="6"/>
      <c r="BR1422" s="6"/>
      <c r="BS1422" s="6"/>
      <c r="BT1422" s="6"/>
      <c r="BU1422" s="6"/>
      <c r="BV1422" s="6"/>
      <c r="BW1422" s="6"/>
      <c r="BX1422" s="6"/>
      <c r="BY1422" s="6"/>
      <c r="BZ1422" s="6"/>
      <c r="CE1422" s="1" t="s">
        <v>3692</v>
      </c>
      <c r="CF1422" s="1" t="s">
        <v>3694</v>
      </c>
    </row>
    <row r="1423" spans="63:84" ht="15" customHeight="1">
      <c r="BK1423" s="1"/>
      <c r="BO1423" s="6"/>
      <c r="BP1423" s="6"/>
      <c r="BQ1423" s="6"/>
      <c r="BR1423" s="6"/>
      <c r="BS1423" s="6"/>
      <c r="BT1423" s="6"/>
      <c r="BU1423" s="6"/>
      <c r="BV1423" s="6"/>
      <c r="BW1423" s="6"/>
      <c r="BX1423" s="6"/>
      <c r="BY1423" s="6"/>
      <c r="BZ1423" s="6"/>
      <c r="CE1423" s="1" t="s">
        <v>3693</v>
      </c>
      <c r="CF1423" s="1" t="s">
        <v>3695</v>
      </c>
    </row>
    <row r="1424" spans="63:84" ht="15" customHeight="1">
      <c r="BK1424" s="1"/>
      <c r="BO1424" s="6"/>
      <c r="BP1424" s="6"/>
      <c r="BQ1424" s="6"/>
      <c r="BR1424" s="6"/>
      <c r="BS1424" s="6"/>
      <c r="BT1424" s="6"/>
      <c r="BU1424" s="6"/>
      <c r="BV1424" s="6"/>
      <c r="BW1424" s="6"/>
      <c r="BX1424" s="6"/>
      <c r="BY1424" s="6"/>
      <c r="BZ1424" s="6"/>
      <c r="CE1424" s="1" t="s">
        <v>3694</v>
      </c>
      <c r="CF1424" s="1" t="s">
        <v>3696</v>
      </c>
    </row>
    <row r="1425" spans="63:84" ht="15" customHeight="1">
      <c r="BK1425" s="1"/>
      <c r="BO1425" s="6"/>
      <c r="BP1425" s="6"/>
      <c r="BQ1425" s="6"/>
      <c r="BR1425" s="6"/>
      <c r="BS1425" s="6"/>
      <c r="BT1425" s="6"/>
      <c r="BU1425" s="6"/>
      <c r="BV1425" s="6"/>
      <c r="BW1425" s="6"/>
      <c r="BX1425" s="6"/>
      <c r="BY1425" s="6"/>
      <c r="BZ1425" s="6"/>
      <c r="CE1425" s="1" t="s">
        <v>3695</v>
      </c>
      <c r="CF1425" s="1" t="s">
        <v>3697</v>
      </c>
    </row>
    <row r="1426" spans="63:84" ht="15" customHeight="1">
      <c r="BK1426" s="1"/>
      <c r="BO1426" s="6"/>
      <c r="BP1426" s="6"/>
      <c r="BQ1426" s="6"/>
      <c r="BR1426" s="6"/>
      <c r="BS1426" s="6"/>
      <c r="BT1426" s="6"/>
      <c r="BU1426" s="6"/>
      <c r="BV1426" s="6"/>
      <c r="BW1426" s="6"/>
      <c r="BX1426" s="6"/>
      <c r="BY1426" s="6"/>
      <c r="BZ1426" s="6"/>
      <c r="CE1426" s="1" t="s">
        <v>3696</v>
      </c>
      <c r="CF1426" s="1" t="s">
        <v>3698</v>
      </c>
    </row>
    <row r="1427" spans="63:84" ht="15" customHeight="1">
      <c r="BK1427" s="1"/>
      <c r="BO1427" s="6"/>
      <c r="BP1427" s="6"/>
      <c r="BQ1427" s="6"/>
      <c r="BR1427" s="6"/>
      <c r="BS1427" s="6"/>
      <c r="BT1427" s="6"/>
      <c r="BU1427" s="6"/>
      <c r="BV1427" s="6"/>
      <c r="BW1427" s="6"/>
      <c r="BX1427" s="6"/>
      <c r="BY1427" s="6"/>
      <c r="BZ1427" s="6"/>
      <c r="CE1427" s="1" t="s">
        <v>3697</v>
      </c>
      <c r="CF1427" s="1" t="s">
        <v>3699</v>
      </c>
    </row>
    <row r="1428" spans="63:84" ht="15" customHeight="1">
      <c r="BK1428" s="1"/>
      <c r="BO1428" s="6"/>
      <c r="BP1428" s="6"/>
      <c r="BQ1428" s="6"/>
      <c r="BR1428" s="6"/>
      <c r="BS1428" s="6"/>
      <c r="BT1428" s="6"/>
      <c r="BU1428" s="6"/>
      <c r="BV1428" s="6"/>
      <c r="BW1428" s="6"/>
      <c r="BX1428" s="6"/>
      <c r="BY1428" s="6"/>
      <c r="BZ1428" s="6"/>
      <c r="CE1428" s="1" t="s">
        <v>3698</v>
      </c>
      <c r="CF1428" s="1" t="s">
        <v>3700</v>
      </c>
    </row>
    <row r="1429" spans="63:84" ht="15" customHeight="1">
      <c r="BK1429" s="1"/>
      <c r="BO1429" s="6"/>
      <c r="BP1429" s="6"/>
      <c r="BQ1429" s="6"/>
      <c r="BR1429" s="6"/>
      <c r="BS1429" s="6"/>
      <c r="BT1429" s="6"/>
      <c r="BU1429" s="6"/>
      <c r="BV1429" s="6"/>
      <c r="BW1429" s="6"/>
      <c r="BX1429" s="6"/>
      <c r="BY1429" s="6"/>
      <c r="BZ1429" s="6"/>
      <c r="CE1429" s="1" t="s">
        <v>3699</v>
      </c>
      <c r="CF1429" s="1" t="s">
        <v>3701</v>
      </c>
    </row>
    <row r="1430" spans="63:84" ht="15" customHeight="1">
      <c r="BK1430" s="1"/>
      <c r="BO1430" s="6"/>
      <c r="BP1430" s="6"/>
      <c r="BQ1430" s="6"/>
      <c r="BR1430" s="6"/>
      <c r="BS1430" s="6"/>
      <c r="BT1430" s="6"/>
      <c r="BU1430" s="6"/>
      <c r="BV1430" s="6"/>
      <c r="BW1430" s="6"/>
      <c r="BX1430" s="6"/>
      <c r="BY1430" s="6"/>
      <c r="BZ1430" s="6"/>
      <c r="CE1430" s="1" t="s">
        <v>3700</v>
      </c>
      <c r="CF1430" s="1" t="s">
        <v>3702</v>
      </c>
    </row>
    <row r="1431" spans="63:84" ht="15" customHeight="1">
      <c r="BK1431" s="1"/>
      <c r="BO1431" s="6"/>
      <c r="BP1431" s="6"/>
      <c r="BQ1431" s="6"/>
      <c r="BR1431" s="6"/>
      <c r="BS1431" s="6"/>
      <c r="BT1431" s="6"/>
      <c r="BU1431" s="6"/>
      <c r="BV1431" s="6"/>
      <c r="BW1431" s="6"/>
      <c r="BX1431" s="6"/>
      <c r="BY1431" s="6"/>
      <c r="BZ1431" s="6"/>
      <c r="CE1431" s="1" t="s">
        <v>3701</v>
      </c>
      <c r="CF1431" s="1" t="s">
        <v>3703</v>
      </c>
    </row>
    <row r="1432" spans="63:84" ht="15" customHeight="1">
      <c r="BK1432" s="1"/>
      <c r="BO1432" s="6"/>
      <c r="BP1432" s="6"/>
      <c r="BQ1432" s="6"/>
      <c r="BR1432" s="6"/>
      <c r="BS1432" s="6"/>
      <c r="BT1432" s="6"/>
      <c r="BU1432" s="6"/>
      <c r="BV1432" s="6"/>
      <c r="BW1432" s="6"/>
      <c r="BX1432" s="6"/>
      <c r="BY1432" s="6"/>
      <c r="BZ1432" s="6"/>
      <c r="CE1432" s="1" t="s">
        <v>3702</v>
      </c>
      <c r="CF1432" s="1" t="s">
        <v>3704</v>
      </c>
    </row>
    <row r="1433" spans="63:84" ht="15" customHeight="1">
      <c r="BK1433" s="1"/>
      <c r="BO1433" s="6"/>
      <c r="BP1433" s="6"/>
      <c r="BQ1433" s="6"/>
      <c r="BR1433" s="6"/>
      <c r="BS1433" s="6"/>
      <c r="BT1433" s="6"/>
      <c r="BU1433" s="6"/>
      <c r="BV1433" s="6"/>
      <c r="BW1433" s="6"/>
      <c r="BX1433" s="6"/>
      <c r="BY1433" s="6"/>
      <c r="BZ1433" s="6"/>
      <c r="CE1433" s="1" t="s">
        <v>3703</v>
      </c>
      <c r="CF1433" s="1" t="s">
        <v>3705</v>
      </c>
    </row>
    <row r="1434" spans="63:84" ht="15" customHeight="1">
      <c r="BK1434" s="1"/>
      <c r="BO1434" s="6"/>
      <c r="BP1434" s="6"/>
      <c r="BQ1434" s="6"/>
      <c r="BR1434" s="6"/>
      <c r="BS1434" s="6"/>
      <c r="BT1434" s="6"/>
      <c r="BU1434" s="6"/>
      <c r="BV1434" s="6"/>
      <c r="BW1434" s="6"/>
      <c r="BX1434" s="6"/>
      <c r="BY1434" s="6"/>
      <c r="BZ1434" s="6"/>
      <c r="CE1434" s="1" t="s">
        <v>3704</v>
      </c>
      <c r="CF1434" s="1" t="s">
        <v>3706</v>
      </c>
    </row>
    <row r="1435" spans="63:84" ht="15" customHeight="1">
      <c r="BK1435" s="1"/>
      <c r="BO1435" s="6"/>
      <c r="BP1435" s="6"/>
      <c r="BQ1435" s="6"/>
      <c r="BR1435" s="6"/>
      <c r="BS1435" s="6"/>
      <c r="BT1435" s="6"/>
      <c r="BU1435" s="6"/>
      <c r="BV1435" s="6"/>
      <c r="BW1435" s="6"/>
      <c r="BX1435" s="6"/>
      <c r="BY1435" s="6"/>
      <c r="BZ1435" s="6"/>
      <c r="CE1435" s="1" t="s">
        <v>3705</v>
      </c>
      <c r="CF1435" s="1" t="s">
        <v>3707</v>
      </c>
    </row>
    <row r="1436" spans="63:84" ht="15" customHeight="1">
      <c r="BK1436" s="1"/>
      <c r="BO1436" s="6"/>
      <c r="BP1436" s="6"/>
      <c r="BQ1436" s="6"/>
      <c r="BR1436" s="6"/>
      <c r="BS1436" s="6"/>
      <c r="BT1436" s="6"/>
      <c r="BU1436" s="6"/>
      <c r="BV1436" s="6"/>
      <c r="BW1436" s="6"/>
      <c r="BX1436" s="6"/>
      <c r="BY1436" s="6"/>
      <c r="BZ1436" s="6"/>
      <c r="CE1436" s="1" t="s">
        <v>3706</v>
      </c>
      <c r="CF1436" s="1" t="s">
        <v>3708</v>
      </c>
    </row>
    <row r="1437" spans="63:84" ht="15" customHeight="1">
      <c r="BK1437" s="1"/>
      <c r="BO1437" s="6"/>
      <c r="BP1437" s="6"/>
      <c r="BQ1437" s="6"/>
      <c r="BR1437" s="6"/>
      <c r="BS1437" s="6"/>
      <c r="BT1437" s="6"/>
      <c r="BU1437" s="6"/>
      <c r="BV1437" s="6"/>
      <c r="BW1437" s="6"/>
      <c r="BX1437" s="6"/>
      <c r="BY1437" s="6"/>
      <c r="BZ1437" s="6"/>
      <c r="CE1437" s="1" t="s">
        <v>3707</v>
      </c>
      <c r="CF1437" s="1" t="s">
        <v>3709</v>
      </c>
    </row>
    <row r="1438" spans="63:84" ht="15" customHeight="1">
      <c r="BK1438" s="1"/>
      <c r="BO1438" s="6"/>
      <c r="BP1438" s="6"/>
      <c r="BQ1438" s="6"/>
      <c r="BR1438" s="6"/>
      <c r="BS1438" s="6"/>
      <c r="BT1438" s="6"/>
      <c r="BU1438" s="6"/>
      <c r="BV1438" s="6"/>
      <c r="BW1438" s="6"/>
      <c r="BX1438" s="6"/>
      <c r="BY1438" s="6"/>
      <c r="BZ1438" s="6"/>
      <c r="CE1438" s="1" t="s">
        <v>3708</v>
      </c>
      <c r="CF1438" s="1" t="s">
        <v>3710</v>
      </c>
    </row>
    <row r="1439" spans="63:84" ht="15" customHeight="1">
      <c r="BK1439" s="1"/>
      <c r="BO1439" s="6"/>
      <c r="BP1439" s="6"/>
      <c r="BQ1439" s="6"/>
      <c r="BR1439" s="6"/>
      <c r="BS1439" s="6"/>
      <c r="BT1439" s="6"/>
      <c r="BU1439" s="6"/>
      <c r="BV1439" s="6"/>
      <c r="BW1439" s="6"/>
      <c r="BX1439" s="6"/>
      <c r="BY1439" s="6"/>
      <c r="BZ1439" s="6"/>
      <c r="CE1439" s="1" t="s">
        <v>3709</v>
      </c>
      <c r="CF1439" s="1" t="s">
        <v>3711</v>
      </c>
    </row>
    <row r="1440" spans="63:84" ht="15" customHeight="1">
      <c r="BK1440" s="1"/>
      <c r="BO1440" s="6"/>
      <c r="BP1440" s="6"/>
      <c r="BQ1440" s="6"/>
      <c r="BR1440" s="6"/>
      <c r="BS1440" s="6"/>
      <c r="BT1440" s="6"/>
      <c r="BU1440" s="6"/>
      <c r="BV1440" s="6"/>
      <c r="BW1440" s="6"/>
      <c r="BX1440" s="6"/>
      <c r="BY1440" s="6"/>
      <c r="BZ1440" s="6"/>
      <c r="CE1440" s="1" t="s">
        <v>3710</v>
      </c>
      <c r="CF1440" s="1" t="s">
        <v>3712</v>
      </c>
    </row>
    <row r="1441" spans="63:84" ht="15" customHeight="1">
      <c r="BK1441" s="1"/>
      <c r="BO1441" s="6"/>
      <c r="BP1441" s="6"/>
      <c r="BQ1441" s="6"/>
      <c r="BR1441" s="6"/>
      <c r="BS1441" s="6"/>
      <c r="BT1441" s="6"/>
      <c r="BU1441" s="6"/>
      <c r="BV1441" s="6"/>
      <c r="BW1441" s="6"/>
      <c r="BX1441" s="6"/>
      <c r="BY1441" s="6"/>
      <c r="BZ1441" s="6"/>
      <c r="CE1441" s="1" t="s">
        <v>3711</v>
      </c>
      <c r="CF1441" s="1" t="s">
        <v>3713</v>
      </c>
    </row>
    <row r="1442" spans="63:84" ht="15" customHeight="1">
      <c r="BK1442" s="1"/>
      <c r="BO1442" s="6"/>
      <c r="BP1442" s="6"/>
      <c r="BQ1442" s="6"/>
      <c r="BR1442" s="6"/>
      <c r="BS1442" s="6"/>
      <c r="BT1442" s="6"/>
      <c r="BU1442" s="6"/>
      <c r="BV1442" s="6"/>
      <c r="BW1442" s="6"/>
      <c r="BX1442" s="6"/>
      <c r="BY1442" s="6"/>
      <c r="BZ1442" s="6"/>
      <c r="CE1442" s="1" t="s">
        <v>3712</v>
      </c>
      <c r="CF1442" s="1" t="s">
        <v>3714</v>
      </c>
    </row>
    <row r="1443" spans="63:84" ht="15" customHeight="1">
      <c r="BK1443" s="1"/>
      <c r="BO1443" s="6"/>
      <c r="BP1443" s="6"/>
      <c r="BQ1443" s="6"/>
      <c r="BR1443" s="6"/>
      <c r="BS1443" s="6"/>
      <c r="BT1443" s="6"/>
      <c r="BU1443" s="6"/>
      <c r="BV1443" s="6"/>
      <c r="BW1443" s="6"/>
      <c r="BX1443" s="6"/>
      <c r="BY1443" s="6"/>
      <c r="BZ1443" s="6"/>
      <c r="CE1443" s="1" t="s">
        <v>3713</v>
      </c>
      <c r="CF1443" s="1" t="s">
        <v>3715</v>
      </c>
    </row>
    <row r="1444" spans="63:84" ht="15" customHeight="1">
      <c r="BK1444" s="1"/>
      <c r="BO1444" s="6"/>
      <c r="BP1444" s="6"/>
      <c r="BQ1444" s="6"/>
      <c r="BR1444" s="6"/>
      <c r="BS1444" s="6"/>
      <c r="BT1444" s="6"/>
      <c r="BU1444" s="6"/>
      <c r="BV1444" s="6"/>
      <c r="BW1444" s="6"/>
      <c r="BX1444" s="6"/>
      <c r="BY1444" s="6"/>
      <c r="BZ1444" s="6"/>
      <c r="CE1444" s="1" t="s">
        <v>3714</v>
      </c>
      <c r="CF1444" s="1" t="s">
        <v>3716</v>
      </c>
    </row>
    <row r="1445" spans="63:84" ht="15" customHeight="1">
      <c r="BK1445" s="1"/>
      <c r="BO1445" s="6"/>
      <c r="BP1445" s="6"/>
      <c r="BQ1445" s="6"/>
      <c r="BR1445" s="6"/>
      <c r="BS1445" s="6"/>
      <c r="BT1445" s="6"/>
      <c r="BU1445" s="6"/>
      <c r="BV1445" s="6"/>
      <c r="BW1445" s="6"/>
      <c r="BX1445" s="6"/>
      <c r="BY1445" s="6"/>
      <c r="BZ1445" s="6"/>
      <c r="CE1445" s="1" t="s">
        <v>3715</v>
      </c>
      <c r="CF1445" s="1" t="s">
        <v>3717</v>
      </c>
    </row>
    <row r="1446" spans="63:84" ht="15" customHeight="1">
      <c r="BK1446" s="1"/>
      <c r="BO1446" s="6"/>
      <c r="BP1446" s="6"/>
      <c r="BQ1446" s="6"/>
      <c r="BR1446" s="6"/>
      <c r="BS1446" s="6"/>
      <c r="BT1446" s="6"/>
      <c r="BU1446" s="6"/>
      <c r="BV1446" s="6"/>
      <c r="BW1446" s="6"/>
      <c r="BX1446" s="6"/>
      <c r="BY1446" s="6"/>
      <c r="BZ1446" s="6"/>
      <c r="CE1446" s="1" t="s">
        <v>3716</v>
      </c>
      <c r="CF1446" s="1" t="s">
        <v>3718</v>
      </c>
    </row>
    <row r="1447" spans="63:84" ht="15" customHeight="1">
      <c r="BK1447" s="1"/>
      <c r="BO1447" s="6"/>
      <c r="BP1447" s="6"/>
      <c r="BQ1447" s="6"/>
      <c r="BR1447" s="6"/>
      <c r="BS1447" s="6"/>
      <c r="BT1447" s="6"/>
      <c r="BU1447" s="6"/>
      <c r="BV1447" s="6"/>
      <c r="BW1447" s="6"/>
      <c r="BX1447" s="6"/>
      <c r="BY1447" s="6"/>
      <c r="BZ1447" s="6"/>
      <c r="CE1447" s="1" t="s">
        <v>3717</v>
      </c>
      <c r="CF1447" s="1" t="s">
        <v>3719</v>
      </c>
    </row>
    <row r="1448" spans="63:84" ht="15" customHeight="1">
      <c r="BK1448" s="1"/>
      <c r="BO1448" s="6"/>
      <c r="BP1448" s="6"/>
      <c r="BQ1448" s="6"/>
      <c r="BR1448" s="6"/>
      <c r="BS1448" s="6"/>
      <c r="BT1448" s="6"/>
      <c r="BU1448" s="6"/>
      <c r="BV1448" s="6"/>
      <c r="BW1448" s="6"/>
      <c r="BX1448" s="6"/>
      <c r="BY1448" s="6"/>
      <c r="BZ1448" s="6"/>
      <c r="CE1448" s="1" t="s">
        <v>3718</v>
      </c>
      <c r="CF1448" s="1" t="s">
        <v>3720</v>
      </c>
    </row>
    <row r="1449" spans="63:84" ht="15" customHeight="1">
      <c r="BK1449" s="1"/>
      <c r="BO1449" s="6"/>
      <c r="BP1449" s="6"/>
      <c r="BQ1449" s="6"/>
      <c r="BR1449" s="6"/>
      <c r="BS1449" s="6"/>
      <c r="BT1449" s="6"/>
      <c r="BU1449" s="6"/>
      <c r="BV1449" s="6"/>
      <c r="BW1449" s="6"/>
      <c r="BX1449" s="6"/>
      <c r="BY1449" s="6"/>
      <c r="BZ1449" s="6"/>
      <c r="CE1449" s="1" t="s">
        <v>3719</v>
      </c>
      <c r="CF1449" s="1" t="s">
        <v>3721</v>
      </c>
    </row>
    <row r="1450" spans="63:84" ht="15" customHeight="1">
      <c r="BK1450" s="1"/>
      <c r="BO1450" s="6"/>
      <c r="BP1450" s="6"/>
      <c r="BQ1450" s="6"/>
      <c r="BR1450" s="6"/>
      <c r="BS1450" s="6"/>
      <c r="BT1450" s="6"/>
      <c r="BU1450" s="6"/>
      <c r="BV1450" s="6"/>
      <c r="BW1450" s="6"/>
      <c r="BX1450" s="6"/>
      <c r="BY1450" s="6"/>
      <c r="BZ1450" s="6"/>
      <c r="CE1450" s="1" t="s">
        <v>3720</v>
      </c>
      <c r="CF1450" s="1" t="s">
        <v>3722</v>
      </c>
    </row>
    <row r="1451" spans="63:84" ht="15" customHeight="1">
      <c r="BK1451" s="1"/>
      <c r="BO1451" s="6"/>
      <c r="BP1451" s="6"/>
      <c r="BQ1451" s="6"/>
      <c r="BR1451" s="6"/>
      <c r="BS1451" s="6"/>
      <c r="BT1451" s="6"/>
      <c r="BU1451" s="6"/>
      <c r="BV1451" s="6"/>
      <c r="BW1451" s="6"/>
      <c r="BX1451" s="6"/>
      <c r="BY1451" s="6"/>
      <c r="BZ1451" s="6"/>
      <c r="CE1451" s="1" t="s">
        <v>3721</v>
      </c>
      <c r="CF1451" s="1" t="s">
        <v>3723</v>
      </c>
    </row>
    <row r="1452" spans="63:84" ht="15" customHeight="1">
      <c r="BK1452" s="1"/>
      <c r="BO1452" s="6"/>
      <c r="BP1452" s="6"/>
      <c r="BQ1452" s="6"/>
      <c r="BR1452" s="6"/>
      <c r="BS1452" s="6"/>
      <c r="BT1452" s="6"/>
      <c r="BU1452" s="6"/>
      <c r="BV1452" s="6"/>
      <c r="BW1452" s="6"/>
      <c r="BX1452" s="6"/>
      <c r="BY1452" s="6"/>
      <c r="BZ1452" s="6"/>
      <c r="CE1452" s="1" t="s">
        <v>3722</v>
      </c>
      <c r="CF1452" s="1" t="s">
        <v>3724</v>
      </c>
    </row>
    <row r="1453" spans="63:84" ht="15" customHeight="1">
      <c r="BK1453" s="1"/>
      <c r="BO1453" s="6"/>
      <c r="BP1453" s="6"/>
      <c r="BQ1453" s="6"/>
      <c r="BR1453" s="6"/>
      <c r="BS1453" s="6"/>
      <c r="BT1453" s="6"/>
      <c r="BU1453" s="6"/>
      <c r="BV1453" s="6"/>
      <c r="BW1453" s="6"/>
      <c r="BX1453" s="6"/>
      <c r="BY1453" s="6"/>
      <c r="BZ1453" s="6"/>
      <c r="CE1453" s="1" t="s">
        <v>3723</v>
      </c>
      <c r="CF1453" s="1" t="s">
        <v>3725</v>
      </c>
    </row>
    <row r="1454" spans="63:84" ht="15" customHeight="1">
      <c r="BK1454" s="1"/>
      <c r="BO1454" s="6"/>
      <c r="BP1454" s="6"/>
      <c r="BQ1454" s="6"/>
      <c r="BR1454" s="6"/>
      <c r="BS1454" s="6"/>
      <c r="BT1454" s="6"/>
      <c r="BU1454" s="6"/>
      <c r="BV1454" s="6"/>
      <c r="BW1454" s="6"/>
      <c r="BX1454" s="6"/>
      <c r="BY1454" s="6"/>
      <c r="BZ1454" s="6"/>
      <c r="CE1454" s="1" t="s">
        <v>3724</v>
      </c>
      <c r="CF1454" s="1" t="s">
        <v>3726</v>
      </c>
    </row>
    <row r="1455" spans="63:84" ht="15" customHeight="1">
      <c r="BK1455" s="1"/>
      <c r="BO1455" s="6"/>
      <c r="BP1455" s="6"/>
      <c r="BQ1455" s="6"/>
      <c r="BR1455" s="6"/>
      <c r="BS1455" s="6"/>
      <c r="BT1455" s="6"/>
      <c r="BU1455" s="6"/>
      <c r="BV1455" s="6"/>
      <c r="BW1455" s="6"/>
      <c r="BX1455" s="6"/>
      <c r="BY1455" s="6"/>
      <c r="BZ1455" s="6"/>
      <c r="CE1455" s="1" t="s">
        <v>3725</v>
      </c>
      <c r="CF1455" s="1" t="s">
        <v>3727</v>
      </c>
    </row>
    <row r="1456" spans="63:84" ht="15" customHeight="1">
      <c r="BK1456" s="1"/>
      <c r="BO1456" s="6"/>
      <c r="BP1456" s="6"/>
      <c r="BQ1456" s="6"/>
      <c r="BR1456" s="6"/>
      <c r="BS1456" s="6"/>
      <c r="BT1456" s="6"/>
      <c r="BU1456" s="6"/>
      <c r="BV1456" s="6"/>
      <c r="BW1456" s="6"/>
      <c r="BX1456" s="6"/>
      <c r="BY1456" s="6"/>
      <c r="BZ1456" s="6"/>
      <c r="CE1456" s="1" t="s">
        <v>3726</v>
      </c>
      <c r="CF1456" s="1" t="s">
        <v>3728</v>
      </c>
    </row>
    <row r="1457" spans="63:84" ht="15" customHeight="1">
      <c r="BK1457" s="1"/>
      <c r="BO1457" s="6"/>
      <c r="BP1457" s="6"/>
      <c r="BQ1457" s="6"/>
      <c r="BR1457" s="6"/>
      <c r="BS1457" s="6"/>
      <c r="BT1457" s="6"/>
      <c r="BU1457" s="6"/>
      <c r="BV1457" s="6"/>
      <c r="BW1457" s="6"/>
      <c r="BX1457" s="6"/>
      <c r="BY1457" s="6"/>
      <c r="BZ1457" s="6"/>
      <c r="CE1457" s="1" t="s">
        <v>3727</v>
      </c>
      <c r="CF1457" s="1" t="s">
        <v>3729</v>
      </c>
    </row>
    <row r="1458" spans="63:84" ht="15" customHeight="1">
      <c r="BK1458" s="1"/>
      <c r="BO1458" s="6"/>
      <c r="BP1458" s="6"/>
      <c r="BQ1458" s="6"/>
      <c r="BR1458" s="6"/>
      <c r="BS1458" s="6"/>
      <c r="BT1458" s="6"/>
      <c r="BU1458" s="6"/>
      <c r="BV1458" s="6"/>
      <c r="BW1458" s="6"/>
      <c r="BX1458" s="6"/>
      <c r="BY1458" s="6"/>
      <c r="BZ1458" s="6"/>
      <c r="CE1458" s="1" t="s">
        <v>3728</v>
      </c>
      <c r="CF1458" s="1" t="s">
        <v>3730</v>
      </c>
    </row>
    <row r="1459" spans="63:84" ht="15" customHeight="1">
      <c r="BK1459" s="1"/>
      <c r="BO1459" s="6"/>
      <c r="BP1459" s="6"/>
      <c r="BQ1459" s="6"/>
      <c r="BR1459" s="6"/>
      <c r="BS1459" s="6"/>
      <c r="BT1459" s="6"/>
      <c r="BU1459" s="6"/>
      <c r="BV1459" s="6"/>
      <c r="BW1459" s="6"/>
      <c r="BX1459" s="6"/>
      <c r="BY1459" s="6"/>
      <c r="BZ1459" s="6"/>
      <c r="CE1459" s="1" t="s">
        <v>3729</v>
      </c>
      <c r="CF1459" s="1" t="s">
        <v>3731</v>
      </c>
    </row>
    <row r="1460" spans="63:84" ht="15" customHeight="1">
      <c r="BK1460" s="1"/>
      <c r="BO1460" s="6"/>
      <c r="BP1460" s="6"/>
      <c r="BQ1460" s="6"/>
      <c r="BR1460" s="6"/>
      <c r="BS1460" s="6"/>
      <c r="BT1460" s="6"/>
      <c r="BU1460" s="6"/>
      <c r="BV1460" s="6"/>
      <c r="BW1460" s="6"/>
      <c r="BX1460" s="6"/>
      <c r="BY1460" s="6"/>
      <c r="BZ1460" s="6"/>
      <c r="CE1460" s="1" t="s">
        <v>3730</v>
      </c>
      <c r="CF1460" s="1" t="s">
        <v>3732</v>
      </c>
    </row>
    <row r="1461" spans="63:84" ht="15" customHeight="1">
      <c r="BK1461" s="1"/>
      <c r="BO1461" s="6"/>
      <c r="BP1461" s="6"/>
      <c r="BQ1461" s="6"/>
      <c r="BR1461" s="6"/>
      <c r="BS1461" s="6"/>
      <c r="BT1461" s="6"/>
      <c r="BU1461" s="6"/>
      <c r="BV1461" s="6"/>
      <c r="BW1461" s="6"/>
      <c r="BX1461" s="6"/>
      <c r="BY1461" s="6"/>
      <c r="BZ1461" s="6"/>
      <c r="CE1461" s="1" t="s">
        <v>3731</v>
      </c>
      <c r="CF1461" s="1" t="s">
        <v>3733</v>
      </c>
    </row>
    <row r="1462" spans="63:84" ht="15" customHeight="1">
      <c r="BK1462" s="1"/>
      <c r="BO1462" s="6"/>
      <c r="BP1462" s="6"/>
      <c r="BQ1462" s="6"/>
      <c r="BR1462" s="6"/>
      <c r="BS1462" s="6"/>
      <c r="BT1462" s="6"/>
      <c r="BU1462" s="6"/>
      <c r="BV1462" s="6"/>
      <c r="BW1462" s="6"/>
      <c r="BX1462" s="6"/>
      <c r="BY1462" s="6"/>
      <c r="BZ1462" s="6"/>
      <c r="CE1462" s="1" t="s">
        <v>3732</v>
      </c>
      <c r="CF1462" s="1" t="s">
        <v>3734</v>
      </c>
    </row>
    <row r="1463" spans="63:84" ht="15" customHeight="1">
      <c r="BK1463" s="1"/>
      <c r="BO1463" s="6"/>
      <c r="BP1463" s="6"/>
      <c r="BQ1463" s="6"/>
      <c r="BR1463" s="6"/>
      <c r="BS1463" s="6"/>
      <c r="BT1463" s="6"/>
      <c r="BU1463" s="6"/>
      <c r="BV1463" s="6"/>
      <c r="BW1463" s="6"/>
      <c r="BX1463" s="6"/>
      <c r="BY1463" s="6"/>
      <c r="BZ1463" s="6"/>
      <c r="CE1463" s="1" t="s">
        <v>3733</v>
      </c>
      <c r="CF1463" s="1" t="s">
        <v>3735</v>
      </c>
    </row>
    <row r="1464" spans="63:84" ht="15" customHeight="1">
      <c r="BK1464" s="1"/>
      <c r="BO1464" s="6"/>
      <c r="BP1464" s="6"/>
      <c r="BQ1464" s="6"/>
      <c r="BR1464" s="6"/>
      <c r="BS1464" s="6"/>
      <c r="BT1464" s="6"/>
      <c r="BU1464" s="6"/>
      <c r="BV1464" s="6"/>
      <c r="BW1464" s="6"/>
      <c r="BX1464" s="6"/>
      <c r="BY1464" s="6"/>
      <c r="BZ1464" s="6"/>
      <c r="CE1464" s="1" t="s">
        <v>3734</v>
      </c>
      <c r="CF1464" s="1" t="s">
        <v>3736</v>
      </c>
    </row>
    <row r="1465" spans="63:84" ht="15" customHeight="1">
      <c r="BK1465" s="1"/>
      <c r="BO1465" s="6"/>
      <c r="BP1465" s="6"/>
      <c r="BQ1465" s="6"/>
      <c r="BR1465" s="6"/>
      <c r="BS1465" s="6"/>
      <c r="BT1465" s="6"/>
      <c r="BU1465" s="6"/>
      <c r="BV1465" s="6"/>
      <c r="BW1465" s="6"/>
      <c r="BX1465" s="6"/>
      <c r="BY1465" s="6"/>
      <c r="BZ1465" s="6"/>
      <c r="CE1465" s="1" t="s">
        <v>3735</v>
      </c>
      <c r="CF1465" s="1" t="s">
        <v>543</v>
      </c>
    </row>
    <row r="1466" spans="63:84" ht="15" customHeight="1">
      <c r="BK1466" s="1"/>
      <c r="BO1466" s="6"/>
      <c r="BP1466" s="6"/>
      <c r="BQ1466" s="6"/>
      <c r="BR1466" s="6"/>
      <c r="BS1466" s="6"/>
      <c r="BT1466" s="6"/>
      <c r="BU1466" s="6"/>
      <c r="BV1466" s="6"/>
      <c r="BW1466" s="6"/>
      <c r="BX1466" s="6"/>
      <c r="BY1466" s="6"/>
      <c r="BZ1466" s="6"/>
      <c r="CE1466" s="1" t="s">
        <v>3736</v>
      </c>
      <c r="CF1466" s="1" t="s">
        <v>608</v>
      </c>
    </row>
    <row r="1467" spans="63:84" ht="15" customHeight="1">
      <c r="BK1467" s="1"/>
      <c r="BO1467" s="6"/>
      <c r="BP1467" s="6"/>
      <c r="BQ1467" s="6"/>
      <c r="BR1467" s="6"/>
      <c r="BS1467" s="6"/>
      <c r="BT1467" s="6"/>
      <c r="BU1467" s="6"/>
      <c r="BV1467" s="6"/>
      <c r="BW1467" s="6"/>
      <c r="BX1467" s="6"/>
      <c r="BY1467" s="6"/>
      <c r="BZ1467" s="6"/>
      <c r="CE1467" s="1" t="s">
        <v>543</v>
      </c>
      <c r="CF1467" s="1" t="s">
        <v>3737</v>
      </c>
    </row>
    <row r="1468" spans="63:84" ht="15" customHeight="1">
      <c r="BK1468" s="1"/>
      <c r="BO1468" s="6"/>
      <c r="BP1468" s="6"/>
      <c r="BQ1468" s="6"/>
      <c r="BR1468" s="6"/>
      <c r="BS1468" s="6"/>
      <c r="BT1468" s="6"/>
      <c r="BU1468" s="6"/>
      <c r="BV1468" s="6"/>
      <c r="BW1468" s="6"/>
      <c r="BX1468" s="6"/>
      <c r="BY1468" s="6"/>
      <c r="BZ1468" s="6"/>
      <c r="CE1468" s="1" t="s">
        <v>608</v>
      </c>
      <c r="CF1468" s="1" t="s">
        <v>3738</v>
      </c>
    </row>
    <row r="1469" spans="63:84" ht="15" customHeight="1">
      <c r="BK1469" s="1"/>
      <c r="BO1469" s="6"/>
      <c r="BP1469" s="6"/>
      <c r="BQ1469" s="6"/>
      <c r="BR1469" s="6"/>
      <c r="BS1469" s="6"/>
      <c r="BT1469" s="6"/>
      <c r="BU1469" s="6"/>
      <c r="BV1469" s="6"/>
      <c r="BW1469" s="6"/>
      <c r="BX1469" s="6"/>
      <c r="BY1469" s="6"/>
      <c r="BZ1469" s="6"/>
      <c r="CE1469" s="1" t="s">
        <v>3737</v>
      </c>
      <c r="CF1469" s="1" t="s">
        <v>3739</v>
      </c>
    </row>
    <row r="1470" spans="63:84" ht="15" customHeight="1">
      <c r="BK1470" s="1"/>
      <c r="BO1470" s="6"/>
      <c r="BP1470" s="6"/>
      <c r="BQ1470" s="6"/>
      <c r="BR1470" s="6"/>
      <c r="BS1470" s="6"/>
      <c r="BT1470" s="6"/>
      <c r="BU1470" s="6"/>
      <c r="BV1470" s="6"/>
      <c r="BW1470" s="6"/>
      <c r="BX1470" s="6"/>
      <c r="BY1470" s="6"/>
      <c r="BZ1470" s="6"/>
      <c r="CE1470" s="1" t="s">
        <v>3738</v>
      </c>
      <c r="CF1470" s="1" t="s">
        <v>3740</v>
      </c>
    </row>
    <row r="1471" spans="63:84" ht="15" customHeight="1">
      <c r="BK1471" s="1"/>
      <c r="BO1471" s="6"/>
      <c r="BP1471" s="6"/>
      <c r="BQ1471" s="6"/>
      <c r="BR1471" s="6"/>
      <c r="BS1471" s="6"/>
      <c r="BT1471" s="6"/>
      <c r="BU1471" s="6"/>
      <c r="BV1471" s="6"/>
      <c r="BW1471" s="6"/>
      <c r="BX1471" s="6"/>
      <c r="BY1471" s="6"/>
      <c r="BZ1471" s="6"/>
      <c r="CE1471" s="1" t="s">
        <v>3739</v>
      </c>
      <c r="CF1471" s="1" t="s">
        <v>3741</v>
      </c>
    </row>
    <row r="1472" spans="63:84" ht="15" customHeight="1">
      <c r="BK1472" s="1"/>
      <c r="BO1472" s="6"/>
      <c r="BP1472" s="6"/>
      <c r="BQ1472" s="6"/>
      <c r="BR1472" s="6"/>
      <c r="BS1472" s="6"/>
      <c r="BT1472" s="6"/>
      <c r="BU1472" s="6"/>
      <c r="BV1472" s="6"/>
      <c r="BW1472" s="6"/>
      <c r="BX1472" s="6"/>
      <c r="BY1472" s="6"/>
      <c r="BZ1472" s="6"/>
      <c r="CE1472" s="1" t="s">
        <v>3740</v>
      </c>
      <c r="CF1472" s="1" t="s">
        <v>3742</v>
      </c>
    </row>
    <row r="1473" spans="63:84" ht="15" customHeight="1">
      <c r="BK1473" s="1"/>
      <c r="BO1473" s="6"/>
      <c r="BP1473" s="6"/>
      <c r="BQ1473" s="6"/>
      <c r="BR1473" s="6"/>
      <c r="BS1473" s="6"/>
      <c r="BT1473" s="6"/>
      <c r="BU1473" s="6"/>
      <c r="BV1473" s="6"/>
      <c r="BW1473" s="6"/>
      <c r="BX1473" s="6"/>
      <c r="BY1473" s="6"/>
      <c r="BZ1473" s="6"/>
      <c r="CE1473" s="1" t="s">
        <v>3741</v>
      </c>
      <c r="CF1473" s="1" t="s">
        <v>3743</v>
      </c>
    </row>
    <row r="1474" spans="63:84" ht="15" customHeight="1">
      <c r="BK1474" s="1"/>
      <c r="BO1474" s="6"/>
      <c r="BP1474" s="6"/>
      <c r="BQ1474" s="6"/>
      <c r="BR1474" s="6"/>
      <c r="BS1474" s="6"/>
      <c r="BT1474" s="6"/>
      <c r="BU1474" s="6"/>
      <c r="BV1474" s="6"/>
      <c r="BW1474" s="6"/>
      <c r="BX1474" s="6"/>
      <c r="BY1474" s="6"/>
      <c r="BZ1474" s="6"/>
      <c r="CE1474" s="1" t="s">
        <v>3742</v>
      </c>
      <c r="CF1474" s="1" t="s">
        <v>3744</v>
      </c>
    </row>
    <row r="1475" spans="63:84" ht="15" customHeight="1">
      <c r="BK1475" s="1"/>
      <c r="BO1475" s="6"/>
      <c r="BP1475" s="6"/>
      <c r="BQ1475" s="6"/>
      <c r="BR1475" s="6"/>
      <c r="BS1475" s="6"/>
      <c r="BT1475" s="6"/>
      <c r="BU1475" s="6"/>
      <c r="BV1475" s="6"/>
      <c r="BW1475" s="6"/>
      <c r="BX1475" s="6"/>
      <c r="BY1475" s="6"/>
      <c r="BZ1475" s="6"/>
      <c r="CE1475" s="1" t="s">
        <v>3743</v>
      </c>
      <c r="CF1475" s="1" t="s">
        <v>3745</v>
      </c>
    </row>
    <row r="1476" spans="63:84" ht="15" customHeight="1">
      <c r="BK1476" s="1"/>
      <c r="BO1476" s="6"/>
      <c r="BP1476" s="6"/>
      <c r="BQ1476" s="6"/>
      <c r="BR1476" s="6"/>
      <c r="BS1476" s="6"/>
      <c r="BT1476" s="6"/>
      <c r="BU1476" s="6"/>
      <c r="BV1476" s="6"/>
      <c r="BW1476" s="6"/>
      <c r="BX1476" s="6"/>
      <c r="BY1476" s="6"/>
      <c r="BZ1476" s="6"/>
      <c r="CE1476" s="1" t="s">
        <v>3744</v>
      </c>
      <c r="CF1476" s="1" t="s">
        <v>3746</v>
      </c>
    </row>
    <row r="1477" spans="63:84" ht="15" customHeight="1">
      <c r="BK1477" s="1"/>
      <c r="BO1477" s="6"/>
      <c r="BP1477" s="6"/>
      <c r="BQ1477" s="6"/>
      <c r="BR1477" s="6"/>
      <c r="BS1477" s="6"/>
      <c r="BT1477" s="6"/>
      <c r="BU1477" s="6"/>
      <c r="BV1477" s="6"/>
      <c r="BW1477" s="6"/>
      <c r="BX1477" s="6"/>
      <c r="BY1477" s="6"/>
      <c r="BZ1477" s="6"/>
      <c r="CE1477" s="1" t="s">
        <v>3745</v>
      </c>
      <c r="CF1477" s="1" t="s">
        <v>3747</v>
      </c>
    </row>
    <row r="1478" spans="63:84" ht="15" customHeight="1">
      <c r="BK1478" s="1"/>
      <c r="BO1478" s="6"/>
      <c r="BP1478" s="6"/>
      <c r="BQ1478" s="6"/>
      <c r="BR1478" s="6"/>
      <c r="BS1478" s="6"/>
      <c r="BT1478" s="6"/>
      <c r="BU1478" s="6"/>
      <c r="BV1478" s="6"/>
      <c r="BW1478" s="6"/>
      <c r="BX1478" s="6"/>
      <c r="BY1478" s="6"/>
      <c r="BZ1478" s="6"/>
      <c r="CE1478" s="1" t="s">
        <v>3746</v>
      </c>
      <c r="CF1478" s="1" t="s">
        <v>3748</v>
      </c>
    </row>
    <row r="1479" spans="63:84" ht="15" customHeight="1">
      <c r="BK1479" s="1"/>
      <c r="BO1479" s="6"/>
      <c r="BP1479" s="6"/>
      <c r="BQ1479" s="6"/>
      <c r="BR1479" s="6"/>
      <c r="BS1479" s="6"/>
      <c r="BT1479" s="6"/>
      <c r="BU1479" s="6"/>
      <c r="BV1479" s="6"/>
      <c r="BW1479" s="6"/>
      <c r="BX1479" s="6"/>
      <c r="BY1479" s="6"/>
      <c r="BZ1479" s="6"/>
      <c r="CE1479" s="1" t="s">
        <v>3747</v>
      </c>
      <c r="CF1479" s="1" t="s">
        <v>3749</v>
      </c>
    </row>
    <row r="1480" spans="63:84" ht="15" customHeight="1">
      <c r="BK1480" s="1"/>
      <c r="BO1480" s="6"/>
      <c r="BP1480" s="6"/>
      <c r="BQ1480" s="6"/>
      <c r="BR1480" s="6"/>
      <c r="BS1480" s="6"/>
      <c r="BT1480" s="6"/>
      <c r="BU1480" s="6"/>
      <c r="BV1480" s="6"/>
      <c r="BW1480" s="6"/>
      <c r="BX1480" s="6"/>
      <c r="BY1480" s="6"/>
      <c r="BZ1480" s="6"/>
      <c r="CE1480" s="1" t="s">
        <v>3748</v>
      </c>
      <c r="CF1480" s="1" t="s">
        <v>3750</v>
      </c>
    </row>
    <row r="1481" spans="63:84" ht="15" customHeight="1">
      <c r="BK1481" s="1"/>
      <c r="BO1481" s="6"/>
      <c r="BP1481" s="6"/>
      <c r="BQ1481" s="6"/>
      <c r="BR1481" s="6"/>
      <c r="BS1481" s="6"/>
      <c r="BT1481" s="6"/>
      <c r="BU1481" s="6"/>
      <c r="BV1481" s="6"/>
      <c r="BW1481" s="6"/>
      <c r="BX1481" s="6"/>
      <c r="BY1481" s="6"/>
      <c r="BZ1481" s="6"/>
      <c r="CE1481" s="1" t="s">
        <v>3749</v>
      </c>
      <c r="CF1481" s="1" t="s">
        <v>3751</v>
      </c>
    </row>
    <row r="1482" spans="63:84" ht="15" customHeight="1">
      <c r="BK1482" s="1"/>
      <c r="BO1482" s="6"/>
      <c r="BP1482" s="6"/>
      <c r="BQ1482" s="6"/>
      <c r="BR1482" s="6"/>
      <c r="BS1482" s="6"/>
      <c r="BT1482" s="6"/>
      <c r="BU1482" s="6"/>
      <c r="BV1482" s="6"/>
      <c r="BW1482" s="6"/>
      <c r="BX1482" s="6"/>
      <c r="BY1482" s="6"/>
      <c r="BZ1482" s="6"/>
      <c r="CE1482" s="1" t="s">
        <v>3750</v>
      </c>
      <c r="CF1482" s="1" t="s">
        <v>3752</v>
      </c>
    </row>
    <row r="1483" spans="63:84" ht="15" customHeight="1">
      <c r="BK1483" s="1"/>
      <c r="BO1483" s="6"/>
      <c r="BP1483" s="6"/>
      <c r="BQ1483" s="6"/>
      <c r="BR1483" s="6"/>
      <c r="BS1483" s="6"/>
      <c r="BT1483" s="6"/>
      <c r="BU1483" s="6"/>
      <c r="BV1483" s="6"/>
      <c r="BW1483" s="6"/>
      <c r="BX1483" s="6"/>
      <c r="BY1483" s="6"/>
      <c r="BZ1483" s="6"/>
      <c r="CE1483" s="1" t="s">
        <v>3751</v>
      </c>
      <c r="CF1483" s="1" t="s">
        <v>3753</v>
      </c>
    </row>
    <row r="1484" spans="63:84" ht="15" customHeight="1">
      <c r="BK1484" s="1"/>
      <c r="BO1484" s="6"/>
      <c r="BP1484" s="6"/>
      <c r="BQ1484" s="6"/>
      <c r="BR1484" s="6"/>
      <c r="BS1484" s="6"/>
      <c r="BT1484" s="6"/>
      <c r="BU1484" s="6"/>
      <c r="BV1484" s="6"/>
      <c r="BW1484" s="6"/>
      <c r="BX1484" s="6"/>
      <c r="BY1484" s="6"/>
      <c r="BZ1484" s="6"/>
      <c r="CE1484" s="1" t="s">
        <v>3752</v>
      </c>
      <c r="CF1484" s="1" t="s">
        <v>3754</v>
      </c>
    </row>
    <row r="1485" spans="63:84" ht="15" customHeight="1">
      <c r="BK1485" s="1"/>
      <c r="BO1485" s="6"/>
      <c r="BP1485" s="6"/>
      <c r="BQ1485" s="6"/>
      <c r="BR1485" s="6"/>
      <c r="BS1485" s="6"/>
      <c r="BT1485" s="6"/>
      <c r="BU1485" s="6"/>
      <c r="BV1485" s="6"/>
      <c r="BW1485" s="6"/>
      <c r="BX1485" s="6"/>
      <c r="BY1485" s="6"/>
      <c r="BZ1485" s="6"/>
      <c r="CE1485" s="1" t="s">
        <v>3753</v>
      </c>
      <c r="CF1485" s="1" t="s">
        <v>3755</v>
      </c>
    </row>
    <row r="1486" spans="63:84" ht="15" customHeight="1">
      <c r="BK1486" s="1"/>
      <c r="BO1486" s="6"/>
      <c r="BP1486" s="6"/>
      <c r="BQ1486" s="6"/>
      <c r="BR1486" s="6"/>
      <c r="BS1486" s="6"/>
      <c r="BT1486" s="6"/>
      <c r="BU1486" s="6"/>
      <c r="BV1486" s="6"/>
      <c r="BW1486" s="6"/>
      <c r="BX1486" s="6"/>
      <c r="BY1486" s="6"/>
      <c r="BZ1486" s="6"/>
      <c r="CE1486" s="1" t="s">
        <v>3754</v>
      </c>
      <c r="CF1486" s="1" t="s">
        <v>3756</v>
      </c>
    </row>
    <row r="1487" spans="63:84" ht="15" customHeight="1">
      <c r="BK1487" s="1"/>
      <c r="BO1487" s="6"/>
      <c r="BP1487" s="6"/>
      <c r="BQ1487" s="6"/>
      <c r="BR1487" s="6"/>
      <c r="BS1487" s="6"/>
      <c r="BT1487" s="6"/>
      <c r="BU1487" s="6"/>
      <c r="BV1487" s="6"/>
      <c r="BW1487" s="6"/>
      <c r="BX1487" s="6"/>
      <c r="BY1487" s="6"/>
      <c r="BZ1487" s="6"/>
      <c r="CE1487" s="1" t="s">
        <v>3755</v>
      </c>
      <c r="CF1487" s="1" t="s">
        <v>3757</v>
      </c>
    </row>
    <row r="1488" spans="63:84" ht="15" customHeight="1">
      <c r="BK1488" s="1"/>
      <c r="BO1488" s="6"/>
      <c r="BP1488" s="6"/>
      <c r="BQ1488" s="6"/>
      <c r="BR1488" s="6"/>
      <c r="BS1488" s="6"/>
      <c r="BT1488" s="6"/>
      <c r="BU1488" s="6"/>
      <c r="BV1488" s="6"/>
      <c r="BW1488" s="6"/>
      <c r="BX1488" s="6"/>
      <c r="BY1488" s="6"/>
      <c r="BZ1488" s="6"/>
      <c r="CE1488" s="1" t="s">
        <v>3756</v>
      </c>
      <c r="CF1488" s="1" t="s">
        <v>3758</v>
      </c>
    </row>
    <row r="1489" spans="63:84" ht="15" customHeight="1">
      <c r="BK1489" s="1"/>
      <c r="BO1489" s="6"/>
      <c r="BP1489" s="6"/>
      <c r="BQ1489" s="6"/>
      <c r="BR1489" s="6"/>
      <c r="BS1489" s="6"/>
      <c r="BT1489" s="6"/>
      <c r="BU1489" s="6"/>
      <c r="BV1489" s="6"/>
      <c r="BW1489" s="6"/>
      <c r="BX1489" s="6"/>
      <c r="BY1489" s="6"/>
      <c r="BZ1489" s="6"/>
      <c r="CE1489" s="1" t="s">
        <v>3757</v>
      </c>
      <c r="CF1489" s="1" t="s">
        <v>3759</v>
      </c>
    </row>
    <row r="1490" spans="63:84" ht="15" customHeight="1">
      <c r="BK1490" s="1"/>
      <c r="BO1490" s="6"/>
      <c r="BP1490" s="6"/>
      <c r="BQ1490" s="6"/>
      <c r="BR1490" s="6"/>
      <c r="BS1490" s="6"/>
      <c r="BT1490" s="6"/>
      <c r="BU1490" s="6"/>
      <c r="BV1490" s="6"/>
      <c r="BW1490" s="6"/>
      <c r="BX1490" s="6"/>
      <c r="BY1490" s="6"/>
      <c r="BZ1490" s="6"/>
      <c r="CE1490" s="1" t="s">
        <v>3758</v>
      </c>
      <c r="CF1490" s="1" t="s">
        <v>3760</v>
      </c>
    </row>
    <row r="1491" spans="63:84" ht="15" customHeight="1">
      <c r="BK1491" s="1"/>
      <c r="BO1491" s="6"/>
      <c r="BP1491" s="6"/>
      <c r="BQ1491" s="6"/>
      <c r="BR1491" s="6"/>
      <c r="BS1491" s="6"/>
      <c r="BT1491" s="6"/>
      <c r="BU1491" s="6"/>
      <c r="BV1491" s="6"/>
      <c r="BW1491" s="6"/>
      <c r="BX1491" s="6"/>
      <c r="BY1491" s="6"/>
      <c r="BZ1491" s="6"/>
      <c r="CE1491" s="1" t="s">
        <v>3759</v>
      </c>
      <c r="CF1491" s="1" t="s">
        <v>3761</v>
      </c>
    </row>
    <row r="1492" spans="63:84" ht="15" customHeight="1">
      <c r="BK1492" s="1"/>
      <c r="BO1492" s="6"/>
      <c r="BP1492" s="6"/>
      <c r="BQ1492" s="6"/>
      <c r="BR1492" s="6"/>
      <c r="BS1492" s="6"/>
      <c r="BT1492" s="6"/>
      <c r="BU1492" s="6"/>
      <c r="BV1492" s="6"/>
      <c r="BW1492" s="6"/>
      <c r="BX1492" s="6"/>
      <c r="BY1492" s="6"/>
      <c r="BZ1492" s="6"/>
      <c r="CE1492" s="1" t="s">
        <v>3760</v>
      </c>
      <c r="CF1492" s="1" t="s">
        <v>3762</v>
      </c>
    </row>
    <row r="1493" spans="63:84" ht="15" customHeight="1">
      <c r="BK1493" s="1"/>
      <c r="BO1493" s="6"/>
      <c r="BP1493" s="6"/>
      <c r="BQ1493" s="6"/>
      <c r="BR1493" s="6"/>
      <c r="BS1493" s="6"/>
      <c r="BT1493" s="6"/>
      <c r="BU1493" s="6"/>
      <c r="BV1493" s="6"/>
      <c r="BW1493" s="6"/>
      <c r="BX1493" s="6"/>
      <c r="BY1493" s="6"/>
      <c r="BZ1493" s="6"/>
      <c r="CE1493" s="1" t="s">
        <v>3761</v>
      </c>
      <c r="CF1493" s="1" t="s">
        <v>3763</v>
      </c>
    </row>
    <row r="1494" spans="63:84" ht="15" customHeight="1">
      <c r="BK1494" s="1"/>
      <c r="BO1494" s="6"/>
      <c r="BP1494" s="6"/>
      <c r="BQ1494" s="6"/>
      <c r="BR1494" s="6"/>
      <c r="BS1494" s="6"/>
      <c r="BT1494" s="6"/>
      <c r="BU1494" s="6"/>
      <c r="BV1494" s="6"/>
      <c r="BW1494" s="6"/>
      <c r="BX1494" s="6"/>
      <c r="BY1494" s="6"/>
      <c r="BZ1494" s="6"/>
      <c r="CE1494" s="1" t="s">
        <v>3762</v>
      </c>
      <c r="CF1494" s="1" t="s">
        <v>3764</v>
      </c>
    </row>
    <row r="1495" spans="63:84" ht="15" customHeight="1">
      <c r="BK1495" s="1"/>
      <c r="BO1495" s="6"/>
      <c r="BP1495" s="6"/>
      <c r="BQ1495" s="6"/>
      <c r="BR1495" s="6"/>
      <c r="BS1495" s="6"/>
      <c r="BT1495" s="6"/>
      <c r="BU1495" s="6"/>
      <c r="BV1495" s="6"/>
      <c r="BW1495" s="6"/>
      <c r="BX1495" s="6"/>
      <c r="BY1495" s="6"/>
      <c r="BZ1495" s="6"/>
      <c r="CE1495" s="1" t="s">
        <v>3763</v>
      </c>
      <c r="CF1495" s="1" t="s">
        <v>3765</v>
      </c>
    </row>
    <row r="1496" spans="63:84" ht="15" customHeight="1">
      <c r="BK1496" s="1"/>
      <c r="BO1496" s="6"/>
      <c r="BP1496" s="6"/>
      <c r="BQ1496" s="6"/>
      <c r="BR1496" s="6"/>
      <c r="BS1496" s="6"/>
      <c r="BT1496" s="6"/>
      <c r="BU1496" s="6"/>
      <c r="BV1496" s="6"/>
      <c r="BW1496" s="6"/>
      <c r="BX1496" s="6"/>
      <c r="BY1496" s="6"/>
      <c r="BZ1496" s="6"/>
      <c r="CE1496" s="1" t="s">
        <v>3764</v>
      </c>
      <c r="CF1496" s="1" t="s">
        <v>3766</v>
      </c>
    </row>
    <row r="1497" spans="63:84" ht="15" customHeight="1">
      <c r="BK1497" s="1"/>
      <c r="BO1497" s="6"/>
      <c r="BP1497" s="6"/>
      <c r="BQ1497" s="6"/>
      <c r="BR1497" s="6"/>
      <c r="BS1497" s="6"/>
      <c r="BT1497" s="6"/>
      <c r="BU1497" s="6"/>
      <c r="BV1497" s="6"/>
      <c r="BW1497" s="6"/>
      <c r="BX1497" s="6"/>
      <c r="BY1497" s="6"/>
      <c r="BZ1497" s="6"/>
      <c r="CE1497" s="1" t="s">
        <v>3765</v>
      </c>
      <c r="CF1497" s="1" t="s">
        <v>3767</v>
      </c>
    </row>
    <row r="1498" spans="63:84" ht="15" customHeight="1">
      <c r="BK1498" s="1"/>
      <c r="BO1498" s="6"/>
      <c r="BP1498" s="6"/>
      <c r="BQ1498" s="6"/>
      <c r="BR1498" s="6"/>
      <c r="BS1498" s="6"/>
      <c r="BT1498" s="6"/>
      <c r="BU1498" s="6"/>
      <c r="BV1498" s="6"/>
      <c r="BW1498" s="6"/>
      <c r="BX1498" s="6"/>
      <c r="BY1498" s="6"/>
      <c r="BZ1498" s="6"/>
      <c r="CE1498" s="1" t="s">
        <v>3766</v>
      </c>
      <c r="CF1498" s="1" t="s">
        <v>3768</v>
      </c>
    </row>
    <row r="1499" spans="63:84" ht="15" customHeight="1">
      <c r="BK1499" s="1"/>
      <c r="BO1499" s="6"/>
      <c r="BP1499" s="6"/>
      <c r="BQ1499" s="6"/>
      <c r="BR1499" s="6"/>
      <c r="BS1499" s="6"/>
      <c r="BT1499" s="6"/>
      <c r="BU1499" s="6"/>
      <c r="BV1499" s="6"/>
      <c r="BW1499" s="6"/>
      <c r="BX1499" s="6"/>
      <c r="BY1499" s="6"/>
      <c r="BZ1499" s="6"/>
      <c r="CE1499" s="1" t="s">
        <v>3767</v>
      </c>
      <c r="CF1499" s="1" t="s">
        <v>3769</v>
      </c>
    </row>
    <row r="1500" spans="63:84" ht="15" customHeight="1">
      <c r="BK1500" s="1"/>
      <c r="BO1500" s="6"/>
      <c r="BP1500" s="6"/>
      <c r="BQ1500" s="6"/>
      <c r="BR1500" s="6"/>
      <c r="BS1500" s="6"/>
      <c r="BT1500" s="6"/>
      <c r="BU1500" s="6"/>
      <c r="BV1500" s="6"/>
      <c r="BW1500" s="6"/>
      <c r="BX1500" s="6"/>
      <c r="BY1500" s="6"/>
      <c r="BZ1500" s="6"/>
      <c r="CE1500" s="1" t="s">
        <v>3768</v>
      </c>
      <c r="CF1500" s="1" t="s">
        <v>3770</v>
      </c>
    </row>
    <row r="1501" spans="63:84" ht="15" customHeight="1">
      <c r="BK1501" s="1"/>
      <c r="BO1501" s="6"/>
      <c r="BP1501" s="6"/>
      <c r="BQ1501" s="6"/>
      <c r="BR1501" s="6"/>
      <c r="BS1501" s="6"/>
      <c r="BT1501" s="6"/>
      <c r="BU1501" s="6"/>
      <c r="BV1501" s="6"/>
      <c r="BW1501" s="6"/>
      <c r="BX1501" s="6"/>
      <c r="BY1501" s="6"/>
      <c r="BZ1501" s="6"/>
      <c r="CE1501" s="1" t="s">
        <v>3769</v>
      </c>
      <c r="CF1501" s="1" t="s">
        <v>3771</v>
      </c>
    </row>
    <row r="1502" spans="63:84" ht="15" customHeight="1">
      <c r="BK1502" s="1"/>
      <c r="BO1502" s="6"/>
      <c r="BP1502" s="6"/>
      <c r="BQ1502" s="6"/>
      <c r="BR1502" s="6"/>
      <c r="BS1502" s="6"/>
      <c r="BT1502" s="6"/>
      <c r="BU1502" s="6"/>
      <c r="BV1502" s="6"/>
      <c r="BW1502" s="6"/>
      <c r="BX1502" s="6"/>
      <c r="BY1502" s="6"/>
      <c r="BZ1502" s="6"/>
      <c r="CE1502" s="1" t="s">
        <v>3770</v>
      </c>
      <c r="CF1502" s="1" t="s">
        <v>3772</v>
      </c>
    </row>
    <row r="1503" spans="63:84" ht="15" customHeight="1">
      <c r="BK1503" s="1"/>
      <c r="BO1503" s="6"/>
      <c r="BP1503" s="6"/>
      <c r="BQ1503" s="6"/>
      <c r="BR1503" s="6"/>
      <c r="BS1503" s="6"/>
      <c r="BT1503" s="6"/>
      <c r="BU1503" s="6"/>
      <c r="BV1503" s="6"/>
      <c r="BW1503" s="6"/>
      <c r="BX1503" s="6"/>
      <c r="BY1503" s="6"/>
      <c r="BZ1503" s="6"/>
      <c r="CE1503" s="1" t="s">
        <v>3771</v>
      </c>
      <c r="CF1503" s="1" t="s">
        <v>3773</v>
      </c>
    </row>
    <row r="1504" spans="63:84" ht="15" customHeight="1">
      <c r="BK1504" s="1"/>
      <c r="BO1504" s="6"/>
      <c r="BP1504" s="6"/>
      <c r="BQ1504" s="6"/>
      <c r="BR1504" s="6"/>
      <c r="BS1504" s="6"/>
      <c r="BT1504" s="6"/>
      <c r="BU1504" s="6"/>
      <c r="BV1504" s="6"/>
      <c r="BW1504" s="6"/>
      <c r="BX1504" s="6"/>
      <c r="BY1504" s="6"/>
      <c r="BZ1504" s="6"/>
      <c r="CE1504" s="1" t="s">
        <v>3772</v>
      </c>
      <c r="CF1504" s="1" t="s">
        <v>3774</v>
      </c>
    </row>
    <row r="1505" spans="63:84" ht="15" customHeight="1">
      <c r="BK1505" s="1"/>
      <c r="BO1505" s="6"/>
      <c r="BP1505" s="6"/>
      <c r="BQ1505" s="6"/>
      <c r="BR1505" s="6"/>
      <c r="BS1505" s="6"/>
      <c r="BT1505" s="6"/>
      <c r="BU1505" s="6"/>
      <c r="BV1505" s="6"/>
      <c r="BW1505" s="6"/>
      <c r="BX1505" s="6"/>
      <c r="BY1505" s="6"/>
      <c r="BZ1505" s="6"/>
      <c r="CE1505" s="1" t="s">
        <v>3773</v>
      </c>
      <c r="CF1505" s="1" t="s">
        <v>3775</v>
      </c>
    </row>
    <row r="1506" spans="63:84" ht="15" customHeight="1">
      <c r="BK1506" s="1"/>
      <c r="BO1506" s="6"/>
      <c r="BP1506" s="6"/>
      <c r="BQ1506" s="6"/>
      <c r="BR1506" s="6"/>
      <c r="BS1506" s="6"/>
      <c r="BT1506" s="6"/>
      <c r="BU1506" s="6"/>
      <c r="BV1506" s="6"/>
      <c r="BW1506" s="6"/>
      <c r="BX1506" s="6"/>
      <c r="BY1506" s="6"/>
      <c r="BZ1506" s="6"/>
      <c r="CE1506" s="1" t="s">
        <v>3774</v>
      </c>
      <c r="CF1506" s="1" t="s">
        <v>543</v>
      </c>
    </row>
    <row r="1507" spans="63:84" ht="15" customHeight="1">
      <c r="BK1507" s="1"/>
      <c r="BO1507" s="6"/>
      <c r="BP1507" s="6"/>
      <c r="BQ1507" s="6"/>
      <c r="BR1507" s="6"/>
      <c r="BS1507" s="6"/>
      <c r="BT1507" s="6"/>
      <c r="BU1507" s="6"/>
      <c r="BV1507" s="6"/>
      <c r="BW1507" s="6"/>
      <c r="BX1507" s="6"/>
      <c r="BY1507" s="6"/>
      <c r="BZ1507" s="6"/>
      <c r="CE1507" s="1" t="s">
        <v>3775</v>
      </c>
      <c r="CF1507" s="1" t="s">
        <v>609</v>
      </c>
    </row>
    <row r="1508" spans="63:84" ht="15" customHeight="1">
      <c r="BK1508" s="1"/>
      <c r="BO1508" s="6"/>
      <c r="BP1508" s="6"/>
      <c r="BQ1508" s="6"/>
      <c r="BR1508" s="6"/>
      <c r="BS1508" s="6"/>
      <c r="BT1508" s="6"/>
      <c r="BU1508" s="6"/>
      <c r="BV1508" s="6"/>
      <c r="BW1508" s="6"/>
      <c r="BX1508" s="6"/>
      <c r="BY1508" s="6"/>
      <c r="BZ1508" s="6"/>
      <c r="CE1508" s="1" t="s">
        <v>543</v>
      </c>
      <c r="CF1508" s="1" t="s">
        <v>3776</v>
      </c>
    </row>
    <row r="1509" spans="63:84" ht="15" customHeight="1">
      <c r="BK1509" s="1"/>
      <c r="BO1509" s="6"/>
      <c r="BP1509" s="6"/>
      <c r="BQ1509" s="6"/>
      <c r="BR1509" s="6"/>
      <c r="BS1509" s="6"/>
      <c r="BT1509" s="6"/>
      <c r="BU1509" s="6"/>
      <c r="BV1509" s="6"/>
      <c r="BW1509" s="6"/>
      <c r="BX1509" s="6"/>
      <c r="BY1509" s="6"/>
      <c r="BZ1509" s="6"/>
      <c r="CE1509" s="1" t="s">
        <v>609</v>
      </c>
      <c r="CF1509" s="1" t="s">
        <v>3777</v>
      </c>
    </row>
    <row r="1510" spans="63:84" ht="15" customHeight="1">
      <c r="BK1510" s="1"/>
      <c r="BO1510" s="6"/>
      <c r="BP1510" s="6"/>
      <c r="BQ1510" s="6"/>
      <c r="BR1510" s="6"/>
      <c r="BS1510" s="6"/>
      <c r="BT1510" s="6"/>
      <c r="BU1510" s="6"/>
      <c r="BV1510" s="6"/>
      <c r="BW1510" s="6"/>
      <c r="BX1510" s="6"/>
      <c r="BY1510" s="6"/>
      <c r="BZ1510" s="6"/>
      <c r="CE1510" s="1" t="s">
        <v>3776</v>
      </c>
      <c r="CF1510" s="1" t="s">
        <v>3778</v>
      </c>
    </row>
    <row r="1511" spans="63:84" ht="15" customHeight="1">
      <c r="BK1511" s="1"/>
      <c r="BO1511" s="6"/>
      <c r="BP1511" s="6"/>
      <c r="BQ1511" s="6"/>
      <c r="BR1511" s="6"/>
      <c r="BS1511" s="6"/>
      <c r="BT1511" s="6"/>
      <c r="BU1511" s="6"/>
      <c r="BV1511" s="6"/>
      <c r="BW1511" s="6"/>
      <c r="BX1511" s="6"/>
      <c r="BY1511" s="6"/>
      <c r="BZ1511" s="6"/>
      <c r="CE1511" s="1" t="s">
        <v>3777</v>
      </c>
      <c r="CF1511" s="1" t="s">
        <v>3779</v>
      </c>
    </row>
    <row r="1512" spans="63:84" ht="15" customHeight="1">
      <c r="BK1512" s="1"/>
      <c r="BO1512" s="6"/>
      <c r="BP1512" s="6"/>
      <c r="BQ1512" s="6"/>
      <c r="BR1512" s="6"/>
      <c r="BS1512" s="6"/>
      <c r="BT1512" s="6"/>
      <c r="BU1512" s="6"/>
      <c r="BV1512" s="6"/>
      <c r="BW1512" s="6"/>
      <c r="BX1512" s="6"/>
      <c r="BY1512" s="6"/>
      <c r="BZ1512" s="6"/>
      <c r="CE1512" s="1" t="s">
        <v>3778</v>
      </c>
      <c r="CF1512" s="1" t="s">
        <v>3780</v>
      </c>
    </row>
    <row r="1513" spans="63:84" ht="15" customHeight="1">
      <c r="BK1513" s="1"/>
      <c r="BO1513" s="6"/>
      <c r="BP1513" s="6"/>
      <c r="BQ1513" s="6"/>
      <c r="BR1513" s="6"/>
      <c r="BS1513" s="6"/>
      <c r="BT1513" s="6"/>
      <c r="BU1513" s="6"/>
      <c r="BV1513" s="6"/>
      <c r="BW1513" s="6"/>
      <c r="BX1513" s="6"/>
      <c r="BY1513" s="6"/>
      <c r="BZ1513" s="6"/>
      <c r="CE1513" s="1" t="s">
        <v>3779</v>
      </c>
      <c r="CF1513" s="1" t="s">
        <v>3781</v>
      </c>
    </row>
    <row r="1514" spans="63:84" ht="15" customHeight="1">
      <c r="BK1514" s="1"/>
      <c r="BO1514" s="6"/>
      <c r="BP1514" s="6"/>
      <c r="BQ1514" s="6"/>
      <c r="BR1514" s="6"/>
      <c r="BS1514" s="6"/>
      <c r="BT1514" s="6"/>
      <c r="BU1514" s="6"/>
      <c r="BV1514" s="6"/>
      <c r="BW1514" s="6"/>
      <c r="BX1514" s="6"/>
      <c r="BY1514" s="6"/>
      <c r="BZ1514" s="6"/>
      <c r="CE1514" s="1" t="s">
        <v>3780</v>
      </c>
      <c r="CF1514" s="1" t="s">
        <v>3782</v>
      </c>
    </row>
    <row r="1515" spans="63:84" ht="15" customHeight="1">
      <c r="BK1515" s="1"/>
      <c r="BO1515" s="6"/>
      <c r="BP1515" s="6"/>
      <c r="BQ1515" s="6"/>
      <c r="BR1515" s="6"/>
      <c r="BS1515" s="6"/>
      <c r="BT1515" s="6"/>
      <c r="BU1515" s="6"/>
      <c r="BV1515" s="6"/>
      <c r="BW1515" s="6"/>
      <c r="BX1515" s="6"/>
      <c r="BY1515" s="6"/>
      <c r="BZ1515" s="6"/>
      <c r="CE1515" s="1" t="s">
        <v>3781</v>
      </c>
      <c r="CF1515" s="1" t="s">
        <v>3783</v>
      </c>
    </row>
    <row r="1516" spans="63:84" ht="15" customHeight="1">
      <c r="BK1516" s="1"/>
      <c r="BO1516" s="6"/>
      <c r="BP1516" s="6"/>
      <c r="BQ1516" s="6"/>
      <c r="BR1516" s="6"/>
      <c r="BS1516" s="6"/>
      <c r="BT1516" s="6"/>
      <c r="BU1516" s="6"/>
      <c r="BV1516" s="6"/>
      <c r="BW1516" s="6"/>
      <c r="BX1516" s="6"/>
      <c r="BY1516" s="6"/>
      <c r="BZ1516" s="6"/>
      <c r="CE1516" s="1" t="s">
        <v>3782</v>
      </c>
      <c r="CF1516" s="1" t="s">
        <v>3784</v>
      </c>
    </row>
    <row r="1517" spans="63:84" ht="15" customHeight="1">
      <c r="BK1517" s="1"/>
      <c r="BO1517" s="6"/>
      <c r="BP1517" s="6"/>
      <c r="BQ1517" s="6"/>
      <c r="BR1517" s="6"/>
      <c r="BS1517" s="6"/>
      <c r="BT1517" s="6"/>
      <c r="BU1517" s="6"/>
      <c r="BV1517" s="6"/>
      <c r="BW1517" s="6"/>
      <c r="BX1517" s="6"/>
      <c r="BY1517" s="6"/>
      <c r="BZ1517" s="6"/>
      <c r="CE1517" s="1" t="s">
        <v>3783</v>
      </c>
      <c r="CF1517" s="1" t="s">
        <v>3785</v>
      </c>
    </row>
    <row r="1518" spans="63:84" ht="15" customHeight="1">
      <c r="BK1518" s="1"/>
      <c r="BO1518" s="6"/>
      <c r="BP1518" s="6"/>
      <c r="BQ1518" s="6"/>
      <c r="BR1518" s="6"/>
      <c r="BS1518" s="6"/>
      <c r="BT1518" s="6"/>
      <c r="BU1518" s="6"/>
      <c r="BV1518" s="6"/>
      <c r="BW1518" s="6"/>
      <c r="BX1518" s="6"/>
      <c r="BY1518" s="6"/>
      <c r="BZ1518" s="6"/>
      <c r="CE1518" s="1" t="s">
        <v>3784</v>
      </c>
      <c r="CF1518" s="1" t="s">
        <v>3786</v>
      </c>
    </row>
    <row r="1519" spans="63:84" ht="15" customHeight="1">
      <c r="BK1519" s="1"/>
      <c r="BO1519" s="6"/>
      <c r="BP1519" s="6"/>
      <c r="BQ1519" s="6"/>
      <c r="BR1519" s="6"/>
      <c r="BS1519" s="6"/>
      <c r="BT1519" s="6"/>
      <c r="BU1519" s="6"/>
      <c r="BV1519" s="6"/>
      <c r="BW1519" s="6"/>
      <c r="BX1519" s="6"/>
      <c r="BY1519" s="6"/>
      <c r="BZ1519" s="6"/>
      <c r="CE1519" s="1" t="s">
        <v>3785</v>
      </c>
      <c r="CF1519" s="1" t="s">
        <v>3787</v>
      </c>
    </row>
    <row r="1520" spans="63:84" ht="15" customHeight="1">
      <c r="BK1520" s="1"/>
      <c r="BO1520" s="6"/>
      <c r="BP1520" s="6"/>
      <c r="BQ1520" s="6"/>
      <c r="BR1520" s="6"/>
      <c r="BS1520" s="6"/>
      <c r="BT1520" s="6"/>
      <c r="BU1520" s="6"/>
      <c r="BV1520" s="6"/>
      <c r="BW1520" s="6"/>
      <c r="BX1520" s="6"/>
      <c r="BY1520" s="6"/>
      <c r="BZ1520" s="6"/>
      <c r="CE1520" s="1" t="s">
        <v>3786</v>
      </c>
      <c r="CF1520" s="1" t="s">
        <v>3788</v>
      </c>
    </row>
    <row r="1521" spans="63:84" ht="15" customHeight="1">
      <c r="BK1521" s="1"/>
      <c r="BO1521" s="6"/>
      <c r="BP1521" s="6"/>
      <c r="BQ1521" s="6"/>
      <c r="BR1521" s="6"/>
      <c r="BS1521" s="6"/>
      <c r="BT1521" s="6"/>
      <c r="BU1521" s="6"/>
      <c r="BV1521" s="6"/>
      <c r="BW1521" s="6"/>
      <c r="BX1521" s="6"/>
      <c r="BY1521" s="6"/>
      <c r="BZ1521" s="6"/>
      <c r="CE1521" s="1" t="s">
        <v>3787</v>
      </c>
      <c r="CF1521" s="1" t="s">
        <v>3789</v>
      </c>
    </row>
    <row r="1522" spans="63:84" ht="15" customHeight="1">
      <c r="BK1522" s="1"/>
      <c r="BO1522" s="6"/>
      <c r="BP1522" s="6"/>
      <c r="BQ1522" s="6"/>
      <c r="BR1522" s="6"/>
      <c r="BS1522" s="6"/>
      <c r="BT1522" s="6"/>
      <c r="BU1522" s="6"/>
      <c r="BV1522" s="6"/>
      <c r="BW1522" s="6"/>
      <c r="BX1522" s="6"/>
      <c r="BY1522" s="6"/>
      <c r="BZ1522" s="6"/>
      <c r="CE1522" s="1" t="s">
        <v>3788</v>
      </c>
      <c r="CF1522" s="1" t="s">
        <v>3790</v>
      </c>
    </row>
    <row r="1523" spans="63:84" ht="15" customHeight="1">
      <c r="BK1523" s="1"/>
      <c r="BO1523" s="6"/>
      <c r="BP1523" s="6"/>
      <c r="BQ1523" s="6"/>
      <c r="BR1523" s="6"/>
      <c r="BS1523" s="6"/>
      <c r="BT1523" s="6"/>
      <c r="BU1523" s="6"/>
      <c r="BV1523" s="6"/>
      <c r="BW1523" s="6"/>
      <c r="BX1523" s="6"/>
      <c r="BY1523" s="6"/>
      <c r="BZ1523" s="6"/>
      <c r="CE1523" s="1" t="s">
        <v>3789</v>
      </c>
      <c r="CF1523" s="1" t="s">
        <v>3791</v>
      </c>
    </row>
    <row r="1524" spans="63:84" ht="15" customHeight="1">
      <c r="BK1524" s="1"/>
      <c r="BO1524" s="6"/>
      <c r="BP1524" s="6"/>
      <c r="BQ1524" s="6"/>
      <c r="BR1524" s="6"/>
      <c r="BS1524" s="6"/>
      <c r="BT1524" s="6"/>
      <c r="BU1524" s="6"/>
      <c r="BV1524" s="6"/>
      <c r="BW1524" s="6"/>
      <c r="BX1524" s="6"/>
      <c r="BY1524" s="6"/>
      <c r="BZ1524" s="6"/>
      <c r="CE1524" s="1" t="s">
        <v>3790</v>
      </c>
      <c r="CF1524" s="1" t="s">
        <v>3792</v>
      </c>
    </row>
    <row r="1525" spans="63:84" ht="15" customHeight="1">
      <c r="BK1525" s="1"/>
      <c r="BO1525" s="6"/>
      <c r="BP1525" s="6"/>
      <c r="BQ1525" s="6"/>
      <c r="BR1525" s="6"/>
      <c r="BS1525" s="6"/>
      <c r="BT1525" s="6"/>
      <c r="BU1525" s="6"/>
      <c r="BV1525" s="6"/>
      <c r="BW1525" s="6"/>
      <c r="BX1525" s="6"/>
      <c r="BY1525" s="6"/>
      <c r="BZ1525" s="6"/>
      <c r="CE1525" s="1" t="s">
        <v>3791</v>
      </c>
      <c r="CF1525" s="1" t="s">
        <v>3793</v>
      </c>
    </row>
    <row r="1526" spans="63:84" ht="15" customHeight="1">
      <c r="BK1526" s="1"/>
      <c r="BO1526" s="6"/>
      <c r="BP1526" s="6"/>
      <c r="BQ1526" s="6"/>
      <c r="BR1526" s="6"/>
      <c r="BS1526" s="6"/>
      <c r="BT1526" s="6"/>
      <c r="BU1526" s="6"/>
      <c r="BV1526" s="6"/>
      <c r="BW1526" s="6"/>
      <c r="BX1526" s="6"/>
      <c r="BY1526" s="6"/>
      <c r="BZ1526" s="6"/>
      <c r="CE1526" s="1" t="s">
        <v>3792</v>
      </c>
      <c r="CF1526" s="1" t="s">
        <v>3794</v>
      </c>
    </row>
    <row r="1527" spans="63:84" ht="15" customHeight="1">
      <c r="BK1527" s="1"/>
      <c r="BO1527" s="6"/>
      <c r="BP1527" s="6"/>
      <c r="BQ1527" s="6"/>
      <c r="BR1527" s="6"/>
      <c r="BS1527" s="6"/>
      <c r="BT1527" s="6"/>
      <c r="BU1527" s="6"/>
      <c r="BV1527" s="6"/>
      <c r="BW1527" s="6"/>
      <c r="BX1527" s="6"/>
      <c r="BY1527" s="6"/>
      <c r="BZ1527" s="6"/>
      <c r="CE1527" s="1" t="s">
        <v>3793</v>
      </c>
      <c r="CF1527" s="1" t="s">
        <v>3795</v>
      </c>
    </row>
    <row r="1528" spans="63:84" ht="15" customHeight="1">
      <c r="BK1528" s="1"/>
      <c r="BO1528" s="6"/>
      <c r="BP1528" s="6"/>
      <c r="BQ1528" s="6"/>
      <c r="BR1528" s="6"/>
      <c r="BS1528" s="6"/>
      <c r="BT1528" s="6"/>
      <c r="BU1528" s="6"/>
      <c r="BV1528" s="6"/>
      <c r="BW1528" s="6"/>
      <c r="BX1528" s="6"/>
      <c r="BY1528" s="6"/>
      <c r="BZ1528" s="6"/>
      <c r="CE1528" s="1" t="s">
        <v>3794</v>
      </c>
      <c r="CF1528" s="1" t="s">
        <v>3796</v>
      </c>
    </row>
    <row r="1529" spans="63:84" ht="15" customHeight="1">
      <c r="BK1529" s="1"/>
      <c r="BO1529" s="6"/>
      <c r="BP1529" s="6"/>
      <c r="BQ1529" s="6"/>
      <c r="BR1529" s="6"/>
      <c r="BS1529" s="6"/>
      <c r="BT1529" s="6"/>
      <c r="BU1529" s="6"/>
      <c r="BV1529" s="6"/>
      <c r="BW1529" s="6"/>
      <c r="BX1529" s="6"/>
      <c r="BY1529" s="6"/>
      <c r="BZ1529" s="6"/>
      <c r="CE1529" s="1" t="s">
        <v>3795</v>
      </c>
      <c r="CF1529" s="1" t="s">
        <v>3797</v>
      </c>
    </row>
    <row r="1530" spans="63:84" ht="15" customHeight="1">
      <c r="BK1530" s="1"/>
      <c r="BO1530" s="6"/>
      <c r="BP1530" s="6"/>
      <c r="BQ1530" s="6"/>
      <c r="BR1530" s="6"/>
      <c r="BS1530" s="6"/>
      <c r="BT1530" s="6"/>
      <c r="BU1530" s="6"/>
      <c r="BV1530" s="6"/>
      <c r="BW1530" s="6"/>
      <c r="BX1530" s="6"/>
      <c r="BY1530" s="6"/>
      <c r="BZ1530" s="6"/>
      <c r="CE1530" s="1" t="s">
        <v>3796</v>
      </c>
      <c r="CF1530" s="1" t="s">
        <v>3798</v>
      </c>
    </row>
    <row r="1531" spans="63:84" ht="15" customHeight="1">
      <c r="BK1531" s="1"/>
      <c r="BO1531" s="6"/>
      <c r="BP1531" s="6"/>
      <c r="BQ1531" s="6"/>
      <c r="BR1531" s="6"/>
      <c r="BS1531" s="6"/>
      <c r="BT1531" s="6"/>
      <c r="BU1531" s="6"/>
      <c r="BV1531" s="6"/>
      <c r="BW1531" s="6"/>
      <c r="BX1531" s="6"/>
      <c r="BY1531" s="6"/>
      <c r="BZ1531" s="6"/>
      <c r="CE1531" s="1" t="s">
        <v>3797</v>
      </c>
      <c r="CF1531" s="1" t="s">
        <v>3799</v>
      </c>
    </row>
    <row r="1532" spans="63:84" ht="15" customHeight="1">
      <c r="BK1532" s="1"/>
      <c r="BO1532" s="6"/>
      <c r="BP1532" s="6"/>
      <c r="BQ1532" s="6"/>
      <c r="BR1532" s="6"/>
      <c r="BS1532" s="6"/>
      <c r="BT1532" s="6"/>
      <c r="BU1532" s="6"/>
      <c r="BV1532" s="6"/>
      <c r="BW1532" s="6"/>
      <c r="BX1532" s="6"/>
      <c r="BY1532" s="6"/>
      <c r="BZ1532" s="6"/>
      <c r="CE1532" s="1" t="s">
        <v>3798</v>
      </c>
      <c r="CF1532" s="1" t="s">
        <v>3800</v>
      </c>
    </row>
    <row r="1533" spans="63:84" ht="15" customHeight="1">
      <c r="BK1533" s="1"/>
      <c r="BO1533" s="6"/>
      <c r="BP1533" s="6"/>
      <c r="BQ1533" s="6"/>
      <c r="BR1533" s="6"/>
      <c r="BS1533" s="6"/>
      <c r="BT1533" s="6"/>
      <c r="BU1533" s="6"/>
      <c r="BV1533" s="6"/>
      <c r="BW1533" s="6"/>
      <c r="BX1533" s="6"/>
      <c r="BY1533" s="6"/>
      <c r="BZ1533" s="6"/>
      <c r="CE1533" s="1" t="s">
        <v>3799</v>
      </c>
      <c r="CF1533" s="1" t="s">
        <v>3801</v>
      </c>
    </row>
    <row r="1534" spans="63:84" ht="15" customHeight="1">
      <c r="BK1534" s="1"/>
      <c r="BO1534" s="6"/>
      <c r="BP1534" s="6"/>
      <c r="BQ1534" s="6"/>
      <c r="BR1534" s="6"/>
      <c r="BS1534" s="6"/>
      <c r="BT1534" s="6"/>
      <c r="BU1534" s="6"/>
      <c r="BV1534" s="6"/>
      <c r="BW1534" s="6"/>
      <c r="BX1534" s="6"/>
      <c r="BY1534" s="6"/>
      <c r="BZ1534" s="6"/>
      <c r="CE1534" s="1" t="s">
        <v>3800</v>
      </c>
      <c r="CF1534" s="1" t="s">
        <v>3802</v>
      </c>
    </row>
    <row r="1535" spans="63:84" ht="15" customHeight="1">
      <c r="BK1535" s="1"/>
      <c r="BO1535" s="6"/>
      <c r="BP1535" s="6"/>
      <c r="BQ1535" s="6"/>
      <c r="BR1535" s="6"/>
      <c r="BS1535" s="6"/>
      <c r="BT1535" s="6"/>
      <c r="BU1535" s="6"/>
      <c r="BV1535" s="6"/>
      <c r="BW1535" s="6"/>
      <c r="BX1535" s="6"/>
      <c r="BY1535" s="6"/>
      <c r="BZ1535" s="6"/>
      <c r="CE1535" s="1" t="s">
        <v>3801</v>
      </c>
      <c r="CF1535" s="1" t="s">
        <v>3803</v>
      </c>
    </row>
    <row r="1536" spans="63:84" ht="15" customHeight="1">
      <c r="BK1536" s="1"/>
      <c r="BO1536" s="6"/>
      <c r="BP1536" s="6"/>
      <c r="BQ1536" s="6"/>
      <c r="BR1536" s="6"/>
      <c r="BS1536" s="6"/>
      <c r="BT1536" s="6"/>
      <c r="BU1536" s="6"/>
      <c r="BV1536" s="6"/>
      <c r="BW1536" s="6"/>
      <c r="BX1536" s="6"/>
      <c r="BY1536" s="6"/>
      <c r="BZ1536" s="6"/>
      <c r="CE1536" s="1" t="s">
        <v>3802</v>
      </c>
      <c r="CF1536" s="1" t="s">
        <v>3804</v>
      </c>
    </row>
    <row r="1537" spans="63:84" ht="15" customHeight="1">
      <c r="BK1537" s="1"/>
      <c r="BO1537" s="6"/>
      <c r="BP1537" s="6"/>
      <c r="BQ1537" s="6"/>
      <c r="BR1537" s="6"/>
      <c r="BS1537" s="6"/>
      <c r="BT1537" s="6"/>
      <c r="BU1537" s="6"/>
      <c r="BV1537" s="6"/>
      <c r="BW1537" s="6"/>
      <c r="BX1537" s="6"/>
      <c r="BY1537" s="6"/>
      <c r="BZ1537" s="6"/>
      <c r="CE1537" s="1" t="s">
        <v>3803</v>
      </c>
      <c r="CF1537" s="1" t="s">
        <v>3805</v>
      </c>
    </row>
    <row r="1538" spans="63:84" ht="15" customHeight="1">
      <c r="BK1538" s="1"/>
      <c r="BO1538" s="6"/>
      <c r="BP1538" s="6"/>
      <c r="BQ1538" s="6"/>
      <c r="BR1538" s="6"/>
      <c r="BS1538" s="6"/>
      <c r="BT1538" s="6"/>
      <c r="BU1538" s="6"/>
      <c r="BV1538" s="6"/>
      <c r="BW1538" s="6"/>
      <c r="BX1538" s="6"/>
      <c r="BY1538" s="6"/>
      <c r="BZ1538" s="6"/>
      <c r="CE1538" s="1" t="s">
        <v>3804</v>
      </c>
      <c r="CF1538" s="1" t="s">
        <v>543</v>
      </c>
    </row>
    <row r="1539" spans="63:84" ht="15" customHeight="1">
      <c r="BK1539" s="1"/>
      <c r="BO1539" s="6"/>
      <c r="BP1539" s="6"/>
      <c r="BQ1539" s="6"/>
      <c r="BR1539" s="6"/>
      <c r="BS1539" s="6"/>
      <c r="BT1539" s="6"/>
      <c r="BU1539" s="6"/>
      <c r="BV1539" s="6"/>
      <c r="BW1539" s="6"/>
      <c r="BX1539" s="6"/>
      <c r="BY1539" s="6"/>
      <c r="BZ1539" s="6"/>
      <c r="CE1539" s="1" t="s">
        <v>3805</v>
      </c>
      <c r="CF1539" s="1" t="s">
        <v>610</v>
      </c>
    </row>
    <row r="1540" spans="63:84" ht="15" customHeight="1">
      <c r="BK1540" s="1"/>
      <c r="BO1540" s="6"/>
      <c r="BP1540" s="6"/>
      <c r="BQ1540" s="6"/>
      <c r="BR1540" s="6"/>
      <c r="BS1540" s="6"/>
      <c r="BT1540" s="6"/>
      <c r="BU1540" s="6"/>
      <c r="BV1540" s="6"/>
      <c r="BW1540" s="6"/>
      <c r="BX1540" s="6"/>
      <c r="BY1540" s="6"/>
      <c r="BZ1540" s="6"/>
      <c r="CE1540" s="1" t="s">
        <v>543</v>
      </c>
      <c r="CF1540" s="1" t="s">
        <v>3806</v>
      </c>
    </row>
    <row r="1541" spans="63:84" ht="15" customHeight="1">
      <c r="BK1541" s="1"/>
      <c r="BO1541" s="6"/>
      <c r="BP1541" s="6"/>
      <c r="BQ1541" s="6"/>
      <c r="BR1541" s="6"/>
      <c r="BS1541" s="6"/>
      <c r="BT1541" s="6"/>
      <c r="BU1541" s="6"/>
      <c r="BV1541" s="6"/>
      <c r="BW1541" s="6"/>
      <c r="BX1541" s="6"/>
      <c r="BY1541" s="6"/>
      <c r="BZ1541" s="6"/>
      <c r="CE1541" s="1" t="s">
        <v>610</v>
      </c>
      <c r="CF1541" s="1" t="s">
        <v>3807</v>
      </c>
    </row>
    <row r="1542" spans="63:84" ht="15" customHeight="1">
      <c r="BK1542" s="1"/>
      <c r="BO1542" s="6"/>
      <c r="BP1542" s="6"/>
      <c r="BQ1542" s="6"/>
      <c r="BR1542" s="6"/>
      <c r="BS1542" s="6"/>
      <c r="BT1542" s="6"/>
      <c r="BU1542" s="6"/>
      <c r="BV1542" s="6"/>
      <c r="BW1542" s="6"/>
      <c r="BX1542" s="6"/>
      <c r="BY1542" s="6"/>
      <c r="BZ1542" s="6"/>
      <c r="CE1542" s="1" t="s">
        <v>3806</v>
      </c>
      <c r="CF1542" s="1" t="s">
        <v>3808</v>
      </c>
    </row>
    <row r="1543" spans="63:84" ht="15" customHeight="1">
      <c r="BK1543" s="1"/>
      <c r="BO1543" s="6"/>
      <c r="BP1543" s="6"/>
      <c r="BQ1543" s="6"/>
      <c r="BR1543" s="6"/>
      <c r="BS1543" s="6"/>
      <c r="BT1543" s="6"/>
      <c r="BU1543" s="6"/>
      <c r="BV1543" s="6"/>
      <c r="BW1543" s="6"/>
      <c r="BX1543" s="6"/>
      <c r="BY1543" s="6"/>
      <c r="BZ1543" s="6"/>
      <c r="CE1543" s="1" t="s">
        <v>3807</v>
      </c>
      <c r="CF1543" s="1" t="s">
        <v>3809</v>
      </c>
    </row>
    <row r="1544" spans="63:84" ht="15" customHeight="1">
      <c r="BK1544" s="1"/>
      <c r="BO1544" s="6"/>
      <c r="BP1544" s="6"/>
      <c r="BQ1544" s="6"/>
      <c r="BR1544" s="6"/>
      <c r="BS1544" s="6"/>
      <c r="BT1544" s="6"/>
      <c r="BU1544" s="6"/>
      <c r="BV1544" s="6"/>
      <c r="BW1544" s="6"/>
      <c r="BX1544" s="6"/>
      <c r="BY1544" s="6"/>
      <c r="BZ1544" s="6"/>
      <c r="CE1544" s="1" t="s">
        <v>3808</v>
      </c>
      <c r="CF1544" s="1" t="s">
        <v>3810</v>
      </c>
    </row>
    <row r="1545" spans="63:84" ht="15" customHeight="1">
      <c r="BK1545" s="1"/>
      <c r="BO1545" s="6"/>
      <c r="BP1545" s="6"/>
      <c r="BQ1545" s="6"/>
      <c r="BR1545" s="6"/>
      <c r="BS1545" s="6"/>
      <c r="BT1545" s="6"/>
      <c r="BU1545" s="6"/>
      <c r="BV1545" s="6"/>
      <c r="BW1545" s="6"/>
      <c r="BX1545" s="6"/>
      <c r="BY1545" s="6"/>
      <c r="BZ1545" s="6"/>
      <c r="CE1545" s="1" t="s">
        <v>3809</v>
      </c>
      <c r="CF1545" s="1" t="s">
        <v>3811</v>
      </c>
    </row>
    <row r="1546" spans="63:84" ht="15" customHeight="1">
      <c r="BK1546" s="1"/>
      <c r="BO1546" s="6"/>
      <c r="BP1546" s="6"/>
      <c r="BQ1546" s="6"/>
      <c r="BR1546" s="6"/>
      <c r="BS1546" s="6"/>
      <c r="BT1546" s="6"/>
      <c r="BU1546" s="6"/>
      <c r="BV1546" s="6"/>
      <c r="BW1546" s="6"/>
      <c r="BX1546" s="6"/>
      <c r="BY1546" s="6"/>
      <c r="BZ1546" s="6"/>
      <c r="CE1546" s="1" t="s">
        <v>3810</v>
      </c>
      <c r="CF1546" s="1" t="s">
        <v>3812</v>
      </c>
    </row>
    <row r="1547" spans="63:84" ht="15" customHeight="1">
      <c r="BK1547" s="1"/>
      <c r="BO1547" s="6"/>
      <c r="BP1547" s="6"/>
      <c r="BQ1547" s="6"/>
      <c r="BR1547" s="6"/>
      <c r="BS1547" s="6"/>
      <c r="BT1547" s="6"/>
      <c r="BU1547" s="6"/>
      <c r="BV1547" s="6"/>
      <c r="BW1547" s="6"/>
      <c r="BX1547" s="6"/>
      <c r="BY1547" s="6"/>
      <c r="BZ1547" s="6"/>
      <c r="CE1547" s="1" t="s">
        <v>3811</v>
      </c>
      <c r="CF1547" s="1" t="s">
        <v>3813</v>
      </c>
    </row>
    <row r="1548" spans="63:84" ht="15" customHeight="1">
      <c r="BK1548" s="1"/>
      <c r="BO1548" s="6"/>
      <c r="BP1548" s="6"/>
      <c r="BQ1548" s="6"/>
      <c r="BR1548" s="6"/>
      <c r="BS1548" s="6"/>
      <c r="BT1548" s="6"/>
      <c r="BU1548" s="6"/>
      <c r="BV1548" s="6"/>
      <c r="BW1548" s="6"/>
      <c r="BX1548" s="6"/>
      <c r="BY1548" s="6"/>
      <c r="BZ1548" s="6"/>
      <c r="CE1548" s="1" t="s">
        <v>3812</v>
      </c>
      <c r="CF1548" s="1" t="s">
        <v>3814</v>
      </c>
    </row>
    <row r="1549" spans="63:84" ht="15" customHeight="1">
      <c r="BK1549" s="1"/>
      <c r="BO1549" s="6"/>
      <c r="BP1549" s="6"/>
      <c r="BQ1549" s="6"/>
      <c r="BR1549" s="6"/>
      <c r="BS1549" s="6"/>
      <c r="BT1549" s="6"/>
      <c r="BU1549" s="6"/>
      <c r="BV1549" s="6"/>
      <c r="BW1549" s="6"/>
      <c r="BX1549" s="6"/>
      <c r="BY1549" s="6"/>
      <c r="BZ1549" s="6"/>
      <c r="CE1549" s="1" t="s">
        <v>3813</v>
      </c>
      <c r="CF1549" s="1" t="s">
        <v>3815</v>
      </c>
    </row>
    <row r="1550" spans="63:84" ht="15" customHeight="1">
      <c r="BK1550" s="1"/>
      <c r="BO1550" s="6"/>
      <c r="BP1550" s="6"/>
      <c r="BQ1550" s="6"/>
      <c r="BR1550" s="6"/>
      <c r="BS1550" s="6"/>
      <c r="BT1550" s="6"/>
      <c r="BU1550" s="6"/>
      <c r="BV1550" s="6"/>
      <c r="BW1550" s="6"/>
      <c r="BX1550" s="6"/>
      <c r="BY1550" s="6"/>
      <c r="BZ1550" s="6"/>
      <c r="CE1550" s="1" t="s">
        <v>3814</v>
      </c>
      <c r="CF1550" s="1" t="s">
        <v>3816</v>
      </c>
    </row>
    <row r="1551" spans="63:84" ht="15" customHeight="1">
      <c r="BK1551" s="1"/>
      <c r="BO1551" s="6"/>
      <c r="BP1551" s="6"/>
      <c r="BQ1551" s="6"/>
      <c r="BR1551" s="6"/>
      <c r="BS1551" s="6"/>
      <c r="BT1551" s="6"/>
      <c r="BU1551" s="6"/>
      <c r="BV1551" s="6"/>
      <c r="BW1551" s="6"/>
      <c r="BX1551" s="6"/>
      <c r="BY1551" s="6"/>
      <c r="BZ1551" s="6"/>
      <c r="CE1551" s="1" t="s">
        <v>3815</v>
      </c>
      <c r="CF1551" s="1" t="s">
        <v>3817</v>
      </c>
    </row>
    <row r="1552" spans="63:84" ht="15" customHeight="1">
      <c r="BK1552" s="1"/>
      <c r="BO1552" s="6"/>
      <c r="BP1552" s="6"/>
      <c r="BQ1552" s="6"/>
      <c r="BR1552" s="6"/>
      <c r="BS1552" s="6"/>
      <c r="BT1552" s="6"/>
      <c r="BU1552" s="6"/>
      <c r="BV1552" s="6"/>
      <c r="BW1552" s="6"/>
      <c r="BX1552" s="6"/>
      <c r="BY1552" s="6"/>
      <c r="BZ1552" s="6"/>
      <c r="CE1552" s="1" t="s">
        <v>3816</v>
      </c>
      <c r="CF1552" s="1" t="s">
        <v>3818</v>
      </c>
    </row>
    <row r="1553" spans="63:84" ht="15" customHeight="1">
      <c r="BK1553" s="1"/>
      <c r="BO1553" s="6"/>
      <c r="BP1553" s="6"/>
      <c r="BQ1553" s="6"/>
      <c r="BR1553" s="6"/>
      <c r="BS1553" s="6"/>
      <c r="BT1553" s="6"/>
      <c r="BU1553" s="6"/>
      <c r="BV1553" s="6"/>
      <c r="BW1553" s="6"/>
      <c r="BX1553" s="6"/>
      <c r="BY1553" s="6"/>
      <c r="BZ1553" s="6"/>
      <c r="CE1553" s="1" t="s">
        <v>3817</v>
      </c>
      <c r="CF1553" s="1" t="s">
        <v>3819</v>
      </c>
    </row>
    <row r="1554" spans="63:84" ht="15" customHeight="1">
      <c r="BK1554" s="1"/>
      <c r="BO1554" s="6"/>
      <c r="BP1554" s="6"/>
      <c r="BQ1554" s="6"/>
      <c r="BR1554" s="6"/>
      <c r="BS1554" s="6"/>
      <c r="BT1554" s="6"/>
      <c r="BU1554" s="6"/>
      <c r="BV1554" s="6"/>
      <c r="BW1554" s="6"/>
      <c r="BX1554" s="6"/>
      <c r="BY1554" s="6"/>
      <c r="BZ1554" s="6"/>
      <c r="CE1554" s="1" t="s">
        <v>3818</v>
      </c>
      <c r="CF1554" s="1" t="s">
        <v>3820</v>
      </c>
    </row>
    <row r="1555" spans="63:84" ht="15" customHeight="1">
      <c r="BK1555" s="1"/>
      <c r="BO1555" s="6"/>
      <c r="BP1555" s="6"/>
      <c r="BQ1555" s="6"/>
      <c r="BR1555" s="6"/>
      <c r="BS1555" s="6"/>
      <c r="BT1555" s="6"/>
      <c r="BU1555" s="6"/>
      <c r="BV1555" s="6"/>
      <c r="BW1555" s="6"/>
      <c r="BX1555" s="6"/>
      <c r="BY1555" s="6"/>
      <c r="BZ1555" s="6"/>
      <c r="CE1555" s="1" t="s">
        <v>3819</v>
      </c>
      <c r="CF1555" s="1" t="s">
        <v>3821</v>
      </c>
    </row>
    <row r="1556" spans="63:84" ht="15" customHeight="1">
      <c r="BK1556" s="1"/>
      <c r="BO1556" s="6"/>
      <c r="BP1556" s="6"/>
      <c r="BQ1556" s="6"/>
      <c r="BR1556" s="6"/>
      <c r="BS1556" s="6"/>
      <c r="BT1556" s="6"/>
      <c r="BU1556" s="6"/>
      <c r="BV1556" s="6"/>
      <c r="BW1556" s="6"/>
      <c r="BX1556" s="6"/>
      <c r="BY1556" s="6"/>
      <c r="BZ1556" s="6"/>
      <c r="CE1556" s="1" t="s">
        <v>3820</v>
      </c>
      <c r="CF1556" s="1" t="s">
        <v>3822</v>
      </c>
    </row>
    <row r="1557" spans="63:84" ht="15" customHeight="1">
      <c r="BK1557" s="1"/>
      <c r="BO1557" s="6"/>
      <c r="BP1557" s="6"/>
      <c r="BQ1557" s="6"/>
      <c r="BR1557" s="6"/>
      <c r="BS1557" s="6"/>
      <c r="BT1557" s="6"/>
      <c r="BU1557" s="6"/>
      <c r="BV1557" s="6"/>
      <c r="BW1557" s="6"/>
      <c r="BX1557" s="6"/>
      <c r="BY1557" s="6"/>
      <c r="BZ1557" s="6"/>
      <c r="CE1557" s="1" t="s">
        <v>3821</v>
      </c>
      <c r="CF1557" s="1" t="s">
        <v>3823</v>
      </c>
    </row>
    <row r="1558" spans="63:84" ht="15" customHeight="1">
      <c r="BK1558" s="1"/>
      <c r="BO1558" s="6"/>
      <c r="BP1558" s="6"/>
      <c r="BQ1558" s="6"/>
      <c r="BR1558" s="6"/>
      <c r="BS1558" s="6"/>
      <c r="BT1558" s="6"/>
      <c r="BU1558" s="6"/>
      <c r="BV1558" s="6"/>
      <c r="BW1558" s="6"/>
      <c r="BX1558" s="6"/>
      <c r="BY1558" s="6"/>
      <c r="BZ1558" s="6"/>
      <c r="CE1558" s="1" t="s">
        <v>3822</v>
      </c>
      <c r="CF1558" s="1" t="s">
        <v>3824</v>
      </c>
    </row>
    <row r="1559" spans="63:84" ht="15" customHeight="1">
      <c r="BK1559" s="1"/>
      <c r="BO1559" s="6"/>
      <c r="BP1559" s="6"/>
      <c r="BQ1559" s="6"/>
      <c r="BR1559" s="6"/>
      <c r="BS1559" s="6"/>
      <c r="BT1559" s="6"/>
      <c r="BU1559" s="6"/>
      <c r="BV1559" s="6"/>
      <c r="BW1559" s="6"/>
      <c r="BX1559" s="6"/>
      <c r="BY1559" s="6"/>
      <c r="BZ1559" s="6"/>
      <c r="CE1559" s="1" t="s">
        <v>3823</v>
      </c>
      <c r="CF1559" s="1" t="s">
        <v>543</v>
      </c>
    </row>
    <row r="1560" spans="63:84" ht="15" customHeight="1">
      <c r="BK1560" s="1"/>
      <c r="BO1560" s="6"/>
      <c r="BP1560" s="6"/>
      <c r="BQ1560" s="6"/>
      <c r="BR1560" s="6"/>
      <c r="BS1560" s="6"/>
      <c r="BT1560" s="6"/>
      <c r="BU1560" s="6"/>
      <c r="BV1560" s="6"/>
      <c r="BW1560" s="6"/>
      <c r="BX1560" s="6"/>
      <c r="BY1560" s="6"/>
      <c r="BZ1560" s="6"/>
      <c r="CE1560" s="1" t="s">
        <v>3824</v>
      </c>
      <c r="CF1560" s="1" t="s">
        <v>611</v>
      </c>
    </row>
    <row r="1561" spans="63:84" ht="15" customHeight="1">
      <c r="BK1561" s="1"/>
      <c r="BO1561" s="6"/>
      <c r="BP1561" s="6"/>
      <c r="BQ1561" s="6"/>
      <c r="BR1561" s="6"/>
      <c r="BS1561" s="6"/>
      <c r="BT1561" s="6"/>
      <c r="BU1561" s="6"/>
      <c r="BV1561" s="6"/>
      <c r="BW1561" s="6"/>
      <c r="BX1561" s="6"/>
      <c r="BY1561" s="6"/>
      <c r="BZ1561" s="6"/>
      <c r="CE1561" s="1" t="s">
        <v>543</v>
      </c>
      <c r="CF1561" s="1" t="s">
        <v>3825</v>
      </c>
    </row>
    <row r="1562" spans="63:84" ht="15" customHeight="1">
      <c r="BK1562" s="1"/>
      <c r="BO1562" s="6"/>
      <c r="BP1562" s="6"/>
      <c r="BQ1562" s="6"/>
      <c r="BR1562" s="6"/>
      <c r="BS1562" s="6"/>
      <c r="BT1562" s="6"/>
      <c r="BU1562" s="6"/>
      <c r="BV1562" s="6"/>
      <c r="BW1562" s="6"/>
      <c r="BX1562" s="6"/>
      <c r="BY1562" s="6"/>
      <c r="BZ1562" s="6"/>
      <c r="CE1562" s="1" t="s">
        <v>611</v>
      </c>
      <c r="CF1562" s="1" t="s">
        <v>3826</v>
      </c>
    </row>
    <row r="1563" spans="63:84" ht="15" customHeight="1">
      <c r="BK1563" s="1"/>
      <c r="BO1563" s="6"/>
      <c r="BP1563" s="6"/>
      <c r="BQ1563" s="6"/>
      <c r="BR1563" s="6"/>
      <c r="BS1563" s="6"/>
      <c r="BT1563" s="6"/>
      <c r="BU1563" s="6"/>
      <c r="BV1563" s="6"/>
      <c r="BW1563" s="6"/>
      <c r="BX1563" s="6"/>
      <c r="BY1563" s="6"/>
      <c r="BZ1563" s="6"/>
      <c r="CE1563" s="1" t="s">
        <v>3825</v>
      </c>
      <c r="CF1563" s="1" t="s">
        <v>3827</v>
      </c>
    </row>
    <row r="1564" spans="63:84" ht="15" customHeight="1">
      <c r="BK1564" s="1"/>
      <c r="BO1564" s="6"/>
      <c r="BP1564" s="6"/>
      <c r="BQ1564" s="6"/>
      <c r="BR1564" s="6"/>
      <c r="BS1564" s="6"/>
      <c r="BT1564" s="6"/>
      <c r="BU1564" s="6"/>
      <c r="BV1564" s="6"/>
      <c r="BW1564" s="6"/>
      <c r="BX1564" s="6"/>
      <c r="BY1564" s="6"/>
      <c r="BZ1564" s="6"/>
      <c r="CE1564" s="1" t="s">
        <v>3826</v>
      </c>
      <c r="CF1564" s="1" t="s">
        <v>3828</v>
      </c>
    </row>
    <row r="1565" spans="63:84" ht="15" customHeight="1">
      <c r="BK1565" s="1"/>
      <c r="BO1565" s="6"/>
      <c r="BP1565" s="6"/>
      <c r="BQ1565" s="6"/>
      <c r="BR1565" s="6"/>
      <c r="BS1565" s="6"/>
      <c r="BT1565" s="6"/>
      <c r="BU1565" s="6"/>
      <c r="BV1565" s="6"/>
      <c r="BW1565" s="6"/>
      <c r="BX1565" s="6"/>
      <c r="BY1565" s="6"/>
      <c r="BZ1565" s="6"/>
      <c r="CE1565" s="1" t="s">
        <v>3827</v>
      </c>
      <c r="CF1565" s="1" t="s">
        <v>3829</v>
      </c>
    </row>
    <row r="1566" spans="63:84" ht="15" customHeight="1">
      <c r="BK1566" s="1"/>
      <c r="BO1566" s="6"/>
      <c r="BP1566" s="6"/>
      <c r="BQ1566" s="6"/>
      <c r="BR1566" s="6"/>
      <c r="BS1566" s="6"/>
      <c r="BT1566" s="6"/>
      <c r="BU1566" s="6"/>
      <c r="BV1566" s="6"/>
      <c r="BW1566" s="6"/>
      <c r="BX1566" s="6"/>
      <c r="BY1566" s="6"/>
      <c r="BZ1566" s="6"/>
      <c r="CE1566" s="1" t="s">
        <v>3828</v>
      </c>
      <c r="CF1566" s="1" t="s">
        <v>3830</v>
      </c>
    </row>
    <row r="1567" spans="63:84" ht="15" customHeight="1">
      <c r="BK1567" s="1"/>
      <c r="BO1567" s="6"/>
      <c r="BP1567" s="6"/>
      <c r="BQ1567" s="6"/>
      <c r="BR1567" s="6"/>
      <c r="BS1567" s="6"/>
      <c r="BT1567" s="6"/>
      <c r="BU1567" s="6"/>
      <c r="BV1567" s="6"/>
      <c r="BW1567" s="6"/>
      <c r="BX1567" s="6"/>
      <c r="BY1567" s="6"/>
      <c r="BZ1567" s="6"/>
      <c r="CE1567" s="1" t="s">
        <v>3829</v>
      </c>
      <c r="CF1567" s="1" t="s">
        <v>3831</v>
      </c>
    </row>
    <row r="1568" spans="63:84" ht="15" customHeight="1">
      <c r="BK1568" s="1"/>
      <c r="BO1568" s="6"/>
      <c r="BP1568" s="6"/>
      <c r="BQ1568" s="6"/>
      <c r="BR1568" s="6"/>
      <c r="BS1568" s="6"/>
      <c r="BT1568" s="6"/>
      <c r="BU1568" s="6"/>
      <c r="BV1568" s="6"/>
      <c r="BW1568" s="6"/>
      <c r="BX1568" s="6"/>
      <c r="BY1568" s="6"/>
      <c r="BZ1568" s="6"/>
      <c r="CE1568" s="1" t="s">
        <v>3830</v>
      </c>
      <c r="CF1568" s="1" t="s">
        <v>3832</v>
      </c>
    </row>
    <row r="1569" spans="63:84" ht="15" customHeight="1">
      <c r="BK1569" s="1"/>
      <c r="BO1569" s="6"/>
      <c r="BP1569" s="6"/>
      <c r="BQ1569" s="6"/>
      <c r="BR1569" s="6"/>
      <c r="BS1569" s="6"/>
      <c r="BT1569" s="6"/>
      <c r="BU1569" s="6"/>
      <c r="BV1569" s="6"/>
      <c r="BW1569" s="6"/>
      <c r="BX1569" s="6"/>
      <c r="BY1569" s="6"/>
      <c r="BZ1569" s="6"/>
      <c r="CE1569" s="1" t="s">
        <v>3831</v>
      </c>
      <c r="CF1569" s="1" t="s">
        <v>3833</v>
      </c>
    </row>
    <row r="1570" spans="63:84" ht="15" customHeight="1">
      <c r="BK1570" s="1"/>
      <c r="BO1570" s="6"/>
      <c r="BP1570" s="6"/>
      <c r="BQ1570" s="6"/>
      <c r="BR1570" s="6"/>
      <c r="BS1570" s="6"/>
      <c r="BT1570" s="6"/>
      <c r="BU1570" s="6"/>
      <c r="BV1570" s="6"/>
      <c r="BW1570" s="6"/>
      <c r="BX1570" s="6"/>
      <c r="BY1570" s="6"/>
      <c r="BZ1570" s="6"/>
      <c r="CE1570" s="1" t="s">
        <v>3832</v>
      </c>
      <c r="CF1570" s="1" t="s">
        <v>3834</v>
      </c>
    </row>
    <row r="1571" spans="63:84" ht="15" customHeight="1">
      <c r="BK1571" s="1"/>
      <c r="BO1571" s="6"/>
      <c r="BP1571" s="6"/>
      <c r="BQ1571" s="6"/>
      <c r="BR1571" s="6"/>
      <c r="BS1571" s="6"/>
      <c r="BT1571" s="6"/>
      <c r="BU1571" s="6"/>
      <c r="BV1571" s="6"/>
      <c r="BW1571" s="6"/>
      <c r="BX1571" s="6"/>
      <c r="BY1571" s="6"/>
      <c r="BZ1571" s="6"/>
      <c r="CE1571" s="1" t="s">
        <v>3833</v>
      </c>
      <c r="CF1571" s="1" t="s">
        <v>3835</v>
      </c>
    </row>
    <row r="1572" spans="63:84" ht="15" customHeight="1">
      <c r="BK1572" s="1"/>
      <c r="BO1572" s="6"/>
      <c r="BP1572" s="6"/>
      <c r="BQ1572" s="6"/>
      <c r="BR1572" s="6"/>
      <c r="BS1572" s="6"/>
      <c r="BT1572" s="6"/>
      <c r="BU1572" s="6"/>
      <c r="BV1572" s="6"/>
      <c r="BW1572" s="6"/>
      <c r="BX1572" s="6"/>
      <c r="BY1572" s="6"/>
      <c r="BZ1572" s="6"/>
      <c r="CE1572" s="1" t="s">
        <v>3834</v>
      </c>
      <c r="CF1572" s="1" t="s">
        <v>3836</v>
      </c>
    </row>
    <row r="1573" spans="63:84" ht="15" customHeight="1">
      <c r="BK1573" s="1"/>
      <c r="BO1573" s="6"/>
      <c r="BP1573" s="6"/>
      <c r="BQ1573" s="6"/>
      <c r="BR1573" s="6"/>
      <c r="BS1573" s="6"/>
      <c r="BT1573" s="6"/>
      <c r="BU1573" s="6"/>
      <c r="BV1573" s="6"/>
      <c r="BW1573" s="6"/>
      <c r="BX1573" s="6"/>
      <c r="BY1573" s="6"/>
      <c r="BZ1573" s="6"/>
      <c r="CE1573" s="1" t="s">
        <v>3835</v>
      </c>
      <c r="CF1573" s="1" t="s">
        <v>3837</v>
      </c>
    </row>
    <row r="1574" spans="63:84" ht="15" customHeight="1">
      <c r="BK1574" s="1"/>
      <c r="BO1574" s="6"/>
      <c r="BP1574" s="6"/>
      <c r="BQ1574" s="6"/>
      <c r="BR1574" s="6"/>
      <c r="BS1574" s="6"/>
      <c r="BT1574" s="6"/>
      <c r="BU1574" s="6"/>
      <c r="BV1574" s="6"/>
      <c r="BW1574" s="6"/>
      <c r="BX1574" s="6"/>
      <c r="BY1574" s="6"/>
      <c r="BZ1574" s="6"/>
      <c r="CE1574" s="1" t="s">
        <v>3836</v>
      </c>
      <c r="CF1574" s="1" t="s">
        <v>3838</v>
      </c>
    </row>
    <row r="1575" spans="63:84" ht="15" customHeight="1">
      <c r="BK1575" s="1"/>
      <c r="BO1575" s="6"/>
      <c r="BP1575" s="6"/>
      <c r="BQ1575" s="6"/>
      <c r="BR1575" s="6"/>
      <c r="BS1575" s="6"/>
      <c r="BT1575" s="6"/>
      <c r="BU1575" s="6"/>
      <c r="BV1575" s="6"/>
      <c r="BW1575" s="6"/>
      <c r="BX1575" s="6"/>
      <c r="BY1575" s="6"/>
      <c r="BZ1575" s="6"/>
      <c r="CE1575" s="1" t="s">
        <v>3837</v>
      </c>
      <c r="CF1575" s="1" t="s">
        <v>3839</v>
      </c>
    </row>
    <row r="1576" spans="63:84" ht="15" customHeight="1">
      <c r="BK1576" s="1"/>
      <c r="BO1576" s="6"/>
      <c r="BP1576" s="6"/>
      <c r="BQ1576" s="6"/>
      <c r="BR1576" s="6"/>
      <c r="BS1576" s="6"/>
      <c r="BT1576" s="6"/>
      <c r="BU1576" s="6"/>
      <c r="BV1576" s="6"/>
      <c r="BW1576" s="6"/>
      <c r="BX1576" s="6"/>
      <c r="BY1576" s="6"/>
      <c r="BZ1576" s="6"/>
      <c r="CE1576" s="1" t="s">
        <v>3838</v>
      </c>
      <c r="CF1576" s="1" t="s">
        <v>3840</v>
      </c>
    </row>
    <row r="1577" spans="63:84" ht="15" customHeight="1">
      <c r="BK1577" s="1"/>
      <c r="BO1577" s="6"/>
      <c r="BP1577" s="6"/>
      <c r="BQ1577" s="6"/>
      <c r="BR1577" s="6"/>
      <c r="BS1577" s="6"/>
      <c r="BT1577" s="6"/>
      <c r="BU1577" s="6"/>
      <c r="BV1577" s="6"/>
      <c r="BW1577" s="6"/>
      <c r="BX1577" s="6"/>
      <c r="BY1577" s="6"/>
      <c r="BZ1577" s="6"/>
      <c r="CE1577" s="1" t="s">
        <v>3839</v>
      </c>
      <c r="CF1577" s="1" t="s">
        <v>3841</v>
      </c>
    </row>
    <row r="1578" spans="63:84" ht="15" customHeight="1">
      <c r="BK1578" s="1"/>
      <c r="BO1578" s="6"/>
      <c r="BP1578" s="6"/>
      <c r="BQ1578" s="6"/>
      <c r="BR1578" s="6"/>
      <c r="BS1578" s="6"/>
      <c r="BT1578" s="6"/>
      <c r="BU1578" s="6"/>
      <c r="BV1578" s="6"/>
      <c r="BW1578" s="6"/>
      <c r="BX1578" s="6"/>
      <c r="BY1578" s="6"/>
      <c r="BZ1578" s="6"/>
      <c r="CE1578" s="1" t="s">
        <v>3840</v>
      </c>
      <c r="CF1578" s="1" t="s">
        <v>3842</v>
      </c>
    </row>
    <row r="1579" spans="63:84" ht="15" customHeight="1">
      <c r="BK1579" s="1"/>
      <c r="BO1579" s="6"/>
      <c r="BP1579" s="6"/>
      <c r="BQ1579" s="6"/>
      <c r="BR1579" s="6"/>
      <c r="BS1579" s="6"/>
      <c r="BT1579" s="6"/>
      <c r="BU1579" s="6"/>
      <c r="BV1579" s="6"/>
      <c r="BW1579" s="6"/>
      <c r="BX1579" s="6"/>
      <c r="BY1579" s="6"/>
      <c r="BZ1579" s="6"/>
      <c r="CE1579" s="1" t="s">
        <v>3841</v>
      </c>
      <c r="CF1579" s="1" t="s">
        <v>3843</v>
      </c>
    </row>
    <row r="1580" spans="63:84" ht="15" customHeight="1">
      <c r="BK1580" s="1"/>
      <c r="BO1580" s="6"/>
      <c r="BP1580" s="6"/>
      <c r="BQ1580" s="6"/>
      <c r="BR1580" s="6"/>
      <c r="BS1580" s="6"/>
      <c r="BT1580" s="6"/>
      <c r="BU1580" s="6"/>
      <c r="BV1580" s="6"/>
      <c r="BW1580" s="6"/>
      <c r="BX1580" s="6"/>
      <c r="BY1580" s="6"/>
      <c r="BZ1580" s="6"/>
      <c r="CE1580" s="1" t="s">
        <v>3842</v>
      </c>
      <c r="CF1580" s="1" t="s">
        <v>543</v>
      </c>
    </row>
    <row r="1581" spans="63:84" ht="15" customHeight="1">
      <c r="BK1581" s="1"/>
      <c r="BO1581" s="6"/>
      <c r="BP1581" s="6"/>
      <c r="BQ1581" s="6"/>
      <c r="BR1581" s="6"/>
      <c r="BS1581" s="6"/>
      <c r="BT1581" s="6"/>
      <c r="BU1581" s="6"/>
      <c r="BV1581" s="6"/>
      <c r="BW1581" s="6"/>
      <c r="BX1581" s="6"/>
      <c r="BY1581" s="6"/>
      <c r="BZ1581" s="6"/>
      <c r="CE1581" s="1" t="s">
        <v>3843</v>
      </c>
      <c r="CF1581" s="1" t="s">
        <v>612</v>
      </c>
    </row>
    <row r="1582" spans="63:84" ht="15" customHeight="1">
      <c r="BK1582" s="1"/>
      <c r="BO1582" s="6"/>
      <c r="BP1582" s="6"/>
      <c r="BQ1582" s="6"/>
      <c r="BR1582" s="6"/>
      <c r="BS1582" s="6"/>
      <c r="BT1582" s="6"/>
      <c r="BU1582" s="6"/>
      <c r="BV1582" s="6"/>
      <c r="BW1582" s="6"/>
      <c r="BX1582" s="6"/>
      <c r="BY1582" s="6"/>
      <c r="BZ1582" s="6"/>
      <c r="CE1582" s="1" t="s">
        <v>543</v>
      </c>
      <c r="CF1582" s="1" t="s">
        <v>3844</v>
      </c>
    </row>
    <row r="1583" spans="63:84" ht="15" customHeight="1">
      <c r="BK1583" s="1"/>
      <c r="BO1583" s="6"/>
      <c r="BP1583" s="6"/>
      <c r="BQ1583" s="6"/>
      <c r="BR1583" s="6"/>
      <c r="BS1583" s="6"/>
      <c r="BT1583" s="6"/>
      <c r="BU1583" s="6"/>
      <c r="BV1583" s="6"/>
      <c r="BW1583" s="6"/>
      <c r="BX1583" s="6"/>
      <c r="BY1583" s="6"/>
      <c r="BZ1583" s="6"/>
      <c r="CE1583" s="1" t="s">
        <v>612</v>
      </c>
      <c r="CF1583" s="1" t="s">
        <v>3845</v>
      </c>
    </row>
    <row r="1584" spans="63:84" ht="15" customHeight="1">
      <c r="BK1584" s="1"/>
      <c r="BO1584" s="6"/>
      <c r="BP1584" s="6"/>
      <c r="BQ1584" s="6"/>
      <c r="BR1584" s="6"/>
      <c r="BS1584" s="6"/>
      <c r="BT1584" s="6"/>
      <c r="BU1584" s="6"/>
      <c r="BV1584" s="6"/>
      <c r="BW1584" s="6"/>
      <c r="BX1584" s="6"/>
      <c r="BY1584" s="6"/>
      <c r="BZ1584" s="6"/>
      <c r="CE1584" s="1" t="s">
        <v>3844</v>
      </c>
      <c r="CF1584" s="1" t="s">
        <v>3846</v>
      </c>
    </row>
    <row r="1585" spans="63:84" ht="15" customHeight="1">
      <c r="BK1585" s="1"/>
      <c r="BO1585" s="6"/>
      <c r="BP1585" s="6"/>
      <c r="BQ1585" s="6"/>
      <c r="BR1585" s="6"/>
      <c r="BS1585" s="6"/>
      <c r="BT1585" s="6"/>
      <c r="BU1585" s="6"/>
      <c r="BV1585" s="6"/>
      <c r="BW1585" s="6"/>
      <c r="BX1585" s="6"/>
      <c r="BY1585" s="6"/>
      <c r="BZ1585" s="6"/>
      <c r="CE1585" s="1" t="s">
        <v>3845</v>
      </c>
      <c r="CF1585" s="1" t="s">
        <v>3847</v>
      </c>
    </row>
    <row r="1586" spans="63:84" ht="15" customHeight="1">
      <c r="BK1586" s="1"/>
      <c r="BO1586" s="6"/>
      <c r="BP1586" s="6"/>
      <c r="BQ1586" s="6"/>
      <c r="BR1586" s="6"/>
      <c r="BS1586" s="6"/>
      <c r="BT1586" s="6"/>
      <c r="BU1586" s="6"/>
      <c r="BV1586" s="6"/>
      <c r="BW1586" s="6"/>
      <c r="BX1586" s="6"/>
      <c r="BY1586" s="6"/>
      <c r="BZ1586" s="6"/>
      <c r="CE1586" s="1" t="s">
        <v>3846</v>
      </c>
      <c r="CF1586" s="1" t="s">
        <v>3848</v>
      </c>
    </row>
    <row r="1587" spans="63:84" ht="15" customHeight="1">
      <c r="BK1587" s="1"/>
      <c r="BO1587" s="6"/>
      <c r="BP1587" s="6"/>
      <c r="BQ1587" s="6"/>
      <c r="BR1587" s="6"/>
      <c r="BS1587" s="6"/>
      <c r="BT1587" s="6"/>
      <c r="BU1587" s="6"/>
      <c r="BV1587" s="6"/>
      <c r="BW1587" s="6"/>
      <c r="BX1587" s="6"/>
      <c r="BY1587" s="6"/>
      <c r="BZ1587" s="6"/>
      <c r="CE1587" s="1" t="s">
        <v>3847</v>
      </c>
      <c r="CF1587" s="1" t="s">
        <v>3849</v>
      </c>
    </row>
    <row r="1588" spans="63:84" ht="15" customHeight="1">
      <c r="BK1588" s="1"/>
      <c r="BO1588" s="6"/>
      <c r="BP1588" s="6"/>
      <c r="BQ1588" s="6"/>
      <c r="BR1588" s="6"/>
      <c r="BS1588" s="6"/>
      <c r="BT1588" s="6"/>
      <c r="BU1588" s="6"/>
      <c r="BV1588" s="6"/>
      <c r="BW1588" s="6"/>
      <c r="BX1588" s="6"/>
      <c r="BY1588" s="6"/>
      <c r="BZ1588" s="6"/>
      <c r="CE1588" s="1" t="s">
        <v>3848</v>
      </c>
      <c r="CF1588" s="1" t="s">
        <v>3850</v>
      </c>
    </row>
    <row r="1589" spans="63:84" ht="15" customHeight="1">
      <c r="BK1589" s="1"/>
      <c r="BO1589" s="6"/>
      <c r="BP1589" s="6"/>
      <c r="BQ1589" s="6"/>
      <c r="BR1589" s="6"/>
      <c r="BS1589" s="6"/>
      <c r="BT1589" s="6"/>
      <c r="BU1589" s="6"/>
      <c r="BV1589" s="6"/>
      <c r="BW1589" s="6"/>
      <c r="BX1589" s="6"/>
      <c r="BY1589" s="6"/>
      <c r="BZ1589" s="6"/>
      <c r="CE1589" s="1" t="s">
        <v>3849</v>
      </c>
      <c r="CF1589" s="1" t="s">
        <v>3851</v>
      </c>
    </row>
    <row r="1590" spans="63:84" ht="15" customHeight="1">
      <c r="BK1590" s="1"/>
      <c r="BO1590" s="6"/>
      <c r="BP1590" s="6"/>
      <c r="BQ1590" s="6"/>
      <c r="BR1590" s="6"/>
      <c r="BS1590" s="6"/>
      <c r="BT1590" s="6"/>
      <c r="BU1590" s="6"/>
      <c r="BV1590" s="6"/>
      <c r="BW1590" s="6"/>
      <c r="BX1590" s="6"/>
      <c r="BY1590" s="6"/>
      <c r="BZ1590" s="6"/>
      <c r="CE1590" s="1" t="s">
        <v>3850</v>
      </c>
      <c r="CF1590" s="1" t="s">
        <v>3852</v>
      </c>
    </row>
    <row r="1591" spans="63:84" ht="15" customHeight="1">
      <c r="BK1591" s="1"/>
      <c r="BO1591" s="6"/>
      <c r="BP1591" s="6"/>
      <c r="BQ1591" s="6"/>
      <c r="BR1591" s="6"/>
      <c r="BS1591" s="6"/>
      <c r="BT1591" s="6"/>
      <c r="BU1591" s="6"/>
      <c r="BV1591" s="6"/>
      <c r="BW1591" s="6"/>
      <c r="BX1591" s="6"/>
      <c r="BY1591" s="6"/>
      <c r="BZ1591" s="6"/>
      <c r="CE1591" s="1" t="s">
        <v>3851</v>
      </c>
      <c r="CF1591" s="1" t="s">
        <v>3853</v>
      </c>
    </row>
    <row r="1592" spans="63:84" ht="15" customHeight="1">
      <c r="BK1592" s="1"/>
      <c r="BO1592" s="6"/>
      <c r="BP1592" s="6"/>
      <c r="BQ1592" s="6"/>
      <c r="BR1592" s="6"/>
      <c r="BS1592" s="6"/>
      <c r="BT1592" s="6"/>
      <c r="BU1592" s="6"/>
      <c r="BV1592" s="6"/>
      <c r="BW1592" s="6"/>
      <c r="BX1592" s="6"/>
      <c r="BY1592" s="6"/>
      <c r="BZ1592" s="6"/>
      <c r="CE1592" s="1" t="s">
        <v>3852</v>
      </c>
      <c r="CF1592" s="1" t="s">
        <v>3854</v>
      </c>
    </row>
    <row r="1593" spans="63:84" ht="15" customHeight="1">
      <c r="BK1593" s="1"/>
      <c r="BO1593" s="6"/>
      <c r="BP1593" s="6"/>
      <c r="BQ1593" s="6"/>
      <c r="BR1593" s="6"/>
      <c r="BS1593" s="6"/>
      <c r="BT1593" s="6"/>
      <c r="BU1593" s="6"/>
      <c r="BV1593" s="6"/>
      <c r="BW1593" s="6"/>
      <c r="BX1593" s="6"/>
      <c r="BY1593" s="6"/>
      <c r="BZ1593" s="6"/>
      <c r="CE1593" s="1" t="s">
        <v>3853</v>
      </c>
      <c r="CF1593" s="1" t="s">
        <v>3855</v>
      </c>
    </row>
    <row r="1594" spans="63:84" ht="15" customHeight="1">
      <c r="BK1594" s="1"/>
      <c r="BO1594" s="6"/>
      <c r="BP1594" s="6"/>
      <c r="BQ1594" s="6"/>
      <c r="BR1594" s="6"/>
      <c r="BS1594" s="6"/>
      <c r="BT1594" s="6"/>
      <c r="BU1594" s="6"/>
      <c r="BV1594" s="6"/>
      <c r="BW1594" s="6"/>
      <c r="BX1594" s="6"/>
      <c r="BY1594" s="6"/>
      <c r="BZ1594" s="6"/>
      <c r="CE1594" s="1" t="s">
        <v>3854</v>
      </c>
      <c r="CF1594" s="1" t="s">
        <v>3856</v>
      </c>
    </row>
    <row r="1595" spans="63:84" ht="15" customHeight="1">
      <c r="BK1595" s="1"/>
      <c r="BO1595" s="6"/>
      <c r="BP1595" s="6"/>
      <c r="BQ1595" s="6"/>
      <c r="BR1595" s="6"/>
      <c r="BS1595" s="6"/>
      <c r="BT1595" s="6"/>
      <c r="BU1595" s="6"/>
      <c r="BV1595" s="6"/>
      <c r="BW1595" s="6"/>
      <c r="BX1595" s="6"/>
      <c r="BY1595" s="6"/>
      <c r="BZ1595" s="6"/>
      <c r="CE1595" s="1" t="s">
        <v>3855</v>
      </c>
      <c r="CF1595" s="1" t="s">
        <v>3857</v>
      </c>
    </row>
    <row r="1596" spans="63:84" ht="15" customHeight="1">
      <c r="BK1596" s="1"/>
      <c r="BO1596" s="6"/>
      <c r="BP1596" s="6"/>
      <c r="BQ1596" s="6"/>
      <c r="BR1596" s="6"/>
      <c r="BS1596" s="6"/>
      <c r="BT1596" s="6"/>
      <c r="BU1596" s="6"/>
      <c r="BV1596" s="6"/>
      <c r="BW1596" s="6"/>
      <c r="BX1596" s="6"/>
      <c r="BY1596" s="6"/>
      <c r="BZ1596" s="6"/>
      <c r="CE1596" s="1" t="s">
        <v>3856</v>
      </c>
      <c r="CF1596" s="1" t="s">
        <v>3858</v>
      </c>
    </row>
    <row r="1597" spans="63:84" ht="15" customHeight="1">
      <c r="BK1597" s="1"/>
      <c r="BO1597" s="6"/>
      <c r="BP1597" s="6"/>
      <c r="BQ1597" s="6"/>
      <c r="BR1597" s="6"/>
      <c r="BS1597" s="6"/>
      <c r="BT1597" s="6"/>
      <c r="BU1597" s="6"/>
      <c r="BV1597" s="6"/>
      <c r="BW1597" s="6"/>
      <c r="BX1597" s="6"/>
      <c r="BY1597" s="6"/>
      <c r="BZ1597" s="6"/>
      <c r="CE1597" s="1" t="s">
        <v>3857</v>
      </c>
      <c r="CF1597" s="1" t="s">
        <v>3859</v>
      </c>
    </row>
    <row r="1598" spans="63:84" ht="15" customHeight="1">
      <c r="BK1598" s="1"/>
      <c r="BO1598" s="6"/>
      <c r="BP1598" s="6"/>
      <c r="BQ1598" s="6"/>
      <c r="BR1598" s="6"/>
      <c r="BS1598" s="6"/>
      <c r="BT1598" s="6"/>
      <c r="BU1598" s="6"/>
      <c r="BV1598" s="6"/>
      <c r="BW1598" s="6"/>
      <c r="BX1598" s="6"/>
      <c r="BY1598" s="6"/>
      <c r="BZ1598" s="6"/>
      <c r="CE1598" s="1" t="s">
        <v>3858</v>
      </c>
      <c r="CF1598" s="1" t="s">
        <v>3860</v>
      </c>
    </row>
    <row r="1599" spans="63:84" ht="15" customHeight="1">
      <c r="BK1599" s="1"/>
      <c r="BO1599" s="6"/>
      <c r="BP1599" s="6"/>
      <c r="BQ1599" s="6"/>
      <c r="BR1599" s="6"/>
      <c r="BS1599" s="6"/>
      <c r="BT1599" s="6"/>
      <c r="BU1599" s="6"/>
      <c r="BV1599" s="6"/>
      <c r="BW1599" s="6"/>
      <c r="BX1599" s="6"/>
      <c r="BY1599" s="6"/>
      <c r="BZ1599" s="6"/>
      <c r="CE1599" s="1" t="s">
        <v>3859</v>
      </c>
      <c r="CF1599" s="1" t="s">
        <v>3861</v>
      </c>
    </row>
    <row r="1600" spans="63:84" ht="15" customHeight="1">
      <c r="BK1600" s="1"/>
      <c r="BO1600" s="6"/>
      <c r="BP1600" s="6"/>
      <c r="BQ1600" s="6"/>
      <c r="BR1600" s="6"/>
      <c r="BS1600" s="6"/>
      <c r="BT1600" s="6"/>
      <c r="BU1600" s="6"/>
      <c r="BV1600" s="6"/>
      <c r="BW1600" s="6"/>
      <c r="BX1600" s="6"/>
      <c r="BY1600" s="6"/>
      <c r="BZ1600" s="6"/>
      <c r="CE1600" s="1" t="s">
        <v>3860</v>
      </c>
      <c r="CF1600" s="1" t="s">
        <v>3862</v>
      </c>
    </row>
    <row r="1601" spans="63:84" ht="15" customHeight="1">
      <c r="BK1601" s="1"/>
      <c r="BO1601" s="6"/>
      <c r="BP1601" s="6"/>
      <c r="BQ1601" s="6"/>
      <c r="BR1601" s="6"/>
      <c r="BS1601" s="6"/>
      <c r="BT1601" s="6"/>
      <c r="BU1601" s="6"/>
      <c r="BV1601" s="6"/>
      <c r="BW1601" s="6"/>
      <c r="BX1601" s="6"/>
      <c r="BY1601" s="6"/>
      <c r="BZ1601" s="6"/>
      <c r="CE1601" s="1" t="s">
        <v>3861</v>
      </c>
      <c r="CF1601" s="1" t="s">
        <v>3863</v>
      </c>
    </row>
    <row r="1602" spans="63:84" ht="15" customHeight="1">
      <c r="BK1602" s="1"/>
      <c r="BO1602" s="6"/>
      <c r="BP1602" s="6"/>
      <c r="BQ1602" s="6"/>
      <c r="BR1602" s="6"/>
      <c r="BS1602" s="6"/>
      <c r="BT1602" s="6"/>
      <c r="BU1602" s="6"/>
      <c r="BV1602" s="6"/>
      <c r="BW1602" s="6"/>
      <c r="BX1602" s="6"/>
      <c r="BY1602" s="6"/>
      <c r="BZ1602" s="6"/>
      <c r="CE1602" s="1" t="s">
        <v>3862</v>
      </c>
      <c r="CF1602" s="1" t="s">
        <v>3864</v>
      </c>
    </row>
    <row r="1603" spans="63:84" ht="15" customHeight="1">
      <c r="BK1603" s="1"/>
      <c r="BO1603" s="6"/>
      <c r="BP1603" s="6"/>
      <c r="BQ1603" s="6"/>
      <c r="BR1603" s="6"/>
      <c r="BS1603" s="6"/>
      <c r="BT1603" s="6"/>
      <c r="BU1603" s="6"/>
      <c r="BV1603" s="6"/>
      <c r="BW1603" s="6"/>
      <c r="BX1603" s="6"/>
      <c r="BY1603" s="6"/>
      <c r="BZ1603" s="6"/>
      <c r="CE1603" s="1" t="s">
        <v>3863</v>
      </c>
      <c r="CF1603" s="1" t="s">
        <v>3865</v>
      </c>
    </row>
    <row r="1604" spans="63:84" ht="15" customHeight="1">
      <c r="BK1604" s="1"/>
      <c r="BO1604" s="6"/>
      <c r="BP1604" s="6"/>
      <c r="BQ1604" s="6"/>
      <c r="BR1604" s="6"/>
      <c r="BS1604" s="6"/>
      <c r="BT1604" s="6"/>
      <c r="BU1604" s="6"/>
      <c r="BV1604" s="6"/>
      <c r="BW1604" s="6"/>
      <c r="BX1604" s="6"/>
      <c r="BY1604" s="6"/>
      <c r="BZ1604" s="6"/>
      <c r="CE1604" s="1" t="s">
        <v>3864</v>
      </c>
      <c r="CF1604" s="1" t="s">
        <v>3866</v>
      </c>
    </row>
    <row r="1605" spans="63:84" ht="15" customHeight="1">
      <c r="BK1605" s="1"/>
      <c r="BO1605" s="6"/>
      <c r="BP1605" s="6"/>
      <c r="BQ1605" s="6"/>
      <c r="BR1605" s="6"/>
      <c r="BS1605" s="6"/>
      <c r="BT1605" s="6"/>
      <c r="BU1605" s="6"/>
      <c r="BV1605" s="6"/>
      <c r="BW1605" s="6"/>
      <c r="BX1605" s="6"/>
      <c r="BY1605" s="6"/>
      <c r="BZ1605" s="6"/>
      <c r="CE1605" s="1" t="s">
        <v>3865</v>
      </c>
      <c r="CF1605" s="1" t="s">
        <v>3867</v>
      </c>
    </row>
    <row r="1606" spans="63:84" ht="15" customHeight="1">
      <c r="BK1606" s="1"/>
      <c r="BO1606" s="6"/>
      <c r="BP1606" s="6"/>
      <c r="BQ1606" s="6"/>
      <c r="BR1606" s="6"/>
      <c r="BS1606" s="6"/>
      <c r="BT1606" s="6"/>
      <c r="BU1606" s="6"/>
      <c r="BV1606" s="6"/>
      <c r="BW1606" s="6"/>
      <c r="BX1606" s="6"/>
      <c r="BY1606" s="6"/>
      <c r="BZ1606" s="6"/>
      <c r="CE1606" s="1" t="s">
        <v>3866</v>
      </c>
      <c r="CF1606" s="1" t="s">
        <v>3868</v>
      </c>
    </row>
    <row r="1607" spans="63:84" ht="15" customHeight="1">
      <c r="BK1607" s="1"/>
      <c r="BO1607" s="6"/>
      <c r="BP1607" s="6"/>
      <c r="BQ1607" s="6"/>
      <c r="BR1607" s="6"/>
      <c r="BS1607" s="6"/>
      <c r="BT1607" s="6"/>
      <c r="BU1607" s="6"/>
      <c r="BV1607" s="6"/>
      <c r="BW1607" s="6"/>
      <c r="BX1607" s="6"/>
      <c r="BY1607" s="6"/>
      <c r="BZ1607" s="6"/>
      <c r="CE1607" s="1" t="s">
        <v>3867</v>
      </c>
      <c r="CF1607" s="1" t="s">
        <v>3869</v>
      </c>
    </row>
    <row r="1608" spans="63:84" ht="15" customHeight="1">
      <c r="BK1608" s="1"/>
      <c r="BO1608" s="6"/>
      <c r="BP1608" s="6"/>
      <c r="BQ1608" s="6"/>
      <c r="BR1608" s="6"/>
      <c r="BS1608" s="6"/>
      <c r="BT1608" s="6"/>
      <c r="BU1608" s="6"/>
      <c r="BV1608" s="6"/>
      <c r="BW1608" s="6"/>
      <c r="BX1608" s="6"/>
      <c r="BY1608" s="6"/>
      <c r="BZ1608" s="6"/>
      <c r="CE1608" s="1" t="s">
        <v>3868</v>
      </c>
      <c r="CF1608" s="1" t="s">
        <v>3870</v>
      </c>
    </row>
    <row r="1609" spans="63:84" ht="15" customHeight="1">
      <c r="BK1609" s="1"/>
      <c r="BO1609" s="6"/>
      <c r="BP1609" s="6"/>
      <c r="BQ1609" s="6"/>
      <c r="BR1609" s="6"/>
      <c r="BS1609" s="6"/>
      <c r="BT1609" s="6"/>
      <c r="BU1609" s="6"/>
      <c r="BV1609" s="6"/>
      <c r="BW1609" s="6"/>
      <c r="BX1609" s="6"/>
      <c r="BY1609" s="6"/>
      <c r="BZ1609" s="6"/>
      <c r="CE1609" s="1" t="s">
        <v>3869</v>
      </c>
      <c r="CF1609" s="1" t="s">
        <v>3871</v>
      </c>
    </row>
    <row r="1610" spans="63:84" ht="15" customHeight="1">
      <c r="BK1610" s="1"/>
      <c r="BO1610" s="6"/>
      <c r="BP1610" s="6"/>
      <c r="BQ1610" s="6"/>
      <c r="BR1610" s="6"/>
      <c r="BS1610" s="6"/>
      <c r="BT1610" s="6"/>
      <c r="BU1610" s="6"/>
      <c r="BV1610" s="6"/>
      <c r="BW1610" s="6"/>
      <c r="BX1610" s="6"/>
      <c r="BY1610" s="6"/>
      <c r="BZ1610" s="6"/>
      <c r="CE1610" s="1" t="s">
        <v>3870</v>
      </c>
      <c r="CF1610" s="1" t="s">
        <v>3872</v>
      </c>
    </row>
    <row r="1611" spans="63:84" ht="15" customHeight="1">
      <c r="BK1611" s="1"/>
      <c r="BO1611" s="6"/>
      <c r="BP1611" s="6"/>
      <c r="BQ1611" s="6"/>
      <c r="BR1611" s="6"/>
      <c r="BS1611" s="6"/>
      <c r="BT1611" s="6"/>
      <c r="BU1611" s="6"/>
      <c r="BV1611" s="6"/>
      <c r="BW1611" s="6"/>
      <c r="BX1611" s="6"/>
      <c r="BY1611" s="6"/>
      <c r="BZ1611" s="6"/>
      <c r="CE1611" s="1" t="s">
        <v>3871</v>
      </c>
      <c r="CF1611" s="1" t="s">
        <v>3873</v>
      </c>
    </row>
    <row r="1612" spans="63:84" ht="15" customHeight="1">
      <c r="BK1612" s="1"/>
      <c r="BO1612" s="6"/>
      <c r="BP1612" s="6"/>
      <c r="BQ1612" s="6"/>
      <c r="BR1612" s="6"/>
      <c r="BS1612" s="6"/>
      <c r="BT1612" s="6"/>
      <c r="BU1612" s="6"/>
      <c r="BV1612" s="6"/>
      <c r="BW1612" s="6"/>
      <c r="BX1612" s="6"/>
      <c r="BY1612" s="6"/>
      <c r="BZ1612" s="6"/>
      <c r="CE1612" s="1" t="s">
        <v>3872</v>
      </c>
      <c r="CF1612" s="1" t="s">
        <v>3874</v>
      </c>
    </row>
    <row r="1613" spans="63:84" ht="15" customHeight="1">
      <c r="BK1613" s="1"/>
      <c r="BO1613" s="6"/>
      <c r="BP1613" s="6"/>
      <c r="BQ1613" s="6"/>
      <c r="BR1613" s="6"/>
      <c r="BS1613" s="6"/>
      <c r="BT1613" s="6"/>
      <c r="BU1613" s="6"/>
      <c r="BV1613" s="6"/>
      <c r="BW1613" s="6"/>
      <c r="BX1613" s="6"/>
      <c r="BY1613" s="6"/>
      <c r="BZ1613" s="6"/>
      <c r="CE1613" s="1" t="s">
        <v>3873</v>
      </c>
      <c r="CF1613" s="1" t="s">
        <v>543</v>
      </c>
    </row>
    <row r="1614" spans="63:84" ht="15" customHeight="1">
      <c r="BK1614" s="1"/>
      <c r="BO1614" s="6"/>
      <c r="BP1614" s="6"/>
      <c r="BQ1614" s="6"/>
      <c r="BR1614" s="6"/>
      <c r="BS1614" s="6"/>
      <c r="BT1614" s="6"/>
      <c r="BU1614" s="6"/>
      <c r="BV1614" s="6"/>
      <c r="BW1614" s="6"/>
      <c r="BX1614" s="6"/>
      <c r="BY1614" s="6"/>
      <c r="BZ1614" s="6"/>
      <c r="CE1614" s="1" t="s">
        <v>3874</v>
      </c>
      <c r="CF1614" s="1" t="s">
        <v>613</v>
      </c>
    </row>
    <row r="1615" spans="63:84" ht="15" customHeight="1">
      <c r="BK1615" s="1"/>
      <c r="BO1615" s="6"/>
      <c r="BP1615" s="6"/>
      <c r="BQ1615" s="6"/>
      <c r="BR1615" s="6"/>
      <c r="BS1615" s="6"/>
      <c r="BT1615" s="6"/>
      <c r="BU1615" s="6"/>
      <c r="BV1615" s="6"/>
      <c r="BW1615" s="6"/>
      <c r="BX1615" s="6"/>
      <c r="BY1615" s="6"/>
      <c r="BZ1615" s="6"/>
      <c r="CE1615" s="1" t="s">
        <v>543</v>
      </c>
      <c r="CF1615" s="1" t="s">
        <v>3875</v>
      </c>
    </row>
    <row r="1616" spans="63:84" ht="15" customHeight="1">
      <c r="BK1616" s="1"/>
      <c r="BO1616" s="6"/>
      <c r="BP1616" s="6"/>
      <c r="BQ1616" s="6"/>
      <c r="BR1616" s="6"/>
      <c r="BS1616" s="6"/>
      <c r="BT1616" s="6"/>
      <c r="BU1616" s="6"/>
      <c r="BV1616" s="6"/>
      <c r="BW1616" s="6"/>
      <c r="BX1616" s="6"/>
      <c r="BY1616" s="6"/>
      <c r="BZ1616" s="6"/>
      <c r="CE1616" s="1" t="s">
        <v>613</v>
      </c>
      <c r="CF1616" s="1" t="s">
        <v>3876</v>
      </c>
    </row>
    <row r="1617" spans="63:84" ht="15" customHeight="1">
      <c r="BK1617" s="1"/>
      <c r="BO1617" s="6"/>
      <c r="BP1617" s="6"/>
      <c r="BQ1617" s="6"/>
      <c r="BR1617" s="6"/>
      <c r="BS1617" s="6"/>
      <c r="BT1617" s="6"/>
      <c r="BU1617" s="6"/>
      <c r="BV1617" s="6"/>
      <c r="BW1617" s="6"/>
      <c r="BX1617" s="6"/>
      <c r="BY1617" s="6"/>
      <c r="BZ1617" s="6"/>
      <c r="CE1617" s="1" t="s">
        <v>3875</v>
      </c>
      <c r="CF1617" s="1" t="s">
        <v>3877</v>
      </c>
    </row>
    <row r="1618" spans="63:84" ht="15" customHeight="1">
      <c r="BK1618" s="1"/>
      <c r="BO1618" s="6"/>
      <c r="BP1618" s="6"/>
      <c r="BQ1618" s="6"/>
      <c r="BR1618" s="6"/>
      <c r="BS1618" s="6"/>
      <c r="BT1618" s="6"/>
      <c r="BU1618" s="6"/>
      <c r="BV1618" s="6"/>
      <c r="BW1618" s="6"/>
      <c r="BX1618" s="6"/>
      <c r="BY1618" s="6"/>
      <c r="BZ1618" s="6"/>
      <c r="CE1618" s="1" t="s">
        <v>3876</v>
      </c>
      <c r="CF1618" s="1" t="s">
        <v>3878</v>
      </c>
    </row>
    <row r="1619" spans="63:84" ht="15" customHeight="1">
      <c r="BK1619" s="1"/>
      <c r="BO1619" s="6"/>
      <c r="BP1619" s="6"/>
      <c r="BQ1619" s="6"/>
      <c r="BR1619" s="6"/>
      <c r="BS1619" s="6"/>
      <c r="BT1619" s="6"/>
      <c r="BU1619" s="6"/>
      <c r="BV1619" s="6"/>
      <c r="BW1619" s="6"/>
      <c r="BX1619" s="6"/>
      <c r="BY1619" s="6"/>
      <c r="BZ1619" s="6"/>
      <c r="CE1619" s="1" t="s">
        <v>3877</v>
      </c>
      <c r="CF1619" s="1" t="s">
        <v>3879</v>
      </c>
    </row>
    <row r="1620" spans="63:84" ht="15" customHeight="1">
      <c r="BK1620" s="1"/>
      <c r="BO1620" s="6"/>
      <c r="BP1620" s="6"/>
      <c r="BQ1620" s="6"/>
      <c r="BR1620" s="6"/>
      <c r="BS1620" s="6"/>
      <c r="BT1620" s="6"/>
      <c r="BU1620" s="6"/>
      <c r="BV1620" s="6"/>
      <c r="BW1620" s="6"/>
      <c r="BX1620" s="6"/>
      <c r="BY1620" s="6"/>
      <c r="BZ1620" s="6"/>
      <c r="CE1620" s="1" t="s">
        <v>3878</v>
      </c>
      <c r="CF1620" s="1" t="s">
        <v>3880</v>
      </c>
    </row>
    <row r="1621" spans="63:84" ht="15" customHeight="1">
      <c r="BK1621" s="1"/>
      <c r="BO1621" s="6"/>
      <c r="BP1621" s="6"/>
      <c r="BQ1621" s="6"/>
      <c r="BR1621" s="6"/>
      <c r="BS1621" s="6"/>
      <c r="BT1621" s="6"/>
      <c r="BU1621" s="6"/>
      <c r="BV1621" s="6"/>
      <c r="BW1621" s="6"/>
      <c r="BX1621" s="6"/>
      <c r="BY1621" s="6"/>
      <c r="BZ1621" s="6"/>
      <c r="CE1621" s="1" t="s">
        <v>3879</v>
      </c>
      <c r="CF1621" s="1" t="s">
        <v>3881</v>
      </c>
    </row>
    <row r="1622" spans="63:84" ht="15" customHeight="1">
      <c r="BK1622" s="1"/>
      <c r="BO1622" s="6"/>
      <c r="BP1622" s="6"/>
      <c r="BQ1622" s="6"/>
      <c r="BR1622" s="6"/>
      <c r="BS1622" s="6"/>
      <c r="BT1622" s="6"/>
      <c r="BU1622" s="6"/>
      <c r="BV1622" s="6"/>
      <c r="BW1622" s="6"/>
      <c r="BX1622" s="6"/>
      <c r="BY1622" s="6"/>
      <c r="BZ1622" s="6"/>
      <c r="CE1622" s="1" t="s">
        <v>3880</v>
      </c>
      <c r="CF1622" s="1" t="s">
        <v>3882</v>
      </c>
    </row>
    <row r="1623" spans="63:84" ht="15" customHeight="1">
      <c r="BK1623" s="1"/>
      <c r="BO1623" s="6"/>
      <c r="BP1623" s="6"/>
      <c r="BQ1623" s="6"/>
      <c r="BR1623" s="6"/>
      <c r="BS1623" s="6"/>
      <c r="BT1623" s="6"/>
      <c r="BU1623" s="6"/>
      <c r="BV1623" s="6"/>
      <c r="BW1623" s="6"/>
      <c r="BX1623" s="6"/>
      <c r="BY1623" s="6"/>
      <c r="BZ1623" s="6"/>
      <c r="CE1623" s="1" t="s">
        <v>3881</v>
      </c>
      <c r="CF1623" s="1" t="s">
        <v>3883</v>
      </c>
    </row>
    <row r="1624" spans="63:84" ht="15" customHeight="1">
      <c r="BK1624" s="1"/>
      <c r="BO1624" s="6"/>
      <c r="BP1624" s="6"/>
      <c r="BQ1624" s="6"/>
      <c r="BR1624" s="6"/>
      <c r="BS1624" s="6"/>
      <c r="BT1624" s="6"/>
      <c r="BU1624" s="6"/>
      <c r="BV1624" s="6"/>
      <c r="BW1624" s="6"/>
      <c r="BX1624" s="6"/>
      <c r="BY1624" s="6"/>
      <c r="BZ1624" s="6"/>
      <c r="CE1624" s="1" t="s">
        <v>3882</v>
      </c>
      <c r="CF1624" s="1" t="s">
        <v>3884</v>
      </c>
    </row>
    <row r="1625" spans="63:84" ht="15" customHeight="1">
      <c r="BK1625" s="1"/>
      <c r="BO1625" s="6"/>
      <c r="BP1625" s="6"/>
      <c r="BQ1625" s="6"/>
      <c r="BR1625" s="6"/>
      <c r="BS1625" s="6"/>
      <c r="BT1625" s="6"/>
      <c r="BU1625" s="6"/>
      <c r="BV1625" s="6"/>
      <c r="BW1625" s="6"/>
      <c r="BX1625" s="6"/>
      <c r="BY1625" s="6"/>
      <c r="BZ1625" s="6"/>
      <c r="CE1625" s="1" t="s">
        <v>3883</v>
      </c>
      <c r="CF1625" s="1" t="s">
        <v>3885</v>
      </c>
    </row>
    <row r="1626" spans="63:84" ht="15" customHeight="1">
      <c r="BK1626" s="1"/>
      <c r="BO1626" s="6"/>
      <c r="BP1626" s="6"/>
      <c r="BQ1626" s="6"/>
      <c r="BR1626" s="6"/>
      <c r="BS1626" s="6"/>
      <c r="BT1626" s="6"/>
      <c r="BU1626" s="6"/>
      <c r="BV1626" s="6"/>
      <c r="BW1626" s="6"/>
      <c r="BX1626" s="6"/>
      <c r="BY1626" s="6"/>
      <c r="BZ1626" s="6"/>
      <c r="CE1626" s="1" t="s">
        <v>3884</v>
      </c>
      <c r="CF1626" s="1" t="s">
        <v>3886</v>
      </c>
    </row>
    <row r="1627" spans="63:84" ht="15" customHeight="1">
      <c r="BK1627" s="1"/>
      <c r="BO1627" s="6"/>
      <c r="BP1627" s="6"/>
      <c r="BQ1627" s="6"/>
      <c r="BR1627" s="6"/>
      <c r="BS1627" s="6"/>
      <c r="BT1627" s="6"/>
      <c r="BU1627" s="6"/>
      <c r="BV1627" s="6"/>
      <c r="BW1627" s="6"/>
      <c r="BX1627" s="6"/>
      <c r="BY1627" s="6"/>
      <c r="BZ1627" s="6"/>
      <c r="CE1627" s="1" t="s">
        <v>3885</v>
      </c>
      <c r="CF1627" s="1" t="s">
        <v>3887</v>
      </c>
    </row>
    <row r="1628" spans="63:84" ht="15" customHeight="1">
      <c r="BK1628" s="1"/>
      <c r="BO1628" s="6"/>
      <c r="BP1628" s="6"/>
      <c r="BQ1628" s="6"/>
      <c r="BR1628" s="6"/>
      <c r="BS1628" s="6"/>
      <c r="BT1628" s="6"/>
      <c r="BU1628" s="6"/>
      <c r="BV1628" s="6"/>
      <c r="BW1628" s="6"/>
      <c r="BX1628" s="6"/>
      <c r="BY1628" s="6"/>
      <c r="BZ1628" s="6"/>
      <c r="CE1628" s="1" t="s">
        <v>3886</v>
      </c>
      <c r="CF1628" s="1" t="s">
        <v>3888</v>
      </c>
    </row>
    <row r="1629" spans="63:84" ht="15" customHeight="1">
      <c r="BK1629" s="1"/>
      <c r="BO1629" s="6"/>
      <c r="BP1629" s="6"/>
      <c r="BQ1629" s="6"/>
      <c r="BR1629" s="6"/>
      <c r="BS1629" s="6"/>
      <c r="BT1629" s="6"/>
      <c r="BU1629" s="6"/>
      <c r="BV1629" s="6"/>
      <c r="BW1629" s="6"/>
      <c r="BX1629" s="6"/>
      <c r="BY1629" s="6"/>
      <c r="BZ1629" s="6"/>
      <c r="CE1629" s="1" t="s">
        <v>3887</v>
      </c>
      <c r="CF1629" s="1" t="s">
        <v>3889</v>
      </c>
    </row>
    <row r="1630" spans="63:84" ht="15" customHeight="1">
      <c r="BK1630" s="1"/>
      <c r="BO1630" s="6"/>
      <c r="BP1630" s="6"/>
      <c r="BQ1630" s="6"/>
      <c r="BR1630" s="6"/>
      <c r="BS1630" s="6"/>
      <c r="BT1630" s="6"/>
      <c r="BU1630" s="6"/>
      <c r="BV1630" s="6"/>
      <c r="BW1630" s="6"/>
      <c r="BX1630" s="6"/>
      <c r="BY1630" s="6"/>
      <c r="BZ1630" s="6"/>
      <c r="CE1630" s="1" t="s">
        <v>3888</v>
      </c>
      <c r="CF1630" s="1" t="s">
        <v>3890</v>
      </c>
    </row>
    <row r="1631" spans="63:84" ht="15" customHeight="1">
      <c r="BK1631" s="1"/>
      <c r="BO1631" s="6"/>
      <c r="BP1631" s="6"/>
      <c r="BQ1631" s="6"/>
      <c r="BR1631" s="6"/>
      <c r="BS1631" s="6"/>
      <c r="BT1631" s="6"/>
      <c r="BU1631" s="6"/>
      <c r="BV1631" s="6"/>
      <c r="BW1631" s="6"/>
      <c r="BX1631" s="6"/>
      <c r="BY1631" s="6"/>
      <c r="BZ1631" s="6"/>
      <c r="CE1631" s="1" t="s">
        <v>3889</v>
      </c>
      <c r="CF1631" s="1" t="s">
        <v>3891</v>
      </c>
    </row>
    <row r="1632" spans="63:84" ht="15" customHeight="1">
      <c r="BK1632" s="1"/>
      <c r="BO1632" s="6"/>
      <c r="BP1632" s="6"/>
      <c r="BQ1632" s="6"/>
      <c r="BR1632" s="6"/>
      <c r="BS1632" s="6"/>
      <c r="BT1632" s="6"/>
      <c r="BU1632" s="6"/>
      <c r="BV1632" s="6"/>
      <c r="BW1632" s="6"/>
      <c r="BX1632" s="6"/>
      <c r="BY1632" s="6"/>
      <c r="BZ1632" s="6"/>
      <c r="CE1632" s="1" t="s">
        <v>3890</v>
      </c>
      <c r="CF1632" s="1" t="s">
        <v>3892</v>
      </c>
    </row>
    <row r="1633" spans="63:84" ht="15" customHeight="1">
      <c r="BK1633" s="1"/>
      <c r="BO1633" s="6"/>
      <c r="BP1633" s="6"/>
      <c r="BQ1633" s="6"/>
      <c r="BR1633" s="6"/>
      <c r="BS1633" s="6"/>
      <c r="BT1633" s="6"/>
      <c r="BU1633" s="6"/>
      <c r="BV1633" s="6"/>
      <c r="BW1633" s="6"/>
      <c r="BX1633" s="6"/>
      <c r="BY1633" s="6"/>
      <c r="BZ1633" s="6"/>
      <c r="CE1633" s="1" t="s">
        <v>3891</v>
      </c>
      <c r="CF1633" s="1" t="s">
        <v>3893</v>
      </c>
    </row>
    <row r="1634" spans="63:84" ht="15" customHeight="1">
      <c r="BK1634" s="1"/>
      <c r="BO1634" s="6"/>
      <c r="BP1634" s="6"/>
      <c r="BQ1634" s="6"/>
      <c r="BR1634" s="6"/>
      <c r="BS1634" s="6"/>
      <c r="BT1634" s="6"/>
      <c r="BU1634" s="6"/>
      <c r="BV1634" s="6"/>
      <c r="BW1634" s="6"/>
      <c r="BX1634" s="6"/>
      <c r="BY1634" s="6"/>
      <c r="BZ1634" s="6"/>
      <c r="CE1634" s="1" t="s">
        <v>3892</v>
      </c>
      <c r="CF1634" s="1" t="s">
        <v>3894</v>
      </c>
    </row>
    <row r="1635" spans="63:84" ht="15" customHeight="1">
      <c r="BK1635" s="1"/>
      <c r="BO1635" s="6"/>
      <c r="BP1635" s="6"/>
      <c r="BQ1635" s="6"/>
      <c r="BR1635" s="6"/>
      <c r="BS1635" s="6"/>
      <c r="BT1635" s="6"/>
      <c r="BU1635" s="6"/>
      <c r="BV1635" s="6"/>
      <c r="BW1635" s="6"/>
      <c r="BX1635" s="6"/>
      <c r="BY1635" s="6"/>
      <c r="BZ1635" s="6"/>
      <c r="CE1635" s="1" t="s">
        <v>3893</v>
      </c>
      <c r="CF1635" s="1" t="s">
        <v>3895</v>
      </c>
    </row>
    <row r="1636" spans="63:84" ht="15" customHeight="1">
      <c r="BK1636" s="1"/>
      <c r="BO1636" s="6"/>
      <c r="BP1636" s="6"/>
      <c r="BQ1636" s="6"/>
      <c r="BR1636" s="6"/>
      <c r="BS1636" s="6"/>
      <c r="BT1636" s="6"/>
      <c r="BU1636" s="6"/>
      <c r="BV1636" s="6"/>
      <c r="BW1636" s="6"/>
      <c r="BX1636" s="6"/>
      <c r="BY1636" s="6"/>
      <c r="BZ1636" s="6"/>
      <c r="CE1636" s="1" t="s">
        <v>3894</v>
      </c>
      <c r="CF1636" s="1" t="s">
        <v>3896</v>
      </c>
    </row>
    <row r="1637" spans="63:84" ht="15" customHeight="1">
      <c r="BK1637" s="1"/>
      <c r="BO1637" s="6"/>
      <c r="BP1637" s="6"/>
      <c r="BQ1637" s="6"/>
      <c r="BR1637" s="6"/>
      <c r="BS1637" s="6"/>
      <c r="BT1637" s="6"/>
      <c r="BU1637" s="6"/>
      <c r="BV1637" s="6"/>
      <c r="BW1637" s="6"/>
      <c r="BX1637" s="6"/>
      <c r="BY1637" s="6"/>
      <c r="BZ1637" s="6"/>
      <c r="CE1637" s="1" t="s">
        <v>3895</v>
      </c>
      <c r="CF1637" s="1" t="s">
        <v>3897</v>
      </c>
    </row>
    <row r="1638" spans="63:84" ht="15" customHeight="1">
      <c r="BK1638" s="1"/>
      <c r="BO1638" s="6"/>
      <c r="BP1638" s="6"/>
      <c r="BQ1638" s="6"/>
      <c r="BR1638" s="6"/>
      <c r="BS1638" s="6"/>
      <c r="BT1638" s="6"/>
      <c r="BU1638" s="6"/>
      <c r="BV1638" s="6"/>
      <c r="BW1638" s="6"/>
      <c r="BX1638" s="6"/>
      <c r="BY1638" s="6"/>
      <c r="BZ1638" s="6"/>
      <c r="CE1638" s="1" t="s">
        <v>3896</v>
      </c>
      <c r="CF1638" s="1" t="s">
        <v>3898</v>
      </c>
    </row>
    <row r="1639" spans="63:84" ht="15" customHeight="1">
      <c r="BK1639" s="1"/>
      <c r="BO1639" s="6"/>
      <c r="BP1639" s="6"/>
      <c r="BQ1639" s="6"/>
      <c r="BR1639" s="6"/>
      <c r="BS1639" s="6"/>
      <c r="BT1639" s="6"/>
      <c r="BU1639" s="6"/>
      <c r="BV1639" s="6"/>
      <c r="BW1639" s="6"/>
      <c r="BX1639" s="6"/>
      <c r="BY1639" s="6"/>
      <c r="BZ1639" s="6"/>
      <c r="CE1639" s="1" t="s">
        <v>3897</v>
      </c>
      <c r="CF1639" s="1" t="s">
        <v>3899</v>
      </c>
    </row>
    <row r="1640" spans="63:84" ht="15" customHeight="1">
      <c r="BK1640" s="1"/>
      <c r="BO1640" s="6"/>
      <c r="BP1640" s="6"/>
      <c r="BQ1640" s="6"/>
      <c r="BR1640" s="6"/>
      <c r="BS1640" s="6"/>
      <c r="BT1640" s="6"/>
      <c r="BU1640" s="6"/>
      <c r="BV1640" s="6"/>
      <c r="BW1640" s="6"/>
      <c r="BX1640" s="6"/>
      <c r="BY1640" s="6"/>
      <c r="BZ1640" s="6"/>
      <c r="CE1640" s="1" t="s">
        <v>3898</v>
      </c>
      <c r="CF1640" s="1" t="s">
        <v>3900</v>
      </c>
    </row>
    <row r="1641" spans="63:84" ht="15" customHeight="1">
      <c r="BK1641" s="1"/>
      <c r="BO1641" s="6"/>
      <c r="BP1641" s="6"/>
      <c r="BQ1641" s="6"/>
      <c r="BR1641" s="6"/>
      <c r="BS1641" s="6"/>
      <c r="BT1641" s="6"/>
      <c r="BU1641" s="6"/>
      <c r="BV1641" s="6"/>
      <c r="BW1641" s="6"/>
      <c r="BX1641" s="6"/>
      <c r="BY1641" s="6"/>
      <c r="BZ1641" s="6"/>
      <c r="CE1641" s="1" t="s">
        <v>3899</v>
      </c>
      <c r="CF1641" s="1" t="s">
        <v>3901</v>
      </c>
    </row>
    <row r="1642" spans="63:84" ht="15" customHeight="1">
      <c r="BK1642" s="1"/>
      <c r="BO1642" s="6"/>
      <c r="BP1642" s="6"/>
      <c r="BQ1642" s="6"/>
      <c r="BR1642" s="6"/>
      <c r="BS1642" s="6"/>
      <c r="BT1642" s="6"/>
      <c r="BU1642" s="6"/>
      <c r="BV1642" s="6"/>
      <c r="BW1642" s="6"/>
      <c r="BX1642" s="6"/>
      <c r="BY1642" s="6"/>
      <c r="BZ1642" s="6"/>
      <c r="CE1642" s="1" t="s">
        <v>3900</v>
      </c>
      <c r="CF1642" s="1" t="s">
        <v>3902</v>
      </c>
    </row>
    <row r="1643" spans="63:84" ht="15" customHeight="1">
      <c r="BK1643" s="1"/>
      <c r="BO1643" s="6"/>
      <c r="BP1643" s="6"/>
      <c r="BQ1643" s="6"/>
      <c r="BR1643" s="6"/>
      <c r="BS1643" s="6"/>
      <c r="BT1643" s="6"/>
      <c r="BU1643" s="6"/>
      <c r="BV1643" s="6"/>
      <c r="BW1643" s="6"/>
      <c r="BX1643" s="6"/>
      <c r="BY1643" s="6"/>
      <c r="BZ1643" s="6"/>
      <c r="CE1643" s="1" t="s">
        <v>3901</v>
      </c>
      <c r="CF1643" s="1" t="s">
        <v>3903</v>
      </c>
    </row>
    <row r="1644" spans="63:84" ht="15" customHeight="1">
      <c r="BK1644" s="1"/>
      <c r="BO1644" s="6"/>
      <c r="BP1644" s="6"/>
      <c r="BQ1644" s="6"/>
      <c r="BR1644" s="6"/>
      <c r="BS1644" s="6"/>
      <c r="BT1644" s="6"/>
      <c r="BU1644" s="6"/>
      <c r="BV1644" s="6"/>
      <c r="BW1644" s="6"/>
      <c r="BX1644" s="6"/>
      <c r="BY1644" s="6"/>
      <c r="BZ1644" s="6"/>
      <c r="CE1644" s="1" t="s">
        <v>3902</v>
      </c>
      <c r="CF1644" s="1" t="s">
        <v>3904</v>
      </c>
    </row>
    <row r="1645" spans="63:84" ht="15" customHeight="1">
      <c r="BK1645" s="1"/>
      <c r="BO1645" s="6"/>
      <c r="BP1645" s="6"/>
      <c r="BQ1645" s="6"/>
      <c r="BR1645" s="6"/>
      <c r="BS1645" s="6"/>
      <c r="BT1645" s="6"/>
      <c r="BU1645" s="6"/>
      <c r="BV1645" s="6"/>
      <c r="BW1645" s="6"/>
      <c r="BX1645" s="6"/>
      <c r="BY1645" s="6"/>
      <c r="BZ1645" s="6"/>
      <c r="CE1645" s="1" t="s">
        <v>3903</v>
      </c>
      <c r="CF1645" s="1" t="s">
        <v>3905</v>
      </c>
    </row>
    <row r="1646" spans="63:84" ht="15" customHeight="1">
      <c r="BK1646" s="1"/>
      <c r="BO1646" s="6"/>
      <c r="BP1646" s="6"/>
      <c r="BQ1646" s="6"/>
      <c r="BR1646" s="6"/>
      <c r="BS1646" s="6"/>
      <c r="BT1646" s="6"/>
      <c r="BU1646" s="6"/>
      <c r="BV1646" s="6"/>
      <c r="BW1646" s="6"/>
      <c r="BX1646" s="6"/>
      <c r="BY1646" s="6"/>
      <c r="BZ1646" s="6"/>
      <c r="CE1646" s="1" t="s">
        <v>3904</v>
      </c>
      <c r="CF1646" s="1" t="s">
        <v>543</v>
      </c>
    </row>
    <row r="1647" spans="63:84" ht="15" customHeight="1">
      <c r="BK1647" s="1"/>
      <c r="BO1647" s="6"/>
      <c r="BP1647" s="6"/>
      <c r="BQ1647" s="6"/>
      <c r="BR1647" s="6"/>
      <c r="BS1647" s="6"/>
      <c r="BT1647" s="6"/>
      <c r="BU1647" s="6"/>
      <c r="BV1647" s="6"/>
      <c r="BW1647" s="6"/>
      <c r="BX1647" s="6"/>
      <c r="BY1647" s="6"/>
      <c r="BZ1647" s="6"/>
      <c r="CE1647" s="1" t="s">
        <v>3905</v>
      </c>
      <c r="CF1647" s="1" t="s">
        <v>614</v>
      </c>
    </row>
    <row r="1648" spans="63:84" ht="15" customHeight="1">
      <c r="BK1648" s="1"/>
      <c r="BO1648" s="6"/>
      <c r="BP1648" s="6"/>
      <c r="BQ1648" s="6"/>
      <c r="BR1648" s="6"/>
      <c r="BS1648" s="6"/>
      <c r="BT1648" s="6"/>
      <c r="BU1648" s="6"/>
      <c r="BV1648" s="6"/>
      <c r="BW1648" s="6"/>
      <c r="BX1648" s="6"/>
      <c r="BY1648" s="6"/>
      <c r="BZ1648" s="6"/>
      <c r="CE1648" s="1" t="s">
        <v>543</v>
      </c>
      <c r="CF1648" s="1" t="s">
        <v>3906</v>
      </c>
    </row>
    <row r="1649" spans="63:84" ht="15" customHeight="1">
      <c r="BK1649" s="1"/>
      <c r="BO1649" s="6"/>
      <c r="BP1649" s="6"/>
      <c r="BQ1649" s="6"/>
      <c r="BR1649" s="6"/>
      <c r="BS1649" s="6"/>
      <c r="BT1649" s="6"/>
      <c r="BU1649" s="6"/>
      <c r="BV1649" s="6"/>
      <c r="BW1649" s="6"/>
      <c r="BX1649" s="6"/>
      <c r="BY1649" s="6"/>
      <c r="BZ1649" s="6"/>
      <c r="CE1649" s="1" t="s">
        <v>614</v>
      </c>
      <c r="CF1649" s="1" t="s">
        <v>3907</v>
      </c>
    </row>
    <row r="1650" spans="63:84" ht="15" customHeight="1">
      <c r="BK1650" s="1"/>
      <c r="BO1650" s="6"/>
      <c r="BP1650" s="6"/>
      <c r="BQ1650" s="6"/>
      <c r="BR1650" s="6"/>
      <c r="BS1650" s="6"/>
      <c r="BT1650" s="6"/>
      <c r="BU1650" s="6"/>
      <c r="BV1650" s="6"/>
      <c r="BW1650" s="6"/>
      <c r="BX1650" s="6"/>
      <c r="BY1650" s="6"/>
      <c r="BZ1650" s="6"/>
      <c r="CE1650" s="1" t="s">
        <v>3906</v>
      </c>
      <c r="CF1650" s="1" t="s">
        <v>3908</v>
      </c>
    </row>
    <row r="1651" spans="63:84" ht="15" customHeight="1">
      <c r="BK1651" s="1"/>
      <c r="BO1651" s="6"/>
      <c r="BP1651" s="6"/>
      <c r="BQ1651" s="6"/>
      <c r="BR1651" s="6"/>
      <c r="BS1651" s="6"/>
      <c r="BT1651" s="6"/>
      <c r="BU1651" s="6"/>
      <c r="BV1651" s="6"/>
      <c r="BW1651" s="6"/>
      <c r="BX1651" s="6"/>
      <c r="BY1651" s="6"/>
      <c r="BZ1651" s="6"/>
      <c r="CE1651" s="1" t="s">
        <v>3907</v>
      </c>
      <c r="CF1651" s="1" t="s">
        <v>3909</v>
      </c>
    </row>
    <row r="1652" spans="63:84" ht="15" customHeight="1">
      <c r="BK1652" s="1"/>
      <c r="BO1652" s="6"/>
      <c r="BP1652" s="6"/>
      <c r="BQ1652" s="6"/>
      <c r="BR1652" s="6"/>
      <c r="BS1652" s="6"/>
      <c r="BT1652" s="6"/>
      <c r="BU1652" s="6"/>
      <c r="BV1652" s="6"/>
      <c r="BW1652" s="6"/>
      <c r="BX1652" s="6"/>
      <c r="BY1652" s="6"/>
      <c r="BZ1652" s="6"/>
      <c r="CE1652" s="1" t="s">
        <v>3908</v>
      </c>
      <c r="CF1652" s="1" t="s">
        <v>3910</v>
      </c>
    </row>
    <row r="1653" spans="63:84" ht="15" customHeight="1">
      <c r="BK1653" s="1"/>
      <c r="BO1653" s="6"/>
      <c r="BP1653" s="6"/>
      <c r="BQ1653" s="6"/>
      <c r="BR1653" s="6"/>
      <c r="BS1653" s="6"/>
      <c r="BT1653" s="6"/>
      <c r="BU1653" s="6"/>
      <c r="BV1653" s="6"/>
      <c r="BW1653" s="6"/>
      <c r="BX1653" s="6"/>
      <c r="BY1653" s="6"/>
      <c r="BZ1653" s="6"/>
      <c r="CE1653" s="1" t="s">
        <v>3909</v>
      </c>
      <c r="CF1653" s="1" t="s">
        <v>3911</v>
      </c>
    </row>
    <row r="1654" spans="63:84" ht="15" customHeight="1">
      <c r="BK1654" s="1"/>
      <c r="BO1654" s="6"/>
      <c r="BP1654" s="6"/>
      <c r="BQ1654" s="6"/>
      <c r="BR1654" s="6"/>
      <c r="BS1654" s="6"/>
      <c r="BT1654" s="6"/>
      <c r="BU1654" s="6"/>
      <c r="BV1654" s="6"/>
      <c r="BW1654" s="6"/>
      <c r="BX1654" s="6"/>
      <c r="BY1654" s="6"/>
      <c r="BZ1654" s="6"/>
      <c r="CE1654" s="1" t="s">
        <v>3910</v>
      </c>
      <c r="CF1654" s="1" t="s">
        <v>3912</v>
      </c>
    </row>
    <row r="1655" spans="63:84" ht="15" customHeight="1">
      <c r="BK1655" s="1"/>
      <c r="BO1655" s="6"/>
      <c r="BP1655" s="6"/>
      <c r="BQ1655" s="6"/>
      <c r="BR1655" s="6"/>
      <c r="BS1655" s="6"/>
      <c r="BT1655" s="6"/>
      <c r="BU1655" s="6"/>
      <c r="BV1655" s="6"/>
      <c r="BW1655" s="6"/>
      <c r="BX1655" s="6"/>
      <c r="BY1655" s="6"/>
      <c r="BZ1655" s="6"/>
      <c r="CE1655" s="1" t="s">
        <v>3911</v>
      </c>
      <c r="CF1655" s="1" t="s">
        <v>3913</v>
      </c>
    </row>
    <row r="1656" spans="63:84" ht="15" customHeight="1">
      <c r="BK1656" s="1"/>
      <c r="BO1656" s="6"/>
      <c r="BP1656" s="6"/>
      <c r="BQ1656" s="6"/>
      <c r="BR1656" s="6"/>
      <c r="BS1656" s="6"/>
      <c r="BT1656" s="6"/>
      <c r="BU1656" s="6"/>
      <c r="BV1656" s="6"/>
      <c r="BW1656" s="6"/>
      <c r="BX1656" s="6"/>
      <c r="BY1656" s="6"/>
      <c r="BZ1656" s="6"/>
      <c r="CE1656" s="1" t="s">
        <v>3912</v>
      </c>
      <c r="CF1656" s="1" t="s">
        <v>3914</v>
      </c>
    </row>
    <row r="1657" spans="63:84" ht="15" customHeight="1">
      <c r="BK1657" s="1"/>
      <c r="BO1657" s="6"/>
      <c r="BP1657" s="6"/>
      <c r="BQ1657" s="6"/>
      <c r="BR1657" s="6"/>
      <c r="BS1657" s="6"/>
      <c r="BT1657" s="6"/>
      <c r="BU1657" s="6"/>
      <c r="BV1657" s="6"/>
      <c r="BW1657" s="6"/>
      <c r="BX1657" s="6"/>
      <c r="BY1657" s="6"/>
      <c r="BZ1657" s="6"/>
      <c r="CE1657" s="1" t="s">
        <v>3913</v>
      </c>
      <c r="CF1657" s="1" t="s">
        <v>3915</v>
      </c>
    </row>
    <row r="1658" spans="63:84" ht="15" customHeight="1">
      <c r="BK1658" s="1"/>
      <c r="BO1658" s="6"/>
      <c r="BP1658" s="6"/>
      <c r="BQ1658" s="6"/>
      <c r="BR1658" s="6"/>
      <c r="BS1658" s="6"/>
      <c r="BT1658" s="6"/>
      <c r="BU1658" s="6"/>
      <c r="BV1658" s="6"/>
      <c r="BW1658" s="6"/>
      <c r="BX1658" s="6"/>
      <c r="BY1658" s="6"/>
      <c r="BZ1658" s="6"/>
      <c r="CE1658" s="1" t="s">
        <v>3914</v>
      </c>
      <c r="CF1658" s="1" t="s">
        <v>3916</v>
      </c>
    </row>
    <row r="1659" spans="63:84" ht="15" customHeight="1">
      <c r="BK1659" s="1"/>
      <c r="BO1659" s="6"/>
      <c r="BP1659" s="6"/>
      <c r="BQ1659" s="6"/>
      <c r="BR1659" s="6"/>
      <c r="BS1659" s="6"/>
      <c r="BT1659" s="6"/>
      <c r="BU1659" s="6"/>
      <c r="BV1659" s="6"/>
      <c r="BW1659" s="6"/>
      <c r="BX1659" s="6"/>
      <c r="BY1659" s="6"/>
      <c r="BZ1659" s="6"/>
      <c r="CE1659" s="1" t="s">
        <v>3915</v>
      </c>
      <c r="CF1659" s="1" t="s">
        <v>3917</v>
      </c>
    </row>
    <row r="1660" spans="63:84" ht="15" customHeight="1">
      <c r="BK1660" s="1"/>
      <c r="BO1660" s="6"/>
      <c r="BP1660" s="6"/>
      <c r="BQ1660" s="6"/>
      <c r="BR1660" s="6"/>
      <c r="BS1660" s="6"/>
      <c r="BT1660" s="6"/>
      <c r="BU1660" s="6"/>
      <c r="BV1660" s="6"/>
      <c r="BW1660" s="6"/>
      <c r="BX1660" s="6"/>
      <c r="BY1660" s="6"/>
      <c r="BZ1660" s="6"/>
      <c r="CE1660" s="1" t="s">
        <v>3916</v>
      </c>
      <c r="CF1660" s="1" t="s">
        <v>3918</v>
      </c>
    </row>
    <row r="1661" spans="63:84" ht="15" customHeight="1">
      <c r="BK1661" s="1"/>
      <c r="BO1661" s="6"/>
      <c r="BP1661" s="6"/>
      <c r="BQ1661" s="6"/>
      <c r="BR1661" s="6"/>
      <c r="BS1661" s="6"/>
      <c r="BT1661" s="6"/>
      <c r="BU1661" s="6"/>
      <c r="BV1661" s="6"/>
      <c r="BW1661" s="6"/>
      <c r="BX1661" s="6"/>
      <c r="BY1661" s="6"/>
      <c r="BZ1661" s="6"/>
      <c r="CE1661" s="1" t="s">
        <v>3917</v>
      </c>
      <c r="CF1661" s="1" t="s">
        <v>3919</v>
      </c>
    </row>
    <row r="1662" spans="63:84" ht="15" customHeight="1">
      <c r="BK1662" s="1"/>
      <c r="BO1662" s="6"/>
      <c r="BP1662" s="6"/>
      <c r="BQ1662" s="6"/>
      <c r="BR1662" s="6"/>
      <c r="BS1662" s="6"/>
      <c r="BT1662" s="6"/>
      <c r="BU1662" s="6"/>
      <c r="BV1662" s="6"/>
      <c r="BW1662" s="6"/>
      <c r="BX1662" s="6"/>
      <c r="BY1662" s="6"/>
      <c r="BZ1662" s="6"/>
      <c r="CE1662" s="1" t="s">
        <v>3918</v>
      </c>
      <c r="CF1662" s="1" t="s">
        <v>3920</v>
      </c>
    </row>
    <row r="1663" spans="63:84" ht="15" customHeight="1">
      <c r="BK1663" s="1"/>
      <c r="BO1663" s="6"/>
      <c r="BP1663" s="6"/>
      <c r="BQ1663" s="6"/>
      <c r="BR1663" s="6"/>
      <c r="BS1663" s="6"/>
      <c r="BT1663" s="6"/>
      <c r="BU1663" s="6"/>
      <c r="BV1663" s="6"/>
      <c r="BW1663" s="6"/>
      <c r="BX1663" s="6"/>
      <c r="BY1663" s="6"/>
      <c r="BZ1663" s="6"/>
      <c r="CE1663" s="1" t="s">
        <v>3919</v>
      </c>
      <c r="CF1663" s="1" t="s">
        <v>3921</v>
      </c>
    </row>
    <row r="1664" spans="63:84" ht="15" customHeight="1">
      <c r="BK1664" s="1"/>
      <c r="BO1664" s="6"/>
      <c r="BP1664" s="6"/>
      <c r="BQ1664" s="6"/>
      <c r="BR1664" s="6"/>
      <c r="BS1664" s="6"/>
      <c r="BT1664" s="6"/>
      <c r="BU1664" s="6"/>
      <c r="BV1664" s="6"/>
      <c r="BW1664" s="6"/>
      <c r="BX1664" s="6"/>
      <c r="BY1664" s="6"/>
      <c r="BZ1664" s="6"/>
      <c r="CE1664" s="1" t="s">
        <v>3920</v>
      </c>
      <c r="CF1664" s="1" t="s">
        <v>3922</v>
      </c>
    </row>
    <row r="1665" spans="63:84" ht="15" customHeight="1">
      <c r="BK1665" s="1"/>
      <c r="BO1665" s="6"/>
      <c r="BP1665" s="6"/>
      <c r="BQ1665" s="6"/>
      <c r="BR1665" s="6"/>
      <c r="BS1665" s="6"/>
      <c r="BT1665" s="6"/>
      <c r="BU1665" s="6"/>
      <c r="BV1665" s="6"/>
      <c r="BW1665" s="6"/>
      <c r="BX1665" s="6"/>
      <c r="BY1665" s="6"/>
      <c r="BZ1665" s="6"/>
      <c r="CE1665" s="1" t="s">
        <v>3921</v>
      </c>
      <c r="CF1665" s="1" t="s">
        <v>3923</v>
      </c>
    </row>
    <row r="1666" spans="63:84" ht="15" customHeight="1">
      <c r="BK1666" s="1"/>
      <c r="BO1666" s="6"/>
      <c r="BP1666" s="6"/>
      <c r="BQ1666" s="6"/>
      <c r="BR1666" s="6"/>
      <c r="BS1666" s="6"/>
      <c r="BT1666" s="6"/>
      <c r="BU1666" s="6"/>
      <c r="BV1666" s="6"/>
      <c r="BW1666" s="6"/>
      <c r="BX1666" s="6"/>
      <c r="BY1666" s="6"/>
      <c r="BZ1666" s="6"/>
      <c r="CE1666" s="1" t="s">
        <v>3922</v>
      </c>
      <c r="CF1666" s="1" t="s">
        <v>3924</v>
      </c>
    </row>
    <row r="1667" spans="63:84" ht="15" customHeight="1">
      <c r="BK1667" s="1"/>
      <c r="BO1667" s="6"/>
      <c r="BP1667" s="6"/>
      <c r="BQ1667" s="6"/>
      <c r="BR1667" s="6"/>
      <c r="BS1667" s="6"/>
      <c r="BT1667" s="6"/>
      <c r="BU1667" s="6"/>
      <c r="BV1667" s="6"/>
      <c r="BW1667" s="6"/>
      <c r="BX1667" s="6"/>
      <c r="BY1667" s="6"/>
      <c r="BZ1667" s="6"/>
      <c r="CE1667" s="1" t="s">
        <v>3923</v>
      </c>
      <c r="CF1667" s="1" t="s">
        <v>543</v>
      </c>
    </row>
    <row r="1668" spans="63:84" ht="15" customHeight="1">
      <c r="BK1668" s="1"/>
      <c r="BO1668" s="6"/>
      <c r="BP1668" s="6"/>
      <c r="BQ1668" s="6"/>
      <c r="BR1668" s="6"/>
      <c r="BS1668" s="6"/>
      <c r="BT1668" s="6"/>
      <c r="BU1668" s="6"/>
      <c r="BV1668" s="6"/>
      <c r="BW1668" s="6"/>
      <c r="BX1668" s="6"/>
      <c r="BY1668" s="6"/>
      <c r="BZ1668" s="6"/>
      <c r="CE1668" s="1" t="s">
        <v>3924</v>
      </c>
      <c r="CF1668" s="1" t="s">
        <v>615</v>
      </c>
    </row>
    <row r="1669" spans="63:84" ht="15" customHeight="1">
      <c r="BK1669" s="1"/>
      <c r="BO1669" s="6"/>
      <c r="BP1669" s="6"/>
      <c r="BQ1669" s="6"/>
      <c r="BR1669" s="6"/>
      <c r="BS1669" s="6"/>
      <c r="BT1669" s="6"/>
      <c r="BU1669" s="6"/>
      <c r="BV1669" s="6"/>
      <c r="BW1669" s="6"/>
      <c r="BX1669" s="6"/>
      <c r="BY1669" s="6"/>
      <c r="BZ1669" s="6"/>
      <c r="CE1669" s="1" t="s">
        <v>543</v>
      </c>
      <c r="CF1669" s="1" t="s">
        <v>3925</v>
      </c>
    </row>
    <row r="1670" spans="63:84" ht="15" customHeight="1">
      <c r="BK1670" s="1"/>
      <c r="BO1670" s="6"/>
      <c r="BP1670" s="6"/>
      <c r="BQ1670" s="6"/>
      <c r="BR1670" s="6"/>
      <c r="BS1670" s="6"/>
      <c r="BT1670" s="6"/>
      <c r="BU1670" s="6"/>
      <c r="BV1670" s="6"/>
      <c r="BW1670" s="6"/>
      <c r="BX1670" s="6"/>
      <c r="BY1670" s="6"/>
      <c r="BZ1670" s="6"/>
      <c r="CE1670" s="1" t="s">
        <v>615</v>
      </c>
      <c r="CF1670" s="1" t="s">
        <v>3926</v>
      </c>
    </row>
    <row r="1671" spans="63:84" ht="15" customHeight="1">
      <c r="BK1671" s="1"/>
      <c r="BO1671" s="6"/>
      <c r="BP1671" s="6"/>
      <c r="BQ1671" s="6"/>
      <c r="BR1671" s="6"/>
      <c r="BS1671" s="6"/>
      <c r="BT1671" s="6"/>
      <c r="BU1671" s="6"/>
      <c r="BV1671" s="6"/>
      <c r="BW1671" s="6"/>
      <c r="BX1671" s="6"/>
      <c r="BY1671" s="6"/>
      <c r="BZ1671" s="6"/>
      <c r="CE1671" s="1" t="s">
        <v>3925</v>
      </c>
      <c r="CF1671" s="1" t="s">
        <v>3927</v>
      </c>
    </row>
    <row r="1672" spans="63:84" ht="15" customHeight="1">
      <c r="BK1672" s="1"/>
      <c r="BO1672" s="6"/>
      <c r="BP1672" s="6"/>
      <c r="BQ1672" s="6"/>
      <c r="BR1672" s="6"/>
      <c r="BS1672" s="6"/>
      <c r="BT1672" s="6"/>
      <c r="BU1672" s="6"/>
      <c r="BV1672" s="6"/>
      <c r="BW1672" s="6"/>
      <c r="BX1672" s="6"/>
      <c r="BY1672" s="6"/>
      <c r="BZ1672" s="6"/>
      <c r="CE1672" s="1" t="s">
        <v>3926</v>
      </c>
      <c r="CF1672" s="1" t="s">
        <v>3928</v>
      </c>
    </row>
    <row r="1673" spans="63:84" ht="15" customHeight="1">
      <c r="BK1673" s="1"/>
      <c r="BO1673" s="6"/>
      <c r="BP1673" s="6"/>
      <c r="BQ1673" s="6"/>
      <c r="BR1673" s="6"/>
      <c r="BS1673" s="6"/>
      <c r="BT1673" s="6"/>
      <c r="BU1673" s="6"/>
      <c r="BV1673" s="6"/>
      <c r="BW1673" s="6"/>
      <c r="BX1673" s="6"/>
      <c r="BY1673" s="6"/>
      <c r="BZ1673" s="6"/>
      <c r="CE1673" s="1" t="s">
        <v>3927</v>
      </c>
      <c r="CF1673" s="1" t="s">
        <v>3929</v>
      </c>
    </row>
    <row r="1674" spans="63:84" ht="15" customHeight="1">
      <c r="BK1674" s="1"/>
      <c r="BO1674" s="6"/>
      <c r="BP1674" s="6"/>
      <c r="BQ1674" s="6"/>
      <c r="BR1674" s="6"/>
      <c r="BS1674" s="6"/>
      <c r="BT1674" s="6"/>
      <c r="BU1674" s="6"/>
      <c r="BV1674" s="6"/>
      <c r="BW1674" s="6"/>
      <c r="BX1674" s="6"/>
      <c r="BY1674" s="6"/>
      <c r="BZ1674" s="6"/>
      <c r="CE1674" s="1" t="s">
        <v>3928</v>
      </c>
      <c r="CF1674" s="1" t="s">
        <v>3930</v>
      </c>
    </row>
    <row r="1675" spans="63:84" ht="15" customHeight="1">
      <c r="BK1675" s="1"/>
      <c r="BO1675" s="6"/>
      <c r="BP1675" s="6"/>
      <c r="BQ1675" s="6"/>
      <c r="BR1675" s="6"/>
      <c r="BS1675" s="6"/>
      <c r="BT1675" s="6"/>
      <c r="BU1675" s="6"/>
      <c r="BV1675" s="6"/>
      <c r="BW1675" s="6"/>
      <c r="BX1675" s="6"/>
      <c r="BY1675" s="6"/>
      <c r="BZ1675" s="6"/>
      <c r="CE1675" s="1" t="s">
        <v>3929</v>
      </c>
      <c r="CF1675" s="1" t="s">
        <v>3931</v>
      </c>
    </row>
    <row r="1676" spans="63:84" ht="15" customHeight="1">
      <c r="BK1676" s="1"/>
      <c r="BO1676" s="6"/>
      <c r="BP1676" s="6"/>
      <c r="BQ1676" s="6"/>
      <c r="BR1676" s="6"/>
      <c r="BS1676" s="6"/>
      <c r="BT1676" s="6"/>
      <c r="BU1676" s="6"/>
      <c r="BV1676" s="6"/>
      <c r="BW1676" s="6"/>
      <c r="BX1676" s="6"/>
      <c r="BY1676" s="6"/>
      <c r="BZ1676" s="6"/>
      <c r="CE1676" s="1" t="s">
        <v>3930</v>
      </c>
      <c r="CF1676" s="1" t="s">
        <v>3932</v>
      </c>
    </row>
    <row r="1677" spans="63:84" ht="15" customHeight="1">
      <c r="BK1677" s="1"/>
      <c r="BO1677" s="6"/>
      <c r="BP1677" s="6"/>
      <c r="BQ1677" s="6"/>
      <c r="BR1677" s="6"/>
      <c r="BS1677" s="6"/>
      <c r="BT1677" s="6"/>
      <c r="BU1677" s="6"/>
      <c r="BV1677" s="6"/>
      <c r="BW1677" s="6"/>
      <c r="BX1677" s="6"/>
      <c r="BY1677" s="6"/>
      <c r="BZ1677" s="6"/>
      <c r="CE1677" s="1" t="s">
        <v>3931</v>
      </c>
      <c r="CF1677" s="1" t="s">
        <v>3933</v>
      </c>
    </row>
    <row r="1678" spans="63:84" ht="15" customHeight="1">
      <c r="BK1678" s="1"/>
      <c r="BO1678" s="6"/>
      <c r="BP1678" s="6"/>
      <c r="BQ1678" s="6"/>
      <c r="BR1678" s="6"/>
      <c r="BS1678" s="6"/>
      <c r="BT1678" s="6"/>
      <c r="BU1678" s="6"/>
      <c r="BV1678" s="6"/>
      <c r="BW1678" s="6"/>
      <c r="BX1678" s="6"/>
      <c r="BY1678" s="6"/>
      <c r="BZ1678" s="6"/>
      <c r="CE1678" s="1" t="s">
        <v>3932</v>
      </c>
      <c r="CF1678" s="1" t="s">
        <v>3934</v>
      </c>
    </row>
    <row r="1679" spans="63:84" ht="15" customHeight="1">
      <c r="BK1679" s="1"/>
      <c r="BO1679" s="6"/>
      <c r="BP1679" s="6"/>
      <c r="BQ1679" s="6"/>
      <c r="BR1679" s="6"/>
      <c r="BS1679" s="6"/>
      <c r="BT1679" s="6"/>
      <c r="BU1679" s="6"/>
      <c r="BV1679" s="6"/>
      <c r="BW1679" s="6"/>
      <c r="BX1679" s="6"/>
      <c r="BY1679" s="6"/>
      <c r="BZ1679" s="6"/>
      <c r="CE1679" s="1" t="s">
        <v>3933</v>
      </c>
      <c r="CF1679" s="1" t="s">
        <v>3935</v>
      </c>
    </row>
    <row r="1680" spans="63:84" ht="15" customHeight="1">
      <c r="BK1680" s="1"/>
      <c r="BO1680" s="6"/>
      <c r="BP1680" s="6"/>
      <c r="BQ1680" s="6"/>
      <c r="BR1680" s="6"/>
      <c r="BS1680" s="6"/>
      <c r="BT1680" s="6"/>
      <c r="BU1680" s="6"/>
      <c r="BV1680" s="6"/>
      <c r="BW1680" s="6"/>
      <c r="BX1680" s="6"/>
      <c r="BY1680" s="6"/>
      <c r="BZ1680" s="6"/>
      <c r="CE1680" s="1" t="s">
        <v>3934</v>
      </c>
      <c r="CF1680" s="1" t="s">
        <v>3936</v>
      </c>
    </row>
    <row r="1681" spans="63:84" ht="15" customHeight="1">
      <c r="BK1681" s="1"/>
      <c r="BO1681" s="6"/>
      <c r="BP1681" s="6"/>
      <c r="BQ1681" s="6"/>
      <c r="BR1681" s="6"/>
      <c r="BS1681" s="6"/>
      <c r="BT1681" s="6"/>
      <c r="BU1681" s="6"/>
      <c r="BV1681" s="6"/>
      <c r="BW1681" s="6"/>
      <c r="BX1681" s="6"/>
      <c r="BY1681" s="6"/>
      <c r="BZ1681" s="6"/>
      <c r="CE1681" s="1" t="s">
        <v>3935</v>
      </c>
      <c r="CF1681" s="1" t="s">
        <v>3937</v>
      </c>
    </row>
    <row r="1682" spans="63:84" ht="15" customHeight="1">
      <c r="BK1682" s="1"/>
      <c r="BO1682" s="6"/>
      <c r="BP1682" s="6"/>
      <c r="BQ1682" s="6"/>
      <c r="BR1682" s="6"/>
      <c r="BS1682" s="6"/>
      <c r="BT1682" s="6"/>
      <c r="BU1682" s="6"/>
      <c r="BV1682" s="6"/>
      <c r="BW1682" s="6"/>
      <c r="BX1682" s="6"/>
      <c r="BY1682" s="6"/>
      <c r="BZ1682" s="6"/>
      <c r="CE1682" s="1" t="s">
        <v>3936</v>
      </c>
      <c r="CF1682" s="1" t="s">
        <v>3938</v>
      </c>
    </row>
    <row r="1683" spans="63:84" ht="15" customHeight="1">
      <c r="BK1683" s="1"/>
      <c r="BO1683" s="6"/>
      <c r="BP1683" s="6"/>
      <c r="BQ1683" s="6"/>
      <c r="BR1683" s="6"/>
      <c r="BS1683" s="6"/>
      <c r="BT1683" s="6"/>
      <c r="BU1683" s="6"/>
      <c r="BV1683" s="6"/>
      <c r="BW1683" s="6"/>
      <c r="BX1683" s="6"/>
      <c r="BY1683" s="6"/>
      <c r="BZ1683" s="6"/>
      <c r="CE1683" s="1" t="s">
        <v>3937</v>
      </c>
      <c r="CF1683" s="1" t="s">
        <v>3939</v>
      </c>
    </row>
    <row r="1684" spans="63:84" ht="15" customHeight="1">
      <c r="BK1684" s="1"/>
      <c r="BO1684" s="6"/>
      <c r="BP1684" s="6"/>
      <c r="BQ1684" s="6"/>
      <c r="BR1684" s="6"/>
      <c r="BS1684" s="6"/>
      <c r="BT1684" s="6"/>
      <c r="BU1684" s="6"/>
      <c r="BV1684" s="6"/>
      <c r="BW1684" s="6"/>
      <c r="BX1684" s="6"/>
      <c r="BY1684" s="6"/>
      <c r="BZ1684" s="6"/>
      <c r="CE1684" s="1" t="s">
        <v>3938</v>
      </c>
      <c r="CF1684" s="1" t="s">
        <v>3940</v>
      </c>
    </row>
    <row r="1685" spans="63:84" ht="15" customHeight="1">
      <c r="BK1685" s="1"/>
      <c r="BO1685" s="6"/>
      <c r="BP1685" s="6"/>
      <c r="BQ1685" s="6"/>
      <c r="BR1685" s="6"/>
      <c r="BS1685" s="6"/>
      <c r="BT1685" s="6"/>
      <c r="BU1685" s="6"/>
      <c r="BV1685" s="6"/>
      <c r="BW1685" s="6"/>
      <c r="BX1685" s="6"/>
      <c r="BY1685" s="6"/>
      <c r="BZ1685" s="6"/>
      <c r="CE1685" s="1" t="s">
        <v>3939</v>
      </c>
      <c r="CF1685" s="1" t="s">
        <v>3941</v>
      </c>
    </row>
    <row r="1686" spans="63:84" ht="15" customHeight="1">
      <c r="BK1686" s="1"/>
      <c r="BO1686" s="6"/>
      <c r="BP1686" s="6"/>
      <c r="BQ1686" s="6"/>
      <c r="BR1686" s="6"/>
      <c r="BS1686" s="6"/>
      <c r="BT1686" s="6"/>
      <c r="BU1686" s="6"/>
      <c r="BV1686" s="6"/>
      <c r="BW1686" s="6"/>
      <c r="BX1686" s="6"/>
      <c r="BY1686" s="6"/>
      <c r="BZ1686" s="6"/>
      <c r="CE1686" s="1" t="s">
        <v>3940</v>
      </c>
      <c r="CF1686" s="1" t="s">
        <v>3942</v>
      </c>
    </row>
    <row r="1687" spans="63:84" ht="15" customHeight="1">
      <c r="BK1687" s="1"/>
      <c r="BO1687" s="6"/>
      <c r="BP1687" s="6"/>
      <c r="BQ1687" s="6"/>
      <c r="BR1687" s="6"/>
      <c r="BS1687" s="6"/>
      <c r="BT1687" s="6"/>
      <c r="BU1687" s="6"/>
      <c r="BV1687" s="6"/>
      <c r="BW1687" s="6"/>
      <c r="BX1687" s="6"/>
      <c r="BY1687" s="6"/>
      <c r="BZ1687" s="6"/>
      <c r="CE1687" s="1" t="s">
        <v>3941</v>
      </c>
      <c r="CF1687" s="1" t="s">
        <v>3943</v>
      </c>
    </row>
    <row r="1688" spans="63:84" ht="15" customHeight="1">
      <c r="BK1688" s="1"/>
      <c r="BO1688" s="6"/>
      <c r="BP1688" s="6"/>
      <c r="BQ1688" s="6"/>
      <c r="BR1688" s="6"/>
      <c r="BS1688" s="6"/>
      <c r="BT1688" s="6"/>
      <c r="BU1688" s="6"/>
      <c r="BV1688" s="6"/>
      <c r="BW1688" s="6"/>
      <c r="BX1688" s="6"/>
      <c r="BY1688" s="6"/>
      <c r="BZ1688" s="6"/>
      <c r="CE1688" s="1" t="s">
        <v>3942</v>
      </c>
      <c r="CF1688" s="1" t="s">
        <v>3944</v>
      </c>
    </row>
    <row r="1689" spans="63:84" ht="15" customHeight="1">
      <c r="BK1689" s="1"/>
      <c r="BO1689" s="6"/>
      <c r="BP1689" s="6"/>
      <c r="BQ1689" s="6"/>
      <c r="BR1689" s="6"/>
      <c r="BS1689" s="6"/>
      <c r="BT1689" s="6"/>
      <c r="BU1689" s="6"/>
      <c r="BV1689" s="6"/>
      <c r="BW1689" s="6"/>
      <c r="BX1689" s="6"/>
      <c r="BY1689" s="6"/>
      <c r="BZ1689" s="6"/>
      <c r="CE1689" s="1" t="s">
        <v>3943</v>
      </c>
      <c r="CF1689" s="1" t="s">
        <v>3945</v>
      </c>
    </row>
    <row r="1690" spans="63:84" ht="15" customHeight="1">
      <c r="BK1690" s="1"/>
      <c r="BO1690" s="6"/>
      <c r="BP1690" s="6"/>
      <c r="BQ1690" s="6"/>
      <c r="BR1690" s="6"/>
      <c r="BS1690" s="6"/>
      <c r="BT1690" s="6"/>
      <c r="BU1690" s="6"/>
      <c r="BV1690" s="6"/>
      <c r="BW1690" s="6"/>
      <c r="BX1690" s="6"/>
      <c r="BY1690" s="6"/>
      <c r="BZ1690" s="6"/>
      <c r="CE1690" s="1" t="s">
        <v>3944</v>
      </c>
      <c r="CF1690" s="1" t="s">
        <v>3946</v>
      </c>
    </row>
    <row r="1691" spans="63:84" ht="15" customHeight="1">
      <c r="BK1691" s="1"/>
      <c r="BO1691" s="6"/>
      <c r="BP1691" s="6"/>
      <c r="BQ1691" s="6"/>
      <c r="BR1691" s="6"/>
      <c r="BS1691" s="6"/>
      <c r="BT1691" s="6"/>
      <c r="BU1691" s="6"/>
      <c r="BV1691" s="6"/>
      <c r="BW1691" s="6"/>
      <c r="BX1691" s="6"/>
      <c r="BY1691" s="6"/>
      <c r="BZ1691" s="6"/>
      <c r="CE1691" s="1" t="s">
        <v>3945</v>
      </c>
      <c r="CF1691" s="1" t="s">
        <v>3947</v>
      </c>
    </row>
    <row r="1692" spans="63:84" ht="15" customHeight="1">
      <c r="BK1692" s="1"/>
      <c r="BO1692" s="6"/>
      <c r="BP1692" s="6"/>
      <c r="BQ1692" s="6"/>
      <c r="BR1692" s="6"/>
      <c r="BS1692" s="6"/>
      <c r="BT1692" s="6"/>
      <c r="BU1692" s="6"/>
      <c r="BV1692" s="6"/>
      <c r="BW1692" s="6"/>
      <c r="BX1692" s="6"/>
      <c r="BY1692" s="6"/>
      <c r="BZ1692" s="6"/>
      <c r="CE1692" s="1" t="s">
        <v>3946</v>
      </c>
      <c r="CF1692" s="1" t="s">
        <v>3948</v>
      </c>
    </row>
    <row r="1693" spans="63:84" ht="15" customHeight="1">
      <c r="BK1693" s="1"/>
      <c r="BO1693" s="6"/>
      <c r="BP1693" s="6"/>
      <c r="BQ1693" s="6"/>
      <c r="BR1693" s="6"/>
      <c r="BS1693" s="6"/>
      <c r="BT1693" s="6"/>
      <c r="BU1693" s="6"/>
      <c r="BV1693" s="6"/>
      <c r="BW1693" s="6"/>
      <c r="BX1693" s="6"/>
      <c r="BY1693" s="6"/>
      <c r="BZ1693" s="6"/>
      <c r="CE1693" s="1" t="s">
        <v>3947</v>
      </c>
      <c r="CF1693" s="1" t="s">
        <v>543</v>
      </c>
    </row>
    <row r="1694" spans="63:84" ht="15" customHeight="1">
      <c r="BK1694" s="1"/>
      <c r="BO1694" s="6"/>
      <c r="BP1694" s="6"/>
      <c r="BQ1694" s="6"/>
      <c r="BR1694" s="6"/>
      <c r="BS1694" s="6"/>
      <c r="BT1694" s="6"/>
      <c r="BU1694" s="6"/>
      <c r="BV1694" s="6"/>
      <c r="BW1694" s="6"/>
      <c r="BX1694" s="6"/>
      <c r="BY1694" s="6"/>
      <c r="BZ1694" s="6"/>
      <c r="CE1694" s="1" t="s">
        <v>3948</v>
      </c>
      <c r="CF1694" s="1" t="s">
        <v>616</v>
      </c>
    </row>
    <row r="1695" spans="63:84" ht="15" customHeight="1">
      <c r="BK1695" s="1"/>
      <c r="BO1695" s="6"/>
      <c r="BP1695" s="6"/>
      <c r="BQ1695" s="6"/>
      <c r="BR1695" s="6"/>
      <c r="BS1695" s="6"/>
      <c r="BT1695" s="6"/>
      <c r="BU1695" s="6"/>
      <c r="BV1695" s="6"/>
      <c r="BW1695" s="6"/>
      <c r="BX1695" s="6"/>
      <c r="BY1695" s="6"/>
      <c r="BZ1695" s="6"/>
      <c r="CE1695" s="1" t="s">
        <v>543</v>
      </c>
      <c r="CF1695" s="1" t="s">
        <v>3949</v>
      </c>
    </row>
    <row r="1696" spans="63:84" ht="15" customHeight="1">
      <c r="BK1696" s="1"/>
      <c r="BO1696" s="6"/>
      <c r="BP1696" s="6"/>
      <c r="BQ1696" s="6"/>
      <c r="BR1696" s="6"/>
      <c r="BS1696" s="6"/>
      <c r="BT1696" s="6"/>
      <c r="BU1696" s="6"/>
      <c r="BV1696" s="6"/>
      <c r="BW1696" s="6"/>
      <c r="BX1696" s="6"/>
      <c r="BY1696" s="6"/>
      <c r="BZ1696" s="6"/>
      <c r="CE1696" s="1" t="s">
        <v>616</v>
      </c>
      <c r="CF1696" s="1" t="s">
        <v>3950</v>
      </c>
    </row>
    <row r="1697" spans="63:84" ht="15" customHeight="1">
      <c r="BK1697" s="1"/>
      <c r="BO1697" s="6"/>
      <c r="BP1697" s="6"/>
      <c r="BQ1697" s="6"/>
      <c r="BR1697" s="6"/>
      <c r="BS1697" s="6"/>
      <c r="BT1697" s="6"/>
      <c r="BU1697" s="6"/>
      <c r="BV1697" s="6"/>
      <c r="BW1697" s="6"/>
      <c r="BX1697" s="6"/>
      <c r="BY1697" s="6"/>
      <c r="BZ1697" s="6"/>
      <c r="CE1697" s="1" t="s">
        <v>3949</v>
      </c>
      <c r="CF1697" s="1" t="s">
        <v>3951</v>
      </c>
    </row>
    <row r="1698" spans="63:84" ht="15" customHeight="1">
      <c r="BK1698" s="1"/>
      <c r="BO1698" s="6"/>
      <c r="BP1698" s="6"/>
      <c r="BQ1698" s="6"/>
      <c r="BR1698" s="6"/>
      <c r="BS1698" s="6"/>
      <c r="BT1698" s="6"/>
      <c r="BU1698" s="6"/>
      <c r="BV1698" s="6"/>
      <c r="BW1698" s="6"/>
      <c r="BX1698" s="6"/>
      <c r="BY1698" s="6"/>
      <c r="BZ1698" s="6"/>
      <c r="CE1698" s="1" t="s">
        <v>3950</v>
      </c>
      <c r="CF1698" s="1" t="s">
        <v>3952</v>
      </c>
    </row>
    <row r="1699" spans="63:84" ht="15" customHeight="1">
      <c r="BK1699" s="1"/>
      <c r="BO1699" s="6"/>
      <c r="BP1699" s="6"/>
      <c r="BQ1699" s="6"/>
      <c r="BR1699" s="6"/>
      <c r="BS1699" s="6"/>
      <c r="BT1699" s="6"/>
      <c r="BU1699" s="6"/>
      <c r="BV1699" s="6"/>
      <c r="BW1699" s="6"/>
      <c r="BX1699" s="6"/>
      <c r="BY1699" s="6"/>
      <c r="BZ1699" s="6"/>
      <c r="CE1699" s="1" t="s">
        <v>3951</v>
      </c>
      <c r="CF1699" s="1" t="s">
        <v>3953</v>
      </c>
    </row>
    <row r="1700" spans="63:84" ht="15" customHeight="1">
      <c r="BK1700" s="1"/>
      <c r="BO1700" s="6"/>
      <c r="BP1700" s="6"/>
      <c r="BQ1700" s="6"/>
      <c r="BR1700" s="6"/>
      <c r="BS1700" s="6"/>
      <c r="BT1700" s="6"/>
      <c r="BU1700" s="6"/>
      <c r="BV1700" s="6"/>
      <c r="BW1700" s="6"/>
      <c r="BX1700" s="6"/>
      <c r="BY1700" s="6"/>
      <c r="BZ1700" s="6"/>
      <c r="CE1700" s="1" t="s">
        <v>3952</v>
      </c>
      <c r="CF1700" s="1" t="s">
        <v>3954</v>
      </c>
    </row>
    <row r="1701" spans="63:84" ht="15" customHeight="1">
      <c r="BK1701" s="1"/>
      <c r="BO1701" s="6"/>
      <c r="BP1701" s="6"/>
      <c r="BQ1701" s="6"/>
      <c r="BR1701" s="6"/>
      <c r="BS1701" s="6"/>
      <c r="BT1701" s="6"/>
      <c r="BU1701" s="6"/>
      <c r="BV1701" s="6"/>
      <c r="BW1701" s="6"/>
      <c r="BX1701" s="6"/>
      <c r="BY1701" s="6"/>
      <c r="BZ1701" s="6"/>
      <c r="CE1701" s="1" t="s">
        <v>3953</v>
      </c>
      <c r="CF1701" s="1" t="s">
        <v>3955</v>
      </c>
    </row>
    <row r="1702" spans="63:84" ht="15" customHeight="1">
      <c r="BK1702" s="1"/>
      <c r="BO1702" s="6"/>
      <c r="BP1702" s="6"/>
      <c r="BQ1702" s="6"/>
      <c r="BR1702" s="6"/>
      <c r="BS1702" s="6"/>
      <c r="BT1702" s="6"/>
      <c r="BU1702" s="6"/>
      <c r="BV1702" s="6"/>
      <c r="BW1702" s="6"/>
      <c r="BX1702" s="6"/>
      <c r="BY1702" s="6"/>
      <c r="BZ1702" s="6"/>
      <c r="CE1702" s="1" t="s">
        <v>3954</v>
      </c>
      <c r="CF1702" s="1" t="s">
        <v>3956</v>
      </c>
    </row>
    <row r="1703" spans="63:84" ht="15" customHeight="1">
      <c r="BK1703" s="1"/>
      <c r="BO1703" s="6"/>
      <c r="BP1703" s="6"/>
      <c r="BQ1703" s="6"/>
      <c r="BR1703" s="6"/>
      <c r="BS1703" s="6"/>
      <c r="BT1703" s="6"/>
      <c r="BU1703" s="6"/>
      <c r="BV1703" s="6"/>
      <c r="BW1703" s="6"/>
      <c r="BX1703" s="6"/>
      <c r="BY1703" s="6"/>
      <c r="BZ1703" s="6"/>
      <c r="CE1703" s="1" t="s">
        <v>3955</v>
      </c>
      <c r="CF1703" s="1" t="s">
        <v>3957</v>
      </c>
    </row>
    <row r="1704" spans="63:84" ht="15" customHeight="1">
      <c r="BK1704" s="1"/>
      <c r="BO1704" s="6"/>
      <c r="BP1704" s="6"/>
      <c r="BQ1704" s="6"/>
      <c r="BR1704" s="6"/>
      <c r="BS1704" s="6"/>
      <c r="BT1704" s="6"/>
      <c r="BU1704" s="6"/>
      <c r="BV1704" s="6"/>
      <c r="BW1704" s="6"/>
      <c r="BX1704" s="6"/>
      <c r="BY1704" s="6"/>
      <c r="BZ1704" s="6"/>
      <c r="CE1704" s="1" t="s">
        <v>3956</v>
      </c>
      <c r="CF1704" s="1" t="s">
        <v>3958</v>
      </c>
    </row>
    <row r="1705" spans="63:84" ht="15" customHeight="1">
      <c r="BK1705" s="1"/>
      <c r="BO1705" s="6"/>
      <c r="BP1705" s="6"/>
      <c r="BQ1705" s="6"/>
      <c r="BR1705" s="6"/>
      <c r="BS1705" s="6"/>
      <c r="BT1705" s="6"/>
      <c r="BU1705" s="6"/>
      <c r="BV1705" s="6"/>
      <c r="BW1705" s="6"/>
      <c r="BX1705" s="6"/>
      <c r="BY1705" s="6"/>
      <c r="BZ1705" s="6"/>
      <c r="CE1705" s="1" t="s">
        <v>3957</v>
      </c>
      <c r="CF1705" s="1" t="s">
        <v>3959</v>
      </c>
    </row>
    <row r="1706" spans="63:84" ht="15" customHeight="1">
      <c r="BK1706" s="1"/>
      <c r="BO1706" s="6"/>
      <c r="BP1706" s="6"/>
      <c r="BQ1706" s="6"/>
      <c r="BR1706" s="6"/>
      <c r="BS1706" s="6"/>
      <c r="BT1706" s="6"/>
      <c r="BU1706" s="6"/>
      <c r="BV1706" s="6"/>
      <c r="BW1706" s="6"/>
      <c r="BX1706" s="6"/>
      <c r="BY1706" s="6"/>
      <c r="BZ1706" s="6"/>
      <c r="CE1706" s="1" t="s">
        <v>3958</v>
      </c>
      <c r="CF1706" s="1" t="s">
        <v>3960</v>
      </c>
    </row>
    <row r="1707" spans="63:84" ht="15" customHeight="1">
      <c r="BK1707" s="1"/>
      <c r="BO1707" s="6"/>
      <c r="BP1707" s="6"/>
      <c r="BQ1707" s="6"/>
      <c r="BR1707" s="6"/>
      <c r="BS1707" s="6"/>
      <c r="BT1707" s="6"/>
      <c r="BU1707" s="6"/>
      <c r="BV1707" s="6"/>
      <c r="BW1707" s="6"/>
      <c r="BX1707" s="6"/>
      <c r="BY1707" s="6"/>
      <c r="BZ1707" s="6"/>
      <c r="CE1707" s="1" t="s">
        <v>3959</v>
      </c>
      <c r="CF1707" s="1" t="s">
        <v>3961</v>
      </c>
    </row>
    <row r="1708" spans="63:84" ht="15" customHeight="1">
      <c r="BK1708" s="1"/>
      <c r="BO1708" s="6"/>
      <c r="BP1708" s="6"/>
      <c r="BQ1708" s="6"/>
      <c r="BR1708" s="6"/>
      <c r="BS1708" s="6"/>
      <c r="BT1708" s="6"/>
      <c r="BU1708" s="6"/>
      <c r="BV1708" s="6"/>
      <c r="BW1708" s="6"/>
      <c r="BX1708" s="6"/>
      <c r="BY1708" s="6"/>
      <c r="BZ1708" s="6"/>
      <c r="CE1708" s="1" t="s">
        <v>3960</v>
      </c>
      <c r="CF1708" s="1" t="s">
        <v>3962</v>
      </c>
    </row>
    <row r="1709" spans="63:84" ht="15" customHeight="1">
      <c r="BK1709" s="1"/>
      <c r="BO1709" s="6"/>
      <c r="BP1709" s="6"/>
      <c r="BQ1709" s="6"/>
      <c r="BR1709" s="6"/>
      <c r="BS1709" s="6"/>
      <c r="BT1709" s="6"/>
      <c r="BU1709" s="6"/>
      <c r="BV1709" s="6"/>
      <c r="BW1709" s="6"/>
      <c r="BX1709" s="6"/>
      <c r="BY1709" s="6"/>
      <c r="BZ1709" s="6"/>
      <c r="CE1709" s="1" t="s">
        <v>3961</v>
      </c>
      <c r="CF1709" s="1" t="s">
        <v>3963</v>
      </c>
    </row>
    <row r="1710" spans="63:84" ht="15" customHeight="1">
      <c r="BK1710" s="1"/>
      <c r="BO1710" s="6"/>
      <c r="BP1710" s="6"/>
      <c r="BQ1710" s="6"/>
      <c r="BR1710" s="6"/>
      <c r="BS1710" s="6"/>
      <c r="BT1710" s="6"/>
      <c r="BU1710" s="6"/>
      <c r="BV1710" s="6"/>
      <c r="BW1710" s="6"/>
      <c r="BX1710" s="6"/>
      <c r="BY1710" s="6"/>
      <c r="BZ1710" s="6"/>
      <c r="CE1710" s="1" t="s">
        <v>3962</v>
      </c>
      <c r="CF1710" s="1" t="s">
        <v>3964</v>
      </c>
    </row>
    <row r="1711" spans="63:84" ht="15" customHeight="1">
      <c r="BK1711" s="1"/>
      <c r="BO1711" s="6"/>
      <c r="BP1711" s="6"/>
      <c r="BQ1711" s="6"/>
      <c r="BR1711" s="6"/>
      <c r="BS1711" s="6"/>
      <c r="BT1711" s="6"/>
      <c r="BU1711" s="6"/>
      <c r="BV1711" s="6"/>
      <c r="BW1711" s="6"/>
      <c r="BX1711" s="6"/>
      <c r="BY1711" s="6"/>
      <c r="BZ1711" s="6"/>
      <c r="CE1711" s="1" t="s">
        <v>3963</v>
      </c>
      <c r="CF1711" s="1" t="s">
        <v>3965</v>
      </c>
    </row>
    <row r="1712" spans="63:84" ht="15" customHeight="1">
      <c r="BK1712" s="1"/>
      <c r="BO1712" s="6"/>
      <c r="BP1712" s="6"/>
      <c r="BQ1712" s="6"/>
      <c r="BR1712" s="6"/>
      <c r="BS1712" s="6"/>
      <c r="BT1712" s="6"/>
      <c r="BU1712" s="6"/>
      <c r="BV1712" s="6"/>
      <c r="BW1712" s="6"/>
      <c r="BX1712" s="6"/>
      <c r="BY1712" s="6"/>
      <c r="BZ1712" s="6"/>
      <c r="CE1712" s="1" t="s">
        <v>3964</v>
      </c>
      <c r="CF1712" s="1" t="s">
        <v>543</v>
      </c>
    </row>
    <row r="1713" spans="63:84" ht="15" customHeight="1">
      <c r="BK1713" s="1"/>
      <c r="BO1713" s="6"/>
      <c r="BP1713" s="6"/>
      <c r="BQ1713" s="6"/>
      <c r="BR1713" s="6"/>
      <c r="BS1713" s="6"/>
      <c r="BT1713" s="6"/>
      <c r="BU1713" s="6"/>
      <c r="BV1713" s="6"/>
      <c r="BW1713" s="6"/>
      <c r="BX1713" s="6"/>
      <c r="BY1713" s="6"/>
      <c r="BZ1713" s="6"/>
      <c r="CE1713" s="1" t="s">
        <v>3965</v>
      </c>
      <c r="CF1713" s="1" t="s">
        <v>617</v>
      </c>
    </row>
    <row r="1714" spans="63:84" ht="15" customHeight="1">
      <c r="BK1714" s="1"/>
      <c r="BO1714" s="6"/>
      <c r="BP1714" s="6"/>
      <c r="BQ1714" s="6"/>
      <c r="BR1714" s="6"/>
      <c r="BS1714" s="6"/>
      <c r="BT1714" s="6"/>
      <c r="BU1714" s="6"/>
      <c r="BV1714" s="6"/>
      <c r="BW1714" s="6"/>
      <c r="BX1714" s="6"/>
      <c r="BY1714" s="6"/>
      <c r="BZ1714" s="6"/>
      <c r="CE1714" s="1" t="s">
        <v>543</v>
      </c>
      <c r="CF1714" s="1" t="s">
        <v>3966</v>
      </c>
    </row>
    <row r="1715" spans="63:84" ht="15" customHeight="1">
      <c r="BK1715" s="1"/>
      <c r="BO1715" s="6"/>
      <c r="BP1715" s="6"/>
      <c r="BQ1715" s="6"/>
      <c r="BR1715" s="6"/>
      <c r="BS1715" s="6"/>
      <c r="BT1715" s="6"/>
      <c r="BU1715" s="6"/>
      <c r="BV1715" s="6"/>
      <c r="BW1715" s="6"/>
      <c r="BX1715" s="6"/>
      <c r="BY1715" s="6"/>
      <c r="BZ1715" s="6"/>
      <c r="CE1715" s="1" t="s">
        <v>617</v>
      </c>
      <c r="CF1715" s="1" t="s">
        <v>3967</v>
      </c>
    </row>
    <row r="1716" spans="63:84" ht="15" customHeight="1">
      <c r="BK1716" s="1"/>
      <c r="BO1716" s="6"/>
      <c r="BP1716" s="6"/>
      <c r="BQ1716" s="6"/>
      <c r="BR1716" s="6"/>
      <c r="BS1716" s="6"/>
      <c r="BT1716" s="6"/>
      <c r="BU1716" s="6"/>
      <c r="BV1716" s="6"/>
      <c r="BW1716" s="6"/>
      <c r="BX1716" s="6"/>
      <c r="BY1716" s="6"/>
      <c r="BZ1716" s="6"/>
      <c r="CE1716" s="1" t="s">
        <v>3966</v>
      </c>
      <c r="CF1716" s="1" t="s">
        <v>3968</v>
      </c>
    </row>
    <row r="1717" spans="63:84" ht="15" customHeight="1">
      <c r="BK1717" s="1"/>
      <c r="BO1717" s="6"/>
      <c r="BP1717" s="6"/>
      <c r="BQ1717" s="6"/>
      <c r="BR1717" s="6"/>
      <c r="BS1717" s="6"/>
      <c r="BT1717" s="6"/>
      <c r="BU1717" s="6"/>
      <c r="BV1717" s="6"/>
      <c r="BW1717" s="6"/>
      <c r="BX1717" s="6"/>
      <c r="BY1717" s="6"/>
      <c r="BZ1717" s="6"/>
      <c r="CE1717" s="1" t="s">
        <v>3967</v>
      </c>
      <c r="CF1717" s="1" t="s">
        <v>3969</v>
      </c>
    </row>
    <row r="1718" spans="63:84" ht="15" customHeight="1">
      <c r="BK1718" s="1"/>
      <c r="BO1718" s="6"/>
      <c r="BP1718" s="6"/>
      <c r="BQ1718" s="6"/>
      <c r="BR1718" s="6"/>
      <c r="BS1718" s="6"/>
      <c r="BT1718" s="6"/>
      <c r="BU1718" s="6"/>
      <c r="BV1718" s="6"/>
      <c r="BW1718" s="6"/>
      <c r="BX1718" s="6"/>
      <c r="BY1718" s="6"/>
      <c r="BZ1718" s="6"/>
      <c r="CE1718" s="1" t="s">
        <v>3968</v>
      </c>
      <c r="CF1718" s="1" t="s">
        <v>3970</v>
      </c>
    </row>
    <row r="1719" spans="63:84" ht="15" customHeight="1">
      <c r="BK1719" s="1"/>
      <c r="BO1719" s="6"/>
      <c r="BP1719" s="6"/>
      <c r="BQ1719" s="6"/>
      <c r="BR1719" s="6"/>
      <c r="BS1719" s="6"/>
      <c r="BT1719" s="6"/>
      <c r="BU1719" s="6"/>
      <c r="BV1719" s="6"/>
      <c r="BW1719" s="6"/>
      <c r="BX1719" s="6"/>
      <c r="BY1719" s="6"/>
      <c r="BZ1719" s="6"/>
      <c r="CE1719" s="1" t="s">
        <v>3969</v>
      </c>
      <c r="CF1719" s="1" t="s">
        <v>3971</v>
      </c>
    </row>
    <row r="1720" spans="63:84" ht="15" customHeight="1">
      <c r="BK1720" s="1"/>
      <c r="BO1720" s="6"/>
      <c r="BP1720" s="6"/>
      <c r="BQ1720" s="6"/>
      <c r="BR1720" s="6"/>
      <c r="BS1720" s="6"/>
      <c r="BT1720" s="6"/>
      <c r="BU1720" s="6"/>
      <c r="BV1720" s="6"/>
      <c r="BW1720" s="6"/>
      <c r="BX1720" s="6"/>
      <c r="BY1720" s="6"/>
      <c r="BZ1720" s="6"/>
      <c r="CE1720" s="1" t="s">
        <v>3970</v>
      </c>
      <c r="CF1720" s="1" t="s">
        <v>3972</v>
      </c>
    </row>
    <row r="1721" spans="63:84" ht="15" customHeight="1">
      <c r="BK1721" s="1"/>
      <c r="BO1721" s="6"/>
      <c r="BP1721" s="6"/>
      <c r="BQ1721" s="6"/>
      <c r="BR1721" s="6"/>
      <c r="BS1721" s="6"/>
      <c r="BT1721" s="6"/>
      <c r="BU1721" s="6"/>
      <c r="BV1721" s="6"/>
      <c r="BW1721" s="6"/>
      <c r="BX1721" s="6"/>
      <c r="BY1721" s="6"/>
      <c r="BZ1721" s="6"/>
      <c r="CE1721" s="1" t="s">
        <v>3971</v>
      </c>
      <c r="CF1721" s="1" t="s">
        <v>3973</v>
      </c>
    </row>
    <row r="1722" spans="63:84" ht="15" customHeight="1">
      <c r="BK1722" s="1"/>
      <c r="BO1722" s="6"/>
      <c r="BP1722" s="6"/>
      <c r="BQ1722" s="6"/>
      <c r="BR1722" s="6"/>
      <c r="BS1722" s="6"/>
      <c r="BT1722" s="6"/>
      <c r="BU1722" s="6"/>
      <c r="BV1722" s="6"/>
      <c r="BW1722" s="6"/>
      <c r="BX1722" s="6"/>
      <c r="BY1722" s="6"/>
      <c r="BZ1722" s="6"/>
      <c r="CE1722" s="1" t="s">
        <v>3972</v>
      </c>
      <c r="CF1722" s="1" t="s">
        <v>3974</v>
      </c>
    </row>
    <row r="1723" spans="63:84" ht="15" customHeight="1">
      <c r="BK1723" s="1"/>
      <c r="BO1723" s="6"/>
      <c r="BP1723" s="6"/>
      <c r="BQ1723" s="6"/>
      <c r="BR1723" s="6"/>
      <c r="BS1723" s="6"/>
      <c r="BT1723" s="6"/>
      <c r="BU1723" s="6"/>
      <c r="BV1723" s="6"/>
      <c r="BW1723" s="6"/>
      <c r="BX1723" s="6"/>
      <c r="BY1723" s="6"/>
      <c r="BZ1723" s="6"/>
      <c r="CE1723" s="1" t="s">
        <v>3973</v>
      </c>
      <c r="CF1723" s="1" t="s">
        <v>3975</v>
      </c>
    </row>
    <row r="1724" spans="63:84" ht="15" customHeight="1">
      <c r="BK1724" s="1"/>
      <c r="BO1724" s="6"/>
      <c r="BP1724" s="6"/>
      <c r="BQ1724" s="6"/>
      <c r="BR1724" s="6"/>
      <c r="BS1724" s="6"/>
      <c r="BT1724" s="6"/>
      <c r="BU1724" s="6"/>
      <c r="BV1724" s="6"/>
      <c r="BW1724" s="6"/>
      <c r="BX1724" s="6"/>
      <c r="BY1724" s="6"/>
      <c r="BZ1724" s="6"/>
      <c r="CE1724" s="1" t="s">
        <v>3974</v>
      </c>
      <c r="CF1724" s="1" t="s">
        <v>3976</v>
      </c>
    </row>
    <row r="1725" spans="63:84" ht="15" customHeight="1">
      <c r="BK1725" s="1"/>
      <c r="BO1725" s="6"/>
      <c r="BP1725" s="6"/>
      <c r="BQ1725" s="6"/>
      <c r="BR1725" s="6"/>
      <c r="BS1725" s="6"/>
      <c r="BT1725" s="6"/>
      <c r="BU1725" s="6"/>
      <c r="BV1725" s="6"/>
      <c r="BW1725" s="6"/>
      <c r="BX1725" s="6"/>
      <c r="BY1725" s="6"/>
      <c r="BZ1725" s="6"/>
      <c r="CE1725" s="1" t="s">
        <v>3975</v>
      </c>
      <c r="CF1725" s="1" t="s">
        <v>3977</v>
      </c>
    </row>
    <row r="1726" spans="63:84" ht="15" customHeight="1">
      <c r="BK1726" s="1"/>
      <c r="BO1726" s="6"/>
      <c r="BP1726" s="6"/>
      <c r="BQ1726" s="6"/>
      <c r="BR1726" s="6"/>
      <c r="BS1726" s="6"/>
      <c r="BT1726" s="6"/>
      <c r="BU1726" s="6"/>
      <c r="BV1726" s="6"/>
      <c r="BW1726" s="6"/>
      <c r="BX1726" s="6"/>
      <c r="BY1726" s="6"/>
      <c r="BZ1726" s="6"/>
      <c r="CE1726" s="1" t="s">
        <v>3976</v>
      </c>
      <c r="CF1726" s="1" t="s">
        <v>3978</v>
      </c>
    </row>
    <row r="1727" spans="63:84" ht="15" customHeight="1">
      <c r="BK1727" s="1"/>
      <c r="BO1727" s="6"/>
      <c r="BP1727" s="6"/>
      <c r="BQ1727" s="6"/>
      <c r="BR1727" s="6"/>
      <c r="BS1727" s="6"/>
      <c r="BT1727" s="6"/>
      <c r="BU1727" s="6"/>
      <c r="BV1727" s="6"/>
      <c r="BW1727" s="6"/>
      <c r="BX1727" s="6"/>
      <c r="BY1727" s="6"/>
      <c r="BZ1727" s="6"/>
      <c r="CE1727" s="1" t="s">
        <v>3977</v>
      </c>
      <c r="CF1727" s="1" t="s">
        <v>3979</v>
      </c>
    </row>
    <row r="1728" spans="63:84" ht="15" customHeight="1">
      <c r="BK1728" s="1"/>
      <c r="BO1728" s="6"/>
      <c r="BP1728" s="6"/>
      <c r="BQ1728" s="6"/>
      <c r="BR1728" s="6"/>
      <c r="BS1728" s="6"/>
      <c r="BT1728" s="6"/>
      <c r="BU1728" s="6"/>
      <c r="BV1728" s="6"/>
      <c r="BW1728" s="6"/>
      <c r="BX1728" s="6"/>
      <c r="BY1728" s="6"/>
      <c r="BZ1728" s="6"/>
      <c r="CE1728" s="1" t="s">
        <v>3978</v>
      </c>
      <c r="CF1728" s="1" t="s">
        <v>3980</v>
      </c>
    </row>
    <row r="1729" spans="63:84" ht="15" customHeight="1">
      <c r="BK1729" s="1"/>
      <c r="BO1729" s="6"/>
      <c r="BP1729" s="6"/>
      <c r="BQ1729" s="6"/>
      <c r="BR1729" s="6"/>
      <c r="BS1729" s="6"/>
      <c r="BT1729" s="6"/>
      <c r="BU1729" s="6"/>
      <c r="BV1729" s="6"/>
      <c r="BW1729" s="6"/>
      <c r="BX1729" s="6"/>
      <c r="BY1729" s="6"/>
      <c r="BZ1729" s="6"/>
      <c r="CE1729" s="1" t="s">
        <v>3979</v>
      </c>
      <c r="CF1729" s="1" t="s">
        <v>3981</v>
      </c>
    </row>
    <row r="1730" spans="63:84" ht="15" customHeight="1">
      <c r="BK1730" s="1"/>
      <c r="BO1730" s="6"/>
      <c r="BP1730" s="6"/>
      <c r="BQ1730" s="6"/>
      <c r="BR1730" s="6"/>
      <c r="BS1730" s="6"/>
      <c r="BT1730" s="6"/>
      <c r="BU1730" s="6"/>
      <c r="BV1730" s="6"/>
      <c r="BW1730" s="6"/>
      <c r="BX1730" s="6"/>
      <c r="BY1730" s="6"/>
      <c r="BZ1730" s="6"/>
      <c r="CE1730" s="1" t="s">
        <v>3980</v>
      </c>
      <c r="CF1730" s="1" t="s">
        <v>3982</v>
      </c>
    </row>
    <row r="1731" spans="63:84" ht="15" customHeight="1">
      <c r="BK1731" s="1"/>
      <c r="BO1731" s="6"/>
      <c r="BP1731" s="6"/>
      <c r="BQ1731" s="6"/>
      <c r="BR1731" s="6"/>
      <c r="BS1731" s="6"/>
      <c r="BT1731" s="6"/>
      <c r="BU1731" s="6"/>
      <c r="BV1731" s="6"/>
      <c r="BW1731" s="6"/>
      <c r="BX1731" s="6"/>
      <c r="BY1731" s="6"/>
      <c r="BZ1731" s="6"/>
      <c r="CE1731" s="1" t="s">
        <v>3981</v>
      </c>
      <c r="CF1731" s="1" t="s">
        <v>3983</v>
      </c>
    </row>
    <row r="1732" spans="63:84" ht="15" customHeight="1">
      <c r="BK1732" s="1"/>
      <c r="BO1732" s="6"/>
      <c r="BP1732" s="6"/>
      <c r="BQ1732" s="6"/>
      <c r="BR1732" s="6"/>
      <c r="BS1732" s="6"/>
      <c r="BT1732" s="6"/>
      <c r="BU1732" s="6"/>
      <c r="BV1732" s="6"/>
      <c r="BW1732" s="6"/>
      <c r="BX1732" s="6"/>
      <c r="BY1732" s="6"/>
      <c r="BZ1732" s="6"/>
      <c r="CE1732" s="1" t="s">
        <v>3982</v>
      </c>
      <c r="CF1732" s="1" t="s">
        <v>3984</v>
      </c>
    </row>
    <row r="1733" spans="63:84" ht="15" customHeight="1">
      <c r="BK1733" s="1"/>
      <c r="BO1733" s="6"/>
      <c r="BP1733" s="6"/>
      <c r="BQ1733" s="6"/>
      <c r="BR1733" s="6"/>
      <c r="BS1733" s="6"/>
      <c r="BT1733" s="6"/>
      <c r="BU1733" s="6"/>
      <c r="BV1733" s="6"/>
      <c r="BW1733" s="6"/>
      <c r="BX1733" s="6"/>
      <c r="BY1733" s="6"/>
      <c r="BZ1733" s="6"/>
      <c r="CE1733" s="1" t="s">
        <v>3983</v>
      </c>
      <c r="CF1733" s="1" t="s">
        <v>3985</v>
      </c>
    </row>
    <row r="1734" spans="63:84" ht="15" customHeight="1">
      <c r="BK1734" s="1"/>
      <c r="BO1734" s="6"/>
      <c r="BP1734" s="6"/>
      <c r="BQ1734" s="6"/>
      <c r="BR1734" s="6"/>
      <c r="BS1734" s="6"/>
      <c r="BT1734" s="6"/>
      <c r="BU1734" s="6"/>
      <c r="BV1734" s="6"/>
      <c r="BW1734" s="6"/>
      <c r="BX1734" s="6"/>
      <c r="BY1734" s="6"/>
      <c r="BZ1734" s="6"/>
      <c r="CE1734" s="1" t="s">
        <v>3984</v>
      </c>
      <c r="CF1734" s="1" t="s">
        <v>543</v>
      </c>
    </row>
    <row r="1735" spans="63:84" ht="15" customHeight="1">
      <c r="BK1735" s="1"/>
      <c r="BO1735" s="6"/>
      <c r="BP1735" s="6"/>
      <c r="BQ1735" s="6"/>
      <c r="BR1735" s="6"/>
      <c r="BS1735" s="6"/>
      <c r="BT1735" s="6"/>
      <c r="BU1735" s="6"/>
      <c r="BV1735" s="6"/>
      <c r="BW1735" s="6"/>
      <c r="BX1735" s="6"/>
      <c r="BY1735" s="6"/>
      <c r="BZ1735" s="6"/>
      <c r="CE1735" s="1" t="s">
        <v>3985</v>
      </c>
      <c r="CF1735" s="1" t="s">
        <v>618</v>
      </c>
    </row>
    <row r="1736" spans="63:84" ht="15" customHeight="1">
      <c r="BK1736" s="1"/>
      <c r="BO1736" s="6"/>
      <c r="BP1736" s="6"/>
      <c r="BQ1736" s="6"/>
      <c r="BR1736" s="6"/>
      <c r="BS1736" s="6"/>
      <c r="BT1736" s="6"/>
      <c r="BU1736" s="6"/>
      <c r="BV1736" s="6"/>
      <c r="BW1736" s="6"/>
      <c r="BX1736" s="6"/>
      <c r="BY1736" s="6"/>
      <c r="BZ1736" s="6"/>
      <c r="CE1736" s="1" t="s">
        <v>543</v>
      </c>
      <c r="CF1736" s="1" t="s">
        <v>3986</v>
      </c>
    </row>
    <row r="1737" spans="63:84" ht="15" customHeight="1">
      <c r="BK1737" s="1"/>
      <c r="BO1737" s="6"/>
      <c r="BP1737" s="6"/>
      <c r="BQ1737" s="6"/>
      <c r="BR1737" s="6"/>
      <c r="BS1737" s="6"/>
      <c r="BT1737" s="6"/>
      <c r="BU1737" s="6"/>
      <c r="BV1737" s="6"/>
      <c r="BW1737" s="6"/>
      <c r="BX1737" s="6"/>
      <c r="BY1737" s="6"/>
      <c r="BZ1737" s="6"/>
      <c r="CE1737" s="1" t="s">
        <v>618</v>
      </c>
      <c r="CF1737" s="1" t="s">
        <v>3987</v>
      </c>
    </row>
    <row r="1738" spans="63:84" ht="15" customHeight="1">
      <c r="BK1738" s="1"/>
      <c r="BO1738" s="6"/>
      <c r="BP1738" s="6"/>
      <c r="BQ1738" s="6"/>
      <c r="BR1738" s="6"/>
      <c r="BS1738" s="6"/>
      <c r="BT1738" s="6"/>
      <c r="BU1738" s="6"/>
      <c r="BV1738" s="6"/>
      <c r="BW1738" s="6"/>
      <c r="BX1738" s="6"/>
      <c r="BY1738" s="6"/>
      <c r="BZ1738" s="6"/>
      <c r="CE1738" s="1" t="s">
        <v>3986</v>
      </c>
      <c r="CF1738" s="1" t="s">
        <v>3988</v>
      </c>
    </row>
    <row r="1739" spans="63:84" ht="15" customHeight="1">
      <c r="BK1739" s="1"/>
      <c r="BO1739" s="6"/>
      <c r="BP1739" s="6"/>
      <c r="BQ1739" s="6"/>
      <c r="BR1739" s="6"/>
      <c r="BS1739" s="6"/>
      <c r="BT1739" s="6"/>
      <c r="BU1739" s="6"/>
      <c r="BV1739" s="6"/>
      <c r="BW1739" s="6"/>
      <c r="BX1739" s="6"/>
      <c r="BY1739" s="6"/>
      <c r="BZ1739" s="6"/>
      <c r="CE1739" s="1" t="s">
        <v>3987</v>
      </c>
      <c r="CF1739" s="1" t="s">
        <v>3989</v>
      </c>
    </row>
    <row r="1740" spans="63:84" ht="15" customHeight="1">
      <c r="BK1740" s="1"/>
      <c r="BO1740" s="6"/>
      <c r="BP1740" s="6"/>
      <c r="BQ1740" s="6"/>
      <c r="BR1740" s="6"/>
      <c r="BS1740" s="6"/>
      <c r="BT1740" s="6"/>
      <c r="BU1740" s="6"/>
      <c r="BV1740" s="6"/>
      <c r="BW1740" s="6"/>
      <c r="BX1740" s="6"/>
      <c r="BY1740" s="6"/>
      <c r="BZ1740" s="6"/>
      <c r="CE1740" s="1" t="s">
        <v>3988</v>
      </c>
      <c r="CF1740" s="1" t="s">
        <v>3990</v>
      </c>
    </row>
    <row r="1741" spans="63:84" ht="15" customHeight="1">
      <c r="BK1741" s="1"/>
      <c r="BO1741" s="6"/>
      <c r="BP1741" s="6"/>
      <c r="BQ1741" s="6"/>
      <c r="BR1741" s="6"/>
      <c r="BS1741" s="6"/>
      <c r="BT1741" s="6"/>
      <c r="BU1741" s="6"/>
      <c r="BV1741" s="6"/>
      <c r="BW1741" s="6"/>
      <c r="BX1741" s="6"/>
      <c r="BY1741" s="6"/>
      <c r="BZ1741" s="6"/>
      <c r="CE1741" s="1" t="s">
        <v>3989</v>
      </c>
      <c r="CF1741" s="1" t="s">
        <v>3991</v>
      </c>
    </row>
    <row r="1742" spans="63:84" ht="15" customHeight="1">
      <c r="BK1742" s="1"/>
      <c r="BO1742" s="6"/>
      <c r="BP1742" s="6"/>
      <c r="BQ1742" s="6"/>
      <c r="BR1742" s="6"/>
      <c r="BS1742" s="6"/>
      <c r="BT1742" s="6"/>
      <c r="BU1742" s="6"/>
      <c r="BV1742" s="6"/>
      <c r="BW1742" s="6"/>
      <c r="BX1742" s="6"/>
      <c r="BY1742" s="6"/>
      <c r="BZ1742" s="6"/>
      <c r="CE1742" s="1" t="s">
        <v>3990</v>
      </c>
      <c r="CF1742" s="1" t="s">
        <v>3992</v>
      </c>
    </row>
    <row r="1743" spans="63:84" ht="15" customHeight="1">
      <c r="BK1743" s="1"/>
      <c r="BO1743" s="6"/>
      <c r="BP1743" s="6"/>
      <c r="BQ1743" s="6"/>
      <c r="BR1743" s="6"/>
      <c r="BS1743" s="6"/>
      <c r="BT1743" s="6"/>
      <c r="BU1743" s="6"/>
      <c r="BV1743" s="6"/>
      <c r="BW1743" s="6"/>
      <c r="BX1743" s="6"/>
      <c r="BY1743" s="6"/>
      <c r="BZ1743" s="6"/>
      <c r="CE1743" s="1" t="s">
        <v>3991</v>
      </c>
      <c r="CF1743" s="1" t="s">
        <v>3993</v>
      </c>
    </row>
    <row r="1744" spans="63:84" ht="15" customHeight="1">
      <c r="BK1744" s="1"/>
      <c r="BO1744" s="6"/>
      <c r="BP1744" s="6"/>
      <c r="BQ1744" s="6"/>
      <c r="BR1744" s="6"/>
      <c r="BS1744" s="6"/>
      <c r="BT1744" s="6"/>
      <c r="BU1744" s="6"/>
      <c r="BV1744" s="6"/>
      <c r="BW1744" s="6"/>
      <c r="BX1744" s="6"/>
      <c r="BY1744" s="6"/>
      <c r="BZ1744" s="6"/>
      <c r="CE1744" s="1" t="s">
        <v>3992</v>
      </c>
      <c r="CF1744" s="1" t="s">
        <v>3994</v>
      </c>
    </row>
    <row r="1745" spans="63:84" ht="15" customHeight="1">
      <c r="BK1745" s="1"/>
      <c r="BO1745" s="6"/>
      <c r="BP1745" s="6"/>
      <c r="BQ1745" s="6"/>
      <c r="BR1745" s="6"/>
      <c r="BS1745" s="6"/>
      <c r="BT1745" s="6"/>
      <c r="BU1745" s="6"/>
      <c r="BV1745" s="6"/>
      <c r="BW1745" s="6"/>
      <c r="BX1745" s="6"/>
      <c r="BY1745" s="6"/>
      <c r="BZ1745" s="6"/>
      <c r="CE1745" s="1" t="s">
        <v>3993</v>
      </c>
      <c r="CF1745" s="1" t="s">
        <v>3995</v>
      </c>
    </row>
    <row r="1746" spans="63:84" ht="15" customHeight="1">
      <c r="BK1746" s="1"/>
      <c r="BO1746" s="6"/>
      <c r="BP1746" s="6"/>
      <c r="BQ1746" s="6"/>
      <c r="BR1746" s="6"/>
      <c r="BS1746" s="6"/>
      <c r="BT1746" s="6"/>
      <c r="BU1746" s="6"/>
      <c r="BV1746" s="6"/>
      <c r="BW1746" s="6"/>
      <c r="BX1746" s="6"/>
      <c r="BY1746" s="6"/>
      <c r="BZ1746" s="6"/>
      <c r="CE1746" s="1" t="s">
        <v>3994</v>
      </c>
      <c r="CF1746" s="1" t="s">
        <v>3996</v>
      </c>
    </row>
    <row r="1747" spans="63:84" ht="15" customHeight="1">
      <c r="BK1747" s="1"/>
      <c r="BO1747" s="6"/>
      <c r="BP1747" s="6"/>
      <c r="BQ1747" s="6"/>
      <c r="BR1747" s="6"/>
      <c r="BS1747" s="6"/>
      <c r="BT1747" s="6"/>
      <c r="BU1747" s="6"/>
      <c r="BV1747" s="6"/>
      <c r="BW1747" s="6"/>
      <c r="BX1747" s="6"/>
      <c r="BY1747" s="6"/>
      <c r="BZ1747" s="6"/>
      <c r="CE1747" s="1" t="s">
        <v>3995</v>
      </c>
      <c r="CF1747" s="1" t="s">
        <v>3997</v>
      </c>
    </row>
    <row r="1748" spans="63:84" ht="15" customHeight="1">
      <c r="BK1748" s="1"/>
      <c r="BO1748" s="6"/>
      <c r="BP1748" s="6"/>
      <c r="BQ1748" s="6"/>
      <c r="BR1748" s="6"/>
      <c r="BS1748" s="6"/>
      <c r="BT1748" s="6"/>
      <c r="BU1748" s="6"/>
      <c r="BV1748" s="6"/>
      <c r="BW1748" s="6"/>
      <c r="BX1748" s="6"/>
      <c r="BY1748" s="6"/>
      <c r="BZ1748" s="6"/>
      <c r="CE1748" s="1" t="s">
        <v>3996</v>
      </c>
      <c r="CF1748" s="1" t="s">
        <v>3998</v>
      </c>
    </row>
    <row r="1749" spans="63:84" ht="15" customHeight="1">
      <c r="BK1749" s="1"/>
      <c r="BO1749" s="6"/>
      <c r="BP1749" s="6"/>
      <c r="BQ1749" s="6"/>
      <c r="BR1749" s="6"/>
      <c r="BS1749" s="6"/>
      <c r="BT1749" s="6"/>
      <c r="BU1749" s="6"/>
      <c r="BV1749" s="6"/>
      <c r="BW1749" s="6"/>
      <c r="BX1749" s="6"/>
      <c r="BY1749" s="6"/>
      <c r="BZ1749" s="6"/>
      <c r="CE1749" s="1" t="s">
        <v>3997</v>
      </c>
      <c r="CF1749" s="1" t="s">
        <v>3999</v>
      </c>
    </row>
    <row r="1750" spans="63:84" ht="15" customHeight="1">
      <c r="BK1750" s="1"/>
      <c r="BO1750" s="6"/>
      <c r="BP1750" s="6"/>
      <c r="BQ1750" s="6"/>
      <c r="BR1750" s="6"/>
      <c r="BS1750" s="6"/>
      <c r="BT1750" s="6"/>
      <c r="BU1750" s="6"/>
      <c r="BV1750" s="6"/>
      <c r="BW1750" s="6"/>
      <c r="BX1750" s="6"/>
      <c r="BY1750" s="6"/>
      <c r="BZ1750" s="6"/>
      <c r="CE1750" s="1" t="s">
        <v>3998</v>
      </c>
      <c r="CF1750" s="1" t="s">
        <v>4000</v>
      </c>
    </row>
    <row r="1751" spans="63:84" ht="15" customHeight="1">
      <c r="BK1751" s="1"/>
      <c r="BO1751" s="6"/>
      <c r="BP1751" s="6"/>
      <c r="BQ1751" s="6"/>
      <c r="BR1751" s="6"/>
      <c r="BS1751" s="6"/>
      <c r="BT1751" s="6"/>
      <c r="BU1751" s="6"/>
      <c r="BV1751" s="6"/>
      <c r="BW1751" s="6"/>
      <c r="BX1751" s="6"/>
      <c r="BY1751" s="6"/>
      <c r="BZ1751" s="6"/>
      <c r="CE1751" s="1" t="s">
        <v>3999</v>
      </c>
      <c r="CF1751" s="1" t="s">
        <v>4001</v>
      </c>
    </row>
    <row r="1752" spans="63:84" ht="15" customHeight="1">
      <c r="BK1752" s="1"/>
      <c r="BO1752" s="6"/>
      <c r="BP1752" s="6"/>
      <c r="BQ1752" s="6"/>
      <c r="BR1752" s="6"/>
      <c r="BS1752" s="6"/>
      <c r="BT1752" s="6"/>
      <c r="BU1752" s="6"/>
      <c r="BV1752" s="6"/>
      <c r="BW1752" s="6"/>
      <c r="BX1752" s="6"/>
      <c r="BY1752" s="6"/>
      <c r="BZ1752" s="6"/>
      <c r="CE1752" s="1" t="s">
        <v>4000</v>
      </c>
      <c r="CF1752" s="1" t="s">
        <v>4002</v>
      </c>
    </row>
    <row r="1753" spans="63:84" ht="15" customHeight="1">
      <c r="BK1753" s="1"/>
      <c r="BO1753" s="6"/>
      <c r="BP1753" s="6"/>
      <c r="BQ1753" s="6"/>
      <c r="BR1753" s="6"/>
      <c r="BS1753" s="6"/>
      <c r="BT1753" s="6"/>
      <c r="BU1753" s="6"/>
      <c r="BV1753" s="6"/>
      <c r="BW1753" s="6"/>
      <c r="BX1753" s="6"/>
      <c r="BY1753" s="6"/>
      <c r="BZ1753" s="6"/>
      <c r="CE1753" s="1" t="s">
        <v>4001</v>
      </c>
      <c r="CF1753" s="1" t="s">
        <v>4003</v>
      </c>
    </row>
    <row r="1754" spans="63:84" ht="15" customHeight="1">
      <c r="BK1754" s="1"/>
      <c r="BO1754" s="6"/>
      <c r="BP1754" s="6"/>
      <c r="BQ1754" s="6"/>
      <c r="BR1754" s="6"/>
      <c r="BS1754" s="6"/>
      <c r="BT1754" s="6"/>
      <c r="BU1754" s="6"/>
      <c r="BV1754" s="6"/>
      <c r="BW1754" s="6"/>
      <c r="BX1754" s="6"/>
      <c r="BY1754" s="6"/>
      <c r="BZ1754" s="6"/>
      <c r="CE1754" s="1" t="s">
        <v>4002</v>
      </c>
      <c r="CF1754" s="1" t="s">
        <v>4004</v>
      </c>
    </row>
    <row r="1755" spans="63:84" ht="15" customHeight="1">
      <c r="BK1755" s="1"/>
      <c r="BO1755" s="6"/>
      <c r="BP1755" s="6"/>
      <c r="BQ1755" s="6"/>
      <c r="BR1755" s="6"/>
      <c r="BS1755" s="6"/>
      <c r="BT1755" s="6"/>
      <c r="BU1755" s="6"/>
      <c r="BV1755" s="6"/>
      <c r="BW1755" s="6"/>
      <c r="BX1755" s="6"/>
      <c r="BY1755" s="6"/>
      <c r="BZ1755" s="6"/>
      <c r="CE1755" s="1" t="s">
        <v>4003</v>
      </c>
      <c r="CF1755" s="1" t="s">
        <v>4005</v>
      </c>
    </row>
    <row r="1756" spans="63:84" ht="15" customHeight="1">
      <c r="BK1756" s="1"/>
      <c r="BO1756" s="6"/>
      <c r="BP1756" s="6"/>
      <c r="BQ1756" s="6"/>
      <c r="BR1756" s="6"/>
      <c r="BS1756" s="6"/>
      <c r="BT1756" s="6"/>
      <c r="BU1756" s="6"/>
      <c r="BV1756" s="6"/>
      <c r="BW1756" s="6"/>
      <c r="BX1756" s="6"/>
      <c r="BY1756" s="6"/>
      <c r="BZ1756" s="6"/>
      <c r="CE1756" s="1" t="s">
        <v>4004</v>
      </c>
      <c r="CF1756" s="1" t="s">
        <v>4006</v>
      </c>
    </row>
    <row r="1757" spans="63:84" ht="15" customHeight="1">
      <c r="BK1757" s="1"/>
      <c r="BO1757" s="6"/>
      <c r="BP1757" s="6"/>
      <c r="BQ1757" s="6"/>
      <c r="BR1757" s="6"/>
      <c r="BS1757" s="6"/>
      <c r="BT1757" s="6"/>
      <c r="BU1757" s="6"/>
      <c r="BV1757" s="6"/>
      <c r="BW1757" s="6"/>
      <c r="BX1757" s="6"/>
      <c r="BY1757" s="6"/>
      <c r="BZ1757" s="6"/>
      <c r="CE1757" s="1" t="s">
        <v>4005</v>
      </c>
      <c r="CF1757" s="1" t="s">
        <v>4007</v>
      </c>
    </row>
    <row r="1758" spans="63:84" ht="15" customHeight="1">
      <c r="BK1758" s="1"/>
      <c r="BO1758" s="6"/>
      <c r="BP1758" s="6"/>
      <c r="BQ1758" s="6"/>
      <c r="BR1758" s="6"/>
      <c r="BS1758" s="6"/>
      <c r="BT1758" s="6"/>
      <c r="BU1758" s="6"/>
      <c r="BV1758" s="6"/>
      <c r="BW1758" s="6"/>
      <c r="BX1758" s="6"/>
      <c r="BY1758" s="6"/>
      <c r="BZ1758" s="6"/>
      <c r="CE1758" s="1" t="s">
        <v>4006</v>
      </c>
      <c r="CF1758" s="1" t="s">
        <v>4008</v>
      </c>
    </row>
    <row r="1759" spans="63:84" ht="15" customHeight="1">
      <c r="BK1759" s="1"/>
      <c r="BO1759" s="6"/>
      <c r="BP1759" s="6"/>
      <c r="BQ1759" s="6"/>
      <c r="BR1759" s="6"/>
      <c r="BS1759" s="6"/>
      <c r="BT1759" s="6"/>
      <c r="BU1759" s="6"/>
      <c r="BV1759" s="6"/>
      <c r="BW1759" s="6"/>
      <c r="BX1759" s="6"/>
      <c r="BY1759" s="6"/>
      <c r="BZ1759" s="6"/>
      <c r="CE1759" s="1" t="s">
        <v>4007</v>
      </c>
      <c r="CF1759" s="1" t="s">
        <v>4009</v>
      </c>
    </row>
    <row r="1760" spans="63:84" ht="15" customHeight="1">
      <c r="BK1760" s="1"/>
      <c r="BO1760" s="6"/>
      <c r="BP1760" s="6"/>
      <c r="BQ1760" s="6"/>
      <c r="BR1760" s="6"/>
      <c r="BS1760" s="6"/>
      <c r="BT1760" s="6"/>
      <c r="BU1760" s="6"/>
      <c r="BV1760" s="6"/>
      <c r="BW1760" s="6"/>
      <c r="BX1760" s="6"/>
      <c r="BY1760" s="6"/>
      <c r="BZ1760" s="6"/>
      <c r="CE1760" s="1" t="s">
        <v>4008</v>
      </c>
      <c r="CF1760" s="1" t="s">
        <v>4010</v>
      </c>
    </row>
    <row r="1761" spans="63:84" ht="15" customHeight="1">
      <c r="BK1761" s="1"/>
      <c r="BO1761" s="6"/>
      <c r="BP1761" s="6"/>
      <c r="BQ1761" s="6"/>
      <c r="BR1761" s="6"/>
      <c r="BS1761" s="6"/>
      <c r="BT1761" s="6"/>
      <c r="BU1761" s="6"/>
      <c r="BV1761" s="6"/>
      <c r="BW1761" s="6"/>
      <c r="BX1761" s="6"/>
      <c r="BY1761" s="6"/>
      <c r="BZ1761" s="6"/>
      <c r="CE1761" s="1" t="s">
        <v>4009</v>
      </c>
      <c r="CF1761" s="1" t="s">
        <v>4011</v>
      </c>
    </row>
    <row r="1762" spans="63:84" ht="15" customHeight="1">
      <c r="BK1762" s="1"/>
      <c r="BO1762" s="6"/>
      <c r="BP1762" s="6"/>
      <c r="BQ1762" s="6"/>
      <c r="BR1762" s="6"/>
      <c r="BS1762" s="6"/>
      <c r="BT1762" s="6"/>
      <c r="BU1762" s="6"/>
      <c r="BV1762" s="6"/>
      <c r="BW1762" s="6"/>
      <c r="BX1762" s="6"/>
      <c r="BY1762" s="6"/>
      <c r="BZ1762" s="6"/>
      <c r="CE1762" s="1" t="s">
        <v>4010</v>
      </c>
      <c r="CF1762" s="1" t="s">
        <v>4012</v>
      </c>
    </row>
    <row r="1763" spans="63:84" ht="15" customHeight="1">
      <c r="BK1763" s="1"/>
      <c r="BO1763" s="6"/>
      <c r="BP1763" s="6"/>
      <c r="BQ1763" s="6"/>
      <c r="BR1763" s="6"/>
      <c r="BS1763" s="6"/>
      <c r="BT1763" s="6"/>
      <c r="BU1763" s="6"/>
      <c r="BV1763" s="6"/>
      <c r="BW1763" s="6"/>
      <c r="BX1763" s="6"/>
      <c r="BY1763" s="6"/>
      <c r="BZ1763" s="6"/>
      <c r="CE1763" s="1" t="s">
        <v>4011</v>
      </c>
      <c r="CF1763" s="1" t="s">
        <v>4013</v>
      </c>
    </row>
    <row r="1764" spans="63:84" ht="15" customHeight="1">
      <c r="BK1764" s="1"/>
      <c r="BO1764" s="6"/>
      <c r="BP1764" s="6"/>
      <c r="BQ1764" s="6"/>
      <c r="BR1764" s="6"/>
      <c r="BS1764" s="6"/>
      <c r="BT1764" s="6"/>
      <c r="BU1764" s="6"/>
      <c r="BV1764" s="6"/>
      <c r="BW1764" s="6"/>
      <c r="BX1764" s="6"/>
      <c r="BY1764" s="6"/>
      <c r="BZ1764" s="6"/>
      <c r="CE1764" s="1" t="s">
        <v>4012</v>
      </c>
      <c r="CF1764" s="1" t="s">
        <v>4014</v>
      </c>
    </row>
    <row r="1765" spans="63:84" ht="15" customHeight="1">
      <c r="BK1765" s="1"/>
      <c r="BO1765" s="6"/>
      <c r="BP1765" s="6"/>
      <c r="BQ1765" s="6"/>
      <c r="BR1765" s="6"/>
      <c r="BS1765" s="6"/>
      <c r="BT1765" s="6"/>
      <c r="BU1765" s="6"/>
      <c r="BV1765" s="6"/>
      <c r="BW1765" s="6"/>
      <c r="BX1765" s="6"/>
      <c r="BY1765" s="6"/>
      <c r="BZ1765" s="6"/>
      <c r="CE1765" s="1" t="s">
        <v>4013</v>
      </c>
      <c r="CF1765" s="1" t="s">
        <v>4015</v>
      </c>
    </row>
    <row r="1766" spans="63:84" ht="15" customHeight="1">
      <c r="BK1766" s="1"/>
      <c r="BO1766" s="6"/>
      <c r="BP1766" s="6"/>
      <c r="BQ1766" s="6"/>
      <c r="BR1766" s="6"/>
      <c r="BS1766" s="6"/>
      <c r="BT1766" s="6"/>
      <c r="BU1766" s="6"/>
      <c r="BV1766" s="6"/>
      <c r="BW1766" s="6"/>
      <c r="BX1766" s="6"/>
      <c r="BY1766" s="6"/>
      <c r="BZ1766" s="6"/>
      <c r="CE1766" s="1" t="s">
        <v>4014</v>
      </c>
      <c r="CF1766" s="1" t="s">
        <v>4016</v>
      </c>
    </row>
    <row r="1767" spans="63:84" ht="15" customHeight="1">
      <c r="BK1767" s="1"/>
      <c r="BO1767" s="6"/>
      <c r="BP1767" s="6"/>
      <c r="BQ1767" s="6"/>
      <c r="BR1767" s="6"/>
      <c r="BS1767" s="6"/>
      <c r="BT1767" s="6"/>
      <c r="BU1767" s="6"/>
      <c r="BV1767" s="6"/>
      <c r="BW1767" s="6"/>
      <c r="BX1767" s="6"/>
      <c r="BY1767" s="6"/>
      <c r="BZ1767" s="6"/>
      <c r="CE1767" s="1" t="s">
        <v>4015</v>
      </c>
      <c r="CF1767" s="1" t="s">
        <v>4017</v>
      </c>
    </row>
    <row r="1768" spans="63:84" ht="15" customHeight="1">
      <c r="BK1768" s="1"/>
      <c r="BO1768" s="6"/>
      <c r="BP1768" s="6"/>
      <c r="BQ1768" s="6"/>
      <c r="BR1768" s="6"/>
      <c r="BS1768" s="6"/>
      <c r="BT1768" s="6"/>
      <c r="BU1768" s="6"/>
      <c r="BV1768" s="6"/>
      <c r="BW1768" s="6"/>
      <c r="BX1768" s="6"/>
      <c r="BY1768" s="6"/>
      <c r="BZ1768" s="6"/>
      <c r="CE1768" s="1" t="s">
        <v>4016</v>
      </c>
      <c r="CF1768" s="1" t="s">
        <v>4018</v>
      </c>
    </row>
    <row r="1769" spans="63:84" ht="15" customHeight="1">
      <c r="BK1769" s="1"/>
      <c r="BO1769" s="6"/>
      <c r="BP1769" s="6"/>
      <c r="BQ1769" s="6"/>
      <c r="BR1769" s="6"/>
      <c r="BS1769" s="6"/>
      <c r="BT1769" s="6"/>
      <c r="BU1769" s="6"/>
      <c r="BV1769" s="6"/>
      <c r="BW1769" s="6"/>
      <c r="BX1769" s="6"/>
      <c r="BY1769" s="6"/>
      <c r="BZ1769" s="6"/>
      <c r="CE1769" s="1" t="s">
        <v>4017</v>
      </c>
      <c r="CF1769" s="1" t="s">
        <v>4019</v>
      </c>
    </row>
    <row r="1770" spans="63:84" ht="15" customHeight="1">
      <c r="BK1770" s="1"/>
      <c r="BO1770" s="6"/>
      <c r="BP1770" s="6"/>
      <c r="BQ1770" s="6"/>
      <c r="BR1770" s="6"/>
      <c r="BS1770" s="6"/>
      <c r="BT1770" s="6"/>
      <c r="BU1770" s="6"/>
      <c r="BV1770" s="6"/>
      <c r="BW1770" s="6"/>
      <c r="BX1770" s="6"/>
      <c r="BY1770" s="6"/>
      <c r="BZ1770" s="6"/>
      <c r="CE1770" s="1" t="s">
        <v>4018</v>
      </c>
      <c r="CF1770" s="1" t="s">
        <v>543</v>
      </c>
    </row>
    <row r="1771" spans="63:84" ht="15" customHeight="1">
      <c r="BK1771" s="1"/>
      <c r="BO1771" s="6"/>
      <c r="BP1771" s="6"/>
      <c r="BQ1771" s="6"/>
      <c r="BR1771" s="6"/>
      <c r="BS1771" s="6"/>
      <c r="BT1771" s="6"/>
      <c r="BU1771" s="6"/>
      <c r="BV1771" s="6"/>
      <c r="BW1771" s="6"/>
      <c r="BX1771" s="6"/>
      <c r="BY1771" s="6"/>
      <c r="BZ1771" s="6"/>
      <c r="CE1771" s="1" t="s">
        <v>4019</v>
      </c>
      <c r="CF1771" s="1" t="s">
        <v>619</v>
      </c>
    </row>
    <row r="1772" spans="63:84" ht="15" customHeight="1">
      <c r="BK1772" s="1"/>
      <c r="BO1772" s="6"/>
      <c r="BP1772" s="6"/>
      <c r="BQ1772" s="6"/>
      <c r="BR1772" s="6"/>
      <c r="BS1772" s="6"/>
      <c r="BT1772" s="6"/>
      <c r="BU1772" s="6"/>
      <c r="BV1772" s="6"/>
      <c r="BW1772" s="6"/>
      <c r="BX1772" s="6"/>
      <c r="BY1772" s="6"/>
      <c r="BZ1772" s="6"/>
      <c r="CE1772" s="1" t="s">
        <v>543</v>
      </c>
      <c r="CF1772" s="1" t="s">
        <v>4020</v>
      </c>
    </row>
    <row r="1773" spans="63:84" ht="15" customHeight="1">
      <c r="BK1773" s="1"/>
      <c r="BO1773" s="6"/>
      <c r="BP1773" s="6"/>
      <c r="BQ1773" s="6"/>
      <c r="BR1773" s="6"/>
      <c r="BS1773" s="6"/>
      <c r="BT1773" s="6"/>
      <c r="BU1773" s="6"/>
      <c r="BV1773" s="6"/>
      <c r="BW1773" s="6"/>
      <c r="BX1773" s="6"/>
      <c r="BY1773" s="6"/>
      <c r="BZ1773" s="6"/>
      <c r="CE1773" s="1" t="s">
        <v>619</v>
      </c>
      <c r="CF1773" s="1" t="s">
        <v>4021</v>
      </c>
    </row>
    <row r="1774" spans="63:84" ht="15" customHeight="1">
      <c r="BK1774" s="1"/>
      <c r="BO1774" s="6"/>
      <c r="BP1774" s="6"/>
      <c r="BQ1774" s="6"/>
      <c r="BR1774" s="6"/>
      <c r="BS1774" s="6"/>
      <c r="BT1774" s="6"/>
      <c r="BU1774" s="6"/>
      <c r="BV1774" s="6"/>
      <c r="BW1774" s="6"/>
      <c r="BX1774" s="6"/>
      <c r="BY1774" s="6"/>
      <c r="BZ1774" s="6"/>
      <c r="CE1774" s="1" t="s">
        <v>4020</v>
      </c>
      <c r="CF1774" s="1" t="s">
        <v>4022</v>
      </c>
    </row>
    <row r="1775" spans="63:84" ht="15" customHeight="1">
      <c r="BK1775" s="1"/>
      <c r="BO1775" s="6"/>
      <c r="BP1775" s="6"/>
      <c r="BQ1775" s="6"/>
      <c r="BR1775" s="6"/>
      <c r="BS1775" s="6"/>
      <c r="BT1775" s="6"/>
      <c r="BU1775" s="6"/>
      <c r="BV1775" s="6"/>
      <c r="BW1775" s="6"/>
      <c r="BX1775" s="6"/>
      <c r="BY1775" s="6"/>
      <c r="BZ1775" s="6"/>
      <c r="CE1775" s="1" t="s">
        <v>4021</v>
      </c>
      <c r="CF1775" s="1" t="s">
        <v>4023</v>
      </c>
    </row>
    <row r="1776" spans="63:84" ht="15" customHeight="1">
      <c r="BK1776" s="1"/>
      <c r="BO1776" s="6"/>
      <c r="BP1776" s="6"/>
      <c r="BQ1776" s="6"/>
      <c r="BR1776" s="6"/>
      <c r="BS1776" s="6"/>
      <c r="BT1776" s="6"/>
      <c r="BU1776" s="6"/>
      <c r="BV1776" s="6"/>
      <c r="BW1776" s="6"/>
      <c r="BX1776" s="6"/>
      <c r="BY1776" s="6"/>
      <c r="BZ1776" s="6"/>
      <c r="CE1776" s="1" t="s">
        <v>4022</v>
      </c>
      <c r="CF1776" s="1" t="s">
        <v>4024</v>
      </c>
    </row>
    <row r="1777" spans="63:84" ht="15" customHeight="1">
      <c r="BK1777" s="1"/>
      <c r="BO1777" s="6"/>
      <c r="BP1777" s="6"/>
      <c r="BQ1777" s="6"/>
      <c r="BR1777" s="6"/>
      <c r="BS1777" s="6"/>
      <c r="BT1777" s="6"/>
      <c r="BU1777" s="6"/>
      <c r="BV1777" s="6"/>
      <c r="BW1777" s="6"/>
      <c r="BX1777" s="6"/>
      <c r="BY1777" s="6"/>
      <c r="BZ1777" s="6"/>
      <c r="CE1777" s="1" t="s">
        <v>4023</v>
      </c>
      <c r="CF1777" s="1" t="s">
        <v>4025</v>
      </c>
    </row>
    <row r="1778" spans="63:84" ht="15" customHeight="1">
      <c r="BK1778" s="1"/>
      <c r="BO1778" s="6"/>
      <c r="BP1778" s="6"/>
      <c r="BQ1778" s="6"/>
      <c r="BR1778" s="6"/>
      <c r="BS1778" s="6"/>
      <c r="BT1778" s="6"/>
      <c r="BU1778" s="6"/>
      <c r="BV1778" s="6"/>
      <c r="BW1778" s="6"/>
      <c r="BX1778" s="6"/>
      <c r="BY1778" s="6"/>
      <c r="BZ1778" s="6"/>
      <c r="CE1778" s="1" t="s">
        <v>4024</v>
      </c>
      <c r="CF1778" s="1" t="s">
        <v>4026</v>
      </c>
    </row>
    <row r="1779" spans="63:84" ht="15" customHeight="1">
      <c r="BK1779" s="1"/>
      <c r="BO1779" s="6"/>
      <c r="BP1779" s="6"/>
      <c r="BQ1779" s="6"/>
      <c r="BR1779" s="6"/>
      <c r="BS1779" s="6"/>
      <c r="BT1779" s="6"/>
      <c r="BU1779" s="6"/>
      <c r="BV1779" s="6"/>
      <c r="BW1779" s="6"/>
      <c r="BX1779" s="6"/>
      <c r="BY1779" s="6"/>
      <c r="BZ1779" s="6"/>
      <c r="CE1779" s="1" t="s">
        <v>4025</v>
      </c>
      <c r="CF1779" s="1" t="s">
        <v>4027</v>
      </c>
    </row>
    <row r="1780" spans="63:84" ht="15" customHeight="1">
      <c r="BK1780" s="1"/>
      <c r="BO1780" s="6"/>
      <c r="BP1780" s="6"/>
      <c r="BQ1780" s="6"/>
      <c r="BR1780" s="6"/>
      <c r="BS1780" s="6"/>
      <c r="BT1780" s="6"/>
      <c r="BU1780" s="6"/>
      <c r="BV1780" s="6"/>
      <c r="BW1780" s="6"/>
      <c r="BX1780" s="6"/>
      <c r="BY1780" s="6"/>
      <c r="BZ1780" s="6"/>
      <c r="CE1780" s="1" t="s">
        <v>4026</v>
      </c>
      <c r="CF1780" s="1" t="s">
        <v>4028</v>
      </c>
    </row>
    <row r="1781" spans="63:84" ht="15" customHeight="1">
      <c r="BK1781" s="1"/>
      <c r="BO1781" s="6"/>
      <c r="BP1781" s="6"/>
      <c r="BQ1781" s="6"/>
      <c r="BR1781" s="6"/>
      <c r="BS1781" s="6"/>
      <c r="BT1781" s="6"/>
      <c r="BU1781" s="6"/>
      <c r="BV1781" s="6"/>
      <c r="BW1781" s="6"/>
      <c r="BX1781" s="6"/>
      <c r="BY1781" s="6"/>
      <c r="BZ1781" s="6"/>
      <c r="CE1781" s="1" t="s">
        <v>4027</v>
      </c>
      <c r="CF1781" s="1" t="s">
        <v>4029</v>
      </c>
    </row>
    <row r="1782" spans="63:84" ht="15" customHeight="1">
      <c r="BK1782" s="1"/>
      <c r="BO1782" s="6"/>
      <c r="BP1782" s="6"/>
      <c r="BQ1782" s="6"/>
      <c r="BR1782" s="6"/>
      <c r="BS1782" s="6"/>
      <c r="BT1782" s="6"/>
      <c r="BU1782" s="6"/>
      <c r="BV1782" s="6"/>
      <c r="BW1782" s="6"/>
      <c r="BX1782" s="6"/>
      <c r="BY1782" s="6"/>
      <c r="BZ1782" s="6"/>
      <c r="CE1782" s="1" t="s">
        <v>4028</v>
      </c>
      <c r="CF1782" s="1" t="s">
        <v>4030</v>
      </c>
    </row>
    <row r="1783" spans="63:84" ht="15" customHeight="1">
      <c r="BK1783" s="1"/>
      <c r="BO1783" s="6"/>
      <c r="BP1783" s="6"/>
      <c r="BQ1783" s="6"/>
      <c r="BR1783" s="6"/>
      <c r="BS1783" s="6"/>
      <c r="BT1783" s="6"/>
      <c r="BU1783" s="6"/>
      <c r="BV1783" s="6"/>
      <c r="BW1783" s="6"/>
      <c r="BX1783" s="6"/>
      <c r="BY1783" s="6"/>
      <c r="BZ1783" s="6"/>
      <c r="CE1783" s="1" t="s">
        <v>4029</v>
      </c>
      <c r="CF1783" s="1" t="s">
        <v>4031</v>
      </c>
    </row>
    <row r="1784" spans="63:84" ht="15" customHeight="1">
      <c r="BK1784" s="1"/>
      <c r="BO1784" s="6"/>
      <c r="BP1784" s="6"/>
      <c r="BQ1784" s="6"/>
      <c r="BR1784" s="6"/>
      <c r="BS1784" s="6"/>
      <c r="BT1784" s="6"/>
      <c r="BU1784" s="6"/>
      <c r="BV1784" s="6"/>
      <c r="BW1784" s="6"/>
      <c r="BX1784" s="6"/>
      <c r="BY1784" s="6"/>
      <c r="BZ1784" s="6"/>
      <c r="CE1784" s="1" t="s">
        <v>4030</v>
      </c>
      <c r="CF1784" s="1" t="s">
        <v>4032</v>
      </c>
    </row>
    <row r="1785" spans="63:84" ht="15" customHeight="1">
      <c r="BK1785" s="1"/>
      <c r="BO1785" s="6"/>
      <c r="BP1785" s="6"/>
      <c r="BQ1785" s="6"/>
      <c r="BR1785" s="6"/>
      <c r="BS1785" s="6"/>
      <c r="BT1785" s="6"/>
      <c r="BU1785" s="6"/>
      <c r="BV1785" s="6"/>
      <c r="BW1785" s="6"/>
      <c r="BX1785" s="6"/>
      <c r="BY1785" s="6"/>
      <c r="BZ1785" s="6"/>
      <c r="CE1785" s="1" t="s">
        <v>4031</v>
      </c>
      <c r="CF1785" s="1" t="s">
        <v>4033</v>
      </c>
    </row>
    <row r="1786" spans="63:84" ht="15" customHeight="1">
      <c r="BK1786" s="1"/>
      <c r="BO1786" s="6"/>
      <c r="BP1786" s="6"/>
      <c r="BQ1786" s="6"/>
      <c r="BR1786" s="6"/>
      <c r="BS1786" s="6"/>
      <c r="BT1786" s="6"/>
      <c r="BU1786" s="6"/>
      <c r="BV1786" s="6"/>
      <c r="BW1786" s="6"/>
      <c r="BX1786" s="6"/>
      <c r="BY1786" s="6"/>
      <c r="BZ1786" s="6"/>
      <c r="CE1786" s="1" t="s">
        <v>4032</v>
      </c>
      <c r="CF1786" s="1" t="s">
        <v>4034</v>
      </c>
    </row>
    <row r="1787" spans="63:84" ht="15" customHeight="1">
      <c r="BK1787" s="1"/>
      <c r="BO1787" s="6"/>
      <c r="BP1787" s="6"/>
      <c r="BQ1787" s="6"/>
      <c r="BR1787" s="6"/>
      <c r="BS1787" s="6"/>
      <c r="BT1787" s="6"/>
      <c r="BU1787" s="6"/>
      <c r="BV1787" s="6"/>
      <c r="BW1787" s="6"/>
      <c r="BX1787" s="6"/>
      <c r="BY1787" s="6"/>
      <c r="BZ1787" s="6"/>
      <c r="CE1787" s="1" t="s">
        <v>4033</v>
      </c>
      <c r="CF1787" s="1" t="s">
        <v>4035</v>
      </c>
    </row>
    <row r="1788" spans="63:84" ht="15" customHeight="1">
      <c r="BK1788" s="1"/>
      <c r="BO1788" s="6"/>
      <c r="BP1788" s="6"/>
      <c r="BQ1788" s="6"/>
      <c r="BR1788" s="6"/>
      <c r="BS1788" s="6"/>
      <c r="BT1788" s="6"/>
      <c r="BU1788" s="6"/>
      <c r="BV1788" s="6"/>
      <c r="BW1788" s="6"/>
      <c r="BX1788" s="6"/>
      <c r="BY1788" s="6"/>
      <c r="BZ1788" s="6"/>
      <c r="CE1788" s="1" t="s">
        <v>4034</v>
      </c>
      <c r="CF1788" s="1" t="s">
        <v>4036</v>
      </c>
    </row>
    <row r="1789" spans="63:84" ht="15" customHeight="1">
      <c r="BK1789" s="1"/>
      <c r="BO1789" s="6"/>
      <c r="BP1789" s="6"/>
      <c r="BQ1789" s="6"/>
      <c r="BR1789" s="6"/>
      <c r="BS1789" s="6"/>
      <c r="BT1789" s="6"/>
      <c r="BU1789" s="6"/>
      <c r="BV1789" s="6"/>
      <c r="BW1789" s="6"/>
      <c r="BX1789" s="6"/>
      <c r="BY1789" s="6"/>
      <c r="BZ1789" s="6"/>
      <c r="CE1789" s="1" t="s">
        <v>4035</v>
      </c>
      <c r="CF1789" s="1" t="s">
        <v>4037</v>
      </c>
    </row>
    <row r="1790" spans="63:84" ht="15" customHeight="1">
      <c r="BK1790" s="1"/>
      <c r="BO1790" s="6"/>
      <c r="BP1790" s="6"/>
      <c r="BQ1790" s="6"/>
      <c r="BR1790" s="6"/>
      <c r="BS1790" s="6"/>
      <c r="BT1790" s="6"/>
      <c r="BU1790" s="6"/>
      <c r="BV1790" s="6"/>
      <c r="BW1790" s="6"/>
      <c r="BX1790" s="6"/>
      <c r="BY1790" s="6"/>
      <c r="BZ1790" s="6"/>
      <c r="CE1790" s="1" t="s">
        <v>4036</v>
      </c>
      <c r="CF1790" s="1" t="s">
        <v>4038</v>
      </c>
    </row>
    <row r="1791" spans="63:84" ht="15" customHeight="1">
      <c r="BK1791" s="1"/>
      <c r="BO1791" s="6"/>
      <c r="BP1791" s="6"/>
      <c r="BQ1791" s="6"/>
      <c r="BR1791" s="6"/>
      <c r="BS1791" s="6"/>
      <c r="BT1791" s="6"/>
      <c r="BU1791" s="6"/>
      <c r="BV1791" s="6"/>
      <c r="BW1791" s="6"/>
      <c r="BX1791" s="6"/>
      <c r="BY1791" s="6"/>
      <c r="BZ1791" s="6"/>
      <c r="CE1791" s="1" t="s">
        <v>4037</v>
      </c>
      <c r="CF1791" s="1" t="s">
        <v>4039</v>
      </c>
    </row>
    <row r="1792" spans="63:84" ht="15" customHeight="1">
      <c r="BK1792" s="1"/>
      <c r="BO1792" s="6"/>
      <c r="BP1792" s="6"/>
      <c r="BQ1792" s="6"/>
      <c r="BR1792" s="6"/>
      <c r="BS1792" s="6"/>
      <c r="BT1792" s="6"/>
      <c r="BU1792" s="6"/>
      <c r="BV1792" s="6"/>
      <c r="BW1792" s="6"/>
      <c r="BX1792" s="6"/>
      <c r="BY1792" s="6"/>
      <c r="BZ1792" s="6"/>
      <c r="CE1792" s="1" t="s">
        <v>4038</v>
      </c>
      <c r="CF1792" s="1" t="s">
        <v>4040</v>
      </c>
    </row>
    <row r="1793" spans="63:84" ht="15" customHeight="1">
      <c r="BK1793" s="1"/>
      <c r="BO1793" s="6"/>
      <c r="BP1793" s="6"/>
      <c r="BQ1793" s="6"/>
      <c r="BR1793" s="6"/>
      <c r="BS1793" s="6"/>
      <c r="BT1793" s="6"/>
      <c r="BU1793" s="6"/>
      <c r="BV1793" s="6"/>
      <c r="BW1793" s="6"/>
      <c r="BX1793" s="6"/>
      <c r="BY1793" s="6"/>
      <c r="BZ1793" s="6"/>
      <c r="CE1793" s="1" t="s">
        <v>4039</v>
      </c>
      <c r="CF1793" s="1" t="s">
        <v>4041</v>
      </c>
    </row>
    <row r="1794" spans="63:84" ht="15" customHeight="1">
      <c r="BK1794" s="1"/>
      <c r="BO1794" s="6"/>
      <c r="BP1794" s="6"/>
      <c r="BQ1794" s="6"/>
      <c r="BR1794" s="6"/>
      <c r="BS1794" s="6"/>
      <c r="BT1794" s="6"/>
      <c r="BU1794" s="6"/>
      <c r="BV1794" s="6"/>
      <c r="BW1794" s="6"/>
      <c r="BX1794" s="6"/>
      <c r="BY1794" s="6"/>
      <c r="BZ1794" s="6"/>
      <c r="CE1794" s="1" t="s">
        <v>4040</v>
      </c>
      <c r="CF1794" s="1" t="s">
        <v>4042</v>
      </c>
    </row>
    <row r="1795" spans="63:84" ht="15" customHeight="1">
      <c r="BK1795" s="1"/>
      <c r="BO1795" s="6"/>
      <c r="BP1795" s="6"/>
      <c r="BQ1795" s="6"/>
      <c r="BR1795" s="6"/>
      <c r="BS1795" s="6"/>
      <c r="BT1795" s="6"/>
      <c r="BU1795" s="6"/>
      <c r="BV1795" s="6"/>
      <c r="BW1795" s="6"/>
      <c r="BX1795" s="6"/>
      <c r="BY1795" s="6"/>
      <c r="BZ1795" s="6"/>
      <c r="CE1795" s="1" t="s">
        <v>4041</v>
      </c>
      <c r="CF1795" s="1" t="s">
        <v>4043</v>
      </c>
    </row>
    <row r="1796" spans="63:84" ht="15" customHeight="1">
      <c r="BK1796" s="1"/>
      <c r="BO1796" s="6"/>
      <c r="BP1796" s="6"/>
      <c r="BQ1796" s="6"/>
      <c r="BR1796" s="6"/>
      <c r="BS1796" s="6"/>
      <c r="BT1796" s="6"/>
      <c r="BU1796" s="6"/>
      <c r="BV1796" s="6"/>
      <c r="BW1796" s="6"/>
      <c r="BX1796" s="6"/>
      <c r="BY1796" s="6"/>
      <c r="BZ1796" s="6"/>
      <c r="CE1796" s="1" t="s">
        <v>4042</v>
      </c>
      <c r="CF1796" s="1" t="s">
        <v>4044</v>
      </c>
    </row>
    <row r="1797" spans="63:84" ht="15" customHeight="1">
      <c r="BK1797" s="1"/>
      <c r="BO1797" s="6"/>
      <c r="BP1797" s="6"/>
      <c r="BQ1797" s="6"/>
      <c r="BR1797" s="6"/>
      <c r="BS1797" s="6"/>
      <c r="BT1797" s="6"/>
      <c r="BU1797" s="6"/>
      <c r="BV1797" s="6"/>
      <c r="BW1797" s="6"/>
      <c r="BX1797" s="6"/>
      <c r="BY1797" s="6"/>
      <c r="BZ1797" s="6"/>
      <c r="CE1797" s="1" t="s">
        <v>4043</v>
      </c>
      <c r="CF1797" s="1" t="s">
        <v>4045</v>
      </c>
    </row>
    <row r="1798" spans="63:84" ht="15" customHeight="1">
      <c r="BK1798" s="1"/>
      <c r="BO1798" s="6"/>
      <c r="BP1798" s="6"/>
      <c r="BQ1798" s="6"/>
      <c r="BR1798" s="6"/>
      <c r="BS1798" s="6"/>
      <c r="BT1798" s="6"/>
      <c r="BU1798" s="6"/>
      <c r="BV1798" s="6"/>
      <c r="BW1798" s="6"/>
      <c r="BX1798" s="6"/>
      <c r="BY1798" s="6"/>
      <c r="BZ1798" s="6"/>
      <c r="CE1798" s="1" t="s">
        <v>4044</v>
      </c>
      <c r="CF1798" s="1" t="s">
        <v>4046</v>
      </c>
    </row>
    <row r="1799" spans="63:84" ht="15" customHeight="1">
      <c r="BK1799" s="1"/>
      <c r="BO1799" s="6"/>
      <c r="BP1799" s="6"/>
      <c r="BQ1799" s="6"/>
      <c r="BR1799" s="6"/>
      <c r="BS1799" s="6"/>
      <c r="BT1799" s="6"/>
      <c r="BU1799" s="6"/>
      <c r="BV1799" s="6"/>
      <c r="BW1799" s="6"/>
      <c r="BX1799" s="6"/>
      <c r="BY1799" s="6"/>
      <c r="BZ1799" s="6"/>
      <c r="CE1799" s="1" t="s">
        <v>4045</v>
      </c>
      <c r="CF1799" s="1" t="s">
        <v>4047</v>
      </c>
    </row>
    <row r="1800" spans="63:84" ht="15" customHeight="1">
      <c r="BK1800" s="1"/>
      <c r="BO1800" s="6"/>
      <c r="BP1800" s="6"/>
      <c r="BQ1800" s="6"/>
      <c r="BR1800" s="6"/>
      <c r="BS1800" s="6"/>
      <c r="BT1800" s="6"/>
      <c r="BU1800" s="6"/>
      <c r="BV1800" s="6"/>
      <c r="BW1800" s="6"/>
      <c r="BX1800" s="6"/>
      <c r="BY1800" s="6"/>
      <c r="BZ1800" s="6"/>
      <c r="CE1800" s="1" t="s">
        <v>4046</v>
      </c>
      <c r="CF1800" s="1" t="s">
        <v>4048</v>
      </c>
    </row>
    <row r="1801" spans="63:84" ht="15" customHeight="1">
      <c r="BK1801" s="1"/>
      <c r="BO1801" s="6"/>
      <c r="BP1801" s="6"/>
      <c r="BQ1801" s="6"/>
      <c r="BR1801" s="6"/>
      <c r="BS1801" s="6"/>
      <c r="BT1801" s="6"/>
      <c r="BU1801" s="6"/>
      <c r="BV1801" s="6"/>
      <c r="BW1801" s="6"/>
      <c r="BX1801" s="6"/>
      <c r="BY1801" s="6"/>
      <c r="BZ1801" s="6"/>
      <c r="CE1801" s="1" t="s">
        <v>4047</v>
      </c>
      <c r="CF1801" s="1" t="s">
        <v>4049</v>
      </c>
    </row>
    <row r="1802" spans="63:84" ht="15" customHeight="1">
      <c r="BK1802" s="1"/>
      <c r="BO1802" s="6"/>
      <c r="BP1802" s="6"/>
      <c r="BQ1802" s="6"/>
      <c r="BR1802" s="6"/>
      <c r="BS1802" s="6"/>
      <c r="BT1802" s="6"/>
      <c r="BU1802" s="6"/>
      <c r="BV1802" s="6"/>
      <c r="BW1802" s="6"/>
      <c r="BX1802" s="6"/>
      <c r="BY1802" s="6"/>
      <c r="BZ1802" s="6"/>
      <c r="CE1802" s="1" t="s">
        <v>4048</v>
      </c>
      <c r="CF1802" s="1" t="s">
        <v>4050</v>
      </c>
    </row>
    <row r="1803" spans="63:84" ht="15" customHeight="1">
      <c r="BK1803" s="1"/>
      <c r="BO1803" s="6"/>
      <c r="BP1803" s="6"/>
      <c r="BQ1803" s="6"/>
      <c r="BR1803" s="6"/>
      <c r="BS1803" s="6"/>
      <c r="BT1803" s="6"/>
      <c r="BU1803" s="6"/>
      <c r="BV1803" s="6"/>
      <c r="BW1803" s="6"/>
      <c r="BX1803" s="6"/>
      <c r="BY1803" s="6"/>
      <c r="BZ1803" s="6"/>
      <c r="CE1803" s="1" t="s">
        <v>4049</v>
      </c>
      <c r="CF1803" s="1" t="s">
        <v>4051</v>
      </c>
    </row>
    <row r="1804" spans="63:84" ht="15" customHeight="1">
      <c r="BK1804" s="1"/>
      <c r="BO1804" s="6"/>
      <c r="BP1804" s="6"/>
      <c r="BQ1804" s="6"/>
      <c r="BR1804" s="6"/>
      <c r="BS1804" s="6"/>
      <c r="BT1804" s="6"/>
      <c r="BU1804" s="6"/>
      <c r="BV1804" s="6"/>
      <c r="BW1804" s="6"/>
      <c r="BX1804" s="6"/>
      <c r="BY1804" s="6"/>
      <c r="BZ1804" s="6"/>
      <c r="CE1804" s="1" t="s">
        <v>4050</v>
      </c>
      <c r="CF1804" s="1" t="s">
        <v>4052</v>
      </c>
    </row>
    <row r="1805" spans="63:84" ht="15" customHeight="1">
      <c r="BK1805" s="1"/>
      <c r="BO1805" s="6"/>
      <c r="BP1805" s="6"/>
      <c r="BQ1805" s="6"/>
      <c r="BR1805" s="6"/>
      <c r="BS1805" s="6"/>
      <c r="BT1805" s="6"/>
      <c r="BU1805" s="6"/>
      <c r="BV1805" s="6"/>
      <c r="BW1805" s="6"/>
      <c r="BX1805" s="6"/>
      <c r="BY1805" s="6"/>
      <c r="BZ1805" s="6"/>
      <c r="CE1805" s="1" t="s">
        <v>4051</v>
      </c>
      <c r="CF1805" s="1" t="s">
        <v>4053</v>
      </c>
    </row>
    <row r="1806" spans="63:84" ht="15" customHeight="1">
      <c r="BK1806" s="1"/>
      <c r="BO1806" s="6"/>
      <c r="BP1806" s="6"/>
      <c r="BQ1806" s="6"/>
      <c r="BR1806" s="6"/>
      <c r="BS1806" s="6"/>
      <c r="BT1806" s="6"/>
      <c r="BU1806" s="6"/>
      <c r="BV1806" s="6"/>
      <c r="BW1806" s="6"/>
      <c r="BX1806" s="6"/>
      <c r="BY1806" s="6"/>
      <c r="BZ1806" s="6"/>
      <c r="CE1806" s="1" t="s">
        <v>4052</v>
      </c>
      <c r="CF1806" s="1" t="s">
        <v>4054</v>
      </c>
    </row>
    <row r="1807" spans="63:84" ht="15" customHeight="1">
      <c r="BK1807" s="1"/>
      <c r="BO1807" s="6"/>
      <c r="BP1807" s="6"/>
      <c r="BQ1807" s="6"/>
      <c r="BR1807" s="6"/>
      <c r="BS1807" s="6"/>
      <c r="BT1807" s="6"/>
      <c r="BU1807" s="6"/>
      <c r="BV1807" s="6"/>
      <c r="BW1807" s="6"/>
      <c r="BX1807" s="6"/>
      <c r="BY1807" s="6"/>
      <c r="BZ1807" s="6"/>
      <c r="CE1807" s="1" t="s">
        <v>4053</v>
      </c>
      <c r="CF1807" s="1" t="s">
        <v>4055</v>
      </c>
    </row>
    <row r="1808" spans="63:84" ht="15" customHeight="1">
      <c r="BK1808" s="1"/>
      <c r="BO1808" s="6"/>
      <c r="BP1808" s="6"/>
      <c r="BQ1808" s="6"/>
      <c r="BR1808" s="6"/>
      <c r="BS1808" s="6"/>
      <c r="BT1808" s="6"/>
      <c r="BU1808" s="6"/>
      <c r="BV1808" s="6"/>
      <c r="BW1808" s="6"/>
      <c r="BX1808" s="6"/>
      <c r="BY1808" s="6"/>
      <c r="BZ1808" s="6"/>
      <c r="CE1808" s="1" t="s">
        <v>4054</v>
      </c>
      <c r="CF1808" s="1" t="s">
        <v>4056</v>
      </c>
    </row>
    <row r="1809" spans="63:84" ht="15" customHeight="1">
      <c r="BK1809" s="1"/>
      <c r="BO1809" s="6"/>
      <c r="BP1809" s="6"/>
      <c r="BQ1809" s="6"/>
      <c r="BR1809" s="6"/>
      <c r="BS1809" s="6"/>
      <c r="BT1809" s="6"/>
      <c r="BU1809" s="6"/>
      <c r="BV1809" s="6"/>
      <c r="BW1809" s="6"/>
      <c r="BX1809" s="6"/>
      <c r="BY1809" s="6"/>
      <c r="BZ1809" s="6"/>
      <c r="CE1809" s="1" t="s">
        <v>4055</v>
      </c>
      <c r="CF1809" s="1" t="s">
        <v>4057</v>
      </c>
    </row>
    <row r="1810" spans="63:84" ht="15" customHeight="1">
      <c r="BK1810" s="1"/>
      <c r="BO1810" s="6"/>
      <c r="BP1810" s="6"/>
      <c r="BQ1810" s="6"/>
      <c r="BR1810" s="6"/>
      <c r="BS1810" s="6"/>
      <c r="BT1810" s="6"/>
      <c r="BU1810" s="6"/>
      <c r="BV1810" s="6"/>
      <c r="BW1810" s="6"/>
      <c r="BX1810" s="6"/>
      <c r="BY1810" s="6"/>
      <c r="BZ1810" s="6"/>
      <c r="CE1810" s="1" t="s">
        <v>4056</v>
      </c>
      <c r="CF1810" s="1" t="s">
        <v>4058</v>
      </c>
    </row>
    <row r="1811" spans="63:84" ht="15" customHeight="1">
      <c r="BK1811" s="1"/>
      <c r="BO1811" s="6"/>
      <c r="BP1811" s="6"/>
      <c r="BQ1811" s="6"/>
      <c r="BR1811" s="6"/>
      <c r="BS1811" s="6"/>
      <c r="BT1811" s="6"/>
      <c r="BU1811" s="6"/>
      <c r="BV1811" s="6"/>
      <c r="BW1811" s="6"/>
      <c r="BX1811" s="6"/>
      <c r="BY1811" s="6"/>
      <c r="BZ1811" s="6"/>
      <c r="CE1811" s="1" t="s">
        <v>4057</v>
      </c>
      <c r="CF1811" s="1" t="s">
        <v>4059</v>
      </c>
    </row>
    <row r="1812" spans="63:84" ht="15" customHeight="1">
      <c r="BK1812" s="1"/>
      <c r="BO1812" s="6"/>
      <c r="BP1812" s="6"/>
      <c r="BQ1812" s="6"/>
      <c r="BR1812" s="6"/>
      <c r="BS1812" s="6"/>
      <c r="BT1812" s="6"/>
      <c r="BU1812" s="6"/>
      <c r="BV1812" s="6"/>
      <c r="BW1812" s="6"/>
      <c r="BX1812" s="6"/>
      <c r="BY1812" s="6"/>
      <c r="BZ1812" s="6"/>
      <c r="CE1812" s="1" t="s">
        <v>4058</v>
      </c>
      <c r="CF1812" s="1" t="s">
        <v>4060</v>
      </c>
    </row>
    <row r="1813" spans="63:84" ht="15" customHeight="1">
      <c r="BK1813" s="1"/>
      <c r="BO1813" s="6"/>
      <c r="BP1813" s="6"/>
      <c r="BQ1813" s="6"/>
      <c r="BR1813" s="6"/>
      <c r="BS1813" s="6"/>
      <c r="BT1813" s="6"/>
      <c r="BU1813" s="6"/>
      <c r="BV1813" s="6"/>
      <c r="BW1813" s="6"/>
      <c r="BX1813" s="6"/>
      <c r="BY1813" s="6"/>
      <c r="BZ1813" s="6"/>
      <c r="CE1813" s="1" t="s">
        <v>4059</v>
      </c>
      <c r="CF1813" s="1" t="s">
        <v>4061</v>
      </c>
    </row>
    <row r="1814" spans="63:84" ht="15" customHeight="1">
      <c r="BK1814" s="1"/>
      <c r="BO1814" s="6"/>
      <c r="BP1814" s="6"/>
      <c r="BQ1814" s="6"/>
      <c r="BR1814" s="6"/>
      <c r="BS1814" s="6"/>
      <c r="BT1814" s="6"/>
      <c r="BU1814" s="6"/>
      <c r="BV1814" s="6"/>
      <c r="BW1814" s="6"/>
      <c r="BX1814" s="6"/>
      <c r="BY1814" s="6"/>
      <c r="BZ1814" s="6"/>
      <c r="CE1814" s="1" t="s">
        <v>4060</v>
      </c>
      <c r="CF1814" s="1" t="s">
        <v>4062</v>
      </c>
    </row>
    <row r="1815" spans="63:84" ht="15" customHeight="1">
      <c r="BK1815" s="1"/>
      <c r="BO1815" s="6"/>
      <c r="BP1815" s="6"/>
      <c r="BQ1815" s="6"/>
      <c r="BR1815" s="6"/>
      <c r="BS1815" s="6"/>
      <c r="BT1815" s="6"/>
      <c r="BU1815" s="6"/>
      <c r="BV1815" s="6"/>
      <c r="BW1815" s="6"/>
      <c r="BX1815" s="6"/>
      <c r="BY1815" s="6"/>
      <c r="BZ1815" s="6"/>
      <c r="CE1815" s="1" t="s">
        <v>4061</v>
      </c>
      <c r="CF1815" s="1" t="s">
        <v>4063</v>
      </c>
    </row>
    <row r="1816" spans="63:84" ht="15" customHeight="1">
      <c r="BK1816" s="1"/>
      <c r="BO1816" s="6"/>
      <c r="BP1816" s="6"/>
      <c r="BQ1816" s="6"/>
      <c r="BR1816" s="6"/>
      <c r="BS1816" s="6"/>
      <c r="BT1816" s="6"/>
      <c r="BU1816" s="6"/>
      <c r="BV1816" s="6"/>
      <c r="BW1816" s="6"/>
      <c r="BX1816" s="6"/>
      <c r="BY1816" s="6"/>
      <c r="BZ1816" s="6"/>
      <c r="CE1816" s="1" t="s">
        <v>4062</v>
      </c>
      <c r="CF1816" s="1" t="s">
        <v>4064</v>
      </c>
    </row>
    <row r="1817" spans="63:84" ht="15" customHeight="1">
      <c r="BK1817" s="1"/>
      <c r="BO1817" s="6"/>
      <c r="BP1817" s="6"/>
      <c r="BQ1817" s="6"/>
      <c r="BR1817" s="6"/>
      <c r="BS1817" s="6"/>
      <c r="BT1817" s="6"/>
      <c r="BU1817" s="6"/>
      <c r="BV1817" s="6"/>
      <c r="BW1817" s="6"/>
      <c r="BX1817" s="6"/>
      <c r="BY1817" s="6"/>
      <c r="BZ1817" s="6"/>
      <c r="CE1817" s="1" t="s">
        <v>4063</v>
      </c>
      <c r="CF1817" s="1" t="s">
        <v>4065</v>
      </c>
    </row>
    <row r="1818" spans="63:84" ht="15" customHeight="1">
      <c r="BK1818" s="1"/>
      <c r="BO1818" s="6"/>
      <c r="BP1818" s="6"/>
      <c r="BQ1818" s="6"/>
      <c r="BR1818" s="6"/>
      <c r="BS1818" s="6"/>
      <c r="BT1818" s="6"/>
      <c r="BU1818" s="6"/>
      <c r="BV1818" s="6"/>
      <c r="BW1818" s="6"/>
      <c r="BX1818" s="6"/>
      <c r="BY1818" s="6"/>
      <c r="BZ1818" s="6"/>
      <c r="CE1818" s="1" t="s">
        <v>4064</v>
      </c>
      <c r="CF1818" s="1" t="s">
        <v>4066</v>
      </c>
    </row>
    <row r="1819" spans="63:84" ht="15" customHeight="1">
      <c r="BK1819" s="1"/>
      <c r="BO1819" s="6"/>
      <c r="BP1819" s="6"/>
      <c r="BQ1819" s="6"/>
      <c r="BR1819" s="6"/>
      <c r="BS1819" s="6"/>
      <c r="BT1819" s="6"/>
      <c r="BU1819" s="6"/>
      <c r="BV1819" s="6"/>
      <c r="BW1819" s="6"/>
      <c r="BX1819" s="6"/>
      <c r="BY1819" s="6"/>
      <c r="BZ1819" s="6"/>
      <c r="CE1819" s="1" t="s">
        <v>4065</v>
      </c>
      <c r="CF1819" s="1" t="s">
        <v>4067</v>
      </c>
    </row>
    <row r="1820" spans="63:84" ht="15" customHeight="1">
      <c r="BK1820" s="1"/>
      <c r="BO1820" s="6"/>
      <c r="BP1820" s="6"/>
      <c r="BQ1820" s="6"/>
      <c r="BR1820" s="6"/>
      <c r="BS1820" s="6"/>
      <c r="BT1820" s="6"/>
      <c r="BU1820" s="6"/>
      <c r="BV1820" s="6"/>
      <c r="BW1820" s="6"/>
      <c r="BX1820" s="6"/>
      <c r="BY1820" s="6"/>
      <c r="BZ1820" s="6"/>
      <c r="CE1820" s="1" t="s">
        <v>4066</v>
      </c>
      <c r="CF1820" s="1" t="s">
        <v>4068</v>
      </c>
    </row>
    <row r="1821" spans="63:84" ht="15" customHeight="1">
      <c r="BK1821" s="1"/>
      <c r="BO1821" s="6"/>
      <c r="BP1821" s="6"/>
      <c r="BQ1821" s="6"/>
      <c r="BR1821" s="6"/>
      <c r="BS1821" s="6"/>
      <c r="BT1821" s="6"/>
      <c r="BU1821" s="6"/>
      <c r="BV1821" s="6"/>
      <c r="BW1821" s="6"/>
      <c r="BX1821" s="6"/>
      <c r="BY1821" s="6"/>
      <c r="BZ1821" s="6"/>
      <c r="CE1821" s="1" t="s">
        <v>4067</v>
      </c>
      <c r="CF1821" s="1" t="s">
        <v>4069</v>
      </c>
    </row>
    <row r="1822" spans="63:84" ht="15" customHeight="1">
      <c r="BK1822" s="1"/>
      <c r="BO1822" s="6"/>
      <c r="BP1822" s="6"/>
      <c r="BQ1822" s="6"/>
      <c r="BR1822" s="6"/>
      <c r="BS1822" s="6"/>
      <c r="BT1822" s="6"/>
      <c r="BU1822" s="6"/>
      <c r="BV1822" s="6"/>
      <c r="BW1822" s="6"/>
      <c r="BX1822" s="6"/>
      <c r="BY1822" s="6"/>
      <c r="BZ1822" s="6"/>
      <c r="CE1822" s="1" t="s">
        <v>4068</v>
      </c>
      <c r="CF1822" s="1" t="s">
        <v>4070</v>
      </c>
    </row>
    <row r="1823" spans="63:84" ht="15" customHeight="1">
      <c r="BK1823" s="1"/>
      <c r="BO1823" s="6"/>
      <c r="BP1823" s="6"/>
      <c r="BQ1823" s="6"/>
      <c r="BR1823" s="6"/>
      <c r="BS1823" s="6"/>
      <c r="BT1823" s="6"/>
      <c r="BU1823" s="6"/>
      <c r="BV1823" s="6"/>
      <c r="BW1823" s="6"/>
      <c r="BX1823" s="6"/>
      <c r="BY1823" s="6"/>
      <c r="BZ1823" s="6"/>
      <c r="CE1823" s="1" t="s">
        <v>4069</v>
      </c>
      <c r="CF1823" s="1" t="s">
        <v>4071</v>
      </c>
    </row>
    <row r="1824" spans="63:84" ht="15" customHeight="1">
      <c r="BK1824" s="1"/>
      <c r="BO1824" s="6"/>
      <c r="BP1824" s="6"/>
      <c r="BQ1824" s="6"/>
      <c r="BR1824" s="6"/>
      <c r="BS1824" s="6"/>
      <c r="BT1824" s="6"/>
      <c r="BU1824" s="6"/>
      <c r="BV1824" s="6"/>
      <c r="BW1824" s="6"/>
      <c r="BX1824" s="6"/>
      <c r="BY1824" s="6"/>
      <c r="BZ1824" s="6"/>
      <c r="CE1824" s="1" t="s">
        <v>4070</v>
      </c>
      <c r="CF1824" s="1" t="s">
        <v>4072</v>
      </c>
    </row>
    <row r="1825" spans="63:84" ht="15" customHeight="1">
      <c r="BK1825" s="1"/>
      <c r="BO1825" s="6"/>
      <c r="BP1825" s="6"/>
      <c r="BQ1825" s="6"/>
      <c r="BR1825" s="6"/>
      <c r="BS1825" s="6"/>
      <c r="BT1825" s="6"/>
      <c r="BU1825" s="6"/>
      <c r="BV1825" s="6"/>
      <c r="BW1825" s="6"/>
      <c r="BX1825" s="6"/>
      <c r="BY1825" s="6"/>
      <c r="BZ1825" s="6"/>
      <c r="CE1825" s="1" t="s">
        <v>4071</v>
      </c>
      <c r="CF1825" s="1" t="s">
        <v>4073</v>
      </c>
    </row>
    <row r="1826" spans="63:84" ht="15" customHeight="1">
      <c r="BK1826" s="1"/>
      <c r="BO1826" s="6"/>
      <c r="BP1826" s="6"/>
      <c r="BQ1826" s="6"/>
      <c r="BR1826" s="6"/>
      <c r="BS1826" s="6"/>
      <c r="BT1826" s="6"/>
      <c r="BU1826" s="6"/>
      <c r="BV1826" s="6"/>
      <c r="BW1826" s="6"/>
      <c r="BX1826" s="6"/>
      <c r="BY1826" s="6"/>
      <c r="BZ1826" s="6"/>
      <c r="CE1826" s="1" t="s">
        <v>4072</v>
      </c>
      <c r="CF1826" s="1" t="s">
        <v>4074</v>
      </c>
    </row>
    <row r="1827" spans="63:84" ht="15" customHeight="1">
      <c r="BK1827" s="1"/>
      <c r="BO1827" s="6"/>
      <c r="BP1827" s="6"/>
      <c r="BQ1827" s="6"/>
      <c r="BR1827" s="6"/>
      <c r="BS1827" s="6"/>
      <c r="BT1827" s="6"/>
      <c r="BU1827" s="6"/>
      <c r="BV1827" s="6"/>
      <c r="BW1827" s="6"/>
      <c r="BX1827" s="6"/>
      <c r="BY1827" s="6"/>
      <c r="BZ1827" s="6"/>
      <c r="CE1827" s="1" t="s">
        <v>4073</v>
      </c>
      <c r="CF1827" s="1" t="s">
        <v>4075</v>
      </c>
    </row>
    <row r="1828" spans="63:84" ht="15" customHeight="1">
      <c r="BK1828" s="1"/>
      <c r="BO1828" s="6"/>
      <c r="BP1828" s="6"/>
      <c r="BQ1828" s="6"/>
      <c r="BR1828" s="6"/>
      <c r="BS1828" s="6"/>
      <c r="BT1828" s="6"/>
      <c r="BU1828" s="6"/>
      <c r="BV1828" s="6"/>
      <c r="BW1828" s="6"/>
      <c r="BX1828" s="6"/>
      <c r="BY1828" s="6"/>
      <c r="BZ1828" s="6"/>
      <c r="CE1828" s="1" t="s">
        <v>4074</v>
      </c>
      <c r="CF1828" s="1" t="s">
        <v>4076</v>
      </c>
    </row>
    <row r="1829" spans="63:84" ht="15" customHeight="1">
      <c r="BK1829" s="1"/>
      <c r="BO1829" s="6"/>
      <c r="BP1829" s="6"/>
      <c r="BQ1829" s="6"/>
      <c r="BR1829" s="6"/>
      <c r="BS1829" s="6"/>
      <c r="BT1829" s="6"/>
      <c r="BU1829" s="6"/>
      <c r="BV1829" s="6"/>
      <c r="BW1829" s="6"/>
      <c r="BX1829" s="6"/>
      <c r="BY1829" s="6"/>
      <c r="BZ1829" s="6"/>
      <c r="CE1829" s="1" t="s">
        <v>4075</v>
      </c>
      <c r="CF1829" s="1" t="s">
        <v>4077</v>
      </c>
    </row>
    <row r="1830" spans="63:84" ht="15" customHeight="1">
      <c r="BK1830" s="1"/>
      <c r="BO1830" s="6"/>
      <c r="BP1830" s="6"/>
      <c r="BQ1830" s="6"/>
      <c r="BR1830" s="6"/>
      <c r="BS1830" s="6"/>
      <c r="BT1830" s="6"/>
      <c r="BU1830" s="6"/>
      <c r="BV1830" s="6"/>
      <c r="BW1830" s="6"/>
      <c r="BX1830" s="6"/>
      <c r="BY1830" s="6"/>
      <c r="BZ1830" s="6"/>
      <c r="CE1830" s="1" t="s">
        <v>4076</v>
      </c>
      <c r="CF1830" s="1" t="s">
        <v>4078</v>
      </c>
    </row>
    <row r="1831" spans="63:84" ht="15" customHeight="1">
      <c r="BK1831" s="1"/>
      <c r="BO1831" s="6"/>
      <c r="BP1831" s="6"/>
      <c r="BQ1831" s="6"/>
      <c r="BR1831" s="6"/>
      <c r="BS1831" s="6"/>
      <c r="BT1831" s="6"/>
      <c r="BU1831" s="6"/>
      <c r="BV1831" s="6"/>
      <c r="BW1831" s="6"/>
      <c r="BX1831" s="6"/>
      <c r="BY1831" s="6"/>
      <c r="BZ1831" s="6"/>
      <c r="CE1831" s="1" t="s">
        <v>4077</v>
      </c>
      <c r="CF1831" s="1" t="s">
        <v>4079</v>
      </c>
    </row>
    <row r="1832" spans="63:84" ht="15" customHeight="1">
      <c r="BK1832" s="1"/>
      <c r="BO1832" s="6"/>
      <c r="BP1832" s="6"/>
      <c r="BQ1832" s="6"/>
      <c r="BR1832" s="6"/>
      <c r="BS1832" s="6"/>
      <c r="BT1832" s="6"/>
      <c r="BU1832" s="6"/>
      <c r="BV1832" s="6"/>
      <c r="BW1832" s="6"/>
      <c r="BX1832" s="6"/>
      <c r="BY1832" s="6"/>
      <c r="BZ1832" s="6"/>
      <c r="CE1832" s="1" t="s">
        <v>4078</v>
      </c>
      <c r="CF1832" s="1" t="s">
        <v>4080</v>
      </c>
    </row>
    <row r="1833" spans="63:84" ht="15" customHeight="1">
      <c r="BK1833" s="1"/>
      <c r="BO1833" s="6"/>
      <c r="BP1833" s="6"/>
      <c r="BQ1833" s="6"/>
      <c r="BR1833" s="6"/>
      <c r="BS1833" s="6"/>
      <c r="BT1833" s="6"/>
      <c r="BU1833" s="6"/>
      <c r="BV1833" s="6"/>
      <c r="BW1833" s="6"/>
      <c r="BX1833" s="6"/>
      <c r="BY1833" s="6"/>
      <c r="BZ1833" s="6"/>
      <c r="CE1833" s="1" t="s">
        <v>4079</v>
      </c>
      <c r="CF1833" s="1" t="s">
        <v>4081</v>
      </c>
    </row>
    <row r="1834" spans="63:84" ht="15" customHeight="1">
      <c r="BK1834" s="1"/>
      <c r="BO1834" s="6"/>
      <c r="BP1834" s="6"/>
      <c r="BQ1834" s="6"/>
      <c r="BR1834" s="6"/>
      <c r="BS1834" s="6"/>
      <c r="BT1834" s="6"/>
      <c r="BU1834" s="6"/>
      <c r="BV1834" s="6"/>
      <c r="BW1834" s="6"/>
      <c r="BX1834" s="6"/>
      <c r="BY1834" s="6"/>
      <c r="BZ1834" s="6"/>
      <c r="CE1834" s="1" t="s">
        <v>4080</v>
      </c>
      <c r="CF1834" s="1" t="s">
        <v>4082</v>
      </c>
    </row>
    <row r="1835" spans="63:84" ht="15" customHeight="1">
      <c r="BK1835" s="1"/>
      <c r="BO1835" s="6"/>
      <c r="BP1835" s="6"/>
      <c r="BQ1835" s="6"/>
      <c r="BR1835" s="6"/>
      <c r="BS1835" s="6"/>
      <c r="BT1835" s="6"/>
      <c r="BU1835" s="6"/>
      <c r="BV1835" s="6"/>
      <c r="BW1835" s="6"/>
      <c r="BX1835" s="6"/>
      <c r="BY1835" s="6"/>
      <c r="BZ1835" s="6"/>
      <c r="CE1835" s="1" t="s">
        <v>4081</v>
      </c>
      <c r="CF1835" s="1" t="s">
        <v>4083</v>
      </c>
    </row>
    <row r="1836" spans="63:84" ht="15" customHeight="1">
      <c r="BK1836" s="1"/>
      <c r="BO1836" s="6"/>
      <c r="BP1836" s="6"/>
      <c r="BQ1836" s="6"/>
      <c r="BR1836" s="6"/>
      <c r="BS1836" s="6"/>
      <c r="BT1836" s="6"/>
      <c r="BU1836" s="6"/>
      <c r="BV1836" s="6"/>
      <c r="BW1836" s="6"/>
      <c r="BX1836" s="6"/>
      <c r="BY1836" s="6"/>
      <c r="BZ1836" s="6"/>
      <c r="CE1836" s="1" t="s">
        <v>4082</v>
      </c>
      <c r="CF1836" s="1" t="s">
        <v>4084</v>
      </c>
    </row>
    <row r="1837" spans="63:84" ht="15" customHeight="1">
      <c r="BK1837" s="1"/>
      <c r="BO1837" s="6"/>
      <c r="BP1837" s="6"/>
      <c r="BQ1837" s="6"/>
      <c r="BR1837" s="6"/>
      <c r="BS1837" s="6"/>
      <c r="BT1837" s="6"/>
      <c r="BU1837" s="6"/>
      <c r="BV1837" s="6"/>
      <c r="BW1837" s="6"/>
      <c r="BX1837" s="6"/>
      <c r="BY1837" s="6"/>
      <c r="BZ1837" s="6"/>
      <c r="CE1837" s="1" t="s">
        <v>4083</v>
      </c>
      <c r="CF1837" s="1" t="s">
        <v>4085</v>
      </c>
    </row>
    <row r="1838" spans="63:84" ht="15" customHeight="1">
      <c r="BK1838" s="1"/>
      <c r="BO1838" s="6"/>
      <c r="BP1838" s="6"/>
      <c r="BQ1838" s="6"/>
      <c r="BR1838" s="6"/>
      <c r="BS1838" s="6"/>
      <c r="BT1838" s="6"/>
      <c r="BU1838" s="6"/>
      <c r="BV1838" s="6"/>
      <c r="BW1838" s="6"/>
      <c r="BX1838" s="6"/>
      <c r="BY1838" s="6"/>
      <c r="BZ1838" s="6"/>
      <c r="CE1838" s="1" t="s">
        <v>4084</v>
      </c>
      <c r="CF1838" s="1" t="s">
        <v>4086</v>
      </c>
    </row>
    <row r="1839" spans="63:84" ht="15" customHeight="1">
      <c r="BK1839" s="1"/>
      <c r="BO1839" s="6"/>
      <c r="BP1839" s="6"/>
      <c r="BQ1839" s="6"/>
      <c r="BR1839" s="6"/>
      <c r="BS1839" s="6"/>
      <c r="BT1839" s="6"/>
      <c r="BU1839" s="6"/>
      <c r="BV1839" s="6"/>
      <c r="BW1839" s="6"/>
      <c r="BX1839" s="6"/>
      <c r="BY1839" s="6"/>
      <c r="BZ1839" s="6"/>
      <c r="CE1839" s="1" t="s">
        <v>4085</v>
      </c>
      <c r="CF1839" s="1" t="s">
        <v>4087</v>
      </c>
    </row>
    <row r="1840" spans="63:84" ht="15" customHeight="1">
      <c r="BK1840" s="1"/>
      <c r="BO1840" s="6"/>
      <c r="BP1840" s="6"/>
      <c r="BQ1840" s="6"/>
      <c r="BR1840" s="6"/>
      <c r="BS1840" s="6"/>
      <c r="BT1840" s="6"/>
      <c r="BU1840" s="6"/>
      <c r="BV1840" s="6"/>
      <c r="BW1840" s="6"/>
      <c r="BX1840" s="6"/>
      <c r="BY1840" s="6"/>
      <c r="BZ1840" s="6"/>
      <c r="CE1840" s="1" t="s">
        <v>4086</v>
      </c>
      <c r="CF1840" s="1" t="s">
        <v>4088</v>
      </c>
    </row>
    <row r="1841" spans="63:84" ht="15" customHeight="1">
      <c r="BK1841" s="1"/>
      <c r="BO1841" s="6"/>
      <c r="BP1841" s="6"/>
      <c r="BQ1841" s="6"/>
      <c r="BR1841" s="6"/>
      <c r="BS1841" s="6"/>
      <c r="BT1841" s="6"/>
      <c r="BU1841" s="6"/>
      <c r="BV1841" s="6"/>
      <c r="BW1841" s="6"/>
      <c r="BX1841" s="6"/>
      <c r="BY1841" s="6"/>
      <c r="BZ1841" s="6"/>
      <c r="CE1841" s="1" t="s">
        <v>4087</v>
      </c>
      <c r="CF1841" s="1" t="s">
        <v>4089</v>
      </c>
    </row>
    <row r="1842" spans="63:84" ht="15" customHeight="1">
      <c r="BK1842" s="1"/>
      <c r="BO1842" s="6"/>
      <c r="BP1842" s="6"/>
      <c r="BQ1842" s="6"/>
      <c r="BR1842" s="6"/>
      <c r="BS1842" s="6"/>
      <c r="BT1842" s="6"/>
      <c r="BU1842" s="6"/>
      <c r="BV1842" s="6"/>
      <c r="BW1842" s="6"/>
      <c r="BX1842" s="6"/>
      <c r="BY1842" s="6"/>
      <c r="BZ1842" s="6"/>
      <c r="CE1842" s="1" t="s">
        <v>4088</v>
      </c>
      <c r="CF1842" s="1" t="s">
        <v>4090</v>
      </c>
    </row>
    <row r="1843" spans="63:84" ht="15" customHeight="1">
      <c r="BK1843" s="1"/>
      <c r="BO1843" s="6"/>
      <c r="BP1843" s="6"/>
      <c r="BQ1843" s="6"/>
      <c r="BR1843" s="6"/>
      <c r="BS1843" s="6"/>
      <c r="BT1843" s="6"/>
      <c r="BU1843" s="6"/>
      <c r="BV1843" s="6"/>
      <c r="BW1843" s="6"/>
      <c r="BX1843" s="6"/>
      <c r="BY1843" s="6"/>
      <c r="BZ1843" s="6"/>
      <c r="CE1843" s="1" t="s">
        <v>4089</v>
      </c>
      <c r="CF1843" s="1" t="s">
        <v>4091</v>
      </c>
    </row>
    <row r="1844" spans="63:84" ht="15" customHeight="1">
      <c r="BK1844" s="1"/>
      <c r="BO1844" s="6"/>
      <c r="BP1844" s="6"/>
      <c r="BQ1844" s="6"/>
      <c r="BR1844" s="6"/>
      <c r="BS1844" s="6"/>
      <c r="BT1844" s="6"/>
      <c r="BU1844" s="6"/>
      <c r="BV1844" s="6"/>
      <c r="BW1844" s="6"/>
      <c r="BX1844" s="6"/>
      <c r="BY1844" s="6"/>
      <c r="BZ1844" s="6"/>
      <c r="CE1844" s="1" t="s">
        <v>4090</v>
      </c>
      <c r="CF1844" s="1" t="s">
        <v>4092</v>
      </c>
    </row>
    <row r="1845" spans="63:84" ht="15" customHeight="1">
      <c r="BK1845" s="1"/>
      <c r="BO1845" s="6"/>
      <c r="BP1845" s="6"/>
      <c r="BQ1845" s="6"/>
      <c r="BR1845" s="6"/>
      <c r="BS1845" s="6"/>
      <c r="BT1845" s="6"/>
      <c r="BU1845" s="6"/>
      <c r="BV1845" s="6"/>
      <c r="BW1845" s="6"/>
      <c r="BX1845" s="6"/>
      <c r="BY1845" s="6"/>
      <c r="BZ1845" s="6"/>
      <c r="CE1845" s="1" t="s">
        <v>4091</v>
      </c>
      <c r="CF1845" s="1" t="s">
        <v>4093</v>
      </c>
    </row>
    <row r="1846" spans="63:84" ht="15" customHeight="1">
      <c r="BK1846" s="1"/>
      <c r="BO1846" s="6"/>
      <c r="BP1846" s="6"/>
      <c r="BQ1846" s="6"/>
      <c r="BR1846" s="6"/>
      <c r="BS1846" s="6"/>
      <c r="BT1846" s="6"/>
      <c r="BU1846" s="6"/>
      <c r="BV1846" s="6"/>
      <c r="BW1846" s="6"/>
      <c r="BX1846" s="6"/>
      <c r="BY1846" s="6"/>
      <c r="BZ1846" s="6"/>
      <c r="CE1846" s="1" t="s">
        <v>4092</v>
      </c>
      <c r="CF1846" s="1" t="s">
        <v>543</v>
      </c>
    </row>
    <row r="1847" spans="63:84" ht="15" customHeight="1">
      <c r="BK1847" s="1"/>
      <c r="BO1847" s="6"/>
      <c r="BP1847" s="6"/>
      <c r="BQ1847" s="6"/>
      <c r="BR1847" s="6"/>
      <c r="BS1847" s="6"/>
      <c r="BT1847" s="6"/>
      <c r="BU1847" s="6"/>
      <c r="BV1847" s="6"/>
      <c r="BW1847" s="6"/>
      <c r="BX1847" s="6"/>
      <c r="BY1847" s="6"/>
      <c r="BZ1847" s="6"/>
      <c r="CE1847" s="1" t="s">
        <v>4093</v>
      </c>
      <c r="CF1847" s="1" t="s">
        <v>620</v>
      </c>
    </row>
    <row r="1848" spans="63:84" ht="15" customHeight="1">
      <c r="BK1848" s="1"/>
      <c r="BO1848" s="6"/>
      <c r="BP1848" s="6"/>
      <c r="BQ1848" s="6"/>
      <c r="BR1848" s="6"/>
      <c r="BS1848" s="6"/>
      <c r="BT1848" s="6"/>
      <c r="BU1848" s="6"/>
      <c r="BV1848" s="6"/>
      <c r="BW1848" s="6"/>
      <c r="BX1848" s="6"/>
      <c r="BY1848" s="6"/>
      <c r="BZ1848" s="6"/>
      <c r="CE1848" s="1" t="s">
        <v>543</v>
      </c>
      <c r="CF1848" s="1" t="s">
        <v>4094</v>
      </c>
    </row>
    <row r="1849" spans="63:84" ht="15" customHeight="1">
      <c r="BK1849" s="1"/>
      <c r="BO1849" s="6"/>
      <c r="BP1849" s="6"/>
      <c r="BQ1849" s="6"/>
      <c r="BR1849" s="6"/>
      <c r="BS1849" s="6"/>
      <c r="BT1849" s="6"/>
      <c r="BU1849" s="6"/>
      <c r="BV1849" s="6"/>
      <c r="BW1849" s="6"/>
      <c r="BX1849" s="6"/>
      <c r="BY1849" s="6"/>
      <c r="BZ1849" s="6"/>
      <c r="CE1849" s="1" t="s">
        <v>620</v>
      </c>
      <c r="CF1849" s="1" t="s">
        <v>4095</v>
      </c>
    </row>
    <row r="1850" spans="63:84" ht="15" customHeight="1">
      <c r="BK1850" s="1"/>
      <c r="BO1850" s="6"/>
      <c r="BP1850" s="6"/>
      <c r="BQ1850" s="6"/>
      <c r="BR1850" s="6"/>
      <c r="BS1850" s="6"/>
      <c r="BT1850" s="6"/>
      <c r="BU1850" s="6"/>
      <c r="BV1850" s="6"/>
      <c r="BW1850" s="6"/>
      <c r="BX1850" s="6"/>
      <c r="BY1850" s="6"/>
      <c r="BZ1850" s="6"/>
      <c r="CE1850" s="1" t="s">
        <v>4094</v>
      </c>
      <c r="CF1850" s="1" t="s">
        <v>4096</v>
      </c>
    </row>
    <row r="1851" spans="63:84" ht="15" customHeight="1">
      <c r="BK1851" s="1"/>
      <c r="BO1851" s="6"/>
      <c r="BP1851" s="6"/>
      <c r="BQ1851" s="6"/>
      <c r="BR1851" s="6"/>
      <c r="BS1851" s="6"/>
      <c r="BT1851" s="6"/>
      <c r="BU1851" s="6"/>
      <c r="BV1851" s="6"/>
      <c r="BW1851" s="6"/>
      <c r="BX1851" s="6"/>
      <c r="BY1851" s="6"/>
      <c r="BZ1851" s="6"/>
      <c r="CE1851" s="1" t="s">
        <v>4095</v>
      </c>
      <c r="CF1851" s="1" t="s">
        <v>4097</v>
      </c>
    </row>
    <row r="1852" spans="63:84" ht="15" customHeight="1">
      <c r="BK1852" s="1"/>
      <c r="BO1852" s="6"/>
      <c r="BP1852" s="6"/>
      <c r="BQ1852" s="6"/>
      <c r="BR1852" s="6"/>
      <c r="BS1852" s="6"/>
      <c r="BT1852" s="6"/>
      <c r="BU1852" s="6"/>
      <c r="BV1852" s="6"/>
      <c r="BW1852" s="6"/>
      <c r="BX1852" s="6"/>
      <c r="BY1852" s="6"/>
      <c r="BZ1852" s="6"/>
      <c r="CE1852" s="1" t="s">
        <v>4096</v>
      </c>
      <c r="CF1852" s="1" t="s">
        <v>4098</v>
      </c>
    </row>
    <row r="1853" spans="63:84" ht="15" customHeight="1">
      <c r="BK1853" s="1"/>
      <c r="BO1853" s="6"/>
      <c r="BP1853" s="6"/>
      <c r="BQ1853" s="6"/>
      <c r="BR1853" s="6"/>
      <c r="BS1853" s="6"/>
      <c r="BT1853" s="6"/>
      <c r="BU1853" s="6"/>
      <c r="BV1853" s="6"/>
      <c r="BW1853" s="6"/>
      <c r="BX1853" s="6"/>
      <c r="BY1853" s="6"/>
      <c r="BZ1853" s="6"/>
      <c r="CE1853" s="1" t="s">
        <v>4097</v>
      </c>
      <c r="CF1853" s="1" t="s">
        <v>4099</v>
      </c>
    </row>
    <row r="1854" spans="63:84" ht="15" customHeight="1">
      <c r="BK1854" s="1"/>
      <c r="BO1854" s="6"/>
      <c r="BP1854" s="6"/>
      <c r="BQ1854" s="6"/>
      <c r="BR1854" s="6"/>
      <c r="BS1854" s="6"/>
      <c r="BT1854" s="6"/>
      <c r="BU1854" s="6"/>
      <c r="BV1854" s="6"/>
      <c r="BW1854" s="6"/>
      <c r="BX1854" s="6"/>
      <c r="BY1854" s="6"/>
      <c r="BZ1854" s="6"/>
      <c r="CE1854" s="1" t="s">
        <v>4098</v>
      </c>
      <c r="CF1854" s="1" t="s">
        <v>4100</v>
      </c>
    </row>
    <row r="1855" spans="63:84" ht="15" customHeight="1">
      <c r="BK1855" s="1"/>
      <c r="BO1855" s="6"/>
      <c r="BP1855" s="6"/>
      <c r="BQ1855" s="6"/>
      <c r="BR1855" s="6"/>
      <c r="BS1855" s="6"/>
      <c r="BT1855" s="6"/>
      <c r="BU1855" s="6"/>
      <c r="BV1855" s="6"/>
      <c r="BW1855" s="6"/>
      <c r="BX1855" s="6"/>
      <c r="BY1855" s="6"/>
      <c r="BZ1855" s="6"/>
      <c r="CE1855" s="1" t="s">
        <v>4099</v>
      </c>
      <c r="CF1855" s="1" t="s">
        <v>4101</v>
      </c>
    </row>
    <row r="1856" spans="63:84" ht="15" customHeight="1">
      <c r="BK1856" s="1"/>
      <c r="BO1856" s="6"/>
      <c r="BP1856" s="6"/>
      <c r="BQ1856" s="6"/>
      <c r="BR1856" s="6"/>
      <c r="BS1856" s="6"/>
      <c r="BT1856" s="6"/>
      <c r="BU1856" s="6"/>
      <c r="BV1856" s="6"/>
      <c r="BW1856" s="6"/>
      <c r="BX1856" s="6"/>
      <c r="BY1856" s="6"/>
      <c r="BZ1856" s="6"/>
      <c r="CE1856" s="1" t="s">
        <v>4100</v>
      </c>
      <c r="CF1856" s="1" t="s">
        <v>4102</v>
      </c>
    </row>
    <row r="1857" spans="63:84" ht="15" customHeight="1">
      <c r="BK1857" s="1"/>
      <c r="BO1857" s="6"/>
      <c r="BP1857" s="6"/>
      <c r="BQ1857" s="6"/>
      <c r="BR1857" s="6"/>
      <c r="BS1857" s="6"/>
      <c r="BT1857" s="6"/>
      <c r="BU1857" s="6"/>
      <c r="BV1857" s="6"/>
      <c r="BW1857" s="6"/>
      <c r="BX1857" s="6"/>
      <c r="BY1857" s="6"/>
      <c r="BZ1857" s="6"/>
      <c r="CE1857" s="1" t="s">
        <v>4101</v>
      </c>
      <c r="CF1857" s="1" t="s">
        <v>4103</v>
      </c>
    </row>
    <row r="1858" spans="63:84" ht="15" customHeight="1">
      <c r="BK1858" s="1"/>
      <c r="BO1858" s="6"/>
      <c r="BP1858" s="6"/>
      <c r="BQ1858" s="6"/>
      <c r="BR1858" s="6"/>
      <c r="BS1858" s="6"/>
      <c r="BT1858" s="6"/>
      <c r="BU1858" s="6"/>
      <c r="BV1858" s="6"/>
      <c r="BW1858" s="6"/>
      <c r="BX1858" s="6"/>
      <c r="BY1858" s="6"/>
      <c r="BZ1858" s="6"/>
      <c r="CE1858" s="1" t="s">
        <v>4102</v>
      </c>
      <c r="CF1858" s="1" t="s">
        <v>4104</v>
      </c>
    </row>
    <row r="1859" spans="63:84" ht="15" customHeight="1">
      <c r="BK1859" s="1"/>
      <c r="BO1859" s="6"/>
      <c r="BP1859" s="6"/>
      <c r="BQ1859" s="6"/>
      <c r="BR1859" s="6"/>
      <c r="BS1859" s="6"/>
      <c r="BT1859" s="6"/>
      <c r="BU1859" s="6"/>
      <c r="BV1859" s="6"/>
      <c r="BW1859" s="6"/>
      <c r="BX1859" s="6"/>
      <c r="BY1859" s="6"/>
      <c r="BZ1859" s="6"/>
      <c r="CE1859" s="1" t="s">
        <v>4103</v>
      </c>
      <c r="CF1859" s="1" t="s">
        <v>4105</v>
      </c>
    </row>
    <row r="1860" spans="63:84" ht="15" customHeight="1">
      <c r="BK1860" s="1"/>
      <c r="BO1860" s="6"/>
      <c r="BP1860" s="6"/>
      <c r="BQ1860" s="6"/>
      <c r="BR1860" s="6"/>
      <c r="BS1860" s="6"/>
      <c r="BT1860" s="6"/>
      <c r="BU1860" s="6"/>
      <c r="BV1860" s="6"/>
      <c r="BW1860" s="6"/>
      <c r="BX1860" s="6"/>
      <c r="BY1860" s="6"/>
      <c r="BZ1860" s="6"/>
      <c r="CE1860" s="1" t="s">
        <v>4104</v>
      </c>
      <c r="CF1860" s="1" t="s">
        <v>4106</v>
      </c>
    </row>
    <row r="1861" spans="63:84" ht="15" customHeight="1">
      <c r="BK1861" s="1"/>
      <c r="BO1861" s="6"/>
      <c r="BP1861" s="6"/>
      <c r="BQ1861" s="6"/>
      <c r="BR1861" s="6"/>
      <c r="BS1861" s="6"/>
      <c r="BT1861" s="6"/>
      <c r="BU1861" s="6"/>
      <c r="BV1861" s="6"/>
      <c r="BW1861" s="6"/>
      <c r="BX1861" s="6"/>
      <c r="BY1861" s="6"/>
      <c r="BZ1861" s="6"/>
      <c r="CE1861" s="1" t="s">
        <v>4105</v>
      </c>
      <c r="CF1861" s="1" t="s">
        <v>4107</v>
      </c>
    </row>
    <row r="1862" spans="63:84" ht="15" customHeight="1">
      <c r="BK1862" s="1"/>
      <c r="BO1862" s="6"/>
      <c r="BP1862" s="6"/>
      <c r="BQ1862" s="6"/>
      <c r="BR1862" s="6"/>
      <c r="BS1862" s="6"/>
      <c r="BT1862" s="6"/>
      <c r="BU1862" s="6"/>
      <c r="BV1862" s="6"/>
      <c r="BW1862" s="6"/>
      <c r="BX1862" s="6"/>
      <c r="BY1862" s="6"/>
      <c r="BZ1862" s="6"/>
      <c r="CE1862" s="1" t="s">
        <v>4106</v>
      </c>
      <c r="CF1862" s="1" t="s">
        <v>4108</v>
      </c>
    </row>
    <row r="1863" spans="63:84" ht="15" customHeight="1">
      <c r="BK1863" s="1"/>
      <c r="BO1863" s="6"/>
      <c r="BP1863" s="6"/>
      <c r="BQ1863" s="6"/>
      <c r="BR1863" s="6"/>
      <c r="BS1863" s="6"/>
      <c r="BT1863" s="6"/>
      <c r="BU1863" s="6"/>
      <c r="BV1863" s="6"/>
      <c r="BW1863" s="6"/>
      <c r="BX1863" s="6"/>
      <c r="BY1863" s="6"/>
      <c r="BZ1863" s="6"/>
      <c r="CE1863" s="1" t="s">
        <v>4107</v>
      </c>
      <c r="CF1863" s="1" t="s">
        <v>4109</v>
      </c>
    </row>
    <row r="1864" spans="63:84" ht="15" customHeight="1">
      <c r="BK1864" s="1"/>
      <c r="BO1864" s="6"/>
      <c r="BP1864" s="6"/>
      <c r="BQ1864" s="6"/>
      <c r="BR1864" s="6"/>
      <c r="BS1864" s="6"/>
      <c r="BT1864" s="6"/>
      <c r="BU1864" s="6"/>
      <c r="BV1864" s="6"/>
      <c r="BW1864" s="6"/>
      <c r="BX1864" s="6"/>
      <c r="BY1864" s="6"/>
      <c r="BZ1864" s="6"/>
      <c r="CE1864" s="1" t="s">
        <v>4108</v>
      </c>
      <c r="CF1864" s="1" t="s">
        <v>4110</v>
      </c>
    </row>
    <row r="1865" spans="63:84" ht="15" customHeight="1">
      <c r="BK1865" s="1"/>
      <c r="BO1865" s="6"/>
      <c r="BP1865" s="6"/>
      <c r="BQ1865" s="6"/>
      <c r="BR1865" s="6"/>
      <c r="BS1865" s="6"/>
      <c r="BT1865" s="6"/>
      <c r="BU1865" s="6"/>
      <c r="BV1865" s="6"/>
      <c r="BW1865" s="6"/>
      <c r="BX1865" s="6"/>
      <c r="BY1865" s="6"/>
      <c r="BZ1865" s="6"/>
      <c r="CE1865" s="1" t="s">
        <v>4109</v>
      </c>
      <c r="CF1865" s="1" t="s">
        <v>4111</v>
      </c>
    </row>
    <row r="1866" spans="63:84" ht="15" customHeight="1">
      <c r="BK1866" s="1"/>
      <c r="BO1866" s="6"/>
      <c r="BP1866" s="6"/>
      <c r="BQ1866" s="6"/>
      <c r="BR1866" s="6"/>
      <c r="BS1866" s="6"/>
      <c r="BT1866" s="6"/>
      <c r="BU1866" s="6"/>
      <c r="BV1866" s="6"/>
      <c r="BW1866" s="6"/>
      <c r="BX1866" s="6"/>
      <c r="BY1866" s="6"/>
      <c r="BZ1866" s="6"/>
      <c r="CE1866" s="1" t="s">
        <v>4110</v>
      </c>
      <c r="CF1866" s="1" t="s">
        <v>4112</v>
      </c>
    </row>
    <row r="1867" spans="63:84" ht="15" customHeight="1">
      <c r="BK1867" s="1"/>
      <c r="BO1867" s="6"/>
      <c r="BP1867" s="6"/>
      <c r="BQ1867" s="6"/>
      <c r="BR1867" s="6"/>
      <c r="BS1867" s="6"/>
      <c r="BT1867" s="6"/>
      <c r="BU1867" s="6"/>
      <c r="BV1867" s="6"/>
      <c r="BW1867" s="6"/>
      <c r="BX1867" s="6"/>
      <c r="BY1867" s="6"/>
      <c r="BZ1867" s="6"/>
      <c r="CE1867" s="1" t="s">
        <v>4111</v>
      </c>
      <c r="CF1867" s="1" t="s">
        <v>4113</v>
      </c>
    </row>
    <row r="1868" spans="63:84" ht="15" customHeight="1">
      <c r="BK1868" s="1"/>
      <c r="BO1868" s="6"/>
      <c r="BP1868" s="6"/>
      <c r="BQ1868" s="6"/>
      <c r="BR1868" s="6"/>
      <c r="BS1868" s="6"/>
      <c r="BT1868" s="6"/>
      <c r="BU1868" s="6"/>
      <c r="BV1868" s="6"/>
      <c r="BW1868" s="6"/>
      <c r="BX1868" s="6"/>
      <c r="BY1868" s="6"/>
      <c r="BZ1868" s="6"/>
      <c r="CE1868" s="1" t="s">
        <v>4112</v>
      </c>
      <c r="CF1868" s="1" t="s">
        <v>543</v>
      </c>
    </row>
    <row r="1869" spans="63:84" ht="15" customHeight="1">
      <c r="BK1869" s="1"/>
      <c r="BO1869" s="6"/>
      <c r="BP1869" s="6"/>
      <c r="BQ1869" s="6"/>
      <c r="BR1869" s="6"/>
      <c r="BS1869" s="6"/>
      <c r="BT1869" s="6"/>
      <c r="BU1869" s="6"/>
      <c r="BV1869" s="6"/>
      <c r="BW1869" s="6"/>
      <c r="BX1869" s="6"/>
      <c r="BY1869" s="6"/>
      <c r="BZ1869" s="6"/>
      <c r="CE1869" s="1" t="s">
        <v>4113</v>
      </c>
      <c r="CF1869" s="1" t="s">
        <v>621</v>
      </c>
    </row>
    <row r="1870" spans="63:84" ht="15" customHeight="1">
      <c r="BK1870" s="1"/>
      <c r="BO1870" s="6"/>
      <c r="BP1870" s="6"/>
      <c r="BQ1870" s="6"/>
      <c r="BR1870" s="6"/>
      <c r="BS1870" s="6"/>
      <c r="BT1870" s="6"/>
      <c r="BU1870" s="6"/>
      <c r="BV1870" s="6"/>
      <c r="BW1870" s="6"/>
      <c r="BX1870" s="6"/>
      <c r="BY1870" s="6"/>
      <c r="BZ1870" s="6"/>
      <c r="CE1870" s="1" t="s">
        <v>543</v>
      </c>
      <c r="CF1870" s="1" t="s">
        <v>4114</v>
      </c>
    </row>
    <row r="1871" spans="63:84" ht="15" customHeight="1">
      <c r="BK1871" s="1"/>
      <c r="BO1871" s="6"/>
      <c r="BP1871" s="6"/>
      <c r="BQ1871" s="6"/>
      <c r="BR1871" s="6"/>
      <c r="BS1871" s="6"/>
      <c r="BT1871" s="6"/>
      <c r="BU1871" s="6"/>
      <c r="BV1871" s="6"/>
      <c r="BW1871" s="6"/>
      <c r="BX1871" s="6"/>
      <c r="BY1871" s="6"/>
      <c r="BZ1871" s="6"/>
      <c r="CE1871" s="1" t="s">
        <v>621</v>
      </c>
      <c r="CF1871" s="1" t="s">
        <v>4115</v>
      </c>
    </row>
    <row r="1872" spans="63:84" ht="15" customHeight="1">
      <c r="BK1872" s="1"/>
      <c r="BO1872" s="6"/>
      <c r="BP1872" s="6"/>
      <c r="BQ1872" s="6"/>
      <c r="BR1872" s="6"/>
      <c r="BS1872" s="6"/>
      <c r="BT1872" s="6"/>
      <c r="BU1872" s="6"/>
      <c r="BV1872" s="6"/>
      <c r="BW1872" s="6"/>
      <c r="BX1872" s="6"/>
      <c r="BY1872" s="6"/>
      <c r="BZ1872" s="6"/>
      <c r="CE1872" s="1" t="s">
        <v>4114</v>
      </c>
      <c r="CF1872" s="1" t="s">
        <v>4116</v>
      </c>
    </row>
    <row r="1873" spans="63:84" ht="15" customHeight="1">
      <c r="BK1873" s="1"/>
      <c r="BO1873" s="6"/>
      <c r="BP1873" s="6"/>
      <c r="BQ1873" s="6"/>
      <c r="BR1873" s="6"/>
      <c r="BS1873" s="6"/>
      <c r="BT1873" s="6"/>
      <c r="BU1873" s="6"/>
      <c r="BV1873" s="6"/>
      <c r="BW1873" s="6"/>
      <c r="BX1873" s="6"/>
      <c r="BY1873" s="6"/>
      <c r="BZ1873" s="6"/>
      <c r="CE1873" s="1" t="s">
        <v>4115</v>
      </c>
      <c r="CF1873" s="1" t="s">
        <v>4117</v>
      </c>
    </row>
    <row r="1874" spans="63:84" ht="15" customHeight="1">
      <c r="BK1874" s="1"/>
      <c r="BO1874" s="6"/>
      <c r="BP1874" s="6"/>
      <c r="BQ1874" s="6"/>
      <c r="BR1874" s="6"/>
      <c r="BS1874" s="6"/>
      <c r="BT1874" s="6"/>
      <c r="BU1874" s="6"/>
      <c r="BV1874" s="6"/>
      <c r="BW1874" s="6"/>
      <c r="BX1874" s="6"/>
      <c r="BY1874" s="6"/>
      <c r="BZ1874" s="6"/>
      <c r="CE1874" s="1" t="s">
        <v>4116</v>
      </c>
      <c r="CF1874" s="1" t="s">
        <v>4118</v>
      </c>
    </row>
    <row r="1875" spans="63:84" ht="15" customHeight="1">
      <c r="BK1875" s="1"/>
      <c r="BO1875" s="6"/>
      <c r="BP1875" s="6"/>
      <c r="BQ1875" s="6"/>
      <c r="BR1875" s="6"/>
      <c r="BS1875" s="6"/>
      <c r="BT1875" s="6"/>
      <c r="BU1875" s="6"/>
      <c r="BV1875" s="6"/>
      <c r="BW1875" s="6"/>
      <c r="BX1875" s="6"/>
      <c r="BY1875" s="6"/>
      <c r="BZ1875" s="6"/>
      <c r="CE1875" s="1" t="s">
        <v>4117</v>
      </c>
      <c r="CF1875" s="1" t="s">
        <v>4119</v>
      </c>
    </row>
    <row r="1876" spans="63:84" ht="15" customHeight="1">
      <c r="BK1876" s="1"/>
      <c r="BO1876" s="6"/>
      <c r="BP1876" s="6"/>
      <c r="BQ1876" s="6"/>
      <c r="BR1876" s="6"/>
      <c r="BS1876" s="6"/>
      <c r="BT1876" s="6"/>
      <c r="BU1876" s="6"/>
      <c r="BV1876" s="6"/>
      <c r="BW1876" s="6"/>
      <c r="BX1876" s="6"/>
      <c r="BY1876" s="6"/>
      <c r="BZ1876" s="6"/>
      <c r="CE1876" s="1" t="s">
        <v>4118</v>
      </c>
      <c r="CF1876" s="1" t="s">
        <v>4120</v>
      </c>
    </row>
    <row r="1877" spans="63:84" ht="15" customHeight="1">
      <c r="BK1877" s="1"/>
      <c r="BO1877" s="6"/>
      <c r="BP1877" s="6"/>
      <c r="BQ1877" s="6"/>
      <c r="BR1877" s="6"/>
      <c r="BS1877" s="6"/>
      <c r="BT1877" s="6"/>
      <c r="BU1877" s="6"/>
      <c r="BV1877" s="6"/>
      <c r="BW1877" s="6"/>
      <c r="BX1877" s="6"/>
      <c r="BY1877" s="6"/>
      <c r="BZ1877" s="6"/>
      <c r="CE1877" s="1" t="s">
        <v>4119</v>
      </c>
      <c r="CF1877" s="1" t="s">
        <v>4121</v>
      </c>
    </row>
    <row r="1878" spans="63:84" ht="15" customHeight="1">
      <c r="BK1878" s="1"/>
      <c r="BO1878" s="6"/>
      <c r="BP1878" s="6"/>
      <c r="BQ1878" s="6"/>
      <c r="BR1878" s="6"/>
      <c r="BS1878" s="6"/>
      <c r="BT1878" s="6"/>
      <c r="BU1878" s="6"/>
      <c r="BV1878" s="6"/>
      <c r="BW1878" s="6"/>
      <c r="BX1878" s="6"/>
      <c r="BY1878" s="6"/>
      <c r="BZ1878" s="6"/>
      <c r="CE1878" s="1" t="s">
        <v>4120</v>
      </c>
      <c r="CF1878" s="1" t="s">
        <v>4122</v>
      </c>
    </row>
    <row r="1879" spans="63:84" ht="15" customHeight="1">
      <c r="BK1879" s="1"/>
      <c r="BO1879" s="6"/>
      <c r="BP1879" s="6"/>
      <c r="BQ1879" s="6"/>
      <c r="BR1879" s="6"/>
      <c r="BS1879" s="6"/>
      <c r="BT1879" s="6"/>
      <c r="BU1879" s="6"/>
      <c r="BV1879" s="6"/>
      <c r="BW1879" s="6"/>
      <c r="BX1879" s="6"/>
      <c r="BY1879" s="6"/>
      <c r="BZ1879" s="6"/>
      <c r="CE1879" s="1" t="s">
        <v>4121</v>
      </c>
      <c r="CF1879" s="1" t="s">
        <v>4123</v>
      </c>
    </row>
    <row r="1880" spans="63:84" ht="15" customHeight="1">
      <c r="BK1880" s="1"/>
      <c r="BO1880" s="6"/>
      <c r="BP1880" s="6"/>
      <c r="BQ1880" s="6"/>
      <c r="BR1880" s="6"/>
      <c r="BS1880" s="6"/>
      <c r="BT1880" s="6"/>
      <c r="BU1880" s="6"/>
      <c r="BV1880" s="6"/>
      <c r="BW1880" s="6"/>
      <c r="BX1880" s="6"/>
      <c r="BY1880" s="6"/>
      <c r="BZ1880" s="6"/>
      <c r="CE1880" s="1" t="s">
        <v>4122</v>
      </c>
      <c r="CF1880" s="1" t="s">
        <v>4124</v>
      </c>
    </row>
    <row r="1881" spans="63:84" ht="15" customHeight="1">
      <c r="BK1881" s="1"/>
      <c r="BO1881" s="6"/>
      <c r="BP1881" s="6"/>
      <c r="BQ1881" s="6"/>
      <c r="BR1881" s="6"/>
      <c r="BS1881" s="6"/>
      <c r="BT1881" s="6"/>
      <c r="BU1881" s="6"/>
      <c r="BV1881" s="6"/>
      <c r="BW1881" s="6"/>
      <c r="BX1881" s="6"/>
      <c r="BY1881" s="6"/>
      <c r="BZ1881" s="6"/>
      <c r="CE1881" s="1" t="s">
        <v>4123</v>
      </c>
      <c r="CF1881" s="1" t="s">
        <v>4125</v>
      </c>
    </row>
    <row r="1882" spans="63:84" ht="15" customHeight="1">
      <c r="BK1882" s="1"/>
      <c r="BO1882" s="6"/>
      <c r="BP1882" s="6"/>
      <c r="BQ1882" s="6"/>
      <c r="BR1882" s="6"/>
      <c r="BS1882" s="6"/>
      <c r="BT1882" s="6"/>
      <c r="BU1882" s="6"/>
      <c r="BV1882" s="6"/>
      <c r="BW1882" s="6"/>
      <c r="BX1882" s="6"/>
      <c r="BY1882" s="6"/>
      <c r="BZ1882" s="6"/>
      <c r="CE1882" s="1" t="s">
        <v>4124</v>
      </c>
      <c r="CF1882" s="1" t="s">
        <v>4126</v>
      </c>
    </row>
    <row r="1883" spans="63:84" ht="15" customHeight="1">
      <c r="BK1883" s="1"/>
      <c r="BO1883" s="6"/>
      <c r="BP1883" s="6"/>
      <c r="BQ1883" s="6"/>
      <c r="BR1883" s="6"/>
      <c r="BS1883" s="6"/>
      <c r="BT1883" s="6"/>
      <c r="BU1883" s="6"/>
      <c r="BV1883" s="6"/>
      <c r="BW1883" s="6"/>
      <c r="BX1883" s="6"/>
      <c r="BY1883" s="6"/>
      <c r="BZ1883" s="6"/>
      <c r="CE1883" s="1" t="s">
        <v>4125</v>
      </c>
      <c r="CF1883" s="1" t="s">
        <v>4127</v>
      </c>
    </row>
    <row r="1884" spans="63:84" ht="15" customHeight="1">
      <c r="BK1884" s="1"/>
      <c r="BO1884" s="6"/>
      <c r="BP1884" s="6"/>
      <c r="BQ1884" s="6"/>
      <c r="BR1884" s="6"/>
      <c r="BS1884" s="6"/>
      <c r="BT1884" s="6"/>
      <c r="BU1884" s="6"/>
      <c r="BV1884" s="6"/>
      <c r="BW1884" s="6"/>
      <c r="BX1884" s="6"/>
      <c r="BY1884" s="6"/>
      <c r="BZ1884" s="6"/>
      <c r="CE1884" s="1" t="s">
        <v>4126</v>
      </c>
      <c r="CF1884" s="1" t="s">
        <v>4128</v>
      </c>
    </row>
    <row r="1885" spans="63:84" ht="15" customHeight="1">
      <c r="BK1885" s="1"/>
      <c r="BO1885" s="6"/>
      <c r="BP1885" s="6"/>
      <c r="BQ1885" s="6"/>
      <c r="BR1885" s="6"/>
      <c r="BS1885" s="6"/>
      <c r="BT1885" s="6"/>
      <c r="BU1885" s="6"/>
      <c r="BV1885" s="6"/>
      <c r="BW1885" s="6"/>
      <c r="BX1885" s="6"/>
      <c r="BY1885" s="6"/>
      <c r="BZ1885" s="6"/>
      <c r="CE1885" s="1" t="s">
        <v>4127</v>
      </c>
      <c r="CF1885" s="1" t="s">
        <v>4129</v>
      </c>
    </row>
    <row r="1886" spans="63:84" ht="15" customHeight="1">
      <c r="BK1886" s="1"/>
      <c r="BO1886" s="6"/>
      <c r="BP1886" s="6"/>
      <c r="BQ1886" s="6"/>
      <c r="BR1886" s="6"/>
      <c r="BS1886" s="6"/>
      <c r="BT1886" s="6"/>
      <c r="BU1886" s="6"/>
      <c r="BV1886" s="6"/>
      <c r="BW1886" s="6"/>
      <c r="BX1886" s="6"/>
      <c r="BY1886" s="6"/>
      <c r="BZ1886" s="6"/>
      <c r="CE1886" s="1" t="s">
        <v>4128</v>
      </c>
      <c r="CF1886" s="1" t="s">
        <v>4130</v>
      </c>
    </row>
    <row r="1887" spans="63:84" ht="15" customHeight="1">
      <c r="BK1887" s="1"/>
      <c r="BO1887" s="6"/>
      <c r="BP1887" s="6"/>
      <c r="BQ1887" s="6"/>
      <c r="BR1887" s="6"/>
      <c r="BS1887" s="6"/>
      <c r="BT1887" s="6"/>
      <c r="BU1887" s="6"/>
      <c r="BV1887" s="6"/>
      <c r="BW1887" s="6"/>
      <c r="BX1887" s="6"/>
      <c r="BY1887" s="6"/>
      <c r="BZ1887" s="6"/>
      <c r="CE1887" s="1" t="s">
        <v>4129</v>
      </c>
      <c r="CF1887" s="1" t="s">
        <v>4131</v>
      </c>
    </row>
    <row r="1888" spans="63:84" ht="15" customHeight="1">
      <c r="BK1888" s="1"/>
      <c r="BO1888" s="6"/>
      <c r="BP1888" s="6"/>
      <c r="BQ1888" s="6"/>
      <c r="BR1888" s="6"/>
      <c r="BS1888" s="6"/>
      <c r="BT1888" s="6"/>
      <c r="BU1888" s="6"/>
      <c r="BV1888" s="6"/>
      <c r="BW1888" s="6"/>
      <c r="BX1888" s="6"/>
      <c r="BY1888" s="6"/>
      <c r="BZ1888" s="6"/>
      <c r="CE1888" s="1" t="s">
        <v>4130</v>
      </c>
      <c r="CF1888" s="1" t="s">
        <v>4132</v>
      </c>
    </row>
    <row r="1889" spans="63:84" ht="15" customHeight="1">
      <c r="BK1889" s="1"/>
      <c r="BO1889" s="6"/>
      <c r="BP1889" s="6"/>
      <c r="BQ1889" s="6"/>
      <c r="BR1889" s="6"/>
      <c r="BS1889" s="6"/>
      <c r="BT1889" s="6"/>
      <c r="BU1889" s="6"/>
      <c r="BV1889" s="6"/>
      <c r="BW1889" s="6"/>
      <c r="BX1889" s="6"/>
      <c r="BY1889" s="6"/>
      <c r="BZ1889" s="6"/>
      <c r="CE1889" s="1" t="s">
        <v>4131</v>
      </c>
      <c r="CF1889" s="1" t="s">
        <v>4133</v>
      </c>
    </row>
    <row r="1890" spans="63:84" ht="15" customHeight="1">
      <c r="BK1890" s="1"/>
      <c r="BO1890" s="6"/>
      <c r="BP1890" s="6"/>
      <c r="BQ1890" s="6"/>
      <c r="BR1890" s="6"/>
      <c r="BS1890" s="6"/>
      <c r="BT1890" s="6"/>
      <c r="BU1890" s="6"/>
      <c r="BV1890" s="6"/>
      <c r="BW1890" s="6"/>
      <c r="BX1890" s="6"/>
      <c r="BY1890" s="6"/>
      <c r="BZ1890" s="6"/>
      <c r="CE1890" s="1" t="s">
        <v>4132</v>
      </c>
      <c r="CF1890" s="1" t="s">
        <v>4134</v>
      </c>
    </row>
    <row r="1891" spans="63:84" ht="15" customHeight="1">
      <c r="BK1891" s="1"/>
      <c r="BO1891" s="6"/>
      <c r="BP1891" s="6"/>
      <c r="BQ1891" s="6"/>
      <c r="BR1891" s="6"/>
      <c r="BS1891" s="6"/>
      <c r="BT1891" s="6"/>
      <c r="BU1891" s="6"/>
      <c r="BV1891" s="6"/>
      <c r="BW1891" s="6"/>
      <c r="BX1891" s="6"/>
      <c r="BY1891" s="6"/>
      <c r="BZ1891" s="6"/>
      <c r="CE1891" s="1" t="s">
        <v>4133</v>
      </c>
      <c r="CF1891" s="1" t="s">
        <v>543</v>
      </c>
    </row>
    <row r="1892" spans="63:84" ht="15" customHeight="1">
      <c r="BK1892" s="1"/>
      <c r="BO1892" s="6"/>
      <c r="BP1892" s="6"/>
      <c r="BQ1892" s="6"/>
      <c r="BR1892" s="6"/>
      <c r="BS1892" s="6"/>
      <c r="BT1892" s="6"/>
      <c r="BU1892" s="6"/>
      <c r="BV1892" s="6"/>
      <c r="BW1892" s="6"/>
      <c r="BX1892" s="6"/>
      <c r="BY1892" s="6"/>
      <c r="BZ1892" s="6"/>
      <c r="CE1892" s="1" t="s">
        <v>4134</v>
      </c>
      <c r="CF1892" s="1" t="s">
        <v>622</v>
      </c>
    </row>
    <row r="1893" spans="63:84" ht="15" customHeight="1">
      <c r="BK1893" s="1"/>
      <c r="BO1893" s="6"/>
      <c r="BP1893" s="6"/>
      <c r="BQ1893" s="6"/>
      <c r="BR1893" s="6"/>
      <c r="BS1893" s="6"/>
      <c r="BT1893" s="6"/>
      <c r="BU1893" s="6"/>
      <c r="BV1893" s="6"/>
      <c r="BW1893" s="6"/>
      <c r="BX1893" s="6"/>
      <c r="BY1893" s="6"/>
      <c r="BZ1893" s="6"/>
      <c r="CE1893" s="1" t="s">
        <v>543</v>
      </c>
      <c r="CF1893" s="1" t="s">
        <v>4135</v>
      </c>
    </row>
    <row r="1894" spans="63:84" ht="15" customHeight="1">
      <c r="BK1894" s="1"/>
      <c r="BO1894" s="6"/>
      <c r="BP1894" s="6"/>
      <c r="BQ1894" s="6"/>
      <c r="BR1894" s="6"/>
      <c r="BS1894" s="6"/>
      <c r="BT1894" s="6"/>
      <c r="BU1894" s="6"/>
      <c r="BV1894" s="6"/>
      <c r="BW1894" s="6"/>
      <c r="BX1894" s="6"/>
      <c r="BY1894" s="6"/>
      <c r="BZ1894" s="6"/>
      <c r="CE1894" s="1" t="s">
        <v>622</v>
      </c>
      <c r="CF1894" s="1" t="s">
        <v>4136</v>
      </c>
    </row>
    <row r="1895" spans="63:84" ht="15" customHeight="1">
      <c r="BK1895" s="1"/>
      <c r="BO1895" s="6"/>
      <c r="BP1895" s="6"/>
      <c r="BQ1895" s="6"/>
      <c r="BR1895" s="6"/>
      <c r="BS1895" s="6"/>
      <c r="BT1895" s="6"/>
      <c r="BU1895" s="6"/>
      <c r="BV1895" s="6"/>
      <c r="BW1895" s="6"/>
      <c r="BX1895" s="6"/>
      <c r="BY1895" s="6"/>
      <c r="BZ1895" s="6"/>
      <c r="CE1895" s="1" t="s">
        <v>4135</v>
      </c>
      <c r="CF1895" s="1" t="s">
        <v>4137</v>
      </c>
    </row>
    <row r="1896" spans="63:84" ht="15" customHeight="1">
      <c r="BK1896" s="1"/>
      <c r="BO1896" s="6"/>
      <c r="BP1896" s="6"/>
      <c r="BQ1896" s="6"/>
      <c r="BR1896" s="6"/>
      <c r="BS1896" s="6"/>
      <c r="BT1896" s="6"/>
      <c r="BU1896" s="6"/>
      <c r="BV1896" s="6"/>
      <c r="BW1896" s="6"/>
      <c r="BX1896" s="6"/>
      <c r="BY1896" s="6"/>
      <c r="BZ1896" s="6"/>
      <c r="CE1896" s="1" t="s">
        <v>4136</v>
      </c>
      <c r="CF1896" s="1" t="s">
        <v>4138</v>
      </c>
    </row>
    <row r="1897" spans="63:84" ht="15" customHeight="1">
      <c r="BK1897" s="1"/>
      <c r="BO1897" s="6"/>
      <c r="BP1897" s="6"/>
      <c r="BQ1897" s="6"/>
      <c r="BR1897" s="6"/>
      <c r="BS1897" s="6"/>
      <c r="BT1897" s="6"/>
      <c r="BU1897" s="6"/>
      <c r="BV1897" s="6"/>
      <c r="BW1897" s="6"/>
      <c r="BX1897" s="6"/>
      <c r="BY1897" s="6"/>
      <c r="BZ1897" s="6"/>
      <c r="CE1897" s="1" t="s">
        <v>4137</v>
      </c>
      <c r="CF1897" s="1" t="s">
        <v>4139</v>
      </c>
    </row>
    <row r="1898" spans="63:84" ht="15" customHeight="1">
      <c r="BK1898" s="1"/>
      <c r="BO1898" s="6"/>
      <c r="BP1898" s="6"/>
      <c r="BQ1898" s="6"/>
      <c r="BR1898" s="6"/>
      <c r="BS1898" s="6"/>
      <c r="BT1898" s="6"/>
      <c r="BU1898" s="6"/>
      <c r="BV1898" s="6"/>
      <c r="BW1898" s="6"/>
      <c r="BX1898" s="6"/>
      <c r="BY1898" s="6"/>
      <c r="BZ1898" s="6"/>
      <c r="CE1898" s="1" t="s">
        <v>4138</v>
      </c>
      <c r="CF1898" s="1" t="s">
        <v>4140</v>
      </c>
    </row>
    <row r="1899" spans="63:84" ht="15" customHeight="1">
      <c r="BK1899" s="1"/>
      <c r="BO1899" s="6"/>
      <c r="BP1899" s="6"/>
      <c r="BQ1899" s="6"/>
      <c r="BR1899" s="6"/>
      <c r="BS1899" s="6"/>
      <c r="BT1899" s="6"/>
      <c r="BU1899" s="6"/>
      <c r="BV1899" s="6"/>
      <c r="BW1899" s="6"/>
      <c r="BX1899" s="6"/>
      <c r="BY1899" s="6"/>
      <c r="BZ1899" s="6"/>
      <c r="CE1899" s="1" t="s">
        <v>4139</v>
      </c>
      <c r="CF1899" s="1" t="s">
        <v>4141</v>
      </c>
    </row>
    <row r="1900" spans="63:84" ht="15" customHeight="1">
      <c r="BK1900" s="1"/>
      <c r="BO1900" s="6"/>
      <c r="BP1900" s="6"/>
      <c r="BQ1900" s="6"/>
      <c r="BR1900" s="6"/>
      <c r="BS1900" s="6"/>
      <c r="BT1900" s="6"/>
      <c r="BU1900" s="6"/>
      <c r="BV1900" s="6"/>
      <c r="BW1900" s="6"/>
      <c r="BX1900" s="6"/>
      <c r="BY1900" s="6"/>
      <c r="BZ1900" s="6"/>
      <c r="CE1900" s="1" t="s">
        <v>4140</v>
      </c>
      <c r="CF1900" s="1" t="s">
        <v>4142</v>
      </c>
    </row>
    <row r="1901" spans="63:84" ht="15" customHeight="1">
      <c r="BK1901" s="1"/>
      <c r="BO1901" s="6"/>
      <c r="BP1901" s="6"/>
      <c r="BQ1901" s="6"/>
      <c r="BR1901" s="6"/>
      <c r="BS1901" s="6"/>
      <c r="BT1901" s="6"/>
      <c r="BU1901" s="6"/>
      <c r="BV1901" s="6"/>
      <c r="BW1901" s="6"/>
      <c r="BX1901" s="6"/>
      <c r="BY1901" s="6"/>
      <c r="BZ1901" s="6"/>
      <c r="CE1901" s="1" t="s">
        <v>4141</v>
      </c>
      <c r="CF1901" s="1" t="s">
        <v>4143</v>
      </c>
    </row>
    <row r="1902" spans="63:84" ht="15" customHeight="1">
      <c r="BK1902" s="1"/>
      <c r="BO1902" s="6"/>
      <c r="BP1902" s="6"/>
      <c r="BQ1902" s="6"/>
      <c r="BR1902" s="6"/>
      <c r="BS1902" s="6"/>
      <c r="BT1902" s="6"/>
      <c r="BU1902" s="6"/>
      <c r="BV1902" s="6"/>
      <c r="BW1902" s="6"/>
      <c r="BX1902" s="6"/>
      <c r="BY1902" s="6"/>
      <c r="BZ1902" s="6"/>
      <c r="CE1902" s="1" t="s">
        <v>4142</v>
      </c>
      <c r="CF1902" s="1" t="s">
        <v>4144</v>
      </c>
    </row>
    <row r="1903" spans="63:84" ht="15" customHeight="1">
      <c r="BK1903" s="1"/>
      <c r="BO1903" s="6"/>
      <c r="BP1903" s="6"/>
      <c r="BQ1903" s="6"/>
      <c r="BR1903" s="6"/>
      <c r="BS1903" s="6"/>
      <c r="BT1903" s="6"/>
      <c r="BU1903" s="6"/>
      <c r="BV1903" s="6"/>
      <c r="BW1903" s="6"/>
      <c r="BX1903" s="6"/>
      <c r="BY1903" s="6"/>
      <c r="BZ1903" s="6"/>
      <c r="CE1903" s="1" t="s">
        <v>4143</v>
      </c>
      <c r="CF1903" s="1" t="s">
        <v>4145</v>
      </c>
    </row>
    <row r="1904" spans="63:84" ht="15" customHeight="1">
      <c r="BK1904" s="1"/>
      <c r="BO1904" s="6"/>
      <c r="BP1904" s="6"/>
      <c r="BQ1904" s="6"/>
      <c r="BR1904" s="6"/>
      <c r="BS1904" s="6"/>
      <c r="BT1904" s="6"/>
      <c r="BU1904" s="6"/>
      <c r="BV1904" s="6"/>
      <c r="BW1904" s="6"/>
      <c r="BX1904" s="6"/>
      <c r="BY1904" s="6"/>
      <c r="BZ1904" s="6"/>
      <c r="CE1904" s="1" t="s">
        <v>4144</v>
      </c>
      <c r="CF1904" s="1" t="s">
        <v>4146</v>
      </c>
    </row>
    <row r="1905" spans="63:84" ht="15" customHeight="1">
      <c r="BK1905" s="1"/>
      <c r="BO1905" s="6"/>
      <c r="BP1905" s="6"/>
      <c r="BQ1905" s="6"/>
      <c r="BR1905" s="6"/>
      <c r="BS1905" s="6"/>
      <c r="BT1905" s="6"/>
      <c r="BU1905" s="6"/>
      <c r="BV1905" s="6"/>
      <c r="BW1905" s="6"/>
      <c r="BX1905" s="6"/>
      <c r="BY1905" s="6"/>
      <c r="BZ1905" s="6"/>
      <c r="CE1905" s="1" t="s">
        <v>4145</v>
      </c>
      <c r="CF1905" s="1" t="s">
        <v>4147</v>
      </c>
    </row>
    <row r="1906" spans="63:84" ht="15" customHeight="1">
      <c r="BK1906" s="1"/>
      <c r="BO1906" s="6"/>
      <c r="BP1906" s="6"/>
      <c r="BQ1906" s="6"/>
      <c r="BR1906" s="6"/>
      <c r="BS1906" s="6"/>
      <c r="BT1906" s="6"/>
      <c r="BU1906" s="6"/>
      <c r="BV1906" s="6"/>
      <c r="BW1906" s="6"/>
      <c r="BX1906" s="6"/>
      <c r="BY1906" s="6"/>
      <c r="BZ1906" s="6"/>
      <c r="CE1906" s="1" t="s">
        <v>4146</v>
      </c>
      <c r="CF1906" s="1" t="s">
        <v>4148</v>
      </c>
    </row>
    <row r="1907" spans="63:84" ht="15" customHeight="1">
      <c r="BK1907" s="1"/>
      <c r="BO1907" s="6"/>
      <c r="BP1907" s="6"/>
      <c r="BQ1907" s="6"/>
      <c r="BR1907" s="6"/>
      <c r="BS1907" s="6"/>
      <c r="BT1907" s="6"/>
      <c r="BU1907" s="6"/>
      <c r="BV1907" s="6"/>
      <c r="BW1907" s="6"/>
      <c r="BX1907" s="6"/>
      <c r="BY1907" s="6"/>
      <c r="BZ1907" s="6"/>
      <c r="CE1907" s="1" t="s">
        <v>4147</v>
      </c>
      <c r="CF1907" s="1" t="s">
        <v>4149</v>
      </c>
    </row>
    <row r="1908" spans="63:84" ht="15" customHeight="1">
      <c r="BK1908" s="1"/>
      <c r="BO1908" s="6"/>
      <c r="BP1908" s="6"/>
      <c r="BQ1908" s="6"/>
      <c r="BR1908" s="6"/>
      <c r="BS1908" s="6"/>
      <c r="BT1908" s="6"/>
      <c r="BU1908" s="6"/>
      <c r="BV1908" s="6"/>
      <c r="BW1908" s="6"/>
      <c r="BX1908" s="6"/>
      <c r="BY1908" s="6"/>
      <c r="BZ1908" s="6"/>
      <c r="CE1908" s="1" t="s">
        <v>4148</v>
      </c>
      <c r="CF1908" s="1" t="s">
        <v>4150</v>
      </c>
    </row>
    <row r="1909" spans="63:84" ht="15" customHeight="1">
      <c r="BK1909" s="1"/>
      <c r="BO1909" s="6"/>
      <c r="BP1909" s="6"/>
      <c r="BQ1909" s="6"/>
      <c r="BR1909" s="6"/>
      <c r="BS1909" s="6"/>
      <c r="BT1909" s="6"/>
      <c r="BU1909" s="6"/>
      <c r="BV1909" s="6"/>
      <c r="BW1909" s="6"/>
      <c r="BX1909" s="6"/>
      <c r="BY1909" s="6"/>
      <c r="BZ1909" s="6"/>
      <c r="CE1909" s="1" t="s">
        <v>4149</v>
      </c>
      <c r="CF1909" s="1" t="s">
        <v>4151</v>
      </c>
    </row>
    <row r="1910" spans="63:84" ht="15" customHeight="1">
      <c r="BK1910" s="1"/>
      <c r="BO1910" s="6"/>
      <c r="BP1910" s="6"/>
      <c r="BQ1910" s="6"/>
      <c r="BR1910" s="6"/>
      <c r="BS1910" s="6"/>
      <c r="BT1910" s="6"/>
      <c r="BU1910" s="6"/>
      <c r="BV1910" s="6"/>
      <c r="BW1910" s="6"/>
      <c r="BX1910" s="6"/>
      <c r="BY1910" s="6"/>
      <c r="BZ1910" s="6"/>
      <c r="CE1910" s="1" t="s">
        <v>4150</v>
      </c>
      <c r="CF1910" s="1" t="s">
        <v>4152</v>
      </c>
    </row>
    <row r="1911" spans="63:84" ht="15" customHeight="1">
      <c r="BK1911" s="1"/>
      <c r="BO1911" s="6"/>
      <c r="BP1911" s="6"/>
      <c r="BQ1911" s="6"/>
      <c r="BR1911" s="6"/>
      <c r="BS1911" s="6"/>
      <c r="BT1911" s="6"/>
      <c r="BU1911" s="6"/>
      <c r="BV1911" s="6"/>
      <c r="BW1911" s="6"/>
      <c r="BX1911" s="6"/>
      <c r="BY1911" s="6"/>
      <c r="BZ1911" s="6"/>
      <c r="CE1911" s="1" t="s">
        <v>4151</v>
      </c>
      <c r="CF1911" s="1" t="s">
        <v>4153</v>
      </c>
    </row>
    <row r="1912" spans="63:84" ht="15" customHeight="1">
      <c r="BK1912" s="1"/>
      <c r="BO1912" s="6"/>
      <c r="BP1912" s="6"/>
      <c r="BQ1912" s="6"/>
      <c r="BR1912" s="6"/>
      <c r="BS1912" s="6"/>
      <c r="BT1912" s="6"/>
      <c r="BU1912" s="6"/>
      <c r="BV1912" s="6"/>
      <c r="BW1912" s="6"/>
      <c r="BX1912" s="6"/>
      <c r="BY1912" s="6"/>
      <c r="BZ1912" s="6"/>
      <c r="CE1912" s="1" t="s">
        <v>4152</v>
      </c>
      <c r="CF1912" s="1" t="s">
        <v>4154</v>
      </c>
    </row>
    <row r="1913" spans="63:84" ht="15" customHeight="1">
      <c r="BK1913" s="1"/>
      <c r="BO1913" s="6"/>
      <c r="BP1913" s="6"/>
      <c r="BQ1913" s="6"/>
      <c r="BR1913" s="6"/>
      <c r="BS1913" s="6"/>
      <c r="BT1913" s="6"/>
      <c r="BU1913" s="6"/>
      <c r="BV1913" s="6"/>
      <c r="BW1913" s="6"/>
      <c r="BX1913" s="6"/>
      <c r="BY1913" s="6"/>
      <c r="BZ1913" s="6"/>
      <c r="CE1913" s="1" t="s">
        <v>4153</v>
      </c>
      <c r="CF1913" s="1" t="s">
        <v>4155</v>
      </c>
    </row>
    <row r="1914" spans="63:84" ht="15" customHeight="1">
      <c r="BK1914" s="1"/>
      <c r="BO1914" s="6"/>
      <c r="BP1914" s="6"/>
      <c r="BQ1914" s="6"/>
      <c r="BR1914" s="6"/>
      <c r="BS1914" s="6"/>
      <c r="BT1914" s="6"/>
      <c r="BU1914" s="6"/>
      <c r="BV1914" s="6"/>
      <c r="BW1914" s="6"/>
      <c r="BX1914" s="6"/>
      <c r="BY1914" s="6"/>
      <c r="BZ1914" s="6"/>
      <c r="CE1914" s="1" t="s">
        <v>4154</v>
      </c>
      <c r="CF1914" s="1" t="s">
        <v>4156</v>
      </c>
    </row>
    <row r="1915" spans="63:84" ht="15" customHeight="1">
      <c r="BK1915" s="1"/>
      <c r="BO1915" s="6"/>
      <c r="BP1915" s="6"/>
      <c r="BQ1915" s="6"/>
      <c r="BR1915" s="6"/>
      <c r="BS1915" s="6"/>
      <c r="BT1915" s="6"/>
      <c r="BU1915" s="6"/>
      <c r="BV1915" s="6"/>
      <c r="BW1915" s="6"/>
      <c r="BX1915" s="6"/>
      <c r="BY1915" s="6"/>
      <c r="BZ1915" s="6"/>
      <c r="CE1915" s="1" t="s">
        <v>4155</v>
      </c>
      <c r="CF1915" s="1" t="s">
        <v>4157</v>
      </c>
    </row>
    <row r="1916" spans="63:84" ht="15" customHeight="1">
      <c r="BK1916" s="1"/>
      <c r="BO1916" s="6"/>
      <c r="BP1916" s="6"/>
      <c r="BQ1916" s="6"/>
      <c r="BR1916" s="6"/>
      <c r="BS1916" s="6"/>
      <c r="BT1916" s="6"/>
      <c r="BU1916" s="6"/>
      <c r="BV1916" s="6"/>
      <c r="BW1916" s="6"/>
      <c r="BX1916" s="6"/>
      <c r="BY1916" s="6"/>
      <c r="BZ1916" s="6"/>
      <c r="CE1916" s="1" t="s">
        <v>4156</v>
      </c>
      <c r="CF1916" s="1" t="s">
        <v>4158</v>
      </c>
    </row>
    <row r="1917" spans="63:84" ht="15" customHeight="1">
      <c r="BK1917" s="1"/>
      <c r="BO1917" s="6"/>
      <c r="BP1917" s="6"/>
      <c r="BQ1917" s="6"/>
      <c r="BR1917" s="6"/>
      <c r="BS1917" s="6"/>
      <c r="BT1917" s="6"/>
      <c r="BU1917" s="6"/>
      <c r="BV1917" s="6"/>
      <c r="BW1917" s="6"/>
      <c r="BX1917" s="6"/>
      <c r="BY1917" s="6"/>
      <c r="BZ1917" s="6"/>
      <c r="CE1917" s="1" t="s">
        <v>4157</v>
      </c>
      <c r="CF1917" s="1" t="s">
        <v>4159</v>
      </c>
    </row>
    <row r="1918" spans="63:84" ht="15" customHeight="1">
      <c r="BK1918" s="1"/>
      <c r="BO1918" s="6"/>
      <c r="BP1918" s="6"/>
      <c r="BQ1918" s="6"/>
      <c r="BR1918" s="6"/>
      <c r="BS1918" s="6"/>
      <c r="BT1918" s="6"/>
      <c r="BU1918" s="6"/>
      <c r="BV1918" s="6"/>
      <c r="BW1918" s="6"/>
      <c r="BX1918" s="6"/>
      <c r="BY1918" s="6"/>
      <c r="BZ1918" s="6"/>
      <c r="CE1918" s="1" t="s">
        <v>4158</v>
      </c>
      <c r="CF1918" s="1" t="s">
        <v>4160</v>
      </c>
    </row>
    <row r="1919" spans="63:84" ht="15" customHeight="1">
      <c r="BK1919" s="1"/>
      <c r="BO1919" s="6"/>
      <c r="BP1919" s="6"/>
      <c r="BQ1919" s="6"/>
      <c r="BR1919" s="6"/>
      <c r="BS1919" s="6"/>
      <c r="BT1919" s="6"/>
      <c r="BU1919" s="6"/>
      <c r="BV1919" s="6"/>
      <c r="BW1919" s="6"/>
      <c r="BX1919" s="6"/>
      <c r="BY1919" s="6"/>
      <c r="BZ1919" s="6"/>
      <c r="CE1919" s="1" t="s">
        <v>4159</v>
      </c>
      <c r="CF1919" s="1" t="s">
        <v>4161</v>
      </c>
    </row>
    <row r="1920" spans="63:84" ht="15" customHeight="1">
      <c r="BK1920" s="1"/>
      <c r="BO1920" s="6"/>
      <c r="BP1920" s="6"/>
      <c r="BQ1920" s="6"/>
      <c r="BR1920" s="6"/>
      <c r="BS1920" s="6"/>
      <c r="BT1920" s="6"/>
      <c r="BU1920" s="6"/>
      <c r="BV1920" s="6"/>
      <c r="BW1920" s="6"/>
      <c r="BX1920" s="6"/>
      <c r="BY1920" s="6"/>
      <c r="BZ1920" s="6"/>
      <c r="CE1920" s="1" t="s">
        <v>4160</v>
      </c>
      <c r="CF1920" s="1" t="s">
        <v>4162</v>
      </c>
    </row>
    <row r="1921" spans="63:84" ht="15" customHeight="1">
      <c r="BK1921" s="1"/>
      <c r="BO1921" s="6"/>
      <c r="BP1921" s="6"/>
      <c r="BQ1921" s="6"/>
      <c r="BR1921" s="6"/>
      <c r="BS1921" s="6"/>
      <c r="BT1921" s="6"/>
      <c r="BU1921" s="6"/>
      <c r="BV1921" s="6"/>
      <c r="BW1921" s="6"/>
      <c r="BX1921" s="6"/>
      <c r="BY1921" s="6"/>
      <c r="BZ1921" s="6"/>
      <c r="CE1921" s="1" t="s">
        <v>4161</v>
      </c>
      <c r="CF1921" s="1" t="s">
        <v>4163</v>
      </c>
    </row>
    <row r="1922" spans="63:84" ht="15" customHeight="1">
      <c r="BK1922" s="1"/>
      <c r="BO1922" s="6"/>
      <c r="BP1922" s="6"/>
      <c r="BQ1922" s="6"/>
      <c r="BR1922" s="6"/>
      <c r="BS1922" s="6"/>
      <c r="BT1922" s="6"/>
      <c r="BU1922" s="6"/>
      <c r="BV1922" s="6"/>
      <c r="BW1922" s="6"/>
      <c r="BX1922" s="6"/>
      <c r="BY1922" s="6"/>
      <c r="BZ1922" s="6"/>
      <c r="CE1922" s="1" t="s">
        <v>4162</v>
      </c>
      <c r="CF1922" s="1" t="s">
        <v>4164</v>
      </c>
    </row>
    <row r="1923" spans="63:84" ht="15" customHeight="1">
      <c r="BK1923" s="1"/>
      <c r="BO1923" s="6"/>
      <c r="BP1923" s="6"/>
      <c r="BQ1923" s="6"/>
      <c r="BR1923" s="6"/>
      <c r="BS1923" s="6"/>
      <c r="BT1923" s="6"/>
      <c r="BU1923" s="6"/>
      <c r="BV1923" s="6"/>
      <c r="BW1923" s="6"/>
      <c r="BX1923" s="6"/>
      <c r="BY1923" s="6"/>
      <c r="BZ1923" s="6"/>
      <c r="CE1923" s="1" t="s">
        <v>4163</v>
      </c>
      <c r="CF1923" s="1" t="s">
        <v>4165</v>
      </c>
    </row>
    <row r="1924" spans="63:84" ht="15" customHeight="1">
      <c r="BK1924" s="1"/>
      <c r="BO1924" s="6"/>
      <c r="BP1924" s="6"/>
      <c r="BQ1924" s="6"/>
      <c r="BR1924" s="6"/>
      <c r="BS1924" s="6"/>
      <c r="BT1924" s="6"/>
      <c r="BU1924" s="6"/>
      <c r="BV1924" s="6"/>
      <c r="BW1924" s="6"/>
      <c r="BX1924" s="6"/>
      <c r="BY1924" s="6"/>
      <c r="BZ1924" s="6"/>
      <c r="CE1924" s="1" t="s">
        <v>4164</v>
      </c>
      <c r="CF1924" s="1" t="s">
        <v>4166</v>
      </c>
    </row>
    <row r="1925" spans="63:84" ht="15" customHeight="1">
      <c r="BK1925" s="1"/>
      <c r="BO1925" s="6"/>
      <c r="BP1925" s="6"/>
      <c r="BQ1925" s="6"/>
      <c r="BR1925" s="6"/>
      <c r="BS1925" s="6"/>
      <c r="BT1925" s="6"/>
      <c r="BU1925" s="6"/>
      <c r="BV1925" s="6"/>
      <c r="BW1925" s="6"/>
      <c r="BX1925" s="6"/>
      <c r="BY1925" s="6"/>
      <c r="BZ1925" s="6"/>
      <c r="CE1925" s="1" t="s">
        <v>4165</v>
      </c>
      <c r="CF1925" s="1" t="s">
        <v>4167</v>
      </c>
    </row>
    <row r="1926" spans="63:84" ht="15" customHeight="1">
      <c r="BK1926" s="1"/>
      <c r="BO1926" s="6"/>
      <c r="BP1926" s="6"/>
      <c r="BQ1926" s="6"/>
      <c r="BR1926" s="6"/>
      <c r="BS1926" s="6"/>
      <c r="BT1926" s="6"/>
      <c r="BU1926" s="6"/>
      <c r="BV1926" s="6"/>
      <c r="BW1926" s="6"/>
      <c r="BX1926" s="6"/>
      <c r="BY1926" s="6"/>
      <c r="BZ1926" s="6"/>
      <c r="CE1926" s="1" t="s">
        <v>4166</v>
      </c>
      <c r="CF1926" s="1" t="s">
        <v>4168</v>
      </c>
    </row>
    <row r="1927" spans="63:84" ht="15" customHeight="1">
      <c r="BK1927" s="1"/>
      <c r="BO1927" s="6"/>
      <c r="BP1927" s="6"/>
      <c r="BQ1927" s="6"/>
      <c r="BR1927" s="6"/>
      <c r="BS1927" s="6"/>
      <c r="BT1927" s="6"/>
      <c r="BU1927" s="6"/>
      <c r="BV1927" s="6"/>
      <c r="BW1927" s="6"/>
      <c r="BX1927" s="6"/>
      <c r="BY1927" s="6"/>
      <c r="BZ1927" s="6"/>
      <c r="CE1927" s="1" t="s">
        <v>4167</v>
      </c>
      <c r="CF1927" s="1" t="s">
        <v>4169</v>
      </c>
    </row>
    <row r="1928" spans="63:84" ht="15" customHeight="1">
      <c r="BK1928" s="1"/>
      <c r="BO1928" s="6"/>
      <c r="BP1928" s="6"/>
      <c r="BQ1928" s="6"/>
      <c r="BR1928" s="6"/>
      <c r="BS1928" s="6"/>
      <c r="BT1928" s="6"/>
      <c r="BU1928" s="6"/>
      <c r="BV1928" s="6"/>
      <c r="BW1928" s="6"/>
      <c r="BX1928" s="6"/>
      <c r="BY1928" s="6"/>
      <c r="BZ1928" s="6"/>
      <c r="CE1928" s="1" t="s">
        <v>4168</v>
      </c>
      <c r="CF1928" s="1" t="s">
        <v>4170</v>
      </c>
    </row>
    <row r="1929" spans="63:84" ht="15" customHeight="1">
      <c r="BK1929" s="1"/>
      <c r="BO1929" s="6"/>
      <c r="BP1929" s="6"/>
      <c r="BQ1929" s="6"/>
      <c r="BR1929" s="6"/>
      <c r="BS1929" s="6"/>
      <c r="BT1929" s="6"/>
      <c r="BU1929" s="6"/>
      <c r="BV1929" s="6"/>
      <c r="BW1929" s="6"/>
      <c r="BX1929" s="6"/>
      <c r="BY1929" s="6"/>
      <c r="BZ1929" s="6"/>
      <c r="CE1929" s="1" t="s">
        <v>4169</v>
      </c>
      <c r="CF1929" s="1" t="s">
        <v>4171</v>
      </c>
    </row>
    <row r="1930" spans="63:84" ht="15" customHeight="1">
      <c r="BK1930" s="1"/>
      <c r="BO1930" s="6"/>
      <c r="BP1930" s="6"/>
      <c r="BQ1930" s="6"/>
      <c r="BR1930" s="6"/>
      <c r="BS1930" s="6"/>
      <c r="BT1930" s="6"/>
      <c r="BU1930" s="6"/>
      <c r="BV1930" s="6"/>
      <c r="BW1930" s="6"/>
      <c r="BX1930" s="6"/>
      <c r="BY1930" s="6"/>
      <c r="BZ1930" s="6"/>
      <c r="CE1930" s="1" t="s">
        <v>4170</v>
      </c>
      <c r="CF1930" s="1" t="s">
        <v>4172</v>
      </c>
    </row>
    <row r="1931" spans="63:84" ht="15" customHeight="1">
      <c r="BK1931" s="1"/>
      <c r="BO1931" s="6"/>
      <c r="BP1931" s="6"/>
      <c r="BQ1931" s="6"/>
      <c r="BR1931" s="6"/>
      <c r="BS1931" s="6"/>
      <c r="BT1931" s="6"/>
      <c r="BU1931" s="6"/>
      <c r="BV1931" s="6"/>
      <c r="BW1931" s="6"/>
      <c r="BX1931" s="6"/>
      <c r="BY1931" s="6"/>
      <c r="BZ1931" s="6"/>
      <c r="CE1931" s="1" t="s">
        <v>4171</v>
      </c>
      <c r="CF1931" s="1" t="s">
        <v>4173</v>
      </c>
    </row>
    <row r="1932" spans="63:84" ht="15" customHeight="1">
      <c r="BK1932" s="1"/>
      <c r="BO1932" s="6"/>
      <c r="BP1932" s="6"/>
      <c r="BQ1932" s="6"/>
      <c r="BR1932" s="6"/>
      <c r="BS1932" s="6"/>
      <c r="BT1932" s="6"/>
      <c r="BU1932" s="6"/>
      <c r="BV1932" s="6"/>
      <c r="BW1932" s="6"/>
      <c r="BX1932" s="6"/>
      <c r="BY1932" s="6"/>
      <c r="BZ1932" s="6"/>
      <c r="CE1932" s="1" t="s">
        <v>4172</v>
      </c>
      <c r="CF1932" s="1" t="s">
        <v>4174</v>
      </c>
    </row>
    <row r="1933" spans="63:84" ht="15" customHeight="1">
      <c r="BK1933" s="1"/>
      <c r="BO1933" s="6"/>
      <c r="BP1933" s="6"/>
      <c r="BQ1933" s="6"/>
      <c r="BR1933" s="6"/>
      <c r="BS1933" s="6"/>
      <c r="BT1933" s="6"/>
      <c r="BU1933" s="6"/>
      <c r="BV1933" s="6"/>
      <c r="BW1933" s="6"/>
      <c r="BX1933" s="6"/>
      <c r="BY1933" s="6"/>
      <c r="BZ1933" s="6"/>
      <c r="CE1933" s="1" t="s">
        <v>4173</v>
      </c>
      <c r="CF1933" s="1" t="s">
        <v>4175</v>
      </c>
    </row>
    <row r="1934" spans="63:84" ht="15" customHeight="1">
      <c r="BK1934" s="1"/>
      <c r="BO1934" s="6"/>
      <c r="BP1934" s="6"/>
      <c r="BQ1934" s="6"/>
      <c r="BR1934" s="6"/>
      <c r="BS1934" s="6"/>
      <c r="BT1934" s="6"/>
      <c r="BU1934" s="6"/>
      <c r="BV1934" s="6"/>
      <c r="BW1934" s="6"/>
      <c r="BX1934" s="6"/>
      <c r="BY1934" s="6"/>
      <c r="BZ1934" s="6"/>
      <c r="CE1934" s="1" t="s">
        <v>4174</v>
      </c>
      <c r="CF1934" s="1" t="s">
        <v>4176</v>
      </c>
    </row>
    <row r="1935" spans="63:84" ht="15" customHeight="1">
      <c r="BK1935" s="1"/>
      <c r="BO1935" s="6"/>
      <c r="BP1935" s="6"/>
      <c r="BQ1935" s="6"/>
      <c r="BR1935" s="6"/>
      <c r="BS1935" s="6"/>
      <c r="BT1935" s="6"/>
      <c r="BU1935" s="6"/>
      <c r="BV1935" s="6"/>
      <c r="BW1935" s="6"/>
      <c r="BX1935" s="6"/>
      <c r="BY1935" s="6"/>
      <c r="BZ1935" s="6"/>
      <c r="CE1935" s="1" t="s">
        <v>4175</v>
      </c>
      <c r="CF1935" s="1" t="s">
        <v>4177</v>
      </c>
    </row>
    <row r="1936" spans="63:84" ht="15" customHeight="1">
      <c r="BK1936" s="1"/>
      <c r="BO1936" s="6"/>
      <c r="BP1936" s="6"/>
      <c r="BQ1936" s="6"/>
      <c r="BR1936" s="6"/>
      <c r="BS1936" s="6"/>
      <c r="BT1936" s="6"/>
      <c r="BU1936" s="6"/>
      <c r="BV1936" s="6"/>
      <c r="BW1936" s="6"/>
      <c r="BX1936" s="6"/>
      <c r="BY1936" s="6"/>
      <c r="BZ1936" s="6"/>
      <c r="CE1936" s="1" t="s">
        <v>4176</v>
      </c>
      <c r="CF1936" s="1" t="s">
        <v>4178</v>
      </c>
    </row>
    <row r="1937" spans="63:84" ht="15" customHeight="1">
      <c r="BK1937" s="1"/>
      <c r="BO1937" s="6"/>
      <c r="BP1937" s="6"/>
      <c r="BQ1937" s="6"/>
      <c r="BR1937" s="6"/>
      <c r="BS1937" s="6"/>
      <c r="BT1937" s="6"/>
      <c r="BU1937" s="6"/>
      <c r="BV1937" s="6"/>
      <c r="BW1937" s="6"/>
      <c r="BX1937" s="6"/>
      <c r="BY1937" s="6"/>
      <c r="BZ1937" s="6"/>
      <c r="CE1937" s="1" t="s">
        <v>4177</v>
      </c>
      <c r="CF1937" s="1" t="s">
        <v>4179</v>
      </c>
    </row>
    <row r="1938" spans="63:84" ht="15" customHeight="1">
      <c r="BK1938" s="1"/>
      <c r="BO1938" s="6"/>
      <c r="BP1938" s="6"/>
      <c r="BQ1938" s="6"/>
      <c r="BR1938" s="6"/>
      <c r="BS1938" s="6"/>
      <c r="BT1938" s="6"/>
      <c r="BU1938" s="6"/>
      <c r="BV1938" s="6"/>
      <c r="BW1938" s="6"/>
      <c r="BX1938" s="6"/>
      <c r="BY1938" s="6"/>
      <c r="BZ1938" s="6"/>
      <c r="CE1938" s="1" t="s">
        <v>4178</v>
      </c>
      <c r="CF1938" s="1" t="s">
        <v>4180</v>
      </c>
    </row>
    <row r="1939" spans="63:84" ht="15" customHeight="1">
      <c r="BK1939" s="1"/>
      <c r="BO1939" s="6"/>
      <c r="BP1939" s="6"/>
      <c r="BQ1939" s="6"/>
      <c r="BR1939" s="6"/>
      <c r="BS1939" s="6"/>
      <c r="BT1939" s="6"/>
      <c r="BU1939" s="6"/>
      <c r="BV1939" s="6"/>
      <c r="BW1939" s="6"/>
      <c r="BX1939" s="6"/>
      <c r="BY1939" s="6"/>
      <c r="BZ1939" s="6"/>
      <c r="CE1939" s="1" t="s">
        <v>4179</v>
      </c>
      <c r="CF1939" s="1" t="s">
        <v>4181</v>
      </c>
    </row>
    <row r="1940" spans="63:84" ht="15" customHeight="1">
      <c r="BK1940" s="1"/>
      <c r="BO1940" s="6"/>
      <c r="BP1940" s="6"/>
      <c r="BQ1940" s="6"/>
      <c r="BR1940" s="6"/>
      <c r="BS1940" s="6"/>
      <c r="BT1940" s="6"/>
      <c r="BU1940" s="6"/>
      <c r="BV1940" s="6"/>
      <c r="BW1940" s="6"/>
      <c r="BX1940" s="6"/>
      <c r="BY1940" s="6"/>
      <c r="BZ1940" s="6"/>
      <c r="CE1940" s="1" t="s">
        <v>4180</v>
      </c>
      <c r="CF1940" s="1" t="s">
        <v>4182</v>
      </c>
    </row>
    <row r="1941" spans="63:84" ht="15" customHeight="1">
      <c r="BK1941" s="1"/>
      <c r="BO1941" s="6"/>
      <c r="BP1941" s="6"/>
      <c r="BQ1941" s="6"/>
      <c r="BR1941" s="6"/>
      <c r="BS1941" s="6"/>
      <c r="BT1941" s="6"/>
      <c r="BU1941" s="6"/>
      <c r="BV1941" s="6"/>
      <c r="BW1941" s="6"/>
      <c r="BX1941" s="6"/>
      <c r="BY1941" s="6"/>
      <c r="BZ1941" s="6"/>
      <c r="CE1941" s="1" t="s">
        <v>4181</v>
      </c>
      <c r="CF1941" s="1" t="s">
        <v>4183</v>
      </c>
    </row>
    <row r="1942" spans="63:84" ht="15" customHeight="1">
      <c r="BK1942" s="1"/>
      <c r="BO1942" s="6"/>
      <c r="BP1942" s="6"/>
      <c r="BQ1942" s="6"/>
      <c r="BR1942" s="6"/>
      <c r="BS1942" s="6"/>
      <c r="BT1942" s="6"/>
      <c r="BU1942" s="6"/>
      <c r="BV1942" s="6"/>
      <c r="BW1942" s="6"/>
      <c r="BX1942" s="6"/>
      <c r="BY1942" s="6"/>
      <c r="BZ1942" s="6"/>
      <c r="CE1942" s="1" t="s">
        <v>4182</v>
      </c>
      <c r="CF1942" s="1" t="s">
        <v>4184</v>
      </c>
    </row>
    <row r="1943" spans="63:84" ht="15" customHeight="1">
      <c r="BK1943" s="1"/>
      <c r="BO1943" s="6"/>
      <c r="BP1943" s="6"/>
      <c r="BQ1943" s="6"/>
      <c r="BR1943" s="6"/>
      <c r="BS1943" s="6"/>
      <c r="BT1943" s="6"/>
      <c r="BU1943" s="6"/>
      <c r="BV1943" s="6"/>
      <c r="BW1943" s="6"/>
      <c r="BX1943" s="6"/>
      <c r="BY1943" s="6"/>
      <c r="BZ1943" s="6"/>
      <c r="CE1943" s="1" t="s">
        <v>4183</v>
      </c>
      <c r="CF1943" s="1" t="s">
        <v>543</v>
      </c>
    </row>
    <row r="1944" spans="63:84" ht="15" customHeight="1">
      <c r="BK1944" s="1"/>
      <c r="BO1944" s="6"/>
      <c r="BP1944" s="6"/>
      <c r="BQ1944" s="6"/>
      <c r="BR1944" s="6"/>
      <c r="BS1944" s="6"/>
      <c r="BT1944" s="6"/>
      <c r="BU1944" s="6"/>
      <c r="BV1944" s="6"/>
      <c r="BW1944" s="6"/>
      <c r="BX1944" s="6"/>
      <c r="BY1944" s="6"/>
      <c r="BZ1944" s="6"/>
      <c r="CE1944" s="1" t="s">
        <v>4184</v>
      </c>
      <c r="CF1944" s="1" t="s">
        <v>623</v>
      </c>
    </row>
    <row r="1945" spans="63:84" ht="15" customHeight="1">
      <c r="BK1945" s="1"/>
      <c r="BO1945" s="6"/>
      <c r="BP1945" s="6"/>
      <c r="BQ1945" s="6"/>
      <c r="BR1945" s="6"/>
      <c r="BS1945" s="6"/>
      <c r="BT1945" s="6"/>
      <c r="BU1945" s="6"/>
      <c r="BV1945" s="6"/>
      <c r="BW1945" s="6"/>
      <c r="BX1945" s="6"/>
      <c r="BY1945" s="6"/>
      <c r="BZ1945" s="6"/>
      <c r="CE1945" s="1" t="s">
        <v>543</v>
      </c>
      <c r="CF1945" s="1" t="s">
        <v>4185</v>
      </c>
    </row>
    <row r="1946" spans="63:84" ht="15" customHeight="1">
      <c r="BK1946" s="1"/>
      <c r="BO1946" s="6"/>
      <c r="BP1946" s="6"/>
      <c r="BQ1946" s="6"/>
      <c r="BR1946" s="6"/>
      <c r="BS1946" s="6"/>
      <c r="BT1946" s="6"/>
      <c r="BU1946" s="6"/>
      <c r="BV1946" s="6"/>
      <c r="BW1946" s="6"/>
      <c r="BX1946" s="6"/>
      <c r="BY1946" s="6"/>
      <c r="BZ1946" s="6"/>
      <c r="CE1946" s="1" t="s">
        <v>623</v>
      </c>
      <c r="CF1946" s="1" t="s">
        <v>4186</v>
      </c>
    </row>
    <row r="1947" spans="63:84" ht="15" customHeight="1">
      <c r="BK1947" s="1"/>
      <c r="BO1947" s="6"/>
      <c r="BP1947" s="6"/>
      <c r="BQ1947" s="6"/>
      <c r="BR1947" s="6"/>
      <c r="BS1947" s="6"/>
      <c r="BT1947" s="6"/>
      <c r="BU1947" s="6"/>
      <c r="BV1947" s="6"/>
      <c r="BW1947" s="6"/>
      <c r="BX1947" s="6"/>
      <c r="BY1947" s="6"/>
      <c r="BZ1947" s="6"/>
      <c r="CE1947" s="1" t="s">
        <v>4185</v>
      </c>
      <c r="CF1947" s="1" t="s">
        <v>4187</v>
      </c>
    </row>
    <row r="1948" spans="63:84" ht="15" customHeight="1">
      <c r="BK1948" s="1"/>
      <c r="BO1948" s="6"/>
      <c r="BP1948" s="6"/>
      <c r="BQ1948" s="6"/>
      <c r="BR1948" s="6"/>
      <c r="BS1948" s="6"/>
      <c r="BT1948" s="6"/>
      <c r="BU1948" s="6"/>
      <c r="BV1948" s="6"/>
      <c r="BW1948" s="6"/>
      <c r="BX1948" s="6"/>
      <c r="BY1948" s="6"/>
      <c r="BZ1948" s="6"/>
      <c r="CE1948" s="1" t="s">
        <v>4186</v>
      </c>
      <c r="CF1948" s="1" t="s">
        <v>4188</v>
      </c>
    </row>
    <row r="1949" spans="63:84" ht="15" customHeight="1">
      <c r="BK1949" s="1"/>
      <c r="BO1949" s="6"/>
      <c r="BP1949" s="6"/>
      <c r="BQ1949" s="6"/>
      <c r="BR1949" s="6"/>
      <c r="BS1949" s="6"/>
      <c r="BT1949" s="6"/>
      <c r="BU1949" s="6"/>
      <c r="BV1949" s="6"/>
      <c r="BW1949" s="6"/>
      <c r="BX1949" s="6"/>
      <c r="BY1949" s="6"/>
      <c r="BZ1949" s="6"/>
      <c r="CE1949" s="1" t="s">
        <v>4187</v>
      </c>
      <c r="CF1949" s="1" t="s">
        <v>4189</v>
      </c>
    </row>
    <row r="1950" spans="63:84" ht="15" customHeight="1">
      <c r="BK1950" s="1"/>
      <c r="BO1950" s="6"/>
      <c r="BP1950" s="6"/>
      <c r="BQ1950" s="6"/>
      <c r="BR1950" s="6"/>
      <c r="BS1950" s="6"/>
      <c r="BT1950" s="6"/>
      <c r="BU1950" s="6"/>
      <c r="BV1950" s="6"/>
      <c r="BW1950" s="6"/>
      <c r="BX1950" s="6"/>
      <c r="BY1950" s="6"/>
      <c r="BZ1950" s="6"/>
      <c r="CE1950" s="1" t="s">
        <v>4188</v>
      </c>
      <c r="CF1950" s="1" t="s">
        <v>4190</v>
      </c>
    </row>
    <row r="1951" spans="63:84" ht="15" customHeight="1">
      <c r="BK1951" s="1"/>
      <c r="BO1951" s="6"/>
      <c r="BP1951" s="6"/>
      <c r="BQ1951" s="6"/>
      <c r="BR1951" s="6"/>
      <c r="BS1951" s="6"/>
      <c r="BT1951" s="6"/>
      <c r="BU1951" s="6"/>
      <c r="BV1951" s="6"/>
      <c r="BW1951" s="6"/>
      <c r="BX1951" s="6"/>
      <c r="BY1951" s="6"/>
      <c r="BZ1951" s="6"/>
      <c r="CE1951" s="1" t="s">
        <v>4189</v>
      </c>
      <c r="CF1951" s="1" t="s">
        <v>4191</v>
      </c>
    </row>
    <row r="1952" spans="63:84" ht="15" customHeight="1">
      <c r="BK1952" s="1"/>
      <c r="BO1952" s="6"/>
      <c r="BP1952" s="6"/>
      <c r="BQ1952" s="6"/>
      <c r="BR1952" s="6"/>
      <c r="BS1952" s="6"/>
      <c r="BT1952" s="6"/>
      <c r="BU1952" s="6"/>
      <c r="BV1952" s="6"/>
      <c r="BW1952" s="6"/>
      <c r="BX1952" s="6"/>
      <c r="BY1952" s="6"/>
      <c r="BZ1952" s="6"/>
      <c r="CE1952" s="1" t="s">
        <v>4190</v>
      </c>
      <c r="CF1952" s="1" t="s">
        <v>4192</v>
      </c>
    </row>
    <row r="1953" spans="63:84" ht="15" customHeight="1">
      <c r="BK1953" s="1"/>
      <c r="BO1953" s="6"/>
      <c r="BP1953" s="6"/>
      <c r="BQ1953" s="6"/>
      <c r="BR1953" s="6"/>
      <c r="BS1953" s="6"/>
      <c r="BT1953" s="6"/>
      <c r="BU1953" s="6"/>
      <c r="BV1953" s="6"/>
      <c r="BW1953" s="6"/>
      <c r="BX1953" s="6"/>
      <c r="BY1953" s="6"/>
      <c r="BZ1953" s="6"/>
      <c r="CE1953" s="1" t="s">
        <v>4191</v>
      </c>
      <c r="CF1953" s="1" t="s">
        <v>4193</v>
      </c>
    </row>
    <row r="1954" spans="63:84" ht="15" customHeight="1">
      <c r="BK1954" s="1"/>
      <c r="BO1954" s="6"/>
      <c r="BP1954" s="6"/>
      <c r="BQ1954" s="6"/>
      <c r="BR1954" s="6"/>
      <c r="BS1954" s="6"/>
      <c r="BT1954" s="6"/>
      <c r="BU1954" s="6"/>
      <c r="BV1954" s="6"/>
      <c r="BW1954" s="6"/>
      <c r="BX1954" s="6"/>
      <c r="BY1954" s="6"/>
      <c r="BZ1954" s="6"/>
      <c r="CE1954" s="1" t="s">
        <v>4192</v>
      </c>
      <c r="CF1954" s="1" t="s">
        <v>4194</v>
      </c>
    </row>
    <row r="1955" spans="63:84" ht="15" customHeight="1">
      <c r="BK1955" s="1"/>
      <c r="BO1955" s="6"/>
      <c r="BP1955" s="6"/>
      <c r="BQ1955" s="6"/>
      <c r="BR1955" s="6"/>
      <c r="BS1955" s="6"/>
      <c r="BT1955" s="6"/>
      <c r="BU1955" s="6"/>
      <c r="BV1955" s="6"/>
      <c r="BW1955" s="6"/>
      <c r="BX1955" s="6"/>
      <c r="BY1955" s="6"/>
      <c r="BZ1955" s="6"/>
      <c r="CE1955" s="1" t="s">
        <v>4193</v>
      </c>
      <c r="CF1955" s="1" t="s">
        <v>4195</v>
      </c>
    </row>
    <row r="1956" spans="63:84" ht="15" customHeight="1">
      <c r="BK1956" s="1"/>
      <c r="BO1956" s="6"/>
      <c r="BP1956" s="6"/>
      <c r="BQ1956" s="6"/>
      <c r="BR1956" s="6"/>
      <c r="BS1956" s="6"/>
      <c r="BT1956" s="6"/>
      <c r="BU1956" s="6"/>
      <c r="BV1956" s="6"/>
      <c r="BW1956" s="6"/>
      <c r="BX1956" s="6"/>
      <c r="BY1956" s="6"/>
      <c r="BZ1956" s="6"/>
      <c r="CE1956" s="1" t="s">
        <v>4194</v>
      </c>
      <c r="CF1956" s="1" t="s">
        <v>4196</v>
      </c>
    </row>
    <row r="1957" spans="63:84" ht="15" customHeight="1">
      <c r="BK1957" s="1"/>
      <c r="BO1957" s="6"/>
      <c r="BP1957" s="6"/>
      <c r="BQ1957" s="6"/>
      <c r="BR1957" s="6"/>
      <c r="BS1957" s="6"/>
      <c r="BT1957" s="6"/>
      <c r="BU1957" s="6"/>
      <c r="BV1957" s="6"/>
      <c r="BW1957" s="6"/>
      <c r="BX1957" s="6"/>
      <c r="BY1957" s="6"/>
      <c r="BZ1957" s="6"/>
      <c r="CE1957" s="1" t="s">
        <v>4195</v>
      </c>
      <c r="CF1957" s="1" t="s">
        <v>4197</v>
      </c>
    </row>
    <row r="1958" spans="63:84" ht="15" customHeight="1">
      <c r="BK1958" s="1"/>
      <c r="BO1958" s="6"/>
      <c r="BP1958" s="6"/>
      <c r="BQ1958" s="6"/>
      <c r="BR1958" s="6"/>
      <c r="BS1958" s="6"/>
      <c r="BT1958" s="6"/>
      <c r="BU1958" s="6"/>
      <c r="BV1958" s="6"/>
      <c r="BW1958" s="6"/>
      <c r="BX1958" s="6"/>
      <c r="BY1958" s="6"/>
      <c r="BZ1958" s="6"/>
      <c r="CE1958" s="1" t="s">
        <v>4196</v>
      </c>
      <c r="CF1958" s="1" t="s">
        <v>4198</v>
      </c>
    </row>
    <row r="1959" spans="63:84" ht="15" customHeight="1">
      <c r="BK1959" s="1"/>
      <c r="BO1959" s="6"/>
      <c r="BP1959" s="6"/>
      <c r="BQ1959" s="6"/>
      <c r="BR1959" s="6"/>
      <c r="BS1959" s="6"/>
      <c r="BT1959" s="6"/>
      <c r="BU1959" s="6"/>
      <c r="BV1959" s="6"/>
      <c r="BW1959" s="6"/>
      <c r="BX1959" s="6"/>
      <c r="BY1959" s="6"/>
      <c r="BZ1959" s="6"/>
      <c r="CE1959" s="1" t="s">
        <v>4197</v>
      </c>
      <c r="CF1959" s="1" t="s">
        <v>4199</v>
      </c>
    </row>
    <row r="1960" spans="63:84" ht="15" customHeight="1">
      <c r="BK1960" s="1"/>
      <c r="BO1960" s="6"/>
      <c r="BP1960" s="6"/>
      <c r="BQ1960" s="6"/>
      <c r="BR1960" s="6"/>
      <c r="BS1960" s="6"/>
      <c r="BT1960" s="6"/>
      <c r="BU1960" s="6"/>
      <c r="BV1960" s="6"/>
      <c r="BW1960" s="6"/>
      <c r="BX1960" s="6"/>
      <c r="BY1960" s="6"/>
      <c r="BZ1960" s="6"/>
      <c r="CE1960" s="1" t="s">
        <v>4198</v>
      </c>
      <c r="CF1960" s="1" t="s">
        <v>4200</v>
      </c>
    </row>
    <row r="1961" spans="63:84" ht="15" customHeight="1">
      <c r="BK1961" s="1"/>
      <c r="BO1961" s="6"/>
      <c r="BP1961" s="6"/>
      <c r="BQ1961" s="6"/>
      <c r="BR1961" s="6"/>
      <c r="BS1961" s="6"/>
      <c r="BT1961" s="6"/>
      <c r="BU1961" s="6"/>
      <c r="BV1961" s="6"/>
      <c r="BW1961" s="6"/>
      <c r="BX1961" s="6"/>
      <c r="BY1961" s="6"/>
      <c r="BZ1961" s="6"/>
      <c r="CE1961" s="1" t="s">
        <v>4199</v>
      </c>
      <c r="CF1961" s="1" t="s">
        <v>4201</v>
      </c>
    </row>
    <row r="1962" spans="63:84" ht="15" customHeight="1">
      <c r="BK1962" s="1"/>
      <c r="BO1962" s="6"/>
      <c r="BP1962" s="6"/>
      <c r="BQ1962" s="6"/>
      <c r="BR1962" s="6"/>
      <c r="BS1962" s="6"/>
      <c r="BT1962" s="6"/>
      <c r="BU1962" s="6"/>
      <c r="BV1962" s="6"/>
      <c r="BW1962" s="6"/>
      <c r="BX1962" s="6"/>
      <c r="BY1962" s="6"/>
      <c r="BZ1962" s="6"/>
      <c r="CE1962" s="1" t="s">
        <v>4200</v>
      </c>
      <c r="CF1962" s="1" t="s">
        <v>4202</v>
      </c>
    </row>
    <row r="1963" spans="63:84" ht="15" customHeight="1">
      <c r="BK1963" s="1"/>
      <c r="BO1963" s="6"/>
      <c r="BP1963" s="6"/>
      <c r="BQ1963" s="6"/>
      <c r="BR1963" s="6"/>
      <c r="BS1963" s="6"/>
      <c r="BT1963" s="6"/>
      <c r="BU1963" s="6"/>
      <c r="BV1963" s="6"/>
      <c r="BW1963" s="6"/>
      <c r="BX1963" s="6"/>
      <c r="BY1963" s="6"/>
      <c r="BZ1963" s="6"/>
      <c r="CE1963" s="1" t="s">
        <v>4201</v>
      </c>
      <c r="CF1963" s="1" t="s">
        <v>543</v>
      </c>
    </row>
    <row r="1964" spans="63:84" ht="15" customHeight="1">
      <c r="BK1964" s="1"/>
      <c r="BO1964" s="6"/>
      <c r="BP1964" s="6"/>
      <c r="BQ1964" s="6"/>
      <c r="BR1964" s="6"/>
      <c r="BS1964" s="6"/>
      <c r="BT1964" s="6"/>
      <c r="BU1964" s="6"/>
      <c r="BV1964" s="6"/>
      <c r="BW1964" s="6"/>
      <c r="BX1964" s="6"/>
      <c r="BY1964" s="6"/>
      <c r="BZ1964" s="6"/>
      <c r="CE1964" s="1" t="s">
        <v>4202</v>
      </c>
      <c r="CF1964" s="1" t="s">
        <v>624</v>
      </c>
    </row>
    <row r="1965" spans="63:84" ht="15" customHeight="1">
      <c r="BK1965" s="1"/>
      <c r="BO1965" s="6"/>
      <c r="BP1965" s="6"/>
      <c r="BQ1965" s="6"/>
      <c r="BR1965" s="6"/>
      <c r="BS1965" s="6"/>
      <c r="BT1965" s="6"/>
      <c r="BU1965" s="6"/>
      <c r="BV1965" s="6"/>
      <c r="BW1965" s="6"/>
      <c r="BX1965" s="6"/>
      <c r="BY1965" s="6"/>
      <c r="BZ1965" s="6"/>
      <c r="CE1965" s="1" t="s">
        <v>543</v>
      </c>
      <c r="CF1965" s="1" t="s">
        <v>4203</v>
      </c>
    </row>
    <row r="1966" spans="63:84" ht="15" customHeight="1">
      <c r="BK1966" s="1"/>
      <c r="BO1966" s="6"/>
      <c r="BP1966" s="6"/>
      <c r="BQ1966" s="6"/>
      <c r="BR1966" s="6"/>
      <c r="BS1966" s="6"/>
      <c r="BT1966" s="6"/>
      <c r="BU1966" s="6"/>
      <c r="BV1966" s="6"/>
      <c r="BW1966" s="6"/>
      <c r="BX1966" s="6"/>
      <c r="BY1966" s="6"/>
      <c r="BZ1966" s="6"/>
      <c r="CE1966" s="1" t="s">
        <v>624</v>
      </c>
      <c r="CF1966" s="1" t="s">
        <v>4204</v>
      </c>
    </row>
    <row r="1967" spans="63:84" ht="15" customHeight="1">
      <c r="BK1967" s="1"/>
      <c r="BO1967" s="6"/>
      <c r="BP1967" s="6"/>
      <c r="BQ1967" s="6"/>
      <c r="BR1967" s="6"/>
      <c r="BS1967" s="6"/>
      <c r="BT1967" s="6"/>
      <c r="BU1967" s="6"/>
      <c r="BV1967" s="6"/>
      <c r="BW1967" s="6"/>
      <c r="BX1967" s="6"/>
      <c r="BY1967" s="6"/>
      <c r="BZ1967" s="6"/>
      <c r="CE1967" s="1" t="s">
        <v>4203</v>
      </c>
      <c r="CF1967" s="1" t="s">
        <v>4205</v>
      </c>
    </row>
    <row r="1968" spans="63:84" ht="15" customHeight="1">
      <c r="BK1968" s="1"/>
      <c r="BO1968" s="6"/>
      <c r="BP1968" s="6"/>
      <c r="BQ1968" s="6"/>
      <c r="BR1968" s="6"/>
      <c r="BS1968" s="6"/>
      <c r="BT1968" s="6"/>
      <c r="BU1968" s="6"/>
      <c r="BV1968" s="6"/>
      <c r="BW1968" s="6"/>
      <c r="BX1968" s="6"/>
      <c r="BY1968" s="6"/>
      <c r="BZ1968" s="6"/>
      <c r="CE1968" s="1" t="s">
        <v>4204</v>
      </c>
      <c r="CF1968" s="1" t="s">
        <v>4206</v>
      </c>
    </row>
    <row r="1969" spans="63:84" ht="15" customHeight="1">
      <c r="BK1969" s="1"/>
      <c r="BO1969" s="6"/>
      <c r="BP1969" s="6"/>
      <c r="BQ1969" s="6"/>
      <c r="BR1969" s="6"/>
      <c r="BS1969" s="6"/>
      <c r="BT1969" s="6"/>
      <c r="BU1969" s="6"/>
      <c r="BV1969" s="6"/>
      <c r="BW1969" s="6"/>
      <c r="BX1969" s="6"/>
      <c r="BY1969" s="6"/>
      <c r="BZ1969" s="6"/>
      <c r="CE1969" s="1" t="s">
        <v>4205</v>
      </c>
      <c r="CF1969" s="1" t="s">
        <v>4207</v>
      </c>
    </row>
    <row r="1970" spans="63:84" ht="15" customHeight="1">
      <c r="BK1970" s="1"/>
      <c r="BO1970" s="6"/>
      <c r="BP1970" s="6"/>
      <c r="BQ1970" s="6"/>
      <c r="BR1970" s="6"/>
      <c r="BS1970" s="6"/>
      <c r="BT1970" s="6"/>
      <c r="BU1970" s="6"/>
      <c r="BV1970" s="6"/>
      <c r="BW1970" s="6"/>
      <c r="BX1970" s="6"/>
      <c r="BY1970" s="6"/>
      <c r="BZ1970" s="6"/>
      <c r="CE1970" s="1" t="s">
        <v>4206</v>
      </c>
      <c r="CF1970" s="1" t="s">
        <v>4208</v>
      </c>
    </row>
    <row r="1971" spans="63:84" ht="15" customHeight="1">
      <c r="BK1971" s="1"/>
      <c r="BO1971" s="6"/>
      <c r="BP1971" s="6"/>
      <c r="BQ1971" s="6"/>
      <c r="BR1971" s="6"/>
      <c r="BS1971" s="6"/>
      <c r="BT1971" s="6"/>
      <c r="BU1971" s="6"/>
      <c r="BV1971" s="6"/>
      <c r="BW1971" s="6"/>
      <c r="BX1971" s="6"/>
      <c r="BY1971" s="6"/>
      <c r="BZ1971" s="6"/>
      <c r="CE1971" s="1" t="s">
        <v>4207</v>
      </c>
      <c r="CF1971" s="1" t="s">
        <v>4209</v>
      </c>
    </row>
    <row r="1972" spans="63:84" ht="15" customHeight="1">
      <c r="BK1972" s="1"/>
      <c r="BO1972" s="6"/>
      <c r="BP1972" s="6"/>
      <c r="BQ1972" s="6"/>
      <c r="BR1972" s="6"/>
      <c r="BS1972" s="6"/>
      <c r="BT1972" s="6"/>
      <c r="BU1972" s="6"/>
      <c r="BV1972" s="6"/>
      <c r="BW1972" s="6"/>
      <c r="BX1972" s="6"/>
      <c r="BY1972" s="6"/>
      <c r="BZ1972" s="6"/>
      <c r="CE1972" s="1" t="s">
        <v>4208</v>
      </c>
      <c r="CF1972" s="1" t="s">
        <v>4210</v>
      </c>
    </row>
    <row r="1973" spans="63:84" ht="15" customHeight="1">
      <c r="BK1973" s="1"/>
      <c r="BO1973" s="6"/>
      <c r="BP1973" s="6"/>
      <c r="BQ1973" s="6"/>
      <c r="BR1973" s="6"/>
      <c r="BS1973" s="6"/>
      <c r="BT1973" s="6"/>
      <c r="BU1973" s="6"/>
      <c r="BV1973" s="6"/>
      <c r="BW1973" s="6"/>
      <c r="BX1973" s="6"/>
      <c r="BY1973" s="6"/>
      <c r="BZ1973" s="6"/>
      <c r="CE1973" s="1" t="s">
        <v>4209</v>
      </c>
      <c r="CF1973" s="1" t="s">
        <v>4211</v>
      </c>
    </row>
    <row r="1974" spans="63:84" ht="15" customHeight="1">
      <c r="BK1974" s="1"/>
      <c r="BO1974" s="6"/>
      <c r="BP1974" s="6"/>
      <c r="BQ1974" s="6"/>
      <c r="BR1974" s="6"/>
      <c r="BS1974" s="6"/>
      <c r="BT1974" s="6"/>
      <c r="BU1974" s="6"/>
      <c r="BV1974" s="6"/>
      <c r="BW1974" s="6"/>
      <c r="BX1974" s="6"/>
      <c r="BY1974" s="6"/>
      <c r="BZ1974" s="6"/>
      <c r="CE1974" s="1" t="s">
        <v>4210</v>
      </c>
      <c r="CF1974" s="1" t="s">
        <v>4212</v>
      </c>
    </row>
    <row r="1975" spans="63:84" ht="15" customHeight="1">
      <c r="BK1975" s="1"/>
      <c r="BO1975" s="6"/>
      <c r="BP1975" s="6"/>
      <c r="BQ1975" s="6"/>
      <c r="BR1975" s="6"/>
      <c r="BS1975" s="6"/>
      <c r="BT1975" s="6"/>
      <c r="BU1975" s="6"/>
      <c r="BV1975" s="6"/>
      <c r="BW1975" s="6"/>
      <c r="BX1975" s="6"/>
      <c r="BY1975" s="6"/>
      <c r="BZ1975" s="6"/>
      <c r="CE1975" s="1" t="s">
        <v>4211</v>
      </c>
      <c r="CF1975" s="1" t="s">
        <v>4213</v>
      </c>
    </row>
    <row r="1976" spans="63:84" ht="15" customHeight="1">
      <c r="BK1976" s="1"/>
      <c r="BO1976" s="6"/>
      <c r="BP1976" s="6"/>
      <c r="BQ1976" s="6"/>
      <c r="BR1976" s="6"/>
      <c r="BS1976" s="6"/>
      <c r="BT1976" s="6"/>
      <c r="BU1976" s="6"/>
      <c r="BV1976" s="6"/>
      <c r="BW1976" s="6"/>
      <c r="BX1976" s="6"/>
      <c r="BY1976" s="6"/>
      <c r="BZ1976" s="6"/>
      <c r="CE1976" s="1" t="s">
        <v>4212</v>
      </c>
      <c r="CF1976" s="1" t="s">
        <v>4214</v>
      </c>
    </row>
    <row r="1977" spans="63:84" ht="15" customHeight="1">
      <c r="BK1977" s="1"/>
      <c r="BO1977" s="6"/>
      <c r="BP1977" s="6"/>
      <c r="BQ1977" s="6"/>
      <c r="BR1977" s="6"/>
      <c r="BS1977" s="6"/>
      <c r="BT1977" s="6"/>
      <c r="BU1977" s="6"/>
      <c r="BV1977" s="6"/>
      <c r="BW1977" s="6"/>
      <c r="BX1977" s="6"/>
      <c r="BY1977" s="6"/>
      <c r="BZ1977" s="6"/>
      <c r="CE1977" s="1" t="s">
        <v>4213</v>
      </c>
      <c r="CF1977" s="1" t="s">
        <v>4215</v>
      </c>
    </row>
    <row r="1978" spans="63:84" ht="15" customHeight="1">
      <c r="BK1978" s="1"/>
      <c r="BO1978" s="6"/>
      <c r="BP1978" s="6"/>
      <c r="BQ1978" s="6"/>
      <c r="BR1978" s="6"/>
      <c r="BS1978" s="6"/>
      <c r="BT1978" s="6"/>
      <c r="BU1978" s="6"/>
      <c r="BV1978" s="6"/>
      <c r="BW1978" s="6"/>
      <c r="BX1978" s="6"/>
      <c r="BY1978" s="6"/>
      <c r="BZ1978" s="6"/>
      <c r="CE1978" s="1" t="s">
        <v>4214</v>
      </c>
      <c r="CF1978" s="1" t="s">
        <v>4216</v>
      </c>
    </row>
    <row r="1979" spans="63:84" ht="15" customHeight="1">
      <c r="BK1979" s="1"/>
      <c r="BO1979" s="6"/>
      <c r="BP1979" s="6"/>
      <c r="BQ1979" s="6"/>
      <c r="BR1979" s="6"/>
      <c r="BS1979" s="6"/>
      <c r="BT1979" s="6"/>
      <c r="BU1979" s="6"/>
      <c r="BV1979" s="6"/>
      <c r="BW1979" s="6"/>
      <c r="BX1979" s="6"/>
      <c r="BY1979" s="6"/>
      <c r="BZ1979" s="6"/>
      <c r="CE1979" s="1" t="s">
        <v>4215</v>
      </c>
      <c r="CF1979" s="1" t="s">
        <v>4217</v>
      </c>
    </row>
    <row r="1980" spans="63:84" ht="15" customHeight="1">
      <c r="BK1980" s="1"/>
      <c r="BO1980" s="6"/>
      <c r="BP1980" s="6"/>
      <c r="BQ1980" s="6"/>
      <c r="BR1980" s="6"/>
      <c r="BS1980" s="6"/>
      <c r="BT1980" s="6"/>
      <c r="BU1980" s="6"/>
      <c r="BV1980" s="6"/>
      <c r="BW1980" s="6"/>
      <c r="BX1980" s="6"/>
      <c r="BY1980" s="6"/>
      <c r="BZ1980" s="6"/>
      <c r="CE1980" s="1" t="s">
        <v>4216</v>
      </c>
      <c r="CF1980" s="1" t="s">
        <v>4218</v>
      </c>
    </row>
    <row r="1981" spans="63:84" ht="15" customHeight="1">
      <c r="BK1981" s="1"/>
      <c r="BO1981" s="6"/>
      <c r="BP1981" s="6"/>
      <c r="BQ1981" s="6"/>
      <c r="BR1981" s="6"/>
      <c r="BS1981" s="6"/>
      <c r="BT1981" s="6"/>
      <c r="BU1981" s="6"/>
      <c r="BV1981" s="6"/>
      <c r="BW1981" s="6"/>
      <c r="BX1981" s="6"/>
      <c r="BY1981" s="6"/>
      <c r="BZ1981" s="6"/>
      <c r="CE1981" s="1" t="s">
        <v>4217</v>
      </c>
      <c r="CF1981" s="1" t="s">
        <v>4219</v>
      </c>
    </row>
    <row r="1982" spans="63:84" ht="15" customHeight="1">
      <c r="BK1982" s="1"/>
      <c r="BO1982" s="6"/>
      <c r="BP1982" s="6"/>
      <c r="BQ1982" s="6"/>
      <c r="BR1982" s="6"/>
      <c r="BS1982" s="6"/>
      <c r="BT1982" s="6"/>
      <c r="BU1982" s="6"/>
      <c r="BV1982" s="6"/>
      <c r="BW1982" s="6"/>
      <c r="BX1982" s="6"/>
      <c r="BY1982" s="6"/>
      <c r="BZ1982" s="6"/>
      <c r="CE1982" s="1" t="s">
        <v>4218</v>
      </c>
      <c r="CF1982" s="1" t="s">
        <v>4220</v>
      </c>
    </row>
    <row r="1983" spans="63:84" ht="15" customHeight="1">
      <c r="BK1983" s="1"/>
      <c r="BO1983" s="6"/>
      <c r="BP1983" s="6"/>
      <c r="BQ1983" s="6"/>
      <c r="BR1983" s="6"/>
      <c r="BS1983" s="6"/>
      <c r="BT1983" s="6"/>
      <c r="BU1983" s="6"/>
      <c r="BV1983" s="6"/>
      <c r="BW1983" s="6"/>
      <c r="BX1983" s="6"/>
      <c r="BY1983" s="6"/>
      <c r="BZ1983" s="6"/>
      <c r="CE1983" s="1" t="s">
        <v>4219</v>
      </c>
      <c r="CF1983" s="1" t="s">
        <v>4221</v>
      </c>
    </row>
    <row r="1984" spans="63:84" ht="15" customHeight="1">
      <c r="BK1984" s="1"/>
      <c r="BO1984" s="6"/>
      <c r="BP1984" s="6"/>
      <c r="BQ1984" s="6"/>
      <c r="BR1984" s="6"/>
      <c r="BS1984" s="6"/>
      <c r="BT1984" s="6"/>
      <c r="BU1984" s="6"/>
      <c r="BV1984" s="6"/>
      <c r="BW1984" s="6"/>
      <c r="BX1984" s="6"/>
      <c r="BY1984" s="6"/>
      <c r="BZ1984" s="6"/>
      <c r="CE1984" s="1" t="s">
        <v>4220</v>
      </c>
      <c r="CF1984" s="1" t="s">
        <v>4222</v>
      </c>
    </row>
    <row r="1985" spans="63:84" ht="15" customHeight="1">
      <c r="BK1985" s="1"/>
      <c r="BO1985" s="6"/>
      <c r="BP1985" s="6"/>
      <c r="BQ1985" s="6"/>
      <c r="BR1985" s="6"/>
      <c r="BS1985" s="6"/>
      <c r="BT1985" s="6"/>
      <c r="BU1985" s="6"/>
      <c r="BV1985" s="6"/>
      <c r="BW1985" s="6"/>
      <c r="BX1985" s="6"/>
      <c r="BY1985" s="6"/>
      <c r="BZ1985" s="6"/>
      <c r="CE1985" s="1" t="s">
        <v>4221</v>
      </c>
      <c r="CF1985" s="1" t="s">
        <v>4223</v>
      </c>
    </row>
    <row r="1986" spans="63:84" ht="15" customHeight="1">
      <c r="BK1986" s="1"/>
      <c r="BO1986" s="6"/>
      <c r="BP1986" s="6"/>
      <c r="BQ1986" s="6"/>
      <c r="BR1986" s="6"/>
      <c r="BS1986" s="6"/>
      <c r="BT1986" s="6"/>
      <c r="BU1986" s="6"/>
      <c r="BV1986" s="6"/>
      <c r="BW1986" s="6"/>
      <c r="BX1986" s="6"/>
      <c r="BY1986" s="6"/>
      <c r="BZ1986" s="6"/>
      <c r="CE1986" s="1" t="s">
        <v>4222</v>
      </c>
      <c r="CF1986" s="1" t="s">
        <v>4224</v>
      </c>
    </row>
    <row r="1987" spans="63:84" ht="15" customHeight="1">
      <c r="BK1987" s="1"/>
      <c r="BO1987" s="6"/>
      <c r="BP1987" s="6"/>
      <c r="BQ1987" s="6"/>
      <c r="BR1987" s="6"/>
      <c r="BS1987" s="6"/>
      <c r="BT1987" s="6"/>
      <c r="BU1987" s="6"/>
      <c r="BV1987" s="6"/>
      <c r="BW1987" s="6"/>
      <c r="BX1987" s="6"/>
      <c r="BY1987" s="6"/>
      <c r="BZ1987" s="6"/>
      <c r="CE1987" s="1" t="s">
        <v>4223</v>
      </c>
      <c r="CF1987" s="1" t="s">
        <v>4225</v>
      </c>
    </row>
    <row r="1988" spans="63:84" ht="15" customHeight="1">
      <c r="BK1988" s="1"/>
      <c r="BO1988" s="6"/>
      <c r="BP1988" s="6"/>
      <c r="BQ1988" s="6"/>
      <c r="BR1988" s="6"/>
      <c r="BS1988" s="6"/>
      <c r="BT1988" s="6"/>
      <c r="BU1988" s="6"/>
      <c r="BV1988" s="6"/>
      <c r="BW1988" s="6"/>
      <c r="BX1988" s="6"/>
      <c r="BY1988" s="6"/>
      <c r="BZ1988" s="6"/>
      <c r="CE1988" s="1" t="s">
        <v>4224</v>
      </c>
      <c r="CF1988" s="1" t="s">
        <v>4226</v>
      </c>
    </row>
    <row r="1989" spans="63:84" ht="15" customHeight="1">
      <c r="BK1989" s="1"/>
      <c r="BO1989" s="6"/>
      <c r="BP1989" s="6"/>
      <c r="BQ1989" s="6"/>
      <c r="BR1989" s="6"/>
      <c r="BS1989" s="6"/>
      <c r="BT1989" s="6"/>
      <c r="BU1989" s="6"/>
      <c r="BV1989" s="6"/>
      <c r="BW1989" s="6"/>
      <c r="BX1989" s="6"/>
      <c r="BY1989" s="6"/>
      <c r="BZ1989" s="6"/>
      <c r="CE1989" s="1" t="s">
        <v>4225</v>
      </c>
      <c r="CF1989" s="1" t="s">
        <v>4227</v>
      </c>
    </row>
    <row r="1990" spans="63:84" ht="15" customHeight="1">
      <c r="BK1990" s="1"/>
      <c r="BO1990" s="6"/>
      <c r="BP1990" s="6"/>
      <c r="BQ1990" s="6"/>
      <c r="BR1990" s="6"/>
      <c r="BS1990" s="6"/>
      <c r="BT1990" s="6"/>
      <c r="BU1990" s="6"/>
      <c r="BV1990" s="6"/>
      <c r="BW1990" s="6"/>
      <c r="BX1990" s="6"/>
      <c r="BY1990" s="6"/>
      <c r="BZ1990" s="6"/>
      <c r="CE1990" s="1" t="s">
        <v>4226</v>
      </c>
      <c r="CF1990" s="1" t="s">
        <v>4228</v>
      </c>
    </row>
    <row r="1991" spans="63:84" ht="15" customHeight="1">
      <c r="BK1991" s="1"/>
      <c r="BO1991" s="6"/>
      <c r="BP1991" s="6"/>
      <c r="BQ1991" s="6"/>
      <c r="BR1991" s="6"/>
      <c r="BS1991" s="6"/>
      <c r="BT1991" s="6"/>
      <c r="BU1991" s="6"/>
      <c r="BV1991" s="6"/>
      <c r="BW1991" s="6"/>
      <c r="BX1991" s="6"/>
      <c r="BY1991" s="6"/>
      <c r="BZ1991" s="6"/>
      <c r="CE1991" s="1" t="s">
        <v>4227</v>
      </c>
      <c r="CF1991" s="1" t="s">
        <v>543</v>
      </c>
    </row>
    <row r="1992" spans="63:84" ht="15" customHeight="1">
      <c r="BK1992" s="1"/>
      <c r="BO1992" s="6"/>
      <c r="BP1992" s="6"/>
      <c r="BQ1992" s="6"/>
      <c r="BR1992" s="6"/>
      <c r="BS1992" s="6"/>
      <c r="BT1992" s="6"/>
      <c r="BU1992" s="6"/>
      <c r="BV1992" s="6"/>
      <c r="BW1992" s="6"/>
      <c r="BX1992" s="6"/>
      <c r="BY1992" s="6"/>
      <c r="BZ1992" s="6"/>
      <c r="CE1992" s="1" t="s">
        <v>4228</v>
      </c>
      <c r="CF1992" s="1" t="s">
        <v>625</v>
      </c>
    </row>
    <row r="1993" spans="63:84" ht="15" customHeight="1">
      <c r="BK1993" s="1"/>
      <c r="BO1993" s="6"/>
      <c r="BP1993" s="6"/>
      <c r="BQ1993" s="6"/>
      <c r="BR1993" s="6"/>
      <c r="BS1993" s="6"/>
      <c r="BT1993" s="6"/>
      <c r="BU1993" s="6"/>
      <c r="BV1993" s="6"/>
      <c r="BW1993" s="6"/>
      <c r="BX1993" s="6"/>
      <c r="BY1993" s="6"/>
      <c r="BZ1993" s="6"/>
      <c r="CE1993" s="1" t="s">
        <v>543</v>
      </c>
      <c r="CF1993" s="1" t="s">
        <v>4229</v>
      </c>
    </row>
    <row r="1994" spans="63:84" ht="15" customHeight="1">
      <c r="BK1994" s="1"/>
      <c r="BO1994" s="6"/>
      <c r="BP1994" s="6"/>
      <c r="BQ1994" s="6"/>
      <c r="BR1994" s="6"/>
      <c r="BS1994" s="6"/>
      <c r="BT1994" s="6"/>
      <c r="BU1994" s="6"/>
      <c r="BV1994" s="6"/>
      <c r="BW1994" s="6"/>
      <c r="BX1994" s="6"/>
      <c r="BY1994" s="6"/>
      <c r="BZ1994" s="6"/>
      <c r="CE1994" s="1" t="s">
        <v>625</v>
      </c>
      <c r="CF1994" s="1" t="s">
        <v>4230</v>
      </c>
    </row>
    <row r="1995" spans="63:84" ht="15" customHeight="1">
      <c r="BK1995" s="1"/>
      <c r="BO1995" s="6"/>
      <c r="BP1995" s="6"/>
      <c r="BQ1995" s="6"/>
      <c r="BR1995" s="6"/>
      <c r="BS1995" s="6"/>
      <c r="BT1995" s="6"/>
      <c r="BU1995" s="6"/>
      <c r="BV1995" s="6"/>
      <c r="BW1995" s="6"/>
      <c r="BX1995" s="6"/>
      <c r="BY1995" s="6"/>
      <c r="BZ1995" s="6"/>
      <c r="CE1995" s="1" t="s">
        <v>4229</v>
      </c>
      <c r="CF1995" s="1" t="s">
        <v>4231</v>
      </c>
    </row>
    <row r="1996" spans="63:84" ht="15" customHeight="1">
      <c r="BK1996" s="1"/>
      <c r="BO1996" s="6"/>
      <c r="BP1996" s="6"/>
      <c r="BQ1996" s="6"/>
      <c r="BR1996" s="6"/>
      <c r="BS1996" s="6"/>
      <c r="BT1996" s="6"/>
      <c r="BU1996" s="6"/>
      <c r="BV1996" s="6"/>
      <c r="BW1996" s="6"/>
      <c r="BX1996" s="6"/>
      <c r="BY1996" s="6"/>
      <c r="BZ1996" s="6"/>
      <c r="CE1996" s="1" t="s">
        <v>4230</v>
      </c>
      <c r="CF1996" s="1" t="s">
        <v>4232</v>
      </c>
    </row>
    <row r="1997" spans="63:84" ht="15" customHeight="1">
      <c r="BK1997" s="1"/>
      <c r="BO1997" s="6"/>
      <c r="BP1997" s="6"/>
      <c r="BQ1997" s="6"/>
      <c r="BR1997" s="6"/>
      <c r="BS1997" s="6"/>
      <c r="BT1997" s="6"/>
      <c r="BU1997" s="6"/>
      <c r="BV1997" s="6"/>
      <c r="BW1997" s="6"/>
      <c r="BX1997" s="6"/>
      <c r="BY1997" s="6"/>
      <c r="BZ1997" s="6"/>
      <c r="CE1997" s="1" t="s">
        <v>4231</v>
      </c>
      <c r="CF1997" s="1" t="s">
        <v>4233</v>
      </c>
    </row>
    <row r="1998" spans="63:84" ht="15" customHeight="1">
      <c r="BK1998" s="1"/>
      <c r="BO1998" s="6"/>
      <c r="BP1998" s="6"/>
      <c r="BQ1998" s="6"/>
      <c r="BR1998" s="6"/>
      <c r="BS1998" s="6"/>
      <c r="BT1998" s="6"/>
      <c r="BU1998" s="6"/>
      <c r="BV1998" s="6"/>
      <c r="BW1998" s="6"/>
      <c r="BX1998" s="6"/>
      <c r="BY1998" s="6"/>
      <c r="BZ1998" s="6"/>
      <c r="CE1998" s="1" t="s">
        <v>4232</v>
      </c>
      <c r="CF1998" s="1" t="s">
        <v>4234</v>
      </c>
    </row>
    <row r="1999" spans="63:84" ht="15" customHeight="1">
      <c r="BK1999" s="1"/>
      <c r="BO1999" s="6"/>
      <c r="BP1999" s="6"/>
      <c r="BQ1999" s="6"/>
      <c r="BR1999" s="6"/>
      <c r="BS1999" s="6"/>
      <c r="BT1999" s="6"/>
      <c r="BU1999" s="6"/>
      <c r="BV1999" s="6"/>
      <c r="BW1999" s="6"/>
      <c r="BX1999" s="6"/>
      <c r="BY1999" s="6"/>
      <c r="BZ1999" s="6"/>
      <c r="CE1999" s="1" t="s">
        <v>4233</v>
      </c>
      <c r="CF1999" s="1" t="s">
        <v>4235</v>
      </c>
    </row>
    <row r="2000" spans="63:84" ht="15" customHeight="1">
      <c r="BK2000" s="1"/>
      <c r="BO2000" s="6"/>
      <c r="BP2000" s="6"/>
      <c r="BQ2000" s="6"/>
      <c r="BR2000" s="6"/>
      <c r="BS2000" s="6"/>
      <c r="BT2000" s="6"/>
      <c r="BU2000" s="6"/>
      <c r="BV2000" s="6"/>
      <c r="BW2000" s="6"/>
      <c r="BX2000" s="6"/>
      <c r="BY2000" s="6"/>
      <c r="BZ2000" s="6"/>
      <c r="CE2000" s="1" t="s">
        <v>4234</v>
      </c>
      <c r="CF2000" s="1" t="s">
        <v>4236</v>
      </c>
    </row>
    <row r="2001" spans="63:84" ht="15" customHeight="1">
      <c r="BK2001" s="1"/>
      <c r="BO2001" s="6"/>
      <c r="BP2001" s="6"/>
      <c r="BQ2001" s="6"/>
      <c r="BR2001" s="6"/>
      <c r="BS2001" s="6"/>
      <c r="BT2001" s="6"/>
      <c r="BU2001" s="6"/>
      <c r="BV2001" s="6"/>
      <c r="BW2001" s="6"/>
      <c r="BX2001" s="6"/>
      <c r="BY2001" s="6"/>
      <c r="BZ2001" s="6"/>
      <c r="CE2001" s="1" t="s">
        <v>4235</v>
      </c>
      <c r="CF2001" s="1" t="s">
        <v>4237</v>
      </c>
    </row>
    <row r="2002" spans="63:84" ht="15" customHeight="1">
      <c r="BK2002" s="1"/>
      <c r="BO2002" s="6"/>
      <c r="BP2002" s="6"/>
      <c r="BQ2002" s="6"/>
      <c r="BR2002" s="6"/>
      <c r="BS2002" s="6"/>
      <c r="BT2002" s="6"/>
      <c r="BU2002" s="6"/>
      <c r="BV2002" s="6"/>
      <c r="BW2002" s="6"/>
      <c r="BX2002" s="6"/>
      <c r="BY2002" s="6"/>
      <c r="BZ2002" s="6"/>
      <c r="CE2002" s="1" t="s">
        <v>4236</v>
      </c>
      <c r="CF2002" s="1" t="s">
        <v>4238</v>
      </c>
    </row>
    <row r="2003" spans="63:84" ht="15" customHeight="1">
      <c r="BK2003" s="1"/>
      <c r="BO2003" s="6"/>
      <c r="BP2003" s="6"/>
      <c r="BQ2003" s="6"/>
      <c r="BR2003" s="6"/>
      <c r="BS2003" s="6"/>
      <c r="BT2003" s="6"/>
      <c r="BU2003" s="6"/>
      <c r="BV2003" s="6"/>
      <c r="BW2003" s="6"/>
      <c r="BX2003" s="6"/>
      <c r="BY2003" s="6"/>
      <c r="BZ2003" s="6"/>
      <c r="CE2003" s="1" t="s">
        <v>4237</v>
      </c>
      <c r="CF2003" s="1" t="s">
        <v>4239</v>
      </c>
    </row>
    <row r="2004" spans="63:84" ht="15" customHeight="1">
      <c r="BK2004" s="1"/>
      <c r="BO2004" s="6"/>
      <c r="BP2004" s="6"/>
      <c r="BQ2004" s="6"/>
      <c r="BR2004" s="6"/>
      <c r="BS2004" s="6"/>
      <c r="BT2004" s="6"/>
      <c r="BU2004" s="6"/>
      <c r="BV2004" s="6"/>
      <c r="BW2004" s="6"/>
      <c r="BX2004" s="6"/>
      <c r="BY2004" s="6"/>
      <c r="BZ2004" s="6"/>
      <c r="CE2004" s="1" t="s">
        <v>4238</v>
      </c>
      <c r="CF2004" s="1" t="s">
        <v>4240</v>
      </c>
    </row>
    <row r="2005" spans="63:84" ht="15" customHeight="1">
      <c r="BK2005" s="1"/>
      <c r="BO2005" s="6"/>
      <c r="BP2005" s="6"/>
      <c r="BQ2005" s="6"/>
      <c r="BR2005" s="6"/>
      <c r="BS2005" s="6"/>
      <c r="BT2005" s="6"/>
      <c r="BU2005" s="6"/>
      <c r="BV2005" s="6"/>
      <c r="BW2005" s="6"/>
      <c r="BX2005" s="6"/>
      <c r="BY2005" s="6"/>
      <c r="BZ2005" s="6"/>
      <c r="CE2005" s="1" t="s">
        <v>4239</v>
      </c>
      <c r="CF2005" s="1" t="s">
        <v>4241</v>
      </c>
    </row>
    <row r="2006" spans="63:84" ht="15" customHeight="1">
      <c r="BK2006" s="1"/>
      <c r="BO2006" s="6"/>
      <c r="BP2006" s="6"/>
      <c r="BQ2006" s="6"/>
      <c r="BR2006" s="6"/>
      <c r="BS2006" s="6"/>
      <c r="BT2006" s="6"/>
      <c r="BU2006" s="6"/>
      <c r="BV2006" s="6"/>
      <c r="BW2006" s="6"/>
      <c r="BX2006" s="6"/>
      <c r="BY2006" s="6"/>
      <c r="BZ2006" s="6"/>
      <c r="CE2006" s="1" t="s">
        <v>4240</v>
      </c>
      <c r="CF2006" s="1" t="s">
        <v>4242</v>
      </c>
    </row>
    <row r="2007" spans="63:84" ht="15" customHeight="1">
      <c r="BK2007" s="1"/>
      <c r="BO2007" s="6"/>
      <c r="BP2007" s="6"/>
      <c r="BQ2007" s="6"/>
      <c r="BR2007" s="6"/>
      <c r="BS2007" s="6"/>
      <c r="BT2007" s="6"/>
      <c r="BU2007" s="6"/>
      <c r="BV2007" s="6"/>
      <c r="BW2007" s="6"/>
      <c r="BX2007" s="6"/>
      <c r="BY2007" s="6"/>
      <c r="BZ2007" s="6"/>
      <c r="CE2007" s="1" t="s">
        <v>4241</v>
      </c>
      <c r="CF2007" s="1" t="s">
        <v>4243</v>
      </c>
    </row>
    <row r="2008" spans="63:84" ht="15" customHeight="1">
      <c r="BK2008" s="1"/>
      <c r="BO2008" s="6"/>
      <c r="BP2008" s="6"/>
      <c r="BQ2008" s="6"/>
      <c r="BR2008" s="6"/>
      <c r="BS2008" s="6"/>
      <c r="BT2008" s="6"/>
      <c r="BU2008" s="6"/>
      <c r="BV2008" s="6"/>
      <c r="BW2008" s="6"/>
      <c r="BX2008" s="6"/>
      <c r="BY2008" s="6"/>
      <c r="BZ2008" s="6"/>
      <c r="CE2008" s="1" t="s">
        <v>4242</v>
      </c>
      <c r="CF2008" s="1" t="s">
        <v>4244</v>
      </c>
    </row>
    <row r="2009" spans="63:84" ht="15" customHeight="1">
      <c r="BK2009" s="1"/>
      <c r="BO2009" s="6"/>
      <c r="BP2009" s="6"/>
      <c r="BQ2009" s="6"/>
      <c r="BR2009" s="6"/>
      <c r="BS2009" s="6"/>
      <c r="BT2009" s="6"/>
      <c r="BU2009" s="6"/>
      <c r="BV2009" s="6"/>
      <c r="BW2009" s="6"/>
      <c r="BX2009" s="6"/>
      <c r="BY2009" s="6"/>
      <c r="BZ2009" s="6"/>
      <c r="CE2009" s="1" t="s">
        <v>4243</v>
      </c>
      <c r="CF2009" s="1" t="s">
        <v>4245</v>
      </c>
    </row>
    <row r="2010" spans="63:84" ht="15" customHeight="1">
      <c r="BK2010" s="1"/>
      <c r="BO2010" s="6"/>
      <c r="BP2010" s="6"/>
      <c r="BQ2010" s="6"/>
      <c r="BR2010" s="6"/>
      <c r="BS2010" s="6"/>
      <c r="BT2010" s="6"/>
      <c r="BU2010" s="6"/>
      <c r="BV2010" s="6"/>
      <c r="BW2010" s="6"/>
      <c r="BX2010" s="6"/>
      <c r="BY2010" s="6"/>
      <c r="BZ2010" s="6"/>
      <c r="CE2010" s="1" t="s">
        <v>4244</v>
      </c>
      <c r="CF2010" s="1" t="s">
        <v>4246</v>
      </c>
    </row>
    <row r="2011" spans="63:84" ht="15" customHeight="1">
      <c r="BK2011" s="1"/>
      <c r="BO2011" s="6"/>
      <c r="BP2011" s="6"/>
      <c r="BQ2011" s="6"/>
      <c r="BR2011" s="6"/>
      <c r="BS2011" s="6"/>
      <c r="BT2011" s="6"/>
      <c r="BU2011" s="6"/>
      <c r="BV2011" s="6"/>
      <c r="BW2011" s="6"/>
      <c r="BX2011" s="6"/>
      <c r="BY2011" s="6"/>
      <c r="BZ2011" s="6"/>
      <c r="CE2011" s="1" t="s">
        <v>4245</v>
      </c>
      <c r="CF2011" s="1" t="s">
        <v>4247</v>
      </c>
    </row>
    <row r="2012" spans="63:84" ht="15" customHeight="1">
      <c r="BK2012" s="1"/>
      <c r="BO2012" s="6"/>
      <c r="BP2012" s="6"/>
      <c r="BQ2012" s="6"/>
      <c r="BR2012" s="6"/>
      <c r="BS2012" s="6"/>
      <c r="BT2012" s="6"/>
      <c r="BU2012" s="6"/>
      <c r="BV2012" s="6"/>
      <c r="BW2012" s="6"/>
      <c r="BX2012" s="6"/>
      <c r="BY2012" s="6"/>
      <c r="BZ2012" s="6"/>
      <c r="CE2012" s="1" t="s">
        <v>4246</v>
      </c>
      <c r="CF2012" s="1" t="s">
        <v>4248</v>
      </c>
    </row>
    <row r="2013" spans="63:84" ht="15" customHeight="1">
      <c r="BK2013" s="1"/>
      <c r="BO2013" s="6"/>
      <c r="BP2013" s="6"/>
      <c r="BQ2013" s="6"/>
      <c r="BR2013" s="6"/>
      <c r="BS2013" s="6"/>
      <c r="BT2013" s="6"/>
      <c r="BU2013" s="6"/>
      <c r="BV2013" s="6"/>
      <c r="BW2013" s="6"/>
      <c r="BX2013" s="6"/>
      <c r="BY2013" s="6"/>
      <c r="BZ2013" s="6"/>
      <c r="CE2013" s="1" t="s">
        <v>4247</v>
      </c>
      <c r="CF2013" s="1" t="s">
        <v>4249</v>
      </c>
    </row>
    <row r="2014" spans="63:84" ht="15" customHeight="1">
      <c r="BK2014" s="1"/>
      <c r="BO2014" s="6"/>
      <c r="BP2014" s="6"/>
      <c r="BQ2014" s="6"/>
      <c r="BR2014" s="6"/>
      <c r="BS2014" s="6"/>
      <c r="BT2014" s="6"/>
      <c r="BU2014" s="6"/>
      <c r="BV2014" s="6"/>
      <c r="BW2014" s="6"/>
      <c r="BX2014" s="6"/>
      <c r="BY2014" s="6"/>
      <c r="BZ2014" s="6"/>
      <c r="CE2014" s="1" t="s">
        <v>4248</v>
      </c>
      <c r="CF2014" s="1" t="s">
        <v>4250</v>
      </c>
    </row>
    <row r="2015" spans="63:84" ht="15" customHeight="1">
      <c r="BK2015" s="1"/>
      <c r="BO2015" s="6"/>
      <c r="BP2015" s="6"/>
      <c r="BQ2015" s="6"/>
      <c r="BR2015" s="6"/>
      <c r="BS2015" s="6"/>
      <c r="BT2015" s="6"/>
      <c r="BU2015" s="6"/>
      <c r="BV2015" s="6"/>
      <c r="BW2015" s="6"/>
      <c r="BX2015" s="6"/>
      <c r="BY2015" s="6"/>
      <c r="BZ2015" s="6"/>
      <c r="CE2015" s="1" t="s">
        <v>4249</v>
      </c>
      <c r="CF2015" s="1" t="s">
        <v>4251</v>
      </c>
    </row>
    <row r="2016" spans="63:84" ht="15" customHeight="1">
      <c r="BK2016" s="1"/>
      <c r="BO2016" s="6"/>
      <c r="BP2016" s="6"/>
      <c r="BQ2016" s="6"/>
      <c r="BR2016" s="6"/>
      <c r="BS2016" s="6"/>
      <c r="BT2016" s="6"/>
      <c r="BU2016" s="6"/>
      <c r="BV2016" s="6"/>
      <c r="BW2016" s="6"/>
      <c r="BX2016" s="6"/>
      <c r="BY2016" s="6"/>
      <c r="BZ2016" s="6"/>
      <c r="CE2016" s="1" t="s">
        <v>4250</v>
      </c>
      <c r="CF2016" s="1" t="s">
        <v>4252</v>
      </c>
    </row>
    <row r="2017" spans="63:84" ht="15" customHeight="1">
      <c r="BK2017" s="1"/>
      <c r="BO2017" s="6"/>
      <c r="BP2017" s="6"/>
      <c r="BQ2017" s="6"/>
      <c r="BR2017" s="6"/>
      <c r="BS2017" s="6"/>
      <c r="BT2017" s="6"/>
      <c r="BU2017" s="6"/>
      <c r="BV2017" s="6"/>
      <c r="BW2017" s="6"/>
      <c r="BX2017" s="6"/>
      <c r="BY2017" s="6"/>
      <c r="BZ2017" s="6"/>
      <c r="CE2017" s="1" t="s">
        <v>4251</v>
      </c>
      <c r="CF2017" s="1" t="s">
        <v>4253</v>
      </c>
    </row>
    <row r="2018" spans="63:84" ht="15" customHeight="1">
      <c r="BK2018" s="1"/>
      <c r="BO2018" s="6"/>
      <c r="BP2018" s="6"/>
      <c r="BQ2018" s="6"/>
      <c r="BR2018" s="6"/>
      <c r="BS2018" s="6"/>
      <c r="BT2018" s="6"/>
      <c r="BU2018" s="6"/>
      <c r="BV2018" s="6"/>
      <c r="BW2018" s="6"/>
      <c r="BX2018" s="6"/>
      <c r="BY2018" s="6"/>
      <c r="BZ2018" s="6"/>
      <c r="CE2018" s="1" t="s">
        <v>4252</v>
      </c>
      <c r="CF2018" s="1" t="s">
        <v>4254</v>
      </c>
    </row>
    <row r="2019" spans="63:84" ht="15" customHeight="1">
      <c r="BK2019" s="1"/>
      <c r="BO2019" s="6"/>
      <c r="BP2019" s="6"/>
      <c r="BQ2019" s="6"/>
      <c r="BR2019" s="6"/>
      <c r="BS2019" s="6"/>
      <c r="BT2019" s="6"/>
      <c r="BU2019" s="6"/>
      <c r="BV2019" s="6"/>
      <c r="BW2019" s="6"/>
      <c r="BX2019" s="6"/>
      <c r="BY2019" s="6"/>
      <c r="BZ2019" s="6"/>
      <c r="CE2019" s="1" t="s">
        <v>4253</v>
      </c>
      <c r="CF2019" s="1" t="s">
        <v>4255</v>
      </c>
    </row>
    <row r="2020" spans="63:84" ht="15" customHeight="1">
      <c r="BK2020" s="1"/>
      <c r="BO2020" s="6"/>
      <c r="BP2020" s="6"/>
      <c r="BQ2020" s="6"/>
      <c r="BR2020" s="6"/>
      <c r="BS2020" s="6"/>
      <c r="BT2020" s="6"/>
      <c r="BU2020" s="6"/>
      <c r="BV2020" s="6"/>
      <c r="BW2020" s="6"/>
      <c r="BX2020" s="6"/>
      <c r="BY2020" s="6"/>
      <c r="BZ2020" s="6"/>
      <c r="CE2020" s="1" t="s">
        <v>4254</v>
      </c>
      <c r="CF2020" s="1" t="s">
        <v>4256</v>
      </c>
    </row>
    <row r="2021" spans="63:84" ht="15" customHeight="1">
      <c r="BK2021" s="1"/>
      <c r="BO2021" s="6"/>
      <c r="BP2021" s="6"/>
      <c r="BQ2021" s="6"/>
      <c r="BR2021" s="6"/>
      <c r="BS2021" s="6"/>
      <c r="BT2021" s="6"/>
      <c r="BU2021" s="6"/>
      <c r="BV2021" s="6"/>
      <c r="BW2021" s="6"/>
      <c r="BX2021" s="6"/>
      <c r="BY2021" s="6"/>
      <c r="BZ2021" s="6"/>
      <c r="CE2021" s="1" t="s">
        <v>4255</v>
      </c>
      <c r="CF2021" s="1" t="s">
        <v>4257</v>
      </c>
    </row>
    <row r="2022" spans="63:84" ht="15" customHeight="1">
      <c r="BK2022" s="1"/>
      <c r="BO2022" s="6"/>
      <c r="BP2022" s="6"/>
      <c r="BQ2022" s="6"/>
      <c r="BR2022" s="6"/>
      <c r="BS2022" s="6"/>
      <c r="BT2022" s="6"/>
      <c r="BU2022" s="6"/>
      <c r="BV2022" s="6"/>
      <c r="BW2022" s="6"/>
      <c r="BX2022" s="6"/>
      <c r="BY2022" s="6"/>
      <c r="BZ2022" s="6"/>
      <c r="CE2022" s="1" t="s">
        <v>4256</v>
      </c>
      <c r="CF2022" s="1" t="s">
        <v>4258</v>
      </c>
    </row>
    <row r="2023" spans="63:84" ht="15" customHeight="1">
      <c r="BK2023" s="1"/>
      <c r="BO2023" s="6"/>
      <c r="BP2023" s="6"/>
      <c r="BQ2023" s="6"/>
      <c r="BR2023" s="6"/>
      <c r="BS2023" s="6"/>
      <c r="BT2023" s="6"/>
      <c r="BU2023" s="6"/>
      <c r="BV2023" s="6"/>
      <c r="BW2023" s="6"/>
      <c r="BX2023" s="6"/>
      <c r="BY2023" s="6"/>
      <c r="BZ2023" s="6"/>
      <c r="CE2023" s="1" t="s">
        <v>4257</v>
      </c>
      <c r="CF2023" s="1" t="s">
        <v>4259</v>
      </c>
    </row>
    <row r="2024" spans="63:84" ht="15" customHeight="1">
      <c r="BK2024" s="1"/>
      <c r="BO2024" s="6"/>
      <c r="BP2024" s="6"/>
      <c r="BQ2024" s="6"/>
      <c r="BR2024" s="6"/>
      <c r="BS2024" s="6"/>
      <c r="BT2024" s="6"/>
      <c r="BU2024" s="6"/>
      <c r="BV2024" s="6"/>
      <c r="BW2024" s="6"/>
      <c r="BX2024" s="6"/>
      <c r="BY2024" s="6"/>
      <c r="BZ2024" s="6"/>
      <c r="CE2024" s="1" t="s">
        <v>4258</v>
      </c>
      <c r="CF2024" s="1" t="s">
        <v>4260</v>
      </c>
    </row>
    <row r="2025" spans="63:84" ht="15" customHeight="1">
      <c r="BK2025" s="1"/>
      <c r="BO2025" s="6"/>
      <c r="BP2025" s="6"/>
      <c r="BQ2025" s="6"/>
      <c r="BR2025" s="6"/>
      <c r="BS2025" s="6"/>
      <c r="BT2025" s="6"/>
      <c r="BU2025" s="6"/>
      <c r="BV2025" s="6"/>
      <c r="BW2025" s="6"/>
      <c r="BX2025" s="6"/>
      <c r="BY2025" s="6"/>
      <c r="BZ2025" s="6"/>
      <c r="CE2025" s="1" t="s">
        <v>4259</v>
      </c>
      <c r="CF2025" s="1" t="s">
        <v>4261</v>
      </c>
    </row>
    <row r="2026" spans="63:84" ht="15" customHeight="1">
      <c r="BK2026" s="1"/>
      <c r="BO2026" s="6"/>
      <c r="BP2026" s="6"/>
      <c r="BQ2026" s="6"/>
      <c r="BR2026" s="6"/>
      <c r="BS2026" s="6"/>
      <c r="BT2026" s="6"/>
      <c r="BU2026" s="6"/>
      <c r="BV2026" s="6"/>
      <c r="BW2026" s="6"/>
      <c r="BX2026" s="6"/>
      <c r="BY2026" s="6"/>
      <c r="BZ2026" s="6"/>
      <c r="CE2026" s="1" t="s">
        <v>4260</v>
      </c>
      <c r="CF2026" s="1" t="s">
        <v>4262</v>
      </c>
    </row>
    <row r="2027" spans="63:84" ht="15" customHeight="1">
      <c r="BK2027" s="1"/>
      <c r="BO2027" s="6"/>
      <c r="BP2027" s="6"/>
      <c r="BQ2027" s="6"/>
      <c r="BR2027" s="6"/>
      <c r="BS2027" s="6"/>
      <c r="BT2027" s="6"/>
      <c r="BU2027" s="6"/>
      <c r="BV2027" s="6"/>
      <c r="BW2027" s="6"/>
      <c r="BX2027" s="6"/>
      <c r="BY2027" s="6"/>
      <c r="BZ2027" s="6"/>
      <c r="CE2027" s="1" t="s">
        <v>4261</v>
      </c>
      <c r="CF2027" s="1" t="s">
        <v>4263</v>
      </c>
    </row>
    <row r="2028" spans="63:84" ht="15" customHeight="1">
      <c r="BK2028" s="1"/>
      <c r="BO2028" s="6"/>
      <c r="BP2028" s="6"/>
      <c r="BQ2028" s="6"/>
      <c r="BR2028" s="6"/>
      <c r="BS2028" s="6"/>
      <c r="BT2028" s="6"/>
      <c r="BU2028" s="6"/>
      <c r="BV2028" s="6"/>
      <c r="BW2028" s="6"/>
      <c r="BX2028" s="6"/>
      <c r="BY2028" s="6"/>
      <c r="BZ2028" s="6"/>
      <c r="CE2028" s="1" t="s">
        <v>4262</v>
      </c>
      <c r="CF2028" s="1" t="s">
        <v>4264</v>
      </c>
    </row>
    <row r="2029" spans="63:84" ht="15" customHeight="1">
      <c r="BK2029" s="1"/>
      <c r="BO2029" s="6"/>
      <c r="BP2029" s="6"/>
      <c r="BQ2029" s="6"/>
      <c r="BR2029" s="6"/>
      <c r="BS2029" s="6"/>
      <c r="BT2029" s="6"/>
      <c r="BU2029" s="6"/>
      <c r="BV2029" s="6"/>
      <c r="BW2029" s="6"/>
      <c r="BX2029" s="6"/>
      <c r="BY2029" s="6"/>
      <c r="BZ2029" s="6"/>
      <c r="CE2029" s="1" t="s">
        <v>4263</v>
      </c>
      <c r="CF2029" s="1" t="s">
        <v>4265</v>
      </c>
    </row>
    <row r="2030" spans="63:84" ht="15" customHeight="1">
      <c r="BK2030" s="1"/>
      <c r="BO2030" s="6"/>
      <c r="BP2030" s="6"/>
      <c r="BQ2030" s="6"/>
      <c r="BR2030" s="6"/>
      <c r="BS2030" s="6"/>
      <c r="BT2030" s="6"/>
      <c r="BU2030" s="6"/>
      <c r="BV2030" s="6"/>
      <c r="BW2030" s="6"/>
      <c r="BX2030" s="6"/>
      <c r="BY2030" s="6"/>
      <c r="BZ2030" s="6"/>
      <c r="CE2030" s="1" t="s">
        <v>4264</v>
      </c>
      <c r="CF2030" s="1" t="s">
        <v>4266</v>
      </c>
    </row>
    <row r="2031" spans="63:84" ht="15" customHeight="1">
      <c r="BK2031" s="1"/>
      <c r="BO2031" s="6"/>
      <c r="BP2031" s="6"/>
      <c r="BQ2031" s="6"/>
      <c r="BR2031" s="6"/>
      <c r="BS2031" s="6"/>
      <c r="BT2031" s="6"/>
      <c r="BU2031" s="6"/>
      <c r="BV2031" s="6"/>
      <c r="BW2031" s="6"/>
      <c r="BX2031" s="6"/>
      <c r="BY2031" s="6"/>
      <c r="BZ2031" s="6"/>
      <c r="CE2031" s="1" t="s">
        <v>4265</v>
      </c>
      <c r="CF2031" s="1" t="s">
        <v>4267</v>
      </c>
    </row>
    <row r="2032" spans="63:84" ht="15" customHeight="1">
      <c r="BK2032" s="1"/>
      <c r="BO2032" s="6"/>
      <c r="BP2032" s="6"/>
      <c r="BQ2032" s="6"/>
      <c r="BR2032" s="6"/>
      <c r="BS2032" s="6"/>
      <c r="BT2032" s="6"/>
      <c r="BU2032" s="6"/>
      <c r="BV2032" s="6"/>
      <c r="BW2032" s="6"/>
      <c r="BX2032" s="6"/>
      <c r="BY2032" s="6"/>
      <c r="BZ2032" s="6"/>
      <c r="CE2032" s="1" t="s">
        <v>4266</v>
      </c>
      <c r="CF2032" s="1" t="s">
        <v>4268</v>
      </c>
    </row>
    <row r="2033" spans="63:84" ht="15" customHeight="1">
      <c r="BK2033" s="1"/>
      <c r="BO2033" s="6"/>
      <c r="BP2033" s="6"/>
      <c r="BQ2033" s="6"/>
      <c r="BR2033" s="6"/>
      <c r="BS2033" s="6"/>
      <c r="BT2033" s="6"/>
      <c r="BU2033" s="6"/>
      <c r="BV2033" s="6"/>
      <c r="BW2033" s="6"/>
      <c r="BX2033" s="6"/>
      <c r="BY2033" s="6"/>
      <c r="BZ2033" s="6"/>
      <c r="CE2033" s="1" t="s">
        <v>4267</v>
      </c>
      <c r="CF2033" s="1" t="s">
        <v>4269</v>
      </c>
    </row>
    <row r="2034" spans="63:84" ht="15" customHeight="1">
      <c r="BK2034" s="1"/>
      <c r="BO2034" s="6"/>
      <c r="BP2034" s="6"/>
      <c r="BQ2034" s="6"/>
      <c r="BR2034" s="6"/>
      <c r="BS2034" s="6"/>
      <c r="BT2034" s="6"/>
      <c r="BU2034" s="6"/>
      <c r="BV2034" s="6"/>
      <c r="BW2034" s="6"/>
      <c r="BX2034" s="6"/>
      <c r="BY2034" s="6"/>
      <c r="BZ2034" s="6"/>
      <c r="CE2034" s="1" t="s">
        <v>4268</v>
      </c>
      <c r="CF2034" s="1" t="s">
        <v>4270</v>
      </c>
    </row>
    <row r="2035" spans="63:84" ht="15" customHeight="1">
      <c r="BK2035" s="1"/>
      <c r="BO2035" s="6"/>
      <c r="BP2035" s="6"/>
      <c r="BQ2035" s="6"/>
      <c r="BR2035" s="6"/>
      <c r="BS2035" s="6"/>
      <c r="BT2035" s="6"/>
      <c r="BU2035" s="6"/>
      <c r="BV2035" s="6"/>
      <c r="BW2035" s="6"/>
      <c r="BX2035" s="6"/>
      <c r="BY2035" s="6"/>
      <c r="BZ2035" s="6"/>
      <c r="CE2035" s="1" t="s">
        <v>4269</v>
      </c>
      <c r="CF2035" s="1" t="s">
        <v>4271</v>
      </c>
    </row>
    <row r="2036" spans="63:84" ht="15" customHeight="1">
      <c r="BK2036" s="1"/>
      <c r="BO2036" s="6"/>
      <c r="BP2036" s="6"/>
      <c r="BQ2036" s="6"/>
      <c r="BR2036" s="6"/>
      <c r="BS2036" s="6"/>
      <c r="BT2036" s="6"/>
      <c r="BU2036" s="6"/>
      <c r="BV2036" s="6"/>
      <c r="BW2036" s="6"/>
      <c r="BX2036" s="6"/>
      <c r="BY2036" s="6"/>
      <c r="BZ2036" s="6"/>
      <c r="CE2036" s="1" t="s">
        <v>4270</v>
      </c>
      <c r="CF2036" s="1" t="s">
        <v>543</v>
      </c>
    </row>
    <row r="2037" spans="63:84" ht="15" customHeight="1">
      <c r="BK2037" s="1"/>
      <c r="BO2037" s="6"/>
      <c r="BP2037" s="6"/>
      <c r="BQ2037" s="6"/>
      <c r="BR2037" s="6"/>
      <c r="BS2037" s="6"/>
      <c r="BT2037" s="6"/>
      <c r="BU2037" s="6"/>
      <c r="BV2037" s="6"/>
      <c r="BW2037" s="6"/>
      <c r="BX2037" s="6"/>
      <c r="BY2037" s="6"/>
      <c r="BZ2037" s="6"/>
      <c r="CE2037" s="1" t="s">
        <v>4271</v>
      </c>
      <c r="CF2037" s="1" t="s">
        <v>626</v>
      </c>
    </row>
    <row r="2038" spans="63:84" ht="15" customHeight="1">
      <c r="BK2038" s="1"/>
      <c r="BO2038" s="6"/>
      <c r="BP2038" s="6"/>
      <c r="BQ2038" s="6"/>
      <c r="BR2038" s="6"/>
      <c r="BS2038" s="6"/>
      <c r="BT2038" s="6"/>
      <c r="BU2038" s="6"/>
      <c r="BV2038" s="6"/>
      <c r="BW2038" s="6"/>
      <c r="BX2038" s="6"/>
      <c r="BY2038" s="6"/>
      <c r="BZ2038" s="6"/>
      <c r="CE2038" s="1" t="s">
        <v>543</v>
      </c>
      <c r="CF2038" s="1" t="s">
        <v>4272</v>
      </c>
    </row>
    <row r="2039" spans="63:84" ht="15" customHeight="1">
      <c r="BK2039" s="1"/>
      <c r="BO2039" s="6"/>
      <c r="BP2039" s="6"/>
      <c r="BQ2039" s="6"/>
      <c r="BR2039" s="6"/>
      <c r="BS2039" s="6"/>
      <c r="BT2039" s="6"/>
      <c r="BU2039" s="6"/>
      <c r="BV2039" s="6"/>
      <c r="BW2039" s="6"/>
      <c r="BX2039" s="6"/>
      <c r="BY2039" s="6"/>
      <c r="BZ2039" s="6"/>
      <c r="CE2039" s="1" t="s">
        <v>626</v>
      </c>
      <c r="CF2039" s="1" t="s">
        <v>4273</v>
      </c>
    </row>
    <row r="2040" spans="63:84" ht="15" customHeight="1">
      <c r="BK2040" s="1"/>
      <c r="BO2040" s="6"/>
      <c r="BP2040" s="6"/>
      <c r="BQ2040" s="6"/>
      <c r="BR2040" s="6"/>
      <c r="BS2040" s="6"/>
      <c r="BT2040" s="6"/>
      <c r="BU2040" s="6"/>
      <c r="BV2040" s="6"/>
      <c r="BW2040" s="6"/>
      <c r="BX2040" s="6"/>
      <c r="BY2040" s="6"/>
      <c r="BZ2040" s="6"/>
      <c r="CE2040" s="1" t="s">
        <v>4272</v>
      </c>
      <c r="CF2040" s="1" t="s">
        <v>4274</v>
      </c>
    </row>
    <row r="2041" spans="63:84" ht="15" customHeight="1">
      <c r="BK2041" s="1"/>
      <c r="BO2041" s="6"/>
      <c r="BP2041" s="6"/>
      <c r="BQ2041" s="6"/>
      <c r="BR2041" s="6"/>
      <c r="BS2041" s="6"/>
      <c r="BT2041" s="6"/>
      <c r="BU2041" s="6"/>
      <c r="BV2041" s="6"/>
      <c r="BW2041" s="6"/>
      <c r="BX2041" s="6"/>
      <c r="BY2041" s="6"/>
      <c r="BZ2041" s="6"/>
      <c r="CE2041" s="1" t="s">
        <v>4273</v>
      </c>
      <c r="CF2041" s="1" t="s">
        <v>4275</v>
      </c>
    </row>
    <row r="2042" spans="63:84" ht="15" customHeight="1">
      <c r="BK2042" s="1"/>
      <c r="BO2042" s="6"/>
      <c r="BP2042" s="6"/>
      <c r="BQ2042" s="6"/>
      <c r="BR2042" s="6"/>
      <c r="BS2042" s="6"/>
      <c r="BT2042" s="6"/>
      <c r="BU2042" s="6"/>
      <c r="BV2042" s="6"/>
      <c r="BW2042" s="6"/>
      <c r="BX2042" s="6"/>
      <c r="BY2042" s="6"/>
      <c r="BZ2042" s="6"/>
      <c r="CE2042" s="1" t="s">
        <v>4274</v>
      </c>
      <c r="CF2042" s="1" t="s">
        <v>4276</v>
      </c>
    </row>
    <row r="2043" spans="63:84" ht="15" customHeight="1">
      <c r="BK2043" s="1"/>
      <c r="BO2043" s="6"/>
      <c r="BP2043" s="6"/>
      <c r="BQ2043" s="6"/>
      <c r="BR2043" s="6"/>
      <c r="BS2043" s="6"/>
      <c r="BT2043" s="6"/>
      <c r="BU2043" s="6"/>
      <c r="BV2043" s="6"/>
      <c r="BW2043" s="6"/>
      <c r="BX2043" s="6"/>
      <c r="BY2043" s="6"/>
      <c r="BZ2043" s="6"/>
      <c r="CE2043" s="1" t="s">
        <v>4275</v>
      </c>
      <c r="CF2043" s="1" t="s">
        <v>4277</v>
      </c>
    </row>
    <row r="2044" spans="63:84" ht="15" customHeight="1">
      <c r="BK2044" s="1"/>
      <c r="BO2044" s="6"/>
      <c r="BP2044" s="6"/>
      <c r="BQ2044" s="6"/>
      <c r="BR2044" s="6"/>
      <c r="BS2044" s="6"/>
      <c r="BT2044" s="6"/>
      <c r="BU2044" s="6"/>
      <c r="BV2044" s="6"/>
      <c r="BW2044" s="6"/>
      <c r="BX2044" s="6"/>
      <c r="BY2044" s="6"/>
      <c r="BZ2044" s="6"/>
      <c r="CE2044" s="1" t="s">
        <v>4276</v>
      </c>
      <c r="CF2044" s="1" t="s">
        <v>4278</v>
      </c>
    </row>
    <row r="2045" spans="63:84" ht="15" customHeight="1">
      <c r="BK2045" s="1"/>
      <c r="BO2045" s="6"/>
      <c r="BP2045" s="6"/>
      <c r="BQ2045" s="6"/>
      <c r="BR2045" s="6"/>
      <c r="BS2045" s="6"/>
      <c r="BT2045" s="6"/>
      <c r="BU2045" s="6"/>
      <c r="BV2045" s="6"/>
      <c r="BW2045" s="6"/>
      <c r="BX2045" s="6"/>
      <c r="BY2045" s="6"/>
      <c r="BZ2045" s="6"/>
      <c r="CE2045" s="1" t="s">
        <v>4277</v>
      </c>
      <c r="CF2045" s="1" t="s">
        <v>4279</v>
      </c>
    </row>
    <row r="2046" spans="63:84" ht="15" customHeight="1">
      <c r="BK2046" s="1"/>
      <c r="BO2046" s="6"/>
      <c r="BP2046" s="6"/>
      <c r="BQ2046" s="6"/>
      <c r="BR2046" s="6"/>
      <c r="BS2046" s="6"/>
      <c r="BT2046" s="6"/>
      <c r="BU2046" s="6"/>
      <c r="BV2046" s="6"/>
      <c r="BW2046" s="6"/>
      <c r="BX2046" s="6"/>
      <c r="BY2046" s="6"/>
      <c r="BZ2046" s="6"/>
      <c r="CE2046" s="1" t="s">
        <v>4278</v>
      </c>
      <c r="CF2046" s="1" t="s">
        <v>4280</v>
      </c>
    </row>
    <row r="2047" spans="63:84" ht="15" customHeight="1">
      <c r="BK2047" s="1"/>
      <c r="BO2047" s="6"/>
      <c r="BP2047" s="6"/>
      <c r="BQ2047" s="6"/>
      <c r="BR2047" s="6"/>
      <c r="BS2047" s="6"/>
      <c r="BT2047" s="6"/>
      <c r="BU2047" s="6"/>
      <c r="BV2047" s="6"/>
      <c r="BW2047" s="6"/>
      <c r="BX2047" s="6"/>
      <c r="BY2047" s="6"/>
      <c r="BZ2047" s="6"/>
      <c r="CE2047" s="1" t="s">
        <v>4279</v>
      </c>
      <c r="CF2047" s="1" t="s">
        <v>4281</v>
      </c>
    </row>
    <row r="2048" spans="63:84" ht="15" customHeight="1">
      <c r="BK2048" s="1"/>
      <c r="BO2048" s="6"/>
      <c r="BP2048" s="6"/>
      <c r="BQ2048" s="6"/>
      <c r="BR2048" s="6"/>
      <c r="BS2048" s="6"/>
      <c r="BT2048" s="6"/>
      <c r="BU2048" s="6"/>
      <c r="BV2048" s="6"/>
      <c r="BW2048" s="6"/>
      <c r="BX2048" s="6"/>
      <c r="BY2048" s="6"/>
      <c r="BZ2048" s="6"/>
      <c r="CE2048" s="1" t="s">
        <v>4280</v>
      </c>
      <c r="CF2048" s="1" t="s">
        <v>4282</v>
      </c>
    </row>
    <row r="2049" spans="63:84" ht="15" customHeight="1">
      <c r="BK2049" s="1"/>
      <c r="BO2049" s="6"/>
      <c r="BP2049" s="6"/>
      <c r="BQ2049" s="6"/>
      <c r="BR2049" s="6"/>
      <c r="BS2049" s="6"/>
      <c r="BT2049" s="6"/>
      <c r="BU2049" s="6"/>
      <c r="BV2049" s="6"/>
      <c r="BW2049" s="6"/>
      <c r="BX2049" s="6"/>
      <c r="BY2049" s="6"/>
      <c r="BZ2049" s="6"/>
      <c r="CE2049" s="1" t="s">
        <v>4281</v>
      </c>
      <c r="CF2049" s="1" t="s">
        <v>4283</v>
      </c>
    </row>
    <row r="2050" spans="63:84" ht="15" customHeight="1">
      <c r="BK2050" s="1"/>
      <c r="BO2050" s="6"/>
      <c r="BP2050" s="6"/>
      <c r="BQ2050" s="6"/>
      <c r="BR2050" s="6"/>
      <c r="BS2050" s="6"/>
      <c r="BT2050" s="6"/>
      <c r="BU2050" s="6"/>
      <c r="BV2050" s="6"/>
      <c r="BW2050" s="6"/>
      <c r="BX2050" s="6"/>
      <c r="BY2050" s="6"/>
      <c r="BZ2050" s="6"/>
      <c r="CE2050" s="1" t="s">
        <v>4282</v>
      </c>
      <c r="CF2050" s="1" t="s">
        <v>4284</v>
      </c>
    </row>
    <row r="2051" spans="63:84" ht="15" customHeight="1">
      <c r="BK2051" s="1"/>
      <c r="BO2051" s="6"/>
      <c r="BP2051" s="6"/>
      <c r="BQ2051" s="6"/>
      <c r="BR2051" s="6"/>
      <c r="BS2051" s="6"/>
      <c r="BT2051" s="6"/>
      <c r="BU2051" s="6"/>
      <c r="BV2051" s="6"/>
      <c r="BW2051" s="6"/>
      <c r="BX2051" s="6"/>
      <c r="BY2051" s="6"/>
      <c r="BZ2051" s="6"/>
      <c r="CE2051" s="1" t="s">
        <v>4283</v>
      </c>
      <c r="CF2051" s="1" t="s">
        <v>4285</v>
      </c>
    </row>
    <row r="2052" spans="63:84" ht="18.75" customHeight="1">
      <c r="BK2052" s="1"/>
      <c r="BO2052" s="6"/>
      <c r="BP2052" s="6"/>
      <c r="BQ2052" s="6"/>
      <c r="BR2052" s="6"/>
      <c r="BS2052" s="6"/>
      <c r="BT2052" s="6"/>
      <c r="BU2052" s="6"/>
      <c r="BV2052" s="6"/>
      <c r="BW2052" s="6"/>
      <c r="BX2052" s="6"/>
      <c r="BY2052" s="6"/>
      <c r="BZ2052" s="6"/>
      <c r="CE2052" s="1" t="s">
        <v>4284</v>
      </c>
      <c r="CF2052" s="1" t="s">
        <v>4286</v>
      </c>
    </row>
    <row r="2053" spans="63:84" ht="18.75" customHeight="1">
      <c r="BK2053" s="1"/>
      <c r="BO2053" s="6"/>
      <c r="BP2053" s="6"/>
      <c r="BQ2053" s="6"/>
      <c r="BR2053" s="6"/>
      <c r="BS2053" s="6"/>
      <c r="BT2053" s="6"/>
      <c r="BU2053" s="6"/>
      <c r="BV2053" s="6"/>
      <c r="BW2053" s="6"/>
      <c r="BX2053" s="6"/>
      <c r="BY2053" s="6"/>
      <c r="BZ2053" s="6"/>
      <c r="CE2053" s="1" t="s">
        <v>4285</v>
      </c>
      <c r="CF2053" s="1" t="s">
        <v>4287</v>
      </c>
    </row>
    <row r="2054" spans="63:84" ht="18.75" customHeight="1">
      <c r="BK2054" s="1"/>
      <c r="BO2054" s="6"/>
      <c r="BP2054" s="6"/>
      <c r="BQ2054" s="6"/>
      <c r="BR2054" s="6"/>
      <c r="BS2054" s="6"/>
      <c r="BT2054" s="6"/>
      <c r="BU2054" s="6"/>
      <c r="BV2054" s="6"/>
      <c r="BW2054" s="6"/>
      <c r="BX2054" s="6"/>
      <c r="BY2054" s="6"/>
      <c r="BZ2054" s="6"/>
      <c r="CE2054" s="1" t="s">
        <v>4286</v>
      </c>
      <c r="CF2054" s="1" t="s">
        <v>4288</v>
      </c>
    </row>
    <row r="2055" spans="63:84" ht="18.75" customHeight="1">
      <c r="BK2055" s="1"/>
      <c r="BO2055" s="6"/>
      <c r="BP2055" s="6"/>
      <c r="BQ2055" s="6"/>
      <c r="BR2055" s="6"/>
      <c r="BS2055" s="6"/>
      <c r="BT2055" s="6"/>
      <c r="BU2055" s="6"/>
      <c r="BV2055" s="6"/>
      <c r="BW2055" s="6"/>
      <c r="BX2055" s="6"/>
      <c r="BY2055" s="6"/>
      <c r="BZ2055" s="6"/>
      <c r="CE2055" s="1" t="s">
        <v>4287</v>
      </c>
      <c r="CF2055" s="1" t="s">
        <v>4289</v>
      </c>
    </row>
    <row r="2056" spans="63:84" ht="18.75" customHeight="1">
      <c r="BK2056" s="1"/>
      <c r="BO2056" s="6"/>
      <c r="BP2056" s="6"/>
      <c r="BQ2056" s="6"/>
      <c r="BR2056" s="6"/>
      <c r="BS2056" s="6"/>
      <c r="BT2056" s="6"/>
      <c r="BU2056" s="6"/>
      <c r="BV2056" s="6"/>
      <c r="BW2056" s="6"/>
      <c r="BX2056" s="6"/>
      <c r="BY2056" s="6"/>
      <c r="BZ2056" s="6"/>
      <c r="CE2056" s="1" t="s">
        <v>4288</v>
      </c>
      <c r="CF2056" s="1" t="s">
        <v>4290</v>
      </c>
    </row>
    <row r="2057" spans="63:84" ht="18.75" customHeight="1">
      <c r="BK2057" s="1"/>
      <c r="BO2057" s="6"/>
      <c r="BP2057" s="6"/>
      <c r="BQ2057" s="6"/>
      <c r="BR2057" s="6"/>
      <c r="BS2057" s="6"/>
      <c r="BT2057" s="6"/>
      <c r="BU2057" s="6"/>
      <c r="BV2057" s="6"/>
      <c r="BW2057" s="6"/>
      <c r="BX2057" s="6"/>
      <c r="BY2057" s="6"/>
      <c r="BZ2057" s="6"/>
      <c r="CE2057" s="1" t="s">
        <v>4289</v>
      </c>
      <c r="CF2057" s="1" t="s">
        <v>4291</v>
      </c>
    </row>
    <row r="2058" spans="63:84" ht="18.75" customHeight="1">
      <c r="BK2058" s="1"/>
      <c r="BO2058" s="6"/>
      <c r="BP2058" s="6"/>
      <c r="BQ2058" s="6"/>
      <c r="BR2058" s="6"/>
      <c r="BS2058" s="6"/>
      <c r="BT2058" s="6"/>
      <c r="BU2058" s="6"/>
      <c r="BV2058" s="6"/>
      <c r="BW2058" s="6"/>
      <c r="BX2058" s="6"/>
      <c r="BY2058" s="6"/>
      <c r="BZ2058" s="6"/>
      <c r="CE2058" s="1" t="s">
        <v>4290</v>
      </c>
      <c r="CF2058" s="1" t="s">
        <v>4292</v>
      </c>
    </row>
    <row r="2059" spans="63:84" ht="18.75" customHeight="1">
      <c r="BK2059" s="1"/>
      <c r="BO2059" s="6"/>
      <c r="BP2059" s="6"/>
      <c r="BQ2059" s="6"/>
      <c r="BR2059" s="6"/>
      <c r="BS2059" s="6"/>
      <c r="BT2059" s="6"/>
      <c r="BU2059" s="6"/>
      <c r="BV2059" s="6"/>
      <c r="BW2059" s="6"/>
      <c r="BX2059" s="6"/>
      <c r="BY2059" s="6"/>
      <c r="BZ2059" s="6"/>
      <c r="CE2059" s="1" t="s">
        <v>4291</v>
      </c>
      <c r="CF2059" s="1" t="s">
        <v>4293</v>
      </c>
    </row>
    <row r="2060" spans="63:84" ht="18.75" customHeight="1">
      <c r="BK2060" s="1"/>
      <c r="BO2060" s="6"/>
      <c r="BP2060" s="6"/>
      <c r="BQ2060" s="6"/>
      <c r="BR2060" s="6"/>
      <c r="BS2060" s="6"/>
      <c r="BT2060" s="6"/>
      <c r="BU2060" s="6"/>
      <c r="BV2060" s="6"/>
      <c r="BW2060" s="6"/>
      <c r="BX2060" s="6"/>
      <c r="BY2060" s="6"/>
      <c r="BZ2060" s="6"/>
      <c r="CE2060" s="1" t="s">
        <v>4292</v>
      </c>
      <c r="CF2060" s="1" t="s">
        <v>4294</v>
      </c>
    </row>
    <row r="2061" spans="63:84" ht="18.75" customHeight="1">
      <c r="BK2061" s="1"/>
      <c r="BO2061" s="6"/>
      <c r="BP2061" s="6"/>
      <c r="BQ2061" s="6"/>
      <c r="BR2061" s="6"/>
      <c r="BS2061" s="6"/>
      <c r="BT2061" s="6"/>
      <c r="BU2061" s="6"/>
      <c r="BV2061" s="6"/>
      <c r="BW2061" s="6"/>
      <c r="BX2061" s="6"/>
      <c r="BY2061" s="6"/>
      <c r="BZ2061" s="6"/>
      <c r="CE2061" s="1" t="s">
        <v>4293</v>
      </c>
      <c r="CF2061" s="1" t="s">
        <v>4295</v>
      </c>
    </row>
    <row r="2062" spans="63:84" ht="18.75" customHeight="1">
      <c r="BK2062" s="1"/>
      <c r="BO2062" s="6"/>
      <c r="BP2062" s="6"/>
      <c r="BQ2062" s="6"/>
      <c r="BR2062" s="6"/>
      <c r="BS2062" s="6"/>
      <c r="BT2062" s="6"/>
      <c r="BU2062" s="6"/>
      <c r="BV2062" s="6"/>
      <c r="BW2062" s="6"/>
      <c r="BX2062" s="6"/>
      <c r="BY2062" s="6"/>
      <c r="BZ2062" s="6"/>
      <c r="CE2062" s="1" t="s">
        <v>4294</v>
      </c>
      <c r="CF2062" s="1" t="s">
        <v>4296</v>
      </c>
    </row>
    <row r="2063" spans="63:84" ht="18.75" customHeight="1">
      <c r="BK2063" s="1"/>
      <c r="BO2063" s="6"/>
      <c r="BP2063" s="6"/>
      <c r="BQ2063" s="6"/>
      <c r="BR2063" s="6"/>
      <c r="BS2063" s="6"/>
      <c r="BT2063" s="6"/>
      <c r="BU2063" s="6"/>
      <c r="BV2063" s="6"/>
      <c r="BW2063" s="6"/>
      <c r="BX2063" s="6"/>
      <c r="BY2063" s="6"/>
      <c r="BZ2063" s="6"/>
      <c r="CE2063" s="1" t="s">
        <v>4295</v>
      </c>
      <c r="CF2063" s="1" t="s">
        <v>4297</v>
      </c>
    </row>
    <row r="2064" spans="63:84" ht="18.75" customHeight="1">
      <c r="BK2064" s="1"/>
      <c r="BO2064" s="6"/>
      <c r="BP2064" s="6"/>
      <c r="BQ2064" s="6"/>
      <c r="BR2064" s="6"/>
      <c r="BS2064" s="6"/>
      <c r="BT2064" s="6"/>
      <c r="BU2064" s="6"/>
      <c r="BV2064" s="6"/>
      <c r="BW2064" s="6"/>
      <c r="BX2064" s="6"/>
      <c r="BY2064" s="6"/>
      <c r="BZ2064" s="6"/>
      <c r="CE2064" s="1" t="s">
        <v>4296</v>
      </c>
      <c r="CF2064" s="1" t="s">
        <v>4298</v>
      </c>
    </row>
    <row r="2065" spans="63:84" ht="18.75" customHeight="1">
      <c r="BK2065" s="1"/>
      <c r="BO2065" s="6"/>
      <c r="BP2065" s="6"/>
      <c r="BQ2065" s="6"/>
      <c r="BR2065" s="6"/>
      <c r="BS2065" s="6"/>
      <c r="BT2065" s="6"/>
      <c r="BU2065" s="6"/>
      <c r="BV2065" s="6"/>
      <c r="BW2065" s="6"/>
      <c r="BX2065" s="6"/>
      <c r="BY2065" s="6"/>
      <c r="BZ2065" s="6"/>
      <c r="CE2065" s="1" t="s">
        <v>4297</v>
      </c>
      <c r="CF2065" s="1" t="s">
        <v>4299</v>
      </c>
    </row>
    <row r="2066" spans="63:84" ht="18.75" customHeight="1">
      <c r="BK2066" s="1"/>
      <c r="BO2066" s="6"/>
      <c r="BP2066" s="6"/>
      <c r="BQ2066" s="6"/>
      <c r="BR2066" s="6"/>
      <c r="BS2066" s="6"/>
      <c r="BT2066" s="6"/>
      <c r="BU2066" s="6"/>
      <c r="BV2066" s="6"/>
      <c r="BW2066" s="6"/>
      <c r="BX2066" s="6"/>
      <c r="BY2066" s="6"/>
      <c r="BZ2066" s="6"/>
      <c r="CE2066" s="1" t="s">
        <v>4298</v>
      </c>
      <c r="CF2066" s="1" t="s">
        <v>4300</v>
      </c>
    </row>
    <row r="2067" spans="63:84" ht="18.75" customHeight="1">
      <c r="BK2067" s="1"/>
      <c r="BO2067" s="6"/>
      <c r="BP2067" s="6"/>
      <c r="BQ2067" s="6"/>
      <c r="BR2067" s="6"/>
      <c r="BS2067" s="6"/>
      <c r="BT2067" s="6"/>
      <c r="BU2067" s="6"/>
      <c r="BV2067" s="6"/>
      <c r="BW2067" s="6"/>
      <c r="BX2067" s="6"/>
      <c r="BY2067" s="6"/>
      <c r="BZ2067" s="6"/>
      <c r="CE2067" s="1" t="s">
        <v>4299</v>
      </c>
      <c r="CF2067" s="1" t="s">
        <v>4301</v>
      </c>
    </row>
    <row r="2068" spans="63:84" ht="18.75" customHeight="1">
      <c r="BK2068" s="1"/>
      <c r="BO2068" s="6"/>
      <c r="BP2068" s="6"/>
      <c r="BQ2068" s="6"/>
      <c r="BR2068" s="6"/>
      <c r="BS2068" s="6"/>
      <c r="BT2068" s="6"/>
      <c r="BU2068" s="6"/>
      <c r="BV2068" s="6"/>
      <c r="BW2068" s="6"/>
      <c r="BX2068" s="6"/>
      <c r="BY2068" s="6"/>
      <c r="BZ2068" s="6"/>
      <c r="CE2068" s="1" t="s">
        <v>4300</v>
      </c>
      <c r="CF2068" s="1" t="s">
        <v>4302</v>
      </c>
    </row>
    <row r="2069" spans="63:84" ht="18.75" customHeight="1">
      <c r="BK2069" s="1"/>
      <c r="BO2069" s="6"/>
      <c r="BP2069" s="6"/>
      <c r="BQ2069" s="6"/>
      <c r="BR2069" s="6"/>
      <c r="BS2069" s="6"/>
      <c r="BT2069" s="6"/>
      <c r="BU2069" s="6"/>
      <c r="BV2069" s="6"/>
      <c r="BW2069" s="6"/>
      <c r="BX2069" s="6"/>
      <c r="BY2069" s="6"/>
      <c r="BZ2069" s="6"/>
      <c r="CE2069" s="1" t="s">
        <v>4301</v>
      </c>
      <c r="CF2069" s="1" t="s">
        <v>4303</v>
      </c>
    </row>
    <row r="2070" spans="63:84" ht="18.75" customHeight="1">
      <c r="BK2070" s="1"/>
      <c r="BO2070" s="6"/>
      <c r="BP2070" s="6"/>
      <c r="BQ2070" s="6"/>
      <c r="BR2070" s="6"/>
      <c r="BS2070" s="6"/>
      <c r="BT2070" s="6"/>
      <c r="BU2070" s="6"/>
      <c r="BV2070" s="6"/>
      <c r="BW2070" s="6"/>
      <c r="BX2070" s="6"/>
      <c r="BY2070" s="6"/>
      <c r="BZ2070" s="6"/>
      <c r="CE2070" s="1" t="s">
        <v>4302</v>
      </c>
      <c r="CF2070" s="1" t="s">
        <v>4304</v>
      </c>
    </row>
    <row r="2071" spans="63:84" ht="18.75" customHeight="1">
      <c r="BK2071" s="1"/>
      <c r="BO2071" s="6"/>
      <c r="BP2071" s="6"/>
      <c r="BQ2071" s="6"/>
      <c r="BR2071" s="6"/>
      <c r="BS2071" s="6"/>
      <c r="BT2071" s="6"/>
      <c r="BU2071" s="6"/>
      <c r="BV2071" s="6"/>
      <c r="BW2071" s="6"/>
      <c r="BX2071" s="6"/>
      <c r="BY2071" s="6"/>
      <c r="BZ2071" s="6"/>
      <c r="CE2071" s="1" t="s">
        <v>4303</v>
      </c>
      <c r="CF2071" s="1" t="s">
        <v>4305</v>
      </c>
    </row>
    <row r="2072" spans="63:84" ht="18.75" customHeight="1">
      <c r="BK2072" s="1"/>
      <c r="BO2072" s="6"/>
      <c r="BP2072" s="6"/>
      <c r="BQ2072" s="6"/>
      <c r="BR2072" s="6"/>
      <c r="BS2072" s="6"/>
      <c r="BT2072" s="6"/>
      <c r="BU2072" s="6"/>
      <c r="BV2072" s="6"/>
      <c r="BW2072" s="6"/>
      <c r="BX2072" s="6"/>
      <c r="BY2072" s="6"/>
      <c r="BZ2072" s="6"/>
      <c r="CE2072" s="1" t="s">
        <v>4304</v>
      </c>
      <c r="CF2072" s="1" t="s">
        <v>4306</v>
      </c>
    </row>
    <row r="2073" spans="63:84" ht="18.75" customHeight="1">
      <c r="BK2073" s="1"/>
      <c r="BO2073" s="6"/>
      <c r="BP2073" s="6"/>
      <c r="BQ2073" s="6"/>
      <c r="BR2073" s="6"/>
      <c r="BS2073" s="6"/>
      <c r="BT2073" s="6"/>
      <c r="BU2073" s="6"/>
      <c r="BV2073" s="6"/>
      <c r="BW2073" s="6"/>
      <c r="BX2073" s="6"/>
      <c r="BY2073" s="6"/>
      <c r="BZ2073" s="6"/>
      <c r="CE2073" s="1" t="s">
        <v>4305</v>
      </c>
      <c r="CF2073" s="1" t="s">
        <v>4307</v>
      </c>
    </row>
    <row r="2074" spans="63:84" ht="18.75" customHeight="1">
      <c r="BK2074" s="1"/>
      <c r="BO2074" s="6"/>
      <c r="BP2074" s="6"/>
      <c r="BQ2074" s="6"/>
      <c r="BR2074" s="6"/>
      <c r="BS2074" s="6"/>
      <c r="BT2074" s="6"/>
      <c r="BU2074" s="6"/>
      <c r="BV2074" s="6"/>
      <c r="BW2074" s="6"/>
      <c r="BX2074" s="6"/>
      <c r="BY2074" s="6"/>
      <c r="BZ2074" s="6"/>
      <c r="CE2074" s="1" t="s">
        <v>4306</v>
      </c>
      <c r="CF2074" s="1" t="s">
        <v>4308</v>
      </c>
    </row>
    <row r="2075" spans="63:84" ht="18.75" customHeight="1">
      <c r="BK2075" s="1"/>
      <c r="BO2075" s="6"/>
      <c r="BP2075" s="6"/>
      <c r="BQ2075" s="6"/>
      <c r="BR2075" s="6"/>
      <c r="BS2075" s="6"/>
      <c r="BT2075" s="6"/>
      <c r="BU2075" s="6"/>
      <c r="BV2075" s="6"/>
      <c r="BW2075" s="6"/>
      <c r="BX2075" s="6"/>
      <c r="BY2075" s="6"/>
      <c r="BZ2075" s="6"/>
      <c r="CE2075" s="1" t="s">
        <v>4307</v>
      </c>
      <c r="CF2075" s="1" t="s">
        <v>4309</v>
      </c>
    </row>
    <row r="2076" spans="63:84" ht="18.75" customHeight="1">
      <c r="BK2076" s="1"/>
      <c r="BO2076" s="6"/>
      <c r="BP2076" s="6"/>
      <c r="BQ2076" s="6"/>
      <c r="BR2076" s="6"/>
      <c r="BS2076" s="6"/>
      <c r="BT2076" s="6"/>
      <c r="BU2076" s="6"/>
      <c r="BV2076" s="6"/>
      <c r="BW2076" s="6"/>
      <c r="BX2076" s="6"/>
      <c r="BY2076" s="6"/>
      <c r="BZ2076" s="6"/>
      <c r="CE2076" s="1" t="s">
        <v>4308</v>
      </c>
      <c r="CF2076" s="1" t="s">
        <v>4310</v>
      </c>
    </row>
    <row r="2077" spans="63:84" ht="18.75" customHeight="1">
      <c r="BK2077" s="1"/>
      <c r="BO2077" s="6"/>
      <c r="BP2077" s="6"/>
      <c r="BQ2077" s="6"/>
      <c r="BR2077" s="6"/>
      <c r="BS2077" s="6"/>
      <c r="BT2077" s="6"/>
      <c r="BU2077" s="6"/>
      <c r="BV2077" s="6"/>
      <c r="BW2077" s="6"/>
      <c r="BX2077" s="6"/>
      <c r="BY2077" s="6"/>
      <c r="BZ2077" s="6"/>
      <c r="CE2077" s="1" t="s">
        <v>4309</v>
      </c>
      <c r="CF2077" s="1" t="s">
        <v>4311</v>
      </c>
    </row>
    <row r="2078" spans="63:84" ht="18.75" customHeight="1">
      <c r="BK2078" s="1"/>
      <c r="BO2078" s="6"/>
      <c r="BP2078" s="6"/>
      <c r="BQ2078" s="6"/>
      <c r="BR2078" s="6"/>
      <c r="BS2078" s="6"/>
      <c r="BT2078" s="6"/>
      <c r="BU2078" s="6"/>
      <c r="BV2078" s="6"/>
      <c r="BW2078" s="6"/>
      <c r="BX2078" s="6"/>
      <c r="BY2078" s="6"/>
      <c r="BZ2078" s="6"/>
      <c r="CE2078" s="1" t="s">
        <v>4310</v>
      </c>
      <c r="CF2078" s="1" t="s">
        <v>4312</v>
      </c>
    </row>
    <row r="2079" spans="63:84" ht="18.75" customHeight="1">
      <c r="BK2079" s="1"/>
      <c r="BO2079" s="6"/>
      <c r="BP2079" s="6"/>
      <c r="BQ2079" s="6"/>
      <c r="BR2079" s="6"/>
      <c r="BS2079" s="6"/>
      <c r="BT2079" s="6"/>
      <c r="BU2079" s="6"/>
      <c r="BV2079" s="6"/>
      <c r="BW2079" s="6"/>
      <c r="BX2079" s="6"/>
      <c r="BY2079" s="6"/>
      <c r="BZ2079" s="6"/>
      <c r="CE2079" s="1" t="s">
        <v>4311</v>
      </c>
    </row>
    <row r="2080" spans="63:84" ht="18.75" customHeight="1">
      <c r="BK2080" s="1"/>
      <c r="BO2080" s="6"/>
      <c r="BP2080" s="6"/>
      <c r="BQ2080" s="6"/>
      <c r="BR2080" s="6"/>
      <c r="BS2080" s="6"/>
      <c r="BT2080" s="6"/>
      <c r="BU2080" s="6"/>
      <c r="BV2080" s="6"/>
      <c r="BW2080" s="6"/>
      <c r="BX2080" s="6"/>
      <c r="BY2080" s="6"/>
      <c r="BZ2080" s="6"/>
      <c r="CE2080" s="1" t="s">
        <v>4312</v>
      </c>
    </row>
    <row r="2081" spans="63:78" ht="18.75" customHeight="1">
      <c r="BK2081" s="1"/>
      <c r="BO2081" s="6"/>
      <c r="BP2081" s="6"/>
      <c r="BQ2081" s="6"/>
      <c r="BR2081" s="6"/>
      <c r="BS2081" s="6"/>
      <c r="BT2081" s="6"/>
      <c r="BU2081" s="6"/>
      <c r="BV2081" s="6"/>
      <c r="BW2081" s="6"/>
      <c r="BX2081" s="6"/>
      <c r="BY2081" s="6"/>
      <c r="BZ2081" s="6"/>
    </row>
    <row r="2082" spans="63:78" ht="18.75" customHeight="1">
      <c r="BK2082" s="1"/>
      <c r="BO2082" s="6"/>
      <c r="BP2082" s="6"/>
      <c r="BQ2082" s="6"/>
      <c r="BR2082" s="6"/>
      <c r="BS2082" s="6"/>
      <c r="BT2082" s="6"/>
      <c r="BU2082" s="6"/>
      <c r="BV2082" s="6"/>
      <c r="BW2082" s="6"/>
      <c r="BX2082" s="6"/>
      <c r="BY2082" s="6"/>
      <c r="BZ2082" s="6"/>
    </row>
    <row r="2083" spans="63:78" ht="18.75" customHeight="1">
      <c r="BK2083" s="1"/>
      <c r="BO2083" s="6"/>
      <c r="BP2083" s="6"/>
      <c r="BQ2083" s="6"/>
      <c r="BR2083" s="6"/>
      <c r="BS2083" s="6"/>
      <c r="BT2083" s="6"/>
      <c r="BU2083" s="6"/>
      <c r="BV2083" s="6"/>
      <c r="BW2083" s="6"/>
      <c r="BX2083" s="6"/>
      <c r="BY2083" s="6"/>
      <c r="BZ2083" s="6"/>
    </row>
    <row r="2084" spans="63:78" ht="18.75" customHeight="1">
      <c r="BK2084" s="1"/>
      <c r="BO2084" s="6"/>
      <c r="BP2084" s="6"/>
      <c r="BQ2084" s="6"/>
      <c r="BR2084" s="6"/>
      <c r="BS2084" s="6"/>
      <c r="BT2084" s="6"/>
      <c r="BU2084" s="6"/>
      <c r="BV2084" s="6"/>
      <c r="BW2084" s="6"/>
      <c r="BX2084" s="6"/>
      <c r="BY2084" s="6"/>
      <c r="BZ2084" s="6"/>
    </row>
    <row r="2085" spans="63:78" ht="18.75" customHeight="1">
      <c r="BK2085" s="1"/>
      <c r="BO2085" s="6"/>
      <c r="BP2085" s="6"/>
      <c r="BQ2085" s="6"/>
      <c r="BR2085" s="6"/>
      <c r="BS2085" s="6"/>
      <c r="BT2085" s="6"/>
      <c r="BU2085" s="6"/>
      <c r="BV2085" s="6"/>
      <c r="BW2085" s="6"/>
      <c r="BX2085" s="6"/>
      <c r="BY2085" s="6"/>
      <c r="BZ2085" s="6"/>
    </row>
    <row r="2086" spans="63:78" ht="18.75" customHeight="1">
      <c r="BK2086" s="1"/>
      <c r="BO2086" s="6"/>
      <c r="BP2086" s="6"/>
      <c r="BQ2086" s="6"/>
      <c r="BR2086" s="6"/>
      <c r="BS2086" s="6"/>
      <c r="BT2086" s="6"/>
      <c r="BU2086" s="6"/>
      <c r="BV2086" s="6"/>
      <c r="BW2086" s="6"/>
      <c r="BX2086" s="6"/>
      <c r="BY2086" s="6"/>
      <c r="BZ2086" s="6"/>
    </row>
    <row r="2087" spans="63:78" ht="18.75" customHeight="1">
      <c r="BK2087" s="1"/>
      <c r="BO2087" s="6"/>
      <c r="BP2087" s="6"/>
      <c r="BQ2087" s="6"/>
      <c r="BR2087" s="6"/>
      <c r="BS2087" s="6"/>
      <c r="BT2087" s="6"/>
      <c r="BU2087" s="6"/>
      <c r="BV2087" s="6"/>
      <c r="BW2087" s="6"/>
      <c r="BX2087" s="6"/>
      <c r="BY2087" s="6"/>
      <c r="BZ2087" s="6"/>
    </row>
    <row r="2088" spans="63:78" ht="18.75" customHeight="1">
      <c r="BK2088" s="1"/>
      <c r="BO2088" s="6"/>
      <c r="BP2088" s="6"/>
      <c r="BQ2088" s="6"/>
      <c r="BR2088" s="6"/>
      <c r="BS2088" s="6"/>
      <c r="BT2088" s="6"/>
      <c r="BU2088" s="6"/>
      <c r="BV2088" s="6"/>
      <c r="BW2088" s="6"/>
      <c r="BX2088" s="6"/>
      <c r="BY2088" s="6"/>
      <c r="BZ2088" s="6"/>
    </row>
    <row r="2089" spans="63:78" ht="18.75" customHeight="1">
      <c r="BK2089" s="1"/>
      <c r="BO2089" s="6"/>
      <c r="BP2089" s="6"/>
      <c r="BQ2089" s="6"/>
      <c r="BR2089" s="6"/>
      <c r="BS2089" s="6"/>
      <c r="BT2089" s="6"/>
      <c r="BU2089" s="6"/>
      <c r="BV2089" s="6"/>
      <c r="BW2089" s="6"/>
      <c r="BX2089" s="6"/>
      <c r="BY2089" s="6"/>
      <c r="BZ2089" s="6"/>
    </row>
    <row r="2090" spans="63:78" ht="18.75" customHeight="1">
      <c r="BK2090" s="1"/>
      <c r="BO2090" s="6"/>
      <c r="BP2090" s="6"/>
      <c r="BQ2090" s="6"/>
      <c r="BR2090" s="6"/>
      <c r="BS2090" s="6"/>
      <c r="BT2090" s="6"/>
      <c r="BU2090" s="6"/>
      <c r="BV2090" s="6"/>
      <c r="BW2090" s="6"/>
      <c r="BX2090" s="6"/>
      <c r="BY2090" s="6"/>
      <c r="BZ2090" s="6"/>
    </row>
    <row r="2091" spans="63:78" ht="18.75" customHeight="1">
      <c r="BK2091" s="1"/>
      <c r="BO2091" s="6"/>
      <c r="BP2091" s="6"/>
      <c r="BQ2091" s="6"/>
      <c r="BR2091" s="6"/>
      <c r="BS2091" s="6"/>
      <c r="BT2091" s="6"/>
      <c r="BU2091" s="6"/>
      <c r="BV2091" s="6"/>
      <c r="BW2091" s="6"/>
      <c r="BX2091" s="6"/>
      <c r="BY2091" s="6"/>
      <c r="BZ2091" s="6"/>
    </row>
    <row r="2092" spans="63:78" ht="18.75" customHeight="1">
      <c r="BK2092" s="1"/>
      <c r="BO2092" s="6"/>
      <c r="BP2092" s="6"/>
      <c r="BQ2092" s="6"/>
      <c r="BR2092" s="6"/>
      <c r="BS2092" s="6"/>
      <c r="BT2092" s="6"/>
      <c r="BU2092" s="6"/>
      <c r="BV2092" s="6"/>
      <c r="BW2092" s="6"/>
      <c r="BX2092" s="6"/>
      <c r="BY2092" s="6"/>
      <c r="BZ2092" s="6"/>
    </row>
    <row r="2093" spans="63:78" ht="18.75" customHeight="1">
      <c r="BK2093" s="1"/>
      <c r="BO2093" s="6"/>
      <c r="BP2093" s="6"/>
      <c r="BQ2093" s="6"/>
      <c r="BR2093" s="6"/>
      <c r="BS2093" s="6"/>
      <c r="BT2093" s="6"/>
      <c r="BU2093" s="6"/>
      <c r="BV2093" s="6"/>
      <c r="BW2093" s="6"/>
      <c r="BX2093" s="6"/>
      <c r="BY2093" s="6"/>
      <c r="BZ2093" s="6"/>
    </row>
    <row r="2094" spans="63:78" ht="18.75" customHeight="1">
      <c r="BK2094" s="1"/>
      <c r="BO2094" s="6"/>
      <c r="BP2094" s="6"/>
      <c r="BQ2094" s="6"/>
      <c r="BR2094" s="6"/>
      <c r="BS2094" s="6"/>
      <c r="BT2094" s="6"/>
      <c r="BU2094" s="6"/>
      <c r="BV2094" s="6"/>
      <c r="BW2094" s="6"/>
      <c r="BX2094" s="6"/>
      <c r="BY2094" s="6"/>
      <c r="BZ2094" s="6"/>
    </row>
    <row r="2095" spans="63:78" ht="18.75" customHeight="1">
      <c r="BK2095" s="1"/>
      <c r="BO2095" s="6"/>
      <c r="BP2095" s="6"/>
      <c r="BQ2095" s="6"/>
      <c r="BR2095" s="6"/>
      <c r="BS2095" s="6"/>
      <c r="BT2095" s="6"/>
      <c r="BU2095" s="6"/>
      <c r="BV2095" s="6"/>
      <c r="BW2095" s="6"/>
      <c r="BX2095" s="6"/>
      <c r="BY2095" s="6"/>
      <c r="BZ2095" s="6"/>
    </row>
    <row r="2096" spans="63:78" ht="18.75" customHeight="1">
      <c r="BK2096" s="1"/>
      <c r="BO2096" s="6"/>
      <c r="BP2096" s="6"/>
      <c r="BQ2096" s="6"/>
      <c r="BR2096" s="6"/>
      <c r="BS2096" s="6"/>
      <c r="BT2096" s="6"/>
      <c r="BU2096" s="6"/>
      <c r="BV2096" s="6"/>
      <c r="BW2096" s="6"/>
      <c r="BX2096" s="6"/>
      <c r="BY2096" s="6"/>
      <c r="BZ2096" s="6"/>
    </row>
    <row r="2097" spans="63:78" ht="18.75" customHeight="1">
      <c r="BK2097" s="1"/>
      <c r="BO2097" s="6"/>
      <c r="BP2097" s="6"/>
      <c r="BQ2097" s="6"/>
      <c r="BR2097" s="6"/>
      <c r="BS2097" s="6"/>
      <c r="BT2097" s="6"/>
      <c r="BU2097" s="6"/>
      <c r="BV2097" s="6"/>
      <c r="BW2097" s="6"/>
      <c r="BX2097" s="6"/>
      <c r="BY2097" s="6"/>
      <c r="BZ2097" s="6"/>
    </row>
    <row r="2098" spans="63:78" ht="18.75" customHeight="1">
      <c r="BK2098" s="1"/>
      <c r="BO2098" s="6"/>
      <c r="BP2098" s="6"/>
      <c r="BQ2098" s="6"/>
      <c r="BR2098" s="6"/>
      <c r="BS2098" s="6"/>
      <c r="BT2098" s="6"/>
      <c r="BU2098" s="6"/>
      <c r="BV2098" s="6"/>
      <c r="BW2098" s="6"/>
      <c r="BX2098" s="6"/>
      <c r="BY2098" s="6"/>
      <c r="BZ2098" s="6"/>
    </row>
    <row r="2099" spans="63:78" ht="18.75" customHeight="1">
      <c r="BK2099" s="1"/>
      <c r="BO2099" s="6"/>
      <c r="BP2099" s="6"/>
      <c r="BQ2099" s="6"/>
      <c r="BR2099" s="6"/>
      <c r="BS2099" s="6"/>
      <c r="BT2099" s="6"/>
      <c r="BU2099" s="6"/>
      <c r="BV2099" s="6"/>
      <c r="BW2099" s="6"/>
      <c r="BX2099" s="6"/>
      <c r="BY2099" s="6"/>
      <c r="BZ2099" s="6"/>
    </row>
    <row r="2100" spans="63:78" ht="18.75" customHeight="1">
      <c r="BK2100" s="1"/>
      <c r="BO2100" s="6"/>
      <c r="BP2100" s="6"/>
      <c r="BQ2100" s="6"/>
      <c r="BR2100" s="6"/>
      <c r="BS2100" s="6"/>
      <c r="BT2100" s="6"/>
      <c r="BU2100" s="6"/>
      <c r="BV2100" s="6"/>
      <c r="BW2100" s="6"/>
      <c r="BX2100" s="6"/>
      <c r="BY2100" s="6"/>
      <c r="BZ2100" s="6"/>
    </row>
    <row r="2101" spans="63:78" ht="18.75" customHeight="1">
      <c r="BK2101" s="1"/>
      <c r="BO2101" s="6"/>
      <c r="BP2101" s="6"/>
      <c r="BQ2101" s="6"/>
      <c r="BR2101" s="6"/>
      <c r="BS2101" s="6"/>
      <c r="BT2101" s="6"/>
      <c r="BU2101" s="6"/>
      <c r="BV2101" s="6"/>
      <c r="BW2101" s="6"/>
      <c r="BX2101" s="6"/>
      <c r="BY2101" s="6"/>
      <c r="BZ2101" s="6"/>
    </row>
    <row r="2102" spans="63:78" ht="18.75" customHeight="1">
      <c r="BK2102" s="1"/>
      <c r="BO2102" s="6"/>
      <c r="BP2102" s="6"/>
      <c r="BQ2102" s="6"/>
      <c r="BR2102" s="6"/>
      <c r="BS2102" s="6"/>
      <c r="BT2102" s="6"/>
      <c r="BU2102" s="6"/>
      <c r="BV2102" s="6"/>
      <c r="BW2102" s="6"/>
      <c r="BX2102" s="6"/>
      <c r="BY2102" s="6"/>
      <c r="BZ2102" s="6"/>
    </row>
    <row r="2103" spans="63:78" ht="18.75" customHeight="1">
      <c r="BK2103" s="1"/>
      <c r="BO2103" s="6"/>
      <c r="BP2103" s="6"/>
      <c r="BQ2103" s="6"/>
      <c r="BR2103" s="6"/>
      <c r="BS2103" s="6"/>
      <c r="BT2103" s="6"/>
      <c r="BU2103" s="6"/>
      <c r="BV2103" s="6"/>
      <c r="BW2103" s="6"/>
      <c r="BX2103" s="6"/>
      <c r="BY2103" s="6"/>
      <c r="BZ2103" s="6"/>
    </row>
    <row r="2104" spans="63:78" ht="18.75" customHeight="1">
      <c r="BK2104" s="1"/>
      <c r="BO2104" s="6"/>
      <c r="BP2104" s="6"/>
      <c r="BQ2104" s="6"/>
      <c r="BR2104" s="6"/>
      <c r="BS2104" s="6"/>
      <c r="BT2104" s="6"/>
      <c r="BU2104" s="6"/>
      <c r="BV2104" s="6"/>
      <c r="BW2104" s="6"/>
      <c r="BX2104" s="6"/>
      <c r="BY2104" s="6"/>
      <c r="BZ2104" s="6"/>
    </row>
    <row r="2105" spans="63:78" ht="18.75" customHeight="1">
      <c r="BK2105" s="1"/>
      <c r="BO2105" s="6"/>
      <c r="BP2105" s="6"/>
      <c r="BQ2105" s="6"/>
      <c r="BR2105" s="6"/>
      <c r="BS2105" s="6"/>
      <c r="BT2105" s="6"/>
      <c r="BU2105" s="6"/>
      <c r="BV2105" s="6"/>
      <c r="BW2105" s="6"/>
      <c r="BX2105" s="6"/>
      <c r="BY2105" s="6"/>
      <c r="BZ2105" s="6"/>
    </row>
    <row r="2106" spans="63:78" ht="18.75" customHeight="1">
      <c r="BK2106" s="1"/>
      <c r="BO2106" s="6"/>
      <c r="BP2106" s="6"/>
      <c r="BQ2106" s="6"/>
      <c r="BR2106" s="6"/>
      <c r="BS2106" s="6"/>
      <c r="BT2106" s="6"/>
      <c r="BU2106" s="6"/>
      <c r="BV2106" s="6"/>
      <c r="BW2106" s="6"/>
      <c r="BX2106" s="6"/>
      <c r="BY2106" s="6"/>
      <c r="BZ2106" s="6"/>
    </row>
    <row r="2107" spans="63:78" ht="18.75" customHeight="1">
      <c r="BK2107" s="1"/>
      <c r="BO2107" s="6"/>
      <c r="BP2107" s="6"/>
      <c r="BQ2107" s="6"/>
      <c r="BR2107" s="6"/>
      <c r="BS2107" s="6"/>
      <c r="BT2107" s="6"/>
      <c r="BU2107" s="6"/>
      <c r="BV2107" s="6"/>
      <c r="BW2107" s="6"/>
      <c r="BX2107" s="6"/>
      <c r="BY2107" s="6"/>
      <c r="BZ2107" s="6"/>
    </row>
    <row r="2108" spans="63:78" ht="18.75" customHeight="1">
      <c r="BK2108" s="1"/>
      <c r="BO2108" s="6"/>
      <c r="BP2108" s="6"/>
      <c r="BQ2108" s="6"/>
      <c r="BR2108" s="6"/>
      <c r="BS2108" s="6"/>
      <c r="BT2108" s="6"/>
      <c r="BU2108" s="6"/>
      <c r="BV2108" s="6"/>
      <c r="BW2108" s="6"/>
      <c r="BX2108" s="6"/>
      <c r="BY2108" s="6"/>
      <c r="BZ2108" s="6"/>
    </row>
    <row r="2109" spans="63:78" ht="18.75" customHeight="1">
      <c r="BK2109" s="1"/>
      <c r="BO2109" s="6"/>
      <c r="BP2109" s="6"/>
      <c r="BQ2109" s="6"/>
      <c r="BR2109" s="6"/>
      <c r="BS2109" s="6"/>
      <c r="BT2109" s="6"/>
      <c r="BU2109" s="6"/>
      <c r="BV2109" s="6"/>
      <c r="BW2109" s="6"/>
      <c r="BX2109" s="6"/>
      <c r="BY2109" s="6"/>
      <c r="BZ2109" s="6"/>
    </row>
    <row r="2110" spans="63:78" ht="18.75" customHeight="1">
      <c r="BK2110" s="1"/>
      <c r="BO2110" s="6"/>
      <c r="BP2110" s="6"/>
      <c r="BQ2110" s="6"/>
      <c r="BR2110" s="6"/>
      <c r="BS2110" s="6"/>
      <c r="BT2110" s="6"/>
      <c r="BU2110" s="6"/>
      <c r="BV2110" s="6"/>
      <c r="BW2110" s="6"/>
      <c r="BX2110" s="6"/>
      <c r="BY2110" s="6"/>
      <c r="BZ2110" s="6"/>
    </row>
    <row r="2111" spans="63:78" ht="18.75" customHeight="1">
      <c r="BK2111" s="1"/>
      <c r="BO2111" s="6"/>
      <c r="BP2111" s="6"/>
      <c r="BQ2111" s="6"/>
      <c r="BR2111" s="6"/>
      <c r="BS2111" s="6"/>
      <c r="BT2111" s="6"/>
      <c r="BU2111" s="6"/>
      <c r="BV2111" s="6"/>
      <c r="BW2111" s="6"/>
      <c r="BX2111" s="6"/>
      <c r="BY2111" s="6"/>
      <c r="BZ2111" s="6"/>
    </row>
    <row r="2112" spans="63:78" ht="18.75" customHeight="1">
      <c r="BK2112" s="1"/>
      <c r="BO2112" s="6"/>
      <c r="BP2112" s="6"/>
      <c r="BQ2112" s="6"/>
      <c r="BR2112" s="6"/>
      <c r="BS2112" s="6"/>
      <c r="BT2112" s="6"/>
      <c r="BU2112" s="6"/>
      <c r="BV2112" s="6"/>
      <c r="BW2112" s="6"/>
      <c r="BX2112" s="6"/>
      <c r="BY2112" s="6"/>
      <c r="BZ2112" s="6"/>
    </row>
    <row r="2113" spans="63:78" ht="18.75" customHeight="1">
      <c r="BK2113" s="1"/>
      <c r="BO2113" s="6"/>
      <c r="BP2113" s="6"/>
      <c r="BQ2113" s="6"/>
      <c r="BR2113" s="6"/>
      <c r="BS2113" s="6"/>
      <c r="BT2113" s="6"/>
      <c r="BU2113" s="6"/>
      <c r="BV2113" s="6"/>
      <c r="BW2113" s="6"/>
      <c r="BX2113" s="6"/>
      <c r="BY2113" s="6"/>
      <c r="BZ2113" s="6"/>
    </row>
    <row r="2114" spans="63:78" ht="18.75" customHeight="1">
      <c r="BK2114" s="1"/>
      <c r="BO2114" s="6"/>
      <c r="BP2114" s="6"/>
      <c r="BQ2114" s="6"/>
      <c r="BR2114" s="6"/>
      <c r="BS2114" s="6"/>
      <c r="BT2114" s="6"/>
      <c r="BU2114" s="6"/>
      <c r="BV2114" s="6"/>
      <c r="BW2114" s="6"/>
      <c r="BX2114" s="6"/>
      <c r="BY2114" s="6"/>
      <c r="BZ2114" s="6"/>
    </row>
    <row r="2115" spans="63:78" ht="18.75" customHeight="1">
      <c r="BK2115" s="1"/>
      <c r="BO2115" s="6"/>
      <c r="BP2115" s="6"/>
      <c r="BQ2115" s="6"/>
      <c r="BR2115" s="6"/>
      <c r="BS2115" s="6"/>
      <c r="BT2115" s="6"/>
      <c r="BU2115" s="6"/>
      <c r="BV2115" s="6"/>
      <c r="BW2115" s="6"/>
      <c r="BX2115" s="6"/>
      <c r="BY2115" s="6"/>
      <c r="BZ2115" s="6"/>
    </row>
    <row r="2116" spans="63:78" ht="18.75" customHeight="1">
      <c r="BK2116" s="1"/>
      <c r="BO2116" s="6"/>
      <c r="BP2116" s="6"/>
      <c r="BQ2116" s="6"/>
      <c r="BR2116" s="6"/>
      <c r="BS2116" s="6"/>
      <c r="BT2116" s="6"/>
      <c r="BU2116" s="6"/>
      <c r="BV2116" s="6"/>
      <c r="BW2116" s="6"/>
      <c r="BX2116" s="6"/>
      <c r="BY2116" s="6"/>
      <c r="BZ2116" s="6"/>
    </row>
    <row r="2117" spans="63:78" ht="18.75" customHeight="1">
      <c r="BK2117" s="1"/>
      <c r="BO2117" s="6"/>
      <c r="BP2117" s="6"/>
      <c r="BQ2117" s="6"/>
      <c r="BR2117" s="6"/>
      <c r="BS2117" s="6"/>
      <c r="BT2117" s="6"/>
      <c r="BU2117" s="6"/>
      <c r="BV2117" s="6"/>
      <c r="BW2117" s="6"/>
      <c r="BX2117" s="6"/>
      <c r="BY2117" s="6"/>
      <c r="BZ2117" s="6"/>
    </row>
    <row r="2118" spans="63:78" ht="18.75" customHeight="1">
      <c r="BK2118" s="1"/>
      <c r="BO2118" s="6"/>
      <c r="BP2118" s="6"/>
      <c r="BQ2118" s="6"/>
      <c r="BR2118" s="6"/>
      <c r="BS2118" s="6"/>
      <c r="BT2118" s="6"/>
      <c r="BU2118" s="6"/>
      <c r="BV2118" s="6"/>
      <c r="BW2118" s="6"/>
      <c r="BX2118" s="6"/>
      <c r="BY2118" s="6"/>
      <c r="BZ2118" s="6"/>
    </row>
    <row r="2119" spans="63:78" ht="18.75" customHeight="1">
      <c r="BK2119" s="1"/>
      <c r="BO2119" s="6"/>
      <c r="BP2119" s="6"/>
      <c r="BQ2119" s="6"/>
      <c r="BR2119" s="6"/>
      <c r="BS2119" s="6"/>
      <c r="BT2119" s="6"/>
      <c r="BU2119" s="6"/>
      <c r="BV2119" s="6"/>
      <c r="BW2119" s="6"/>
      <c r="BX2119" s="6"/>
      <c r="BY2119" s="6"/>
      <c r="BZ2119" s="6"/>
    </row>
    <row r="2120" spans="63:78" ht="18.75" customHeight="1">
      <c r="BK2120" s="1"/>
      <c r="BO2120" s="6"/>
      <c r="BP2120" s="6"/>
      <c r="BQ2120" s="6"/>
      <c r="BR2120" s="6"/>
      <c r="BS2120" s="6"/>
      <c r="BT2120" s="6"/>
      <c r="BU2120" s="6"/>
      <c r="BV2120" s="6"/>
      <c r="BW2120" s="6"/>
      <c r="BX2120" s="6"/>
      <c r="BY2120" s="6"/>
      <c r="BZ2120" s="6"/>
    </row>
    <row r="2121" spans="63:78" ht="18.75" customHeight="1">
      <c r="BK2121" s="1"/>
      <c r="BO2121" s="6"/>
      <c r="BP2121" s="6"/>
      <c r="BQ2121" s="6"/>
      <c r="BR2121" s="6"/>
      <c r="BS2121" s="6"/>
      <c r="BT2121" s="6"/>
      <c r="BU2121" s="6"/>
      <c r="BV2121" s="6"/>
      <c r="BW2121" s="6"/>
      <c r="BX2121" s="6"/>
      <c r="BY2121" s="6"/>
      <c r="BZ2121" s="6"/>
    </row>
    <row r="2122" spans="63:78" ht="18.75" customHeight="1">
      <c r="BK2122" s="1"/>
      <c r="BO2122" s="6"/>
      <c r="BP2122" s="6"/>
      <c r="BQ2122" s="6"/>
      <c r="BR2122" s="6"/>
      <c r="BS2122" s="6"/>
      <c r="BT2122" s="6"/>
      <c r="BU2122" s="6"/>
      <c r="BV2122" s="6"/>
      <c r="BW2122" s="6"/>
      <c r="BX2122" s="6"/>
      <c r="BY2122" s="6"/>
      <c r="BZ2122" s="6"/>
    </row>
    <row r="2123" spans="63:78" ht="18.75" customHeight="1">
      <c r="BK2123" s="1"/>
      <c r="BO2123" s="6"/>
      <c r="BP2123" s="6"/>
      <c r="BQ2123" s="6"/>
      <c r="BR2123" s="6"/>
      <c r="BS2123" s="6"/>
      <c r="BT2123" s="6"/>
      <c r="BU2123" s="6"/>
      <c r="BV2123" s="6"/>
      <c r="BW2123" s="6"/>
      <c r="BX2123" s="6"/>
      <c r="BY2123" s="6"/>
      <c r="BZ2123" s="6"/>
    </row>
    <row r="2124" spans="63:78" ht="18.75" customHeight="1">
      <c r="BK2124" s="1"/>
      <c r="BO2124" s="6"/>
      <c r="BP2124" s="6"/>
      <c r="BQ2124" s="6"/>
      <c r="BR2124" s="6"/>
      <c r="BS2124" s="6"/>
      <c r="BT2124" s="6"/>
      <c r="BU2124" s="6"/>
      <c r="BV2124" s="6"/>
      <c r="BW2124" s="6"/>
      <c r="BX2124" s="6"/>
      <c r="BY2124" s="6"/>
      <c r="BZ2124" s="6"/>
    </row>
    <row r="2125" spans="63:78" ht="18.75" customHeight="1">
      <c r="BK2125" s="1"/>
      <c r="BO2125" s="6"/>
      <c r="BP2125" s="6"/>
      <c r="BQ2125" s="6"/>
      <c r="BR2125" s="6"/>
      <c r="BS2125" s="6"/>
      <c r="BT2125" s="6"/>
      <c r="BU2125" s="6"/>
      <c r="BV2125" s="6"/>
      <c r="BW2125" s="6"/>
      <c r="BX2125" s="6"/>
      <c r="BY2125" s="6"/>
      <c r="BZ2125" s="6"/>
    </row>
    <row r="2126" spans="63:78" ht="18.75" customHeight="1">
      <c r="BK2126" s="1"/>
      <c r="BO2126" s="6"/>
      <c r="BP2126" s="6"/>
      <c r="BQ2126" s="6"/>
      <c r="BR2126" s="6"/>
      <c r="BS2126" s="6"/>
      <c r="BT2126" s="6"/>
      <c r="BU2126" s="6"/>
      <c r="BV2126" s="6"/>
      <c r="BW2126" s="6"/>
      <c r="BX2126" s="6"/>
      <c r="BY2126" s="6"/>
      <c r="BZ2126" s="6"/>
    </row>
    <row r="2127" spans="63:78" ht="18.75" customHeight="1">
      <c r="BK2127" s="1"/>
      <c r="BO2127" s="6"/>
      <c r="BP2127" s="6"/>
      <c r="BQ2127" s="6"/>
      <c r="BR2127" s="6"/>
      <c r="BS2127" s="6"/>
      <c r="BT2127" s="6"/>
      <c r="BU2127" s="6"/>
      <c r="BV2127" s="6"/>
      <c r="BW2127" s="6"/>
      <c r="BX2127" s="6"/>
      <c r="BY2127" s="6"/>
      <c r="BZ2127" s="6"/>
    </row>
    <row r="2128" spans="63:78" ht="18.75" customHeight="1">
      <c r="BK2128" s="1"/>
      <c r="BO2128" s="6"/>
      <c r="BP2128" s="6"/>
      <c r="BQ2128" s="6"/>
      <c r="BR2128" s="6"/>
      <c r="BS2128" s="6"/>
      <c r="BT2128" s="6"/>
      <c r="BU2128" s="6"/>
      <c r="BV2128" s="6"/>
      <c r="BW2128" s="6"/>
      <c r="BX2128" s="6"/>
      <c r="BY2128" s="6"/>
      <c r="BZ2128" s="6"/>
    </row>
    <row r="2129" spans="63:78" ht="18.75" customHeight="1">
      <c r="BK2129" s="1"/>
      <c r="BO2129" s="6"/>
      <c r="BP2129" s="6"/>
      <c r="BQ2129" s="6"/>
      <c r="BR2129" s="6"/>
      <c r="BS2129" s="6"/>
      <c r="BT2129" s="6"/>
      <c r="BU2129" s="6"/>
      <c r="BV2129" s="6"/>
      <c r="BW2129" s="6"/>
      <c r="BX2129" s="6"/>
      <c r="BY2129" s="6"/>
      <c r="BZ2129" s="6"/>
    </row>
    <row r="2130" spans="63:78" ht="18.75" customHeight="1">
      <c r="BK2130" s="1"/>
      <c r="BO2130" s="6"/>
      <c r="BP2130" s="6"/>
      <c r="BQ2130" s="6"/>
      <c r="BR2130" s="6"/>
      <c r="BS2130" s="6"/>
      <c r="BT2130" s="6"/>
      <c r="BU2130" s="6"/>
      <c r="BV2130" s="6"/>
      <c r="BW2130" s="6"/>
      <c r="BX2130" s="6"/>
      <c r="BY2130" s="6"/>
      <c r="BZ2130" s="6"/>
    </row>
    <row r="2131" spans="63:78" ht="18.75" customHeight="1">
      <c r="BK2131" s="1"/>
      <c r="BO2131" s="6"/>
      <c r="BP2131" s="6"/>
      <c r="BQ2131" s="6"/>
      <c r="BR2131" s="6"/>
      <c r="BS2131" s="6"/>
      <c r="BT2131" s="6"/>
      <c r="BU2131" s="6"/>
      <c r="BV2131" s="6"/>
      <c r="BW2131" s="6"/>
      <c r="BX2131" s="6"/>
      <c r="BY2131" s="6"/>
      <c r="BZ2131" s="6"/>
    </row>
    <row r="2132" spans="63:78" ht="18.75" customHeight="1">
      <c r="BK2132" s="1"/>
      <c r="BO2132" s="6"/>
      <c r="BP2132" s="6"/>
      <c r="BQ2132" s="6"/>
      <c r="BR2132" s="6"/>
      <c r="BS2132" s="6"/>
      <c r="BT2132" s="6"/>
      <c r="BU2132" s="6"/>
      <c r="BV2132" s="6"/>
      <c r="BW2132" s="6"/>
      <c r="BX2132" s="6"/>
      <c r="BY2132" s="6"/>
      <c r="BZ2132" s="6"/>
    </row>
    <row r="2133" spans="63:78" ht="18.75" customHeight="1">
      <c r="BK2133" s="1"/>
      <c r="BO2133" s="6"/>
      <c r="BP2133" s="6"/>
      <c r="BQ2133" s="6"/>
      <c r="BR2133" s="6"/>
      <c r="BS2133" s="6"/>
      <c r="BT2133" s="6"/>
      <c r="BU2133" s="6"/>
      <c r="BV2133" s="6"/>
      <c r="BW2133" s="6"/>
      <c r="BX2133" s="6"/>
      <c r="BY2133" s="6"/>
      <c r="BZ2133" s="6"/>
    </row>
    <row r="2134" spans="63:78" ht="18.75" customHeight="1">
      <c r="BK2134" s="1"/>
      <c r="BO2134" s="6"/>
      <c r="BP2134" s="6"/>
      <c r="BQ2134" s="6"/>
      <c r="BR2134" s="6"/>
      <c r="BS2134" s="6"/>
      <c r="BT2134" s="6"/>
      <c r="BU2134" s="6"/>
      <c r="BV2134" s="6"/>
      <c r="BW2134" s="6"/>
      <c r="BX2134" s="6"/>
      <c r="BY2134" s="6"/>
      <c r="BZ2134" s="6"/>
    </row>
    <row r="2135" spans="63:78" ht="18.75" customHeight="1">
      <c r="BK2135" s="1"/>
      <c r="BO2135" s="6"/>
      <c r="BP2135" s="6"/>
      <c r="BQ2135" s="6"/>
      <c r="BR2135" s="6"/>
      <c r="BS2135" s="6"/>
      <c r="BT2135" s="6"/>
      <c r="BU2135" s="6"/>
      <c r="BV2135" s="6"/>
      <c r="BW2135" s="6"/>
      <c r="BX2135" s="6"/>
      <c r="BY2135" s="6"/>
      <c r="BZ2135" s="6"/>
    </row>
    <row r="2136" spans="63:78" ht="18.75" customHeight="1">
      <c r="BK2136" s="1"/>
      <c r="BO2136" s="6"/>
      <c r="BP2136" s="6"/>
      <c r="BQ2136" s="6"/>
      <c r="BR2136" s="6"/>
      <c r="BS2136" s="6"/>
      <c r="BT2136" s="6"/>
      <c r="BU2136" s="6"/>
      <c r="BV2136" s="6"/>
      <c r="BW2136" s="6"/>
      <c r="BX2136" s="6"/>
      <c r="BY2136" s="6"/>
      <c r="BZ2136" s="6"/>
    </row>
    <row r="2137" spans="63:78" ht="18.75" customHeight="1">
      <c r="BK2137" s="1"/>
      <c r="BO2137" s="6"/>
      <c r="BP2137" s="6"/>
      <c r="BQ2137" s="6"/>
      <c r="BR2137" s="6"/>
      <c r="BS2137" s="6"/>
      <c r="BT2137" s="6"/>
      <c r="BU2137" s="6"/>
      <c r="BV2137" s="6"/>
      <c r="BW2137" s="6"/>
      <c r="BX2137" s="6"/>
      <c r="BY2137" s="6"/>
      <c r="BZ2137" s="6"/>
    </row>
    <row r="2138" spans="63:78" ht="18.75" customHeight="1">
      <c r="BK2138" s="1"/>
      <c r="BO2138" s="6"/>
      <c r="BP2138" s="6"/>
      <c r="BQ2138" s="6"/>
      <c r="BR2138" s="6"/>
      <c r="BS2138" s="6"/>
      <c r="BT2138" s="6"/>
      <c r="BU2138" s="6"/>
      <c r="BV2138" s="6"/>
      <c r="BW2138" s="6"/>
      <c r="BX2138" s="6"/>
      <c r="BY2138" s="6"/>
      <c r="BZ2138" s="6"/>
    </row>
    <row r="2139" spans="63:78" ht="18.75" customHeight="1">
      <c r="BK2139" s="1"/>
      <c r="BO2139" s="6"/>
      <c r="BP2139" s="6"/>
      <c r="BQ2139" s="6"/>
      <c r="BR2139" s="6"/>
      <c r="BS2139" s="6"/>
      <c r="BT2139" s="6"/>
      <c r="BU2139" s="6"/>
      <c r="BV2139" s="6"/>
      <c r="BW2139" s="6"/>
      <c r="BX2139" s="6"/>
      <c r="BY2139" s="6"/>
      <c r="BZ2139" s="6"/>
    </row>
    <row r="2140" spans="63:78" ht="18.75" customHeight="1">
      <c r="BK2140" s="1"/>
      <c r="BO2140" s="6"/>
      <c r="BP2140" s="6"/>
      <c r="BQ2140" s="6"/>
      <c r="BR2140" s="6"/>
      <c r="BS2140" s="6"/>
      <c r="BT2140" s="6"/>
      <c r="BU2140" s="6"/>
      <c r="BV2140" s="6"/>
      <c r="BW2140" s="6"/>
      <c r="BX2140" s="6"/>
      <c r="BY2140" s="6"/>
      <c r="BZ2140" s="6"/>
    </row>
    <row r="2141" spans="63:78" ht="18.75" customHeight="1">
      <c r="BK2141" s="1"/>
      <c r="BO2141" s="6"/>
      <c r="BP2141" s="6"/>
      <c r="BQ2141" s="6"/>
      <c r="BR2141" s="6"/>
      <c r="BS2141" s="6"/>
      <c r="BT2141" s="6"/>
      <c r="BU2141" s="6"/>
      <c r="BV2141" s="6"/>
      <c r="BW2141" s="6"/>
      <c r="BX2141" s="6"/>
      <c r="BY2141" s="6"/>
      <c r="BZ2141" s="6"/>
    </row>
    <row r="2142" spans="63:78" ht="18.75" customHeight="1">
      <c r="BK2142" s="1"/>
      <c r="BO2142" s="6"/>
      <c r="BP2142" s="6"/>
      <c r="BQ2142" s="6"/>
      <c r="BR2142" s="6"/>
      <c r="BS2142" s="6"/>
      <c r="BT2142" s="6"/>
      <c r="BU2142" s="6"/>
      <c r="BV2142" s="6"/>
      <c r="BW2142" s="6"/>
      <c r="BX2142" s="6"/>
      <c r="BY2142" s="6"/>
      <c r="BZ2142" s="6"/>
    </row>
    <row r="2143" spans="63:78" ht="18.75" customHeight="1">
      <c r="BK2143" s="1"/>
      <c r="BO2143" s="6"/>
      <c r="BP2143" s="6"/>
      <c r="BQ2143" s="6"/>
      <c r="BR2143" s="6"/>
      <c r="BS2143" s="6"/>
      <c r="BT2143" s="6"/>
      <c r="BU2143" s="6"/>
      <c r="BV2143" s="6"/>
      <c r="BW2143" s="6"/>
      <c r="BX2143" s="6"/>
      <c r="BY2143" s="6"/>
      <c r="BZ2143" s="6"/>
    </row>
    <row r="2144" spans="63:78" ht="18.75" customHeight="1">
      <c r="BK2144" s="1"/>
      <c r="BO2144" s="6"/>
      <c r="BP2144" s="6"/>
      <c r="BQ2144" s="6"/>
      <c r="BR2144" s="6"/>
      <c r="BS2144" s="6"/>
      <c r="BT2144" s="6"/>
      <c r="BU2144" s="6"/>
      <c r="BV2144" s="6"/>
      <c r="BW2144" s="6"/>
      <c r="BX2144" s="6"/>
      <c r="BY2144" s="6"/>
      <c r="BZ2144" s="6"/>
    </row>
    <row r="2145" spans="63:78" ht="18.75" customHeight="1">
      <c r="BK2145" s="1"/>
      <c r="BO2145" s="6"/>
      <c r="BP2145" s="6"/>
      <c r="BQ2145" s="6"/>
      <c r="BR2145" s="6"/>
      <c r="BS2145" s="6"/>
      <c r="BT2145" s="6"/>
      <c r="BU2145" s="6"/>
      <c r="BV2145" s="6"/>
      <c r="BW2145" s="6"/>
      <c r="BX2145" s="6"/>
      <c r="BY2145" s="6"/>
      <c r="BZ2145" s="6"/>
    </row>
    <row r="2146" spans="63:78" ht="18.75" customHeight="1">
      <c r="BK2146" s="1"/>
      <c r="BO2146" s="6"/>
      <c r="BP2146" s="6"/>
      <c r="BQ2146" s="6"/>
      <c r="BR2146" s="6"/>
      <c r="BS2146" s="6"/>
      <c r="BT2146" s="6"/>
      <c r="BU2146" s="6"/>
      <c r="BV2146" s="6"/>
      <c r="BW2146" s="6"/>
      <c r="BX2146" s="6"/>
      <c r="BY2146" s="6"/>
      <c r="BZ2146" s="6"/>
    </row>
    <row r="2147" spans="63:78" ht="18.75" customHeight="1">
      <c r="BK2147" s="1"/>
      <c r="BO2147" s="6"/>
      <c r="BP2147" s="6"/>
      <c r="BQ2147" s="6"/>
      <c r="BR2147" s="6"/>
      <c r="BS2147" s="6"/>
      <c r="BT2147" s="6"/>
      <c r="BU2147" s="6"/>
      <c r="BV2147" s="6"/>
      <c r="BW2147" s="6"/>
      <c r="BX2147" s="6"/>
      <c r="BY2147" s="6"/>
      <c r="BZ2147" s="6"/>
    </row>
    <row r="2148" spans="63:78" ht="18.75" customHeight="1">
      <c r="BK2148" s="1"/>
      <c r="BO2148" s="6"/>
      <c r="BP2148" s="6"/>
      <c r="BQ2148" s="6"/>
      <c r="BR2148" s="6"/>
      <c r="BS2148" s="6"/>
      <c r="BT2148" s="6"/>
      <c r="BU2148" s="6"/>
      <c r="BV2148" s="6"/>
      <c r="BW2148" s="6"/>
      <c r="BX2148" s="6"/>
      <c r="BY2148" s="6"/>
      <c r="BZ2148" s="6"/>
    </row>
    <row r="2149" spans="63:78" ht="18.75" customHeight="1">
      <c r="BK2149" s="1"/>
      <c r="BO2149" s="6"/>
      <c r="BP2149" s="6"/>
      <c r="BQ2149" s="6"/>
      <c r="BR2149" s="6"/>
      <c r="BS2149" s="6"/>
      <c r="BT2149" s="6"/>
      <c r="BU2149" s="6"/>
      <c r="BV2149" s="6"/>
      <c r="BW2149" s="6"/>
      <c r="BX2149" s="6"/>
      <c r="BY2149" s="6"/>
      <c r="BZ2149" s="6"/>
    </row>
    <row r="2150" spans="63:78" ht="18.75" customHeight="1">
      <c r="BK2150" s="1"/>
      <c r="BO2150" s="6"/>
      <c r="BP2150" s="6"/>
      <c r="BQ2150" s="6"/>
      <c r="BR2150" s="6"/>
      <c r="BS2150" s="6"/>
      <c r="BT2150" s="6"/>
      <c r="BU2150" s="6"/>
      <c r="BV2150" s="6"/>
      <c r="BW2150" s="6"/>
      <c r="BX2150" s="6"/>
      <c r="BY2150" s="6"/>
      <c r="BZ2150" s="6"/>
    </row>
    <row r="2151" spans="63:78" ht="18.75" customHeight="1">
      <c r="BK2151" s="1"/>
      <c r="BO2151" s="6"/>
      <c r="BP2151" s="6"/>
      <c r="BQ2151" s="6"/>
      <c r="BR2151" s="6"/>
      <c r="BS2151" s="6"/>
      <c r="BT2151" s="6"/>
      <c r="BU2151" s="6"/>
      <c r="BV2151" s="6"/>
      <c r="BW2151" s="6"/>
      <c r="BX2151" s="6"/>
      <c r="BY2151" s="6"/>
      <c r="BZ2151" s="6"/>
    </row>
    <row r="2152" spans="63:78" ht="18.75" customHeight="1">
      <c r="BK2152" s="1"/>
      <c r="BO2152" s="6"/>
      <c r="BP2152" s="6"/>
      <c r="BQ2152" s="6"/>
      <c r="BR2152" s="6"/>
      <c r="BS2152" s="6"/>
      <c r="BT2152" s="6"/>
      <c r="BU2152" s="6"/>
      <c r="BV2152" s="6"/>
      <c r="BW2152" s="6"/>
      <c r="BX2152" s="6"/>
      <c r="BY2152" s="6"/>
      <c r="BZ2152" s="6"/>
    </row>
    <row r="2153" spans="63:78" ht="18.75" customHeight="1">
      <c r="BK2153" s="1"/>
      <c r="BO2153" s="6"/>
      <c r="BP2153" s="6"/>
      <c r="BQ2153" s="6"/>
      <c r="BR2153" s="6"/>
      <c r="BS2153" s="6"/>
      <c r="BT2153" s="6"/>
      <c r="BU2153" s="6"/>
      <c r="BV2153" s="6"/>
      <c r="BW2153" s="6"/>
      <c r="BX2153" s="6"/>
      <c r="BY2153" s="6"/>
      <c r="BZ2153" s="6"/>
    </row>
    <row r="2154" spans="63:78" ht="18.75" customHeight="1">
      <c r="BK2154" s="1"/>
      <c r="BO2154" s="6"/>
      <c r="BP2154" s="6"/>
      <c r="BQ2154" s="6"/>
      <c r="BR2154" s="6"/>
      <c r="BS2154" s="6"/>
      <c r="BT2154" s="6"/>
      <c r="BU2154" s="6"/>
      <c r="BV2154" s="6"/>
      <c r="BW2154" s="6"/>
      <c r="BX2154" s="6"/>
      <c r="BY2154" s="6"/>
      <c r="BZ2154" s="6"/>
    </row>
    <row r="2155" spans="63:78" ht="18.75" customHeight="1">
      <c r="BK2155" s="1"/>
      <c r="BO2155" s="6"/>
      <c r="BP2155" s="6"/>
      <c r="BQ2155" s="6"/>
      <c r="BR2155" s="6"/>
      <c r="BS2155" s="6"/>
      <c r="BT2155" s="6"/>
      <c r="BU2155" s="6"/>
      <c r="BV2155" s="6"/>
      <c r="BW2155" s="6"/>
      <c r="BX2155" s="6"/>
      <c r="BY2155" s="6"/>
      <c r="BZ2155" s="6"/>
    </row>
    <row r="2156" spans="63:78" ht="18.75" customHeight="1">
      <c r="BK2156" s="1"/>
      <c r="BO2156" s="6"/>
      <c r="BP2156" s="6"/>
      <c r="BQ2156" s="6"/>
      <c r="BR2156" s="6"/>
      <c r="BS2156" s="6"/>
      <c r="BT2156" s="6"/>
      <c r="BU2156" s="6"/>
      <c r="BV2156" s="6"/>
      <c r="BW2156" s="6"/>
      <c r="BX2156" s="6"/>
      <c r="BY2156" s="6"/>
      <c r="BZ2156" s="6"/>
    </row>
    <row r="2157" spans="63:78" ht="18.75" customHeight="1">
      <c r="BK2157" s="1"/>
      <c r="BO2157" s="6"/>
      <c r="BP2157" s="6"/>
      <c r="BQ2157" s="6"/>
      <c r="BR2157" s="6"/>
      <c r="BS2157" s="6"/>
      <c r="BT2157" s="6"/>
      <c r="BU2157" s="6"/>
      <c r="BV2157" s="6"/>
      <c r="BW2157" s="6"/>
      <c r="BX2157" s="6"/>
      <c r="BY2157" s="6"/>
      <c r="BZ2157" s="6"/>
    </row>
    <row r="2158" spans="63:78" ht="18.75" customHeight="1">
      <c r="BK2158" s="1"/>
      <c r="BO2158" s="6"/>
      <c r="BP2158" s="6"/>
      <c r="BQ2158" s="6"/>
      <c r="BR2158" s="6"/>
      <c r="BS2158" s="6"/>
      <c r="BT2158" s="6"/>
      <c r="BU2158" s="6"/>
      <c r="BV2158" s="6"/>
      <c r="BW2158" s="6"/>
      <c r="BX2158" s="6"/>
      <c r="BY2158" s="6"/>
      <c r="BZ2158" s="6"/>
    </row>
    <row r="2159" spans="63:78" ht="18.75" customHeight="1">
      <c r="BK2159" s="1"/>
      <c r="BO2159" s="6"/>
      <c r="BP2159" s="6"/>
      <c r="BQ2159" s="6"/>
      <c r="BR2159" s="6"/>
      <c r="BS2159" s="6"/>
      <c r="BT2159" s="6"/>
      <c r="BU2159" s="6"/>
      <c r="BV2159" s="6"/>
      <c r="BW2159" s="6"/>
      <c r="BX2159" s="6"/>
      <c r="BY2159" s="6"/>
      <c r="BZ2159" s="6"/>
    </row>
    <row r="2160" spans="63:78" ht="18.75" customHeight="1">
      <c r="BK2160" s="1"/>
      <c r="BO2160" s="6"/>
      <c r="BP2160" s="6"/>
      <c r="BQ2160" s="6"/>
      <c r="BR2160" s="6"/>
      <c r="BS2160" s="6"/>
      <c r="BT2160" s="6"/>
      <c r="BU2160" s="6"/>
      <c r="BV2160" s="6"/>
      <c r="BW2160" s="6"/>
      <c r="BX2160" s="6"/>
      <c r="BY2160" s="6"/>
      <c r="BZ2160" s="6"/>
    </row>
    <row r="2161" spans="63:78" ht="18.75" customHeight="1">
      <c r="BK2161" s="1"/>
      <c r="BO2161" s="6"/>
      <c r="BP2161" s="6"/>
      <c r="BQ2161" s="6"/>
      <c r="BR2161" s="6"/>
      <c r="BS2161" s="6"/>
      <c r="BT2161" s="6"/>
      <c r="BU2161" s="6"/>
      <c r="BV2161" s="6"/>
      <c r="BW2161" s="6"/>
      <c r="BX2161" s="6"/>
      <c r="BY2161" s="6"/>
      <c r="BZ2161" s="6"/>
    </row>
    <row r="2162" spans="63:78" ht="18.75" customHeight="1">
      <c r="BK2162" s="1"/>
      <c r="BO2162" s="6"/>
      <c r="BP2162" s="6"/>
      <c r="BQ2162" s="6"/>
      <c r="BR2162" s="6"/>
      <c r="BS2162" s="6"/>
      <c r="BT2162" s="6"/>
      <c r="BU2162" s="6"/>
      <c r="BV2162" s="6"/>
      <c r="BW2162" s="6"/>
      <c r="BX2162" s="6"/>
      <c r="BY2162" s="6"/>
      <c r="BZ2162" s="6"/>
    </row>
    <row r="2163" spans="63:78" ht="18.75" customHeight="1">
      <c r="BK2163" s="1"/>
      <c r="BO2163" s="6"/>
      <c r="BP2163" s="6"/>
      <c r="BQ2163" s="6"/>
      <c r="BR2163" s="6"/>
      <c r="BS2163" s="6"/>
      <c r="BT2163" s="6"/>
      <c r="BU2163" s="6"/>
      <c r="BV2163" s="6"/>
      <c r="BW2163" s="6"/>
      <c r="BX2163" s="6"/>
      <c r="BY2163" s="6"/>
      <c r="BZ2163" s="6"/>
    </row>
    <row r="2164" spans="63:78" ht="18.75" customHeight="1">
      <c r="BK2164" s="1"/>
      <c r="BO2164" s="6"/>
      <c r="BP2164" s="6"/>
      <c r="BQ2164" s="6"/>
      <c r="BR2164" s="6"/>
      <c r="BS2164" s="6"/>
      <c r="BT2164" s="6"/>
      <c r="BU2164" s="6"/>
      <c r="BV2164" s="6"/>
      <c r="BW2164" s="6"/>
      <c r="BX2164" s="6"/>
      <c r="BY2164" s="6"/>
      <c r="BZ2164" s="6"/>
    </row>
    <row r="2165" spans="63:78" ht="18.75" customHeight="1">
      <c r="BK2165" s="1"/>
      <c r="BO2165" s="6"/>
      <c r="BP2165" s="6"/>
      <c r="BQ2165" s="6"/>
      <c r="BR2165" s="6"/>
      <c r="BS2165" s="6"/>
      <c r="BT2165" s="6"/>
      <c r="BU2165" s="6"/>
      <c r="BV2165" s="6"/>
      <c r="BW2165" s="6"/>
      <c r="BX2165" s="6"/>
      <c r="BY2165" s="6"/>
      <c r="BZ2165" s="6"/>
    </row>
    <row r="2166" spans="63:78" ht="18.75" customHeight="1">
      <c r="BK2166" s="1"/>
      <c r="BO2166" s="6"/>
      <c r="BP2166" s="6"/>
      <c r="BQ2166" s="6"/>
      <c r="BR2166" s="6"/>
      <c r="BS2166" s="6"/>
      <c r="BT2166" s="6"/>
      <c r="BU2166" s="6"/>
      <c r="BV2166" s="6"/>
      <c r="BW2166" s="6"/>
      <c r="BX2166" s="6"/>
      <c r="BY2166" s="6"/>
      <c r="BZ2166" s="6"/>
    </row>
    <row r="2167" spans="63:78" ht="18.75" customHeight="1">
      <c r="BK2167" s="1"/>
      <c r="BO2167" s="6"/>
      <c r="BP2167" s="6"/>
      <c r="BQ2167" s="6"/>
      <c r="BR2167" s="6"/>
      <c r="BS2167" s="6"/>
      <c r="BT2167" s="6"/>
      <c r="BU2167" s="6"/>
      <c r="BV2167" s="6"/>
      <c r="BW2167" s="6"/>
      <c r="BX2167" s="6"/>
      <c r="BY2167" s="6"/>
      <c r="BZ2167" s="6"/>
    </row>
    <row r="2168" spans="63:78" ht="18.75" customHeight="1">
      <c r="BK2168" s="1"/>
      <c r="BO2168" s="6"/>
      <c r="BP2168" s="6"/>
      <c r="BQ2168" s="6"/>
      <c r="BR2168" s="6"/>
      <c r="BS2168" s="6"/>
      <c r="BT2168" s="6"/>
      <c r="BU2168" s="6"/>
      <c r="BV2168" s="6"/>
      <c r="BW2168" s="6"/>
      <c r="BX2168" s="6"/>
      <c r="BY2168" s="6"/>
      <c r="BZ2168" s="6"/>
    </row>
    <row r="2169" spans="63:78" ht="18.75" customHeight="1">
      <c r="BK2169" s="1"/>
      <c r="BO2169" s="6"/>
      <c r="BP2169" s="6"/>
      <c r="BQ2169" s="6"/>
      <c r="BR2169" s="6"/>
      <c r="BS2169" s="6"/>
      <c r="BT2169" s="6"/>
      <c r="BU2169" s="6"/>
      <c r="BV2169" s="6"/>
      <c r="BW2169" s="6"/>
      <c r="BX2169" s="6"/>
      <c r="BY2169" s="6"/>
      <c r="BZ2169" s="6"/>
    </row>
    <row r="2170" spans="63:78" ht="18.75" customHeight="1">
      <c r="BK2170" s="1"/>
      <c r="BO2170" s="6"/>
      <c r="BP2170" s="6"/>
      <c r="BQ2170" s="6"/>
      <c r="BR2170" s="6"/>
      <c r="BS2170" s="6"/>
      <c r="BT2170" s="6"/>
      <c r="BU2170" s="6"/>
      <c r="BV2170" s="6"/>
      <c r="BW2170" s="6"/>
      <c r="BX2170" s="6"/>
      <c r="BY2170" s="6"/>
      <c r="BZ2170" s="6"/>
    </row>
    <row r="2171" spans="63:78" ht="18.75" customHeight="1">
      <c r="BK2171" s="1"/>
      <c r="BO2171" s="6"/>
      <c r="BP2171" s="6"/>
      <c r="BQ2171" s="6"/>
      <c r="BR2171" s="6"/>
      <c r="BS2171" s="6"/>
      <c r="BT2171" s="6"/>
      <c r="BU2171" s="6"/>
      <c r="BV2171" s="6"/>
      <c r="BW2171" s="6"/>
      <c r="BX2171" s="6"/>
      <c r="BY2171" s="6"/>
      <c r="BZ2171" s="6"/>
    </row>
    <row r="2172" spans="63:78" ht="18.75" customHeight="1">
      <c r="BK2172" s="1"/>
      <c r="BO2172" s="6"/>
      <c r="BP2172" s="6"/>
      <c r="BQ2172" s="6"/>
      <c r="BR2172" s="6"/>
      <c r="BS2172" s="6"/>
      <c r="BT2172" s="6"/>
      <c r="BU2172" s="6"/>
      <c r="BV2172" s="6"/>
      <c r="BW2172" s="6"/>
      <c r="BX2172" s="6"/>
      <c r="BY2172" s="6"/>
      <c r="BZ2172" s="6"/>
    </row>
    <row r="2173" spans="63:78" ht="18.75" customHeight="1">
      <c r="BK2173" s="1"/>
      <c r="BO2173" s="6"/>
      <c r="BP2173" s="6"/>
      <c r="BQ2173" s="6"/>
      <c r="BR2173" s="6"/>
      <c r="BS2173" s="6"/>
      <c r="BT2173" s="6"/>
      <c r="BU2173" s="6"/>
      <c r="BV2173" s="6"/>
      <c r="BW2173" s="6"/>
      <c r="BX2173" s="6"/>
      <c r="BY2173" s="6"/>
      <c r="BZ2173" s="6"/>
    </row>
    <row r="2174" spans="63:78" ht="18.75" customHeight="1">
      <c r="BK2174" s="1"/>
      <c r="BO2174" s="6"/>
      <c r="BP2174" s="6"/>
      <c r="BQ2174" s="6"/>
      <c r="BR2174" s="6"/>
      <c r="BS2174" s="6"/>
      <c r="BT2174" s="6"/>
      <c r="BU2174" s="6"/>
      <c r="BV2174" s="6"/>
      <c r="BW2174" s="6"/>
      <c r="BX2174" s="6"/>
      <c r="BY2174" s="6"/>
      <c r="BZ2174" s="6"/>
    </row>
    <row r="2175" spans="63:78" ht="18.75" customHeight="1">
      <c r="BK2175" s="1"/>
      <c r="BO2175" s="6"/>
      <c r="BP2175" s="6"/>
      <c r="BQ2175" s="6"/>
      <c r="BR2175" s="6"/>
      <c r="BS2175" s="6"/>
      <c r="BT2175" s="6"/>
      <c r="BU2175" s="6"/>
      <c r="BV2175" s="6"/>
      <c r="BW2175" s="6"/>
      <c r="BX2175" s="6"/>
      <c r="BY2175" s="6"/>
      <c r="BZ2175" s="6"/>
    </row>
    <row r="2176" spans="63:78" ht="18.75" customHeight="1">
      <c r="BK2176" s="1"/>
      <c r="BO2176" s="6"/>
      <c r="BP2176" s="6"/>
      <c r="BQ2176" s="6"/>
      <c r="BR2176" s="6"/>
      <c r="BS2176" s="6"/>
      <c r="BT2176" s="6"/>
      <c r="BU2176" s="6"/>
      <c r="BV2176" s="6"/>
      <c r="BW2176" s="6"/>
      <c r="BX2176" s="6"/>
      <c r="BY2176" s="6"/>
      <c r="BZ2176" s="6"/>
    </row>
    <row r="2177" spans="63:78" ht="18.75" customHeight="1">
      <c r="BK2177" s="1"/>
      <c r="BO2177" s="6"/>
      <c r="BP2177" s="6"/>
      <c r="BQ2177" s="6"/>
      <c r="BR2177" s="6"/>
      <c r="BS2177" s="6"/>
      <c r="BT2177" s="6"/>
      <c r="BU2177" s="6"/>
      <c r="BV2177" s="6"/>
      <c r="BW2177" s="6"/>
      <c r="BX2177" s="6"/>
      <c r="BY2177" s="6"/>
      <c r="BZ2177" s="6"/>
    </row>
    <row r="2178" spans="63:78" ht="18.75" customHeight="1">
      <c r="BK2178" s="1"/>
      <c r="BO2178" s="6"/>
      <c r="BP2178" s="6"/>
      <c r="BQ2178" s="6"/>
      <c r="BR2178" s="6"/>
      <c r="BS2178" s="6"/>
      <c r="BT2178" s="6"/>
      <c r="BU2178" s="6"/>
      <c r="BV2178" s="6"/>
      <c r="BW2178" s="6"/>
      <c r="BX2178" s="6"/>
      <c r="BY2178" s="6"/>
      <c r="BZ2178" s="6"/>
    </row>
    <row r="2179" spans="63:78" ht="18.75" customHeight="1">
      <c r="BK2179" s="1"/>
      <c r="BO2179" s="6"/>
      <c r="BP2179" s="6"/>
      <c r="BQ2179" s="6"/>
      <c r="BR2179" s="6"/>
      <c r="BS2179" s="6"/>
      <c r="BT2179" s="6"/>
      <c r="BU2179" s="6"/>
      <c r="BV2179" s="6"/>
      <c r="BW2179" s="6"/>
      <c r="BX2179" s="6"/>
      <c r="BY2179" s="6"/>
      <c r="BZ2179" s="6"/>
    </row>
    <row r="2180" spans="63:78" ht="18.75" customHeight="1">
      <c r="BK2180" s="1"/>
      <c r="BO2180" s="6"/>
      <c r="BP2180" s="6"/>
      <c r="BQ2180" s="6"/>
      <c r="BR2180" s="6"/>
      <c r="BS2180" s="6"/>
      <c r="BT2180" s="6"/>
      <c r="BU2180" s="6"/>
      <c r="BV2180" s="6"/>
      <c r="BW2180" s="6"/>
      <c r="BX2180" s="6"/>
      <c r="BY2180" s="6"/>
      <c r="BZ2180" s="6"/>
    </row>
    <row r="2181" spans="63:78" ht="18.75" customHeight="1">
      <c r="BK2181" s="1"/>
      <c r="BO2181" s="6"/>
      <c r="BP2181" s="6"/>
      <c r="BQ2181" s="6"/>
      <c r="BR2181" s="6"/>
      <c r="BS2181" s="6"/>
      <c r="BT2181" s="6"/>
      <c r="BU2181" s="6"/>
      <c r="BV2181" s="6"/>
      <c r="BW2181" s="6"/>
      <c r="BX2181" s="6"/>
      <c r="BY2181" s="6"/>
      <c r="BZ2181" s="6"/>
    </row>
    <row r="2182" spans="63:78" ht="18.75" customHeight="1">
      <c r="BK2182" s="1"/>
      <c r="BO2182" s="6"/>
      <c r="BP2182" s="6"/>
      <c r="BQ2182" s="6"/>
      <c r="BR2182" s="6"/>
      <c r="BS2182" s="6"/>
      <c r="BT2182" s="6"/>
      <c r="BU2182" s="6"/>
      <c r="BV2182" s="6"/>
      <c r="BW2182" s="6"/>
      <c r="BX2182" s="6"/>
      <c r="BY2182" s="6"/>
      <c r="BZ2182" s="6"/>
    </row>
    <row r="2183" spans="63:78" ht="18.75" customHeight="1">
      <c r="BK2183" s="1"/>
      <c r="BO2183" s="6"/>
      <c r="BP2183" s="6"/>
      <c r="BQ2183" s="6"/>
      <c r="BR2183" s="6"/>
      <c r="BS2183" s="6"/>
      <c r="BT2183" s="6"/>
      <c r="BU2183" s="6"/>
      <c r="BV2183" s="6"/>
      <c r="BW2183" s="6"/>
      <c r="BX2183" s="6"/>
      <c r="BY2183" s="6"/>
      <c r="BZ2183" s="6"/>
    </row>
    <row r="2184" spans="63:78" ht="18.75" customHeight="1">
      <c r="BK2184" s="1"/>
      <c r="BO2184" s="6"/>
      <c r="BP2184" s="6"/>
      <c r="BQ2184" s="6"/>
      <c r="BR2184" s="6"/>
      <c r="BS2184" s="6"/>
      <c r="BT2184" s="6"/>
      <c r="BU2184" s="6"/>
      <c r="BV2184" s="6"/>
      <c r="BW2184" s="6"/>
      <c r="BX2184" s="6"/>
      <c r="BY2184" s="6"/>
      <c r="BZ2184" s="6"/>
    </row>
    <row r="2185" spans="63:78" ht="18.75" customHeight="1">
      <c r="BK2185" s="1"/>
      <c r="BO2185" s="6"/>
      <c r="BP2185" s="6"/>
      <c r="BQ2185" s="6"/>
      <c r="BR2185" s="6"/>
      <c r="BS2185" s="6"/>
      <c r="BT2185" s="6"/>
      <c r="BU2185" s="6"/>
      <c r="BV2185" s="6"/>
      <c r="BW2185" s="6"/>
      <c r="BX2185" s="6"/>
      <c r="BY2185" s="6"/>
      <c r="BZ2185" s="6"/>
    </row>
    <row r="2186" spans="63:78" ht="18.75" customHeight="1">
      <c r="BK2186" s="1"/>
      <c r="BO2186" s="6"/>
      <c r="BP2186" s="6"/>
      <c r="BQ2186" s="6"/>
      <c r="BR2186" s="6"/>
      <c r="BS2186" s="6"/>
      <c r="BT2186" s="6"/>
      <c r="BU2186" s="6"/>
      <c r="BV2186" s="6"/>
      <c r="BW2186" s="6"/>
      <c r="BX2186" s="6"/>
      <c r="BY2186" s="6"/>
      <c r="BZ2186" s="6"/>
    </row>
    <row r="2187" spans="63:78" ht="18.75" customHeight="1">
      <c r="BK2187" s="1"/>
      <c r="BO2187" s="6"/>
      <c r="BP2187" s="6"/>
      <c r="BQ2187" s="6"/>
      <c r="BR2187" s="6"/>
      <c r="BS2187" s="6"/>
      <c r="BT2187" s="6"/>
      <c r="BU2187" s="6"/>
      <c r="BV2187" s="6"/>
      <c r="BW2187" s="6"/>
      <c r="BX2187" s="6"/>
      <c r="BY2187" s="6"/>
      <c r="BZ2187" s="6"/>
    </row>
    <row r="2188" spans="63:78" ht="18.75" customHeight="1">
      <c r="BK2188" s="1"/>
      <c r="BO2188" s="6"/>
      <c r="BP2188" s="6"/>
      <c r="BQ2188" s="6"/>
      <c r="BR2188" s="6"/>
      <c r="BS2188" s="6"/>
      <c r="BT2188" s="6"/>
      <c r="BU2188" s="6"/>
      <c r="BV2188" s="6"/>
      <c r="BW2188" s="6"/>
      <c r="BX2188" s="6"/>
      <c r="BY2188" s="6"/>
      <c r="BZ2188" s="6"/>
    </row>
    <row r="2189" spans="63:78" ht="18.75" customHeight="1">
      <c r="BK2189" s="1"/>
      <c r="BO2189" s="6"/>
      <c r="BP2189" s="6"/>
      <c r="BQ2189" s="6"/>
      <c r="BR2189" s="6"/>
      <c r="BS2189" s="6"/>
      <c r="BT2189" s="6"/>
      <c r="BU2189" s="6"/>
      <c r="BV2189" s="6"/>
      <c r="BW2189" s="6"/>
      <c r="BX2189" s="6"/>
      <c r="BY2189" s="6"/>
      <c r="BZ2189" s="6"/>
    </row>
    <row r="2190" spans="63:78" ht="18.75" customHeight="1">
      <c r="BK2190" s="1"/>
      <c r="BO2190" s="6"/>
      <c r="BP2190" s="6"/>
      <c r="BQ2190" s="6"/>
      <c r="BR2190" s="6"/>
      <c r="BS2190" s="6"/>
      <c r="BT2190" s="6"/>
      <c r="BU2190" s="6"/>
      <c r="BV2190" s="6"/>
      <c r="BW2190" s="6"/>
      <c r="BX2190" s="6"/>
      <c r="BY2190" s="6"/>
      <c r="BZ2190" s="6"/>
    </row>
    <row r="2191" spans="63:78" ht="18.75" customHeight="1">
      <c r="BK2191" s="1"/>
      <c r="BO2191" s="6"/>
      <c r="BP2191" s="6"/>
      <c r="BQ2191" s="6"/>
      <c r="BR2191" s="6"/>
      <c r="BS2191" s="6"/>
      <c r="BT2191" s="6"/>
      <c r="BU2191" s="6"/>
      <c r="BV2191" s="6"/>
      <c r="BW2191" s="6"/>
      <c r="BX2191" s="6"/>
      <c r="BY2191" s="6"/>
      <c r="BZ2191" s="6"/>
    </row>
    <row r="2192" spans="63:78" ht="18.75" customHeight="1">
      <c r="BK2192" s="1"/>
      <c r="BO2192" s="6"/>
      <c r="BP2192" s="6"/>
      <c r="BQ2192" s="6"/>
      <c r="BR2192" s="6"/>
      <c r="BS2192" s="6"/>
      <c r="BT2192" s="6"/>
      <c r="BU2192" s="6"/>
      <c r="BV2192" s="6"/>
      <c r="BW2192" s="6"/>
      <c r="BX2192" s="6"/>
      <c r="BY2192" s="6"/>
      <c r="BZ2192" s="6"/>
    </row>
    <row r="2193" spans="63:78" ht="18.75" customHeight="1">
      <c r="BK2193" s="1"/>
      <c r="BO2193" s="6"/>
      <c r="BP2193" s="6"/>
      <c r="BQ2193" s="6"/>
      <c r="BR2193" s="6"/>
      <c r="BS2193" s="6"/>
      <c r="BT2193" s="6"/>
      <c r="BU2193" s="6"/>
      <c r="BV2193" s="6"/>
      <c r="BW2193" s="6"/>
      <c r="BX2193" s="6"/>
      <c r="BY2193" s="6"/>
      <c r="BZ2193" s="6"/>
    </row>
    <row r="2194" spans="63:78" ht="18.75" customHeight="1">
      <c r="BK2194" s="1"/>
      <c r="BO2194" s="6"/>
      <c r="BP2194" s="6"/>
      <c r="BQ2194" s="6"/>
      <c r="BR2194" s="6"/>
      <c r="BS2194" s="6"/>
      <c r="BT2194" s="6"/>
      <c r="BU2194" s="6"/>
      <c r="BV2194" s="6"/>
      <c r="BW2194" s="6"/>
      <c r="BX2194" s="6"/>
      <c r="BY2194" s="6"/>
      <c r="BZ2194" s="6"/>
    </row>
    <row r="2195" spans="63:78" ht="18.75" customHeight="1">
      <c r="BK2195" s="1"/>
      <c r="BO2195" s="6"/>
      <c r="BP2195" s="6"/>
      <c r="BQ2195" s="6"/>
      <c r="BR2195" s="6"/>
      <c r="BS2195" s="6"/>
      <c r="BT2195" s="6"/>
      <c r="BU2195" s="6"/>
      <c r="BV2195" s="6"/>
      <c r="BW2195" s="6"/>
      <c r="BX2195" s="6"/>
      <c r="BY2195" s="6"/>
      <c r="BZ2195" s="6"/>
    </row>
    <row r="2196" spans="63:78" ht="18.75" customHeight="1">
      <c r="BK2196" s="1"/>
      <c r="BO2196" s="6"/>
      <c r="BP2196" s="6"/>
      <c r="BQ2196" s="6"/>
      <c r="BR2196" s="6"/>
      <c r="BS2196" s="6"/>
      <c r="BT2196" s="6"/>
      <c r="BU2196" s="6"/>
      <c r="BV2196" s="6"/>
      <c r="BW2196" s="6"/>
      <c r="BX2196" s="6"/>
      <c r="BY2196" s="6"/>
      <c r="BZ2196" s="6"/>
    </row>
    <row r="2197" spans="63:78" ht="18.75" customHeight="1">
      <c r="BK2197" s="1"/>
      <c r="BO2197" s="6"/>
      <c r="BP2197" s="6"/>
      <c r="BQ2197" s="6"/>
      <c r="BR2197" s="6"/>
      <c r="BS2197" s="6"/>
      <c r="BT2197" s="6"/>
      <c r="BU2197" s="6"/>
      <c r="BV2197" s="6"/>
      <c r="BW2197" s="6"/>
      <c r="BX2197" s="6"/>
      <c r="BY2197" s="6"/>
      <c r="BZ2197" s="6"/>
    </row>
    <row r="2198" spans="63:78" ht="18.75" customHeight="1">
      <c r="BK2198" s="1"/>
      <c r="BO2198" s="6"/>
      <c r="BP2198" s="6"/>
      <c r="BQ2198" s="6"/>
      <c r="BR2198" s="6"/>
      <c r="BS2198" s="6"/>
      <c r="BT2198" s="6"/>
      <c r="BU2198" s="6"/>
      <c r="BV2198" s="6"/>
      <c r="BW2198" s="6"/>
      <c r="BX2198" s="6"/>
      <c r="BY2198" s="6"/>
      <c r="BZ2198" s="6"/>
    </row>
    <row r="2199" spans="63:78" ht="18.75" customHeight="1">
      <c r="BK2199" s="1"/>
      <c r="BO2199" s="6"/>
      <c r="BP2199" s="6"/>
      <c r="BQ2199" s="6"/>
      <c r="BR2199" s="6"/>
      <c r="BS2199" s="6"/>
      <c r="BT2199" s="6"/>
      <c r="BU2199" s="6"/>
      <c r="BV2199" s="6"/>
      <c r="BW2199" s="6"/>
      <c r="BX2199" s="6"/>
      <c r="BY2199" s="6"/>
      <c r="BZ2199" s="6"/>
    </row>
    <row r="2200" spans="63:78" ht="18.75" customHeight="1">
      <c r="BK2200" s="1"/>
      <c r="BO2200" s="6"/>
      <c r="BP2200" s="6"/>
      <c r="BQ2200" s="6"/>
      <c r="BR2200" s="6"/>
      <c r="BS2200" s="6"/>
      <c r="BT2200" s="6"/>
      <c r="BU2200" s="6"/>
      <c r="BV2200" s="6"/>
      <c r="BW2200" s="6"/>
      <c r="BX2200" s="6"/>
      <c r="BY2200" s="6"/>
      <c r="BZ2200" s="6"/>
    </row>
    <row r="2201" spans="63:78" ht="18.75" customHeight="1">
      <c r="BK2201" s="1"/>
      <c r="BO2201" s="6"/>
      <c r="BP2201" s="6"/>
      <c r="BQ2201" s="6"/>
      <c r="BR2201" s="6"/>
      <c r="BS2201" s="6"/>
      <c r="BT2201" s="6"/>
      <c r="BU2201" s="6"/>
      <c r="BV2201" s="6"/>
      <c r="BW2201" s="6"/>
      <c r="BX2201" s="6"/>
      <c r="BY2201" s="6"/>
      <c r="BZ2201" s="6"/>
    </row>
    <row r="2202" spans="63:78" ht="18.75" customHeight="1">
      <c r="BK2202" s="1"/>
      <c r="BO2202" s="6"/>
      <c r="BP2202" s="6"/>
      <c r="BQ2202" s="6"/>
      <c r="BR2202" s="6"/>
      <c r="BS2202" s="6"/>
      <c r="BT2202" s="6"/>
      <c r="BU2202" s="6"/>
      <c r="BV2202" s="6"/>
      <c r="BW2202" s="6"/>
      <c r="BX2202" s="6"/>
      <c r="BY2202" s="6"/>
      <c r="BZ2202" s="6"/>
    </row>
    <row r="2203" spans="63:78" ht="18.75" customHeight="1">
      <c r="BK2203" s="1"/>
      <c r="BO2203" s="6"/>
      <c r="BP2203" s="6"/>
      <c r="BQ2203" s="6"/>
      <c r="BR2203" s="6"/>
      <c r="BS2203" s="6"/>
      <c r="BT2203" s="6"/>
      <c r="BU2203" s="6"/>
      <c r="BV2203" s="6"/>
      <c r="BW2203" s="6"/>
      <c r="BX2203" s="6"/>
      <c r="BY2203" s="6"/>
      <c r="BZ2203" s="6"/>
    </row>
    <row r="2204" spans="63:78" ht="18.75" customHeight="1">
      <c r="BK2204" s="1"/>
      <c r="BO2204" s="6"/>
      <c r="BP2204" s="6"/>
      <c r="BQ2204" s="6"/>
      <c r="BR2204" s="6"/>
      <c r="BS2204" s="6"/>
      <c r="BT2204" s="6"/>
      <c r="BU2204" s="6"/>
      <c r="BV2204" s="6"/>
      <c r="BW2204" s="6"/>
      <c r="BX2204" s="6"/>
      <c r="BY2204" s="6"/>
      <c r="BZ2204" s="6"/>
    </row>
    <row r="2205" spans="63:78" ht="18.75" customHeight="1">
      <c r="BK2205" s="1"/>
      <c r="BO2205" s="6"/>
      <c r="BP2205" s="6"/>
      <c r="BQ2205" s="6"/>
      <c r="BR2205" s="6"/>
      <c r="BS2205" s="6"/>
      <c r="BT2205" s="6"/>
      <c r="BU2205" s="6"/>
      <c r="BV2205" s="6"/>
      <c r="BW2205" s="6"/>
      <c r="BX2205" s="6"/>
      <c r="BY2205" s="6"/>
      <c r="BZ2205" s="6"/>
    </row>
    <row r="2206" spans="63:78" ht="18.75" customHeight="1">
      <c r="BK2206" s="1"/>
      <c r="BO2206" s="6"/>
      <c r="BP2206" s="6"/>
      <c r="BQ2206" s="6"/>
      <c r="BR2206" s="6"/>
      <c r="BS2206" s="6"/>
      <c r="BT2206" s="6"/>
      <c r="BU2206" s="6"/>
      <c r="BV2206" s="6"/>
      <c r="BW2206" s="6"/>
      <c r="BX2206" s="6"/>
      <c r="BY2206" s="6"/>
      <c r="BZ2206" s="6"/>
    </row>
    <row r="2207" spans="63:78" ht="18.75" customHeight="1">
      <c r="BK2207" s="1"/>
      <c r="BO2207" s="6"/>
      <c r="BP2207" s="6"/>
      <c r="BQ2207" s="6"/>
      <c r="BR2207" s="6"/>
      <c r="BS2207" s="6"/>
      <c r="BT2207" s="6"/>
      <c r="BU2207" s="6"/>
      <c r="BV2207" s="6"/>
      <c r="BW2207" s="6"/>
      <c r="BX2207" s="6"/>
      <c r="BY2207" s="6"/>
      <c r="BZ2207" s="6"/>
    </row>
    <row r="2208" spans="63:78" ht="18.75" customHeight="1">
      <c r="BK2208" s="1"/>
      <c r="BO2208" s="6"/>
      <c r="BP2208" s="6"/>
      <c r="BQ2208" s="6"/>
      <c r="BR2208" s="6"/>
      <c r="BS2208" s="6"/>
      <c r="BT2208" s="6"/>
      <c r="BU2208" s="6"/>
      <c r="BV2208" s="6"/>
      <c r="BW2208" s="6"/>
      <c r="BX2208" s="6"/>
      <c r="BY2208" s="6"/>
      <c r="BZ2208" s="6"/>
    </row>
    <row r="2209" spans="63:78" ht="18.75" customHeight="1">
      <c r="BK2209" s="1"/>
      <c r="BO2209" s="6"/>
      <c r="BP2209" s="6"/>
      <c r="BQ2209" s="6"/>
      <c r="BR2209" s="6"/>
      <c r="BS2209" s="6"/>
      <c r="BT2209" s="6"/>
      <c r="BU2209" s="6"/>
      <c r="BV2209" s="6"/>
      <c r="BW2209" s="6"/>
      <c r="BX2209" s="6"/>
      <c r="BY2209" s="6"/>
      <c r="BZ2209" s="6"/>
    </row>
    <row r="2210" spans="63:78" ht="18.75" customHeight="1">
      <c r="BK2210" s="1"/>
      <c r="BO2210" s="6"/>
      <c r="BP2210" s="6"/>
      <c r="BQ2210" s="6"/>
      <c r="BR2210" s="6"/>
      <c r="BS2210" s="6"/>
      <c r="BT2210" s="6"/>
      <c r="BU2210" s="6"/>
      <c r="BV2210" s="6"/>
      <c r="BW2210" s="6"/>
      <c r="BX2210" s="6"/>
      <c r="BY2210" s="6"/>
      <c r="BZ2210" s="6"/>
    </row>
    <row r="2211" spans="63:78" ht="18.75" customHeight="1">
      <c r="BK2211" s="1"/>
      <c r="BO2211" s="6"/>
      <c r="BP2211" s="6"/>
      <c r="BQ2211" s="6"/>
      <c r="BR2211" s="6"/>
      <c r="BS2211" s="6"/>
      <c r="BT2211" s="6"/>
      <c r="BU2211" s="6"/>
      <c r="BV2211" s="6"/>
      <c r="BW2211" s="6"/>
      <c r="BX2211" s="6"/>
      <c r="BY2211" s="6"/>
      <c r="BZ2211" s="6"/>
    </row>
    <row r="2212" spans="63:78" ht="18.75" customHeight="1">
      <c r="BK2212" s="1"/>
      <c r="BO2212" s="6"/>
      <c r="BP2212" s="6"/>
      <c r="BQ2212" s="6"/>
      <c r="BR2212" s="6"/>
      <c r="BS2212" s="6"/>
      <c r="BT2212" s="6"/>
      <c r="BU2212" s="6"/>
      <c r="BV2212" s="6"/>
      <c r="BW2212" s="6"/>
      <c r="BX2212" s="6"/>
      <c r="BY2212" s="6"/>
      <c r="BZ2212" s="6"/>
    </row>
    <row r="2213" spans="63:78" ht="18.75" customHeight="1">
      <c r="BK2213" s="1"/>
      <c r="BO2213" s="6"/>
      <c r="BP2213" s="6"/>
      <c r="BQ2213" s="6"/>
      <c r="BR2213" s="6"/>
      <c r="BS2213" s="6"/>
      <c r="BT2213" s="6"/>
      <c r="BU2213" s="6"/>
      <c r="BV2213" s="6"/>
      <c r="BW2213" s="6"/>
      <c r="BX2213" s="6"/>
      <c r="BY2213" s="6"/>
      <c r="BZ2213" s="6"/>
    </row>
    <row r="2214" spans="63:78" ht="18.75" customHeight="1">
      <c r="BK2214" s="1"/>
      <c r="BO2214" s="6"/>
      <c r="BP2214" s="6"/>
      <c r="BQ2214" s="6"/>
      <c r="BR2214" s="6"/>
      <c r="BS2214" s="6"/>
      <c r="BT2214" s="6"/>
      <c r="BU2214" s="6"/>
      <c r="BV2214" s="6"/>
      <c r="BW2214" s="6"/>
      <c r="BX2214" s="6"/>
      <c r="BY2214" s="6"/>
      <c r="BZ2214" s="6"/>
    </row>
    <row r="2215" spans="63:78" ht="18.75" customHeight="1">
      <c r="BK2215" s="1"/>
      <c r="BO2215" s="6"/>
      <c r="BP2215" s="6"/>
      <c r="BQ2215" s="6"/>
      <c r="BR2215" s="6"/>
      <c r="BS2215" s="6"/>
      <c r="BT2215" s="6"/>
      <c r="BU2215" s="6"/>
      <c r="BV2215" s="6"/>
      <c r="BW2215" s="6"/>
      <c r="BX2215" s="6"/>
      <c r="BY2215" s="6"/>
      <c r="BZ2215" s="6"/>
    </row>
    <row r="2216" spans="63:78" ht="18.75" customHeight="1">
      <c r="BK2216" s="1"/>
      <c r="BO2216" s="6"/>
      <c r="BP2216" s="6"/>
      <c r="BQ2216" s="6"/>
      <c r="BR2216" s="6"/>
      <c r="BS2216" s="6"/>
      <c r="BT2216" s="6"/>
      <c r="BU2216" s="6"/>
      <c r="BV2216" s="6"/>
      <c r="BW2216" s="6"/>
      <c r="BX2216" s="6"/>
      <c r="BY2216" s="6"/>
      <c r="BZ2216" s="6"/>
    </row>
    <row r="2217" spans="63:78" ht="18.75" customHeight="1">
      <c r="BK2217" s="1"/>
      <c r="BO2217" s="6"/>
      <c r="BP2217" s="6"/>
      <c r="BQ2217" s="6"/>
      <c r="BR2217" s="6"/>
      <c r="BS2217" s="6"/>
      <c r="BT2217" s="6"/>
      <c r="BU2217" s="6"/>
      <c r="BV2217" s="6"/>
      <c r="BW2217" s="6"/>
      <c r="BX2217" s="6"/>
      <c r="BY2217" s="6"/>
      <c r="BZ2217" s="6"/>
    </row>
    <row r="2218" spans="63:78" ht="18.75" customHeight="1">
      <c r="BK2218" s="1"/>
      <c r="BO2218" s="6"/>
      <c r="BP2218" s="6"/>
      <c r="BQ2218" s="6"/>
      <c r="BR2218" s="6"/>
      <c r="BS2218" s="6"/>
      <c r="BT2218" s="6"/>
      <c r="BU2218" s="6"/>
      <c r="BV2218" s="6"/>
      <c r="BW2218" s="6"/>
      <c r="BX2218" s="6"/>
      <c r="BY2218" s="6"/>
      <c r="BZ2218" s="6"/>
    </row>
    <row r="2219" spans="63:78" ht="18.75" customHeight="1">
      <c r="BK2219" s="1"/>
      <c r="BO2219" s="6"/>
      <c r="BP2219" s="6"/>
      <c r="BQ2219" s="6"/>
      <c r="BR2219" s="6"/>
      <c r="BS2219" s="6"/>
      <c r="BT2219" s="6"/>
      <c r="BU2219" s="6"/>
      <c r="BV2219" s="6"/>
      <c r="BW2219" s="6"/>
      <c r="BX2219" s="6"/>
      <c r="BY2219" s="6"/>
      <c r="BZ2219" s="6"/>
    </row>
    <row r="2220" spans="63:78" ht="18.75" customHeight="1">
      <c r="BK2220" s="1"/>
      <c r="BO2220" s="6"/>
      <c r="BP2220" s="6"/>
      <c r="BQ2220" s="6"/>
      <c r="BR2220" s="6"/>
      <c r="BS2220" s="6"/>
      <c r="BT2220" s="6"/>
      <c r="BU2220" s="6"/>
      <c r="BV2220" s="6"/>
      <c r="BW2220" s="6"/>
      <c r="BX2220" s="6"/>
      <c r="BY2220" s="6"/>
      <c r="BZ2220" s="6"/>
    </row>
    <row r="2221" spans="63:78" ht="18.75" customHeight="1">
      <c r="BK2221" s="1"/>
      <c r="BO2221" s="6"/>
      <c r="BP2221" s="6"/>
      <c r="BQ2221" s="6"/>
      <c r="BR2221" s="6"/>
      <c r="BS2221" s="6"/>
      <c r="BT2221" s="6"/>
      <c r="BU2221" s="6"/>
      <c r="BV2221" s="6"/>
      <c r="BW2221" s="6"/>
      <c r="BX2221" s="6"/>
      <c r="BY2221" s="6"/>
      <c r="BZ2221" s="6"/>
    </row>
    <row r="2222" spans="63:78" ht="18.75" customHeight="1">
      <c r="BK2222" s="1"/>
      <c r="BO2222" s="6"/>
      <c r="BP2222" s="6"/>
      <c r="BQ2222" s="6"/>
      <c r="BR2222" s="6"/>
      <c r="BS2222" s="6"/>
      <c r="BT2222" s="6"/>
      <c r="BU2222" s="6"/>
      <c r="BV2222" s="6"/>
      <c r="BW2222" s="6"/>
      <c r="BX2222" s="6"/>
      <c r="BY2222" s="6"/>
      <c r="BZ2222" s="6"/>
    </row>
    <row r="2223" spans="63:78" ht="18.75" customHeight="1">
      <c r="BK2223" s="1"/>
      <c r="BO2223" s="6"/>
      <c r="BP2223" s="6"/>
      <c r="BQ2223" s="6"/>
      <c r="BR2223" s="6"/>
      <c r="BS2223" s="6"/>
      <c r="BT2223" s="6"/>
      <c r="BU2223" s="6"/>
      <c r="BV2223" s="6"/>
      <c r="BW2223" s="6"/>
      <c r="BX2223" s="6"/>
      <c r="BY2223" s="6"/>
      <c r="BZ2223" s="6"/>
    </row>
    <row r="2224" spans="63:78" ht="18.75" customHeight="1">
      <c r="BK2224" s="1"/>
      <c r="BO2224" s="6"/>
      <c r="BP2224" s="6"/>
      <c r="BQ2224" s="6"/>
      <c r="BR2224" s="6"/>
      <c r="BS2224" s="6"/>
      <c r="BT2224" s="6"/>
      <c r="BU2224" s="6"/>
      <c r="BV2224" s="6"/>
      <c r="BW2224" s="6"/>
      <c r="BX2224" s="6"/>
      <c r="BY2224" s="6"/>
      <c r="BZ2224" s="6"/>
    </row>
    <row r="2225" spans="63:78" ht="18.75" customHeight="1">
      <c r="BK2225" s="1"/>
      <c r="BO2225" s="6"/>
      <c r="BP2225" s="6"/>
      <c r="BQ2225" s="6"/>
      <c r="BR2225" s="6"/>
      <c r="BS2225" s="6"/>
      <c r="BT2225" s="6"/>
      <c r="BU2225" s="6"/>
      <c r="BV2225" s="6"/>
      <c r="BW2225" s="6"/>
      <c r="BX2225" s="6"/>
      <c r="BY2225" s="6"/>
      <c r="BZ2225" s="6"/>
    </row>
    <row r="2226" spans="63:78" ht="18.75" customHeight="1">
      <c r="BK2226" s="1"/>
      <c r="BO2226" s="6"/>
      <c r="BP2226" s="6"/>
      <c r="BQ2226" s="6"/>
      <c r="BR2226" s="6"/>
      <c r="BS2226" s="6"/>
      <c r="BT2226" s="6"/>
      <c r="BU2226" s="6"/>
      <c r="BV2226" s="6"/>
      <c r="BW2226" s="6"/>
      <c r="BX2226" s="6"/>
      <c r="BY2226" s="6"/>
      <c r="BZ2226" s="6"/>
    </row>
    <row r="2227" spans="63:78" ht="18.75" customHeight="1">
      <c r="BK2227" s="1"/>
      <c r="BO2227" s="6"/>
      <c r="BP2227" s="6"/>
      <c r="BQ2227" s="6"/>
      <c r="BR2227" s="6"/>
      <c r="BS2227" s="6"/>
      <c r="BT2227" s="6"/>
      <c r="BU2227" s="6"/>
      <c r="BV2227" s="6"/>
      <c r="BW2227" s="6"/>
      <c r="BX2227" s="6"/>
      <c r="BY2227" s="6"/>
      <c r="BZ2227" s="6"/>
    </row>
    <row r="2228" spans="63:78" ht="18.75" customHeight="1">
      <c r="BK2228" s="1"/>
      <c r="BO2228" s="6"/>
      <c r="BP2228" s="6"/>
      <c r="BQ2228" s="6"/>
      <c r="BR2228" s="6"/>
      <c r="BS2228" s="6"/>
      <c r="BT2228" s="6"/>
      <c r="BU2228" s="6"/>
      <c r="BV2228" s="6"/>
      <c r="BW2228" s="6"/>
      <c r="BX2228" s="6"/>
      <c r="BY2228" s="6"/>
      <c r="BZ2228" s="6"/>
    </row>
    <row r="2229" spans="63:78" ht="18.75" customHeight="1">
      <c r="BK2229" s="1"/>
      <c r="BO2229" s="6"/>
      <c r="BP2229" s="6"/>
      <c r="BQ2229" s="6"/>
      <c r="BR2229" s="6"/>
      <c r="BS2229" s="6"/>
      <c r="BT2229" s="6"/>
      <c r="BU2229" s="6"/>
      <c r="BV2229" s="6"/>
      <c r="BW2229" s="6"/>
      <c r="BX2229" s="6"/>
      <c r="BY2229" s="6"/>
      <c r="BZ2229" s="6"/>
    </row>
    <row r="2230" spans="63:78" ht="18.75" customHeight="1">
      <c r="BK2230" s="1"/>
      <c r="BO2230" s="6"/>
      <c r="BP2230" s="6"/>
      <c r="BQ2230" s="6"/>
      <c r="BR2230" s="6"/>
      <c r="BS2230" s="6"/>
      <c r="BT2230" s="6"/>
      <c r="BU2230" s="6"/>
      <c r="BV2230" s="6"/>
      <c r="BW2230" s="6"/>
      <c r="BX2230" s="6"/>
      <c r="BY2230" s="6"/>
      <c r="BZ2230" s="6"/>
    </row>
    <row r="2231" spans="63:78" ht="18.75" customHeight="1">
      <c r="BK2231" s="1"/>
      <c r="BO2231" s="6"/>
      <c r="BP2231" s="6"/>
      <c r="BQ2231" s="6"/>
      <c r="BR2231" s="6"/>
      <c r="BS2231" s="6"/>
      <c r="BT2231" s="6"/>
      <c r="BU2231" s="6"/>
      <c r="BV2231" s="6"/>
      <c r="BW2231" s="6"/>
      <c r="BX2231" s="6"/>
      <c r="BY2231" s="6"/>
      <c r="BZ2231" s="6"/>
    </row>
    <row r="2232" spans="63:78" ht="18.75" customHeight="1">
      <c r="BK2232" s="1"/>
      <c r="BO2232" s="6"/>
      <c r="BP2232" s="6"/>
      <c r="BQ2232" s="6"/>
      <c r="BR2232" s="6"/>
      <c r="BS2232" s="6"/>
      <c r="BT2232" s="6"/>
      <c r="BU2232" s="6"/>
      <c r="BV2232" s="6"/>
      <c r="BW2232" s="6"/>
      <c r="BX2232" s="6"/>
      <c r="BY2232" s="6"/>
      <c r="BZ2232" s="6"/>
    </row>
    <row r="2233" spans="63:78" ht="18.75" customHeight="1">
      <c r="BK2233" s="1"/>
      <c r="BO2233" s="6"/>
      <c r="BP2233" s="6"/>
      <c r="BQ2233" s="6"/>
      <c r="BR2233" s="6"/>
      <c r="BS2233" s="6"/>
      <c r="BT2233" s="6"/>
      <c r="BU2233" s="6"/>
      <c r="BV2233" s="6"/>
      <c r="BW2233" s="6"/>
      <c r="BX2233" s="6"/>
      <c r="BY2233" s="6"/>
      <c r="BZ2233" s="6"/>
    </row>
    <row r="2234" spans="63:78" ht="18.75" customHeight="1">
      <c r="BK2234" s="1"/>
      <c r="BO2234" s="6"/>
      <c r="BP2234" s="6"/>
      <c r="BQ2234" s="6"/>
      <c r="BR2234" s="6"/>
      <c r="BS2234" s="6"/>
      <c r="BT2234" s="6"/>
      <c r="BU2234" s="6"/>
      <c r="BV2234" s="6"/>
      <c r="BW2234" s="6"/>
      <c r="BX2234" s="6"/>
      <c r="BY2234" s="6"/>
      <c r="BZ2234" s="6"/>
    </row>
    <row r="2235" spans="63:78" ht="18.75" customHeight="1">
      <c r="BK2235" s="1"/>
      <c r="BO2235" s="6"/>
      <c r="BP2235" s="6"/>
      <c r="BQ2235" s="6"/>
      <c r="BR2235" s="6"/>
      <c r="BS2235" s="6"/>
      <c r="BT2235" s="6"/>
      <c r="BU2235" s="6"/>
      <c r="BV2235" s="6"/>
      <c r="BW2235" s="6"/>
      <c r="BX2235" s="6"/>
      <c r="BY2235" s="6"/>
      <c r="BZ2235" s="6"/>
    </row>
    <row r="2236" spans="63:78" ht="18.75" customHeight="1">
      <c r="BK2236" s="1"/>
      <c r="BO2236" s="6"/>
      <c r="BP2236" s="6"/>
      <c r="BQ2236" s="6"/>
      <c r="BR2236" s="6"/>
      <c r="BS2236" s="6"/>
      <c r="BT2236" s="6"/>
      <c r="BU2236" s="6"/>
      <c r="BV2236" s="6"/>
      <c r="BW2236" s="6"/>
      <c r="BX2236" s="6"/>
      <c r="BY2236" s="6"/>
      <c r="BZ2236" s="6"/>
    </row>
    <row r="2237" spans="63:78" ht="18.75" customHeight="1">
      <c r="BK2237" s="1"/>
      <c r="BO2237" s="6"/>
      <c r="BP2237" s="6"/>
      <c r="BQ2237" s="6"/>
      <c r="BR2237" s="6"/>
      <c r="BS2237" s="6"/>
      <c r="BT2237" s="6"/>
      <c r="BU2237" s="6"/>
      <c r="BV2237" s="6"/>
      <c r="BW2237" s="6"/>
      <c r="BX2237" s="6"/>
      <c r="BY2237" s="6"/>
      <c r="BZ2237" s="6"/>
    </row>
    <row r="2238" spans="63:78" ht="18.75" customHeight="1">
      <c r="BK2238" s="1"/>
      <c r="BO2238" s="6"/>
      <c r="BP2238" s="6"/>
      <c r="BQ2238" s="6"/>
      <c r="BR2238" s="6"/>
      <c r="BS2238" s="6"/>
      <c r="BT2238" s="6"/>
      <c r="BU2238" s="6"/>
      <c r="BV2238" s="6"/>
      <c r="BW2238" s="6"/>
      <c r="BX2238" s="6"/>
      <c r="BY2238" s="6"/>
      <c r="BZ2238" s="6"/>
    </row>
    <row r="2239" spans="63:78" ht="18.75" customHeight="1">
      <c r="BK2239" s="1"/>
      <c r="BO2239" s="6"/>
      <c r="BP2239" s="6"/>
      <c r="BQ2239" s="6"/>
      <c r="BR2239" s="6"/>
      <c r="BS2239" s="6"/>
      <c r="BT2239" s="6"/>
      <c r="BU2239" s="6"/>
      <c r="BV2239" s="6"/>
      <c r="BW2239" s="6"/>
      <c r="BX2239" s="6"/>
      <c r="BY2239" s="6"/>
      <c r="BZ2239" s="6"/>
    </row>
    <row r="2240" spans="63:78" ht="18.75" customHeight="1">
      <c r="BK2240" s="1"/>
      <c r="BO2240" s="6"/>
      <c r="BP2240" s="6"/>
      <c r="BQ2240" s="6"/>
      <c r="BR2240" s="6"/>
      <c r="BS2240" s="6"/>
      <c r="BT2240" s="6"/>
      <c r="BU2240" s="6"/>
      <c r="BV2240" s="6"/>
      <c r="BW2240" s="6"/>
      <c r="BX2240" s="6"/>
      <c r="BY2240" s="6"/>
      <c r="BZ2240" s="6"/>
    </row>
    <row r="2241" spans="63:78" ht="18.75" customHeight="1">
      <c r="BK2241" s="1"/>
      <c r="BO2241" s="6"/>
      <c r="BP2241" s="6"/>
      <c r="BQ2241" s="6"/>
      <c r="BR2241" s="6"/>
      <c r="BS2241" s="6"/>
      <c r="BT2241" s="6"/>
      <c r="BU2241" s="6"/>
      <c r="BV2241" s="6"/>
      <c r="BW2241" s="6"/>
      <c r="BX2241" s="6"/>
      <c r="BY2241" s="6"/>
      <c r="BZ2241" s="6"/>
    </row>
    <row r="2242" spans="63:78" ht="18.75" customHeight="1">
      <c r="BK2242" s="1"/>
      <c r="BO2242" s="6"/>
      <c r="BP2242" s="6"/>
      <c r="BQ2242" s="6"/>
      <c r="BR2242" s="6"/>
      <c r="BS2242" s="6"/>
      <c r="BT2242" s="6"/>
      <c r="BU2242" s="6"/>
      <c r="BV2242" s="6"/>
      <c r="BW2242" s="6"/>
      <c r="BX2242" s="6"/>
      <c r="BY2242" s="6"/>
      <c r="BZ2242" s="6"/>
    </row>
    <row r="2243" spans="63:78" ht="18.75" customHeight="1">
      <c r="BK2243" s="1"/>
      <c r="BO2243" s="6"/>
      <c r="BP2243" s="6"/>
      <c r="BQ2243" s="6"/>
      <c r="BR2243" s="6"/>
      <c r="BS2243" s="6"/>
      <c r="BT2243" s="6"/>
      <c r="BU2243" s="6"/>
      <c r="BV2243" s="6"/>
      <c r="BW2243" s="6"/>
      <c r="BX2243" s="6"/>
      <c r="BY2243" s="6"/>
      <c r="BZ2243" s="6"/>
    </row>
    <row r="2244" spans="63:78" ht="18.75" customHeight="1">
      <c r="BK2244" s="1"/>
      <c r="BO2244" s="6"/>
      <c r="BP2244" s="6"/>
      <c r="BQ2244" s="6"/>
      <c r="BR2244" s="6"/>
      <c r="BS2244" s="6"/>
      <c r="BT2244" s="6"/>
      <c r="BU2244" s="6"/>
      <c r="BV2244" s="6"/>
      <c r="BW2244" s="6"/>
      <c r="BX2244" s="6"/>
      <c r="BY2244" s="6"/>
      <c r="BZ2244" s="6"/>
    </row>
    <row r="2245" spans="63:78" ht="18.75" customHeight="1">
      <c r="BK2245" s="1"/>
      <c r="BO2245" s="6"/>
      <c r="BP2245" s="6"/>
      <c r="BQ2245" s="6"/>
      <c r="BR2245" s="6"/>
      <c r="BS2245" s="6"/>
      <c r="BT2245" s="6"/>
      <c r="BU2245" s="6"/>
      <c r="BV2245" s="6"/>
      <c r="BW2245" s="6"/>
      <c r="BX2245" s="6"/>
      <c r="BY2245" s="6"/>
      <c r="BZ2245" s="6"/>
    </row>
    <row r="2246" spans="63:78" ht="18.75" customHeight="1">
      <c r="BK2246" s="1"/>
      <c r="BO2246" s="6"/>
      <c r="BP2246" s="6"/>
      <c r="BQ2246" s="6"/>
      <c r="BR2246" s="6"/>
      <c r="BS2246" s="6"/>
      <c r="BT2246" s="6"/>
      <c r="BU2246" s="6"/>
      <c r="BV2246" s="6"/>
      <c r="BW2246" s="6"/>
      <c r="BX2246" s="6"/>
      <c r="BY2246" s="6"/>
      <c r="BZ2246" s="6"/>
    </row>
    <row r="2247" spans="63:78" ht="18.75" customHeight="1">
      <c r="BK2247" s="1"/>
      <c r="BO2247" s="6"/>
      <c r="BP2247" s="6"/>
      <c r="BQ2247" s="6"/>
      <c r="BR2247" s="6"/>
      <c r="BS2247" s="6"/>
      <c r="BT2247" s="6"/>
      <c r="BU2247" s="6"/>
      <c r="BV2247" s="6"/>
      <c r="BW2247" s="6"/>
      <c r="BX2247" s="6"/>
      <c r="BY2247" s="6"/>
      <c r="BZ2247" s="6"/>
    </row>
    <row r="2248" spans="63:78" ht="18.75" customHeight="1">
      <c r="BK2248" s="1"/>
      <c r="BO2248" s="6"/>
      <c r="BP2248" s="6"/>
      <c r="BQ2248" s="6"/>
      <c r="BR2248" s="6"/>
      <c r="BS2248" s="6"/>
      <c r="BT2248" s="6"/>
      <c r="BU2248" s="6"/>
      <c r="BV2248" s="6"/>
      <c r="BW2248" s="6"/>
      <c r="BX2248" s="6"/>
      <c r="BY2248" s="6"/>
      <c r="BZ2248" s="6"/>
    </row>
    <row r="2249" spans="63:78" ht="18.75" customHeight="1">
      <c r="BK2249" s="1"/>
      <c r="BO2249" s="6"/>
      <c r="BP2249" s="6"/>
      <c r="BQ2249" s="6"/>
      <c r="BR2249" s="6"/>
      <c r="BS2249" s="6"/>
      <c r="BT2249" s="6"/>
      <c r="BU2249" s="6"/>
      <c r="BV2249" s="6"/>
      <c r="BW2249" s="6"/>
      <c r="BX2249" s="6"/>
      <c r="BY2249" s="6"/>
      <c r="BZ2249" s="6"/>
    </row>
    <row r="2250" spans="63:78" ht="18.75" customHeight="1">
      <c r="BK2250" s="1"/>
      <c r="BO2250" s="6"/>
      <c r="BP2250" s="6"/>
      <c r="BQ2250" s="6"/>
      <c r="BR2250" s="6"/>
      <c r="BS2250" s="6"/>
      <c r="BT2250" s="6"/>
      <c r="BU2250" s="6"/>
      <c r="BV2250" s="6"/>
      <c r="BW2250" s="6"/>
      <c r="BX2250" s="6"/>
      <c r="BY2250" s="6"/>
      <c r="BZ2250" s="6"/>
    </row>
    <row r="2251" spans="63:78" ht="18.75" customHeight="1">
      <c r="BK2251" s="1"/>
      <c r="BO2251" s="6"/>
      <c r="BP2251" s="6"/>
      <c r="BQ2251" s="6"/>
      <c r="BR2251" s="6"/>
      <c r="BS2251" s="6"/>
      <c r="BT2251" s="6"/>
      <c r="BU2251" s="6"/>
      <c r="BV2251" s="6"/>
      <c r="BW2251" s="6"/>
      <c r="BX2251" s="6"/>
      <c r="BY2251" s="6"/>
      <c r="BZ2251" s="6"/>
    </row>
    <row r="2252" spans="63:78" ht="18.75" customHeight="1">
      <c r="BK2252" s="1"/>
      <c r="BO2252" s="6"/>
      <c r="BP2252" s="6"/>
      <c r="BQ2252" s="6"/>
      <c r="BR2252" s="6"/>
      <c r="BS2252" s="6"/>
      <c r="BT2252" s="6"/>
      <c r="BU2252" s="6"/>
      <c r="BV2252" s="6"/>
      <c r="BW2252" s="6"/>
      <c r="BX2252" s="6"/>
      <c r="BY2252" s="6"/>
      <c r="BZ2252" s="6"/>
    </row>
    <row r="2253" spans="63:78" ht="18.75" customHeight="1">
      <c r="BK2253" s="1"/>
      <c r="BO2253" s="6"/>
      <c r="BP2253" s="6"/>
      <c r="BQ2253" s="6"/>
      <c r="BR2253" s="6"/>
      <c r="BS2253" s="6"/>
      <c r="BT2253" s="6"/>
      <c r="BU2253" s="6"/>
      <c r="BV2253" s="6"/>
      <c r="BW2253" s="6"/>
      <c r="BX2253" s="6"/>
      <c r="BY2253" s="6"/>
      <c r="BZ2253" s="6"/>
    </row>
    <row r="2254" spans="63:78" ht="18.75" customHeight="1">
      <c r="BK2254" s="1"/>
      <c r="BO2254" s="6"/>
      <c r="BP2254" s="6"/>
      <c r="BQ2254" s="6"/>
      <c r="BR2254" s="6"/>
      <c r="BS2254" s="6"/>
      <c r="BT2254" s="6"/>
      <c r="BU2254" s="6"/>
      <c r="BV2254" s="6"/>
      <c r="BW2254" s="6"/>
      <c r="BX2254" s="6"/>
      <c r="BY2254" s="6"/>
      <c r="BZ2254" s="6"/>
    </row>
    <row r="2255" spans="63:78" ht="18.75" customHeight="1">
      <c r="BK2255" s="1"/>
      <c r="BO2255" s="6"/>
      <c r="BP2255" s="6"/>
      <c r="BQ2255" s="6"/>
      <c r="BR2255" s="6"/>
      <c r="BS2255" s="6"/>
      <c r="BT2255" s="6"/>
      <c r="BU2255" s="6"/>
      <c r="BV2255" s="6"/>
      <c r="BW2255" s="6"/>
      <c r="BX2255" s="6"/>
      <c r="BY2255" s="6"/>
      <c r="BZ2255" s="6"/>
    </row>
    <row r="2256" spans="63:78" ht="18.75" customHeight="1">
      <c r="BK2256" s="1"/>
      <c r="BO2256" s="6"/>
      <c r="BP2256" s="6"/>
      <c r="BQ2256" s="6"/>
      <c r="BR2256" s="6"/>
      <c r="BS2256" s="6"/>
      <c r="BT2256" s="6"/>
      <c r="BU2256" s="6"/>
      <c r="BV2256" s="6"/>
      <c r="BW2256" s="6"/>
      <c r="BX2256" s="6"/>
      <c r="BY2256" s="6"/>
      <c r="BZ2256" s="6"/>
    </row>
    <row r="2257" spans="63:78" ht="18.75" customHeight="1">
      <c r="BK2257" s="1"/>
      <c r="BO2257" s="6"/>
      <c r="BP2257" s="6"/>
      <c r="BQ2257" s="6"/>
      <c r="BR2257" s="6"/>
      <c r="BS2257" s="6"/>
      <c r="BT2257" s="6"/>
      <c r="BU2257" s="6"/>
      <c r="BV2257" s="6"/>
      <c r="BW2257" s="6"/>
      <c r="BX2257" s="6"/>
      <c r="BY2257" s="6"/>
      <c r="BZ2257" s="6"/>
    </row>
    <row r="2258" spans="63:78" ht="18.75" customHeight="1">
      <c r="BK2258" s="1"/>
      <c r="BO2258" s="6"/>
      <c r="BP2258" s="6"/>
      <c r="BQ2258" s="6"/>
      <c r="BR2258" s="6"/>
      <c r="BS2258" s="6"/>
      <c r="BT2258" s="6"/>
      <c r="BU2258" s="6"/>
      <c r="BV2258" s="6"/>
      <c r="BW2258" s="6"/>
      <c r="BX2258" s="6"/>
      <c r="BY2258" s="6"/>
      <c r="BZ2258" s="6"/>
    </row>
    <row r="2259" spans="63:78" ht="18.75" customHeight="1">
      <c r="BK2259" s="1"/>
      <c r="BO2259" s="6"/>
      <c r="BP2259" s="6"/>
      <c r="BQ2259" s="6"/>
      <c r="BR2259" s="6"/>
      <c r="BS2259" s="6"/>
      <c r="BT2259" s="6"/>
      <c r="BU2259" s="6"/>
      <c r="BV2259" s="6"/>
      <c r="BW2259" s="6"/>
      <c r="BX2259" s="6"/>
      <c r="BY2259" s="6"/>
      <c r="BZ2259" s="6"/>
    </row>
    <row r="2260" spans="63:78" ht="18.75" customHeight="1">
      <c r="BK2260" s="1"/>
      <c r="BO2260" s="6"/>
      <c r="BP2260" s="6"/>
      <c r="BQ2260" s="6"/>
      <c r="BR2260" s="6"/>
      <c r="BS2260" s="6"/>
      <c r="BT2260" s="6"/>
      <c r="BU2260" s="6"/>
      <c r="BV2260" s="6"/>
      <c r="BW2260" s="6"/>
      <c r="BX2260" s="6"/>
      <c r="BY2260" s="6"/>
      <c r="BZ2260" s="6"/>
    </row>
    <row r="2261" spans="63:78" ht="18.75" customHeight="1">
      <c r="BK2261" s="1"/>
      <c r="BO2261" s="6"/>
      <c r="BP2261" s="6"/>
      <c r="BQ2261" s="6"/>
      <c r="BR2261" s="6"/>
      <c r="BS2261" s="6"/>
      <c r="BT2261" s="6"/>
      <c r="BU2261" s="6"/>
      <c r="BV2261" s="6"/>
      <c r="BW2261" s="6"/>
      <c r="BX2261" s="6"/>
      <c r="BY2261" s="6"/>
      <c r="BZ2261" s="6"/>
    </row>
    <row r="2262" spans="63:78" ht="18.75" customHeight="1">
      <c r="BK2262" s="1"/>
      <c r="BO2262" s="6"/>
      <c r="BP2262" s="6"/>
      <c r="BQ2262" s="6"/>
      <c r="BR2262" s="6"/>
      <c r="BS2262" s="6"/>
      <c r="BT2262" s="6"/>
      <c r="BU2262" s="6"/>
      <c r="BV2262" s="6"/>
      <c r="BW2262" s="6"/>
      <c r="BX2262" s="6"/>
      <c r="BY2262" s="6"/>
      <c r="BZ2262" s="6"/>
    </row>
    <row r="2263" spans="63:78" ht="18.75" customHeight="1">
      <c r="BK2263" s="1"/>
      <c r="BO2263" s="6"/>
      <c r="BP2263" s="6"/>
      <c r="BQ2263" s="6"/>
      <c r="BR2263" s="6"/>
      <c r="BS2263" s="6"/>
      <c r="BT2263" s="6"/>
      <c r="BU2263" s="6"/>
      <c r="BV2263" s="6"/>
      <c r="BW2263" s="6"/>
      <c r="BX2263" s="6"/>
      <c r="BY2263" s="6"/>
      <c r="BZ2263" s="6"/>
    </row>
    <row r="2264" spans="63:78" ht="18.75" customHeight="1">
      <c r="BK2264" s="1"/>
      <c r="BO2264" s="6"/>
      <c r="BP2264" s="6"/>
      <c r="BQ2264" s="6"/>
      <c r="BR2264" s="6"/>
      <c r="BS2264" s="6"/>
      <c r="BT2264" s="6"/>
      <c r="BU2264" s="6"/>
      <c r="BV2264" s="6"/>
      <c r="BW2264" s="6"/>
      <c r="BX2264" s="6"/>
      <c r="BY2264" s="6"/>
      <c r="BZ2264" s="6"/>
    </row>
    <row r="2265" spans="63:78" ht="18.75" customHeight="1">
      <c r="BK2265" s="1"/>
      <c r="BO2265" s="6"/>
      <c r="BP2265" s="6"/>
      <c r="BQ2265" s="6"/>
      <c r="BR2265" s="6"/>
      <c r="BS2265" s="6"/>
      <c r="BT2265" s="6"/>
      <c r="BU2265" s="6"/>
      <c r="BV2265" s="6"/>
      <c r="BW2265" s="6"/>
      <c r="BX2265" s="6"/>
      <c r="BY2265" s="6"/>
      <c r="BZ2265" s="6"/>
    </row>
    <row r="2266" spans="63:78" ht="18.75" customHeight="1">
      <c r="BK2266" s="1"/>
      <c r="BO2266" s="6"/>
      <c r="BP2266" s="6"/>
      <c r="BQ2266" s="6"/>
      <c r="BR2266" s="6"/>
      <c r="BS2266" s="6"/>
      <c r="BT2266" s="6"/>
      <c r="BU2266" s="6"/>
      <c r="BV2266" s="6"/>
      <c r="BW2266" s="6"/>
      <c r="BX2266" s="6"/>
      <c r="BY2266" s="6"/>
      <c r="BZ2266" s="6"/>
    </row>
    <row r="2267" spans="63:78" ht="18.75" customHeight="1">
      <c r="BK2267" s="1"/>
      <c r="BO2267" s="6"/>
      <c r="BP2267" s="6"/>
      <c r="BQ2267" s="6"/>
      <c r="BR2267" s="6"/>
      <c r="BS2267" s="6"/>
      <c r="BT2267" s="6"/>
      <c r="BU2267" s="6"/>
      <c r="BV2267" s="6"/>
      <c r="BW2267" s="6"/>
      <c r="BX2267" s="6"/>
      <c r="BY2267" s="6"/>
      <c r="BZ2267" s="6"/>
    </row>
    <row r="2268" spans="63:78" ht="18.75" customHeight="1">
      <c r="BK2268" s="1"/>
      <c r="BO2268" s="6"/>
      <c r="BP2268" s="6"/>
      <c r="BQ2268" s="6"/>
      <c r="BR2268" s="6"/>
      <c r="BS2268" s="6"/>
      <c r="BT2268" s="6"/>
      <c r="BU2268" s="6"/>
      <c r="BV2268" s="6"/>
      <c r="BW2268" s="6"/>
      <c r="BX2268" s="6"/>
      <c r="BY2268" s="6"/>
      <c r="BZ2268" s="6"/>
    </row>
    <row r="2269" spans="63:78" ht="18.75" customHeight="1">
      <c r="BK2269" s="1"/>
      <c r="BO2269" s="6"/>
      <c r="BP2269" s="6"/>
      <c r="BQ2269" s="6"/>
      <c r="BR2269" s="6"/>
      <c r="BS2269" s="6"/>
      <c r="BT2269" s="6"/>
      <c r="BU2269" s="6"/>
      <c r="BV2269" s="6"/>
      <c r="BW2269" s="6"/>
      <c r="BX2269" s="6"/>
      <c r="BY2269" s="6"/>
      <c r="BZ2269" s="6"/>
    </row>
    <row r="2270" spans="63:78" ht="18.75" customHeight="1">
      <c r="BK2270" s="1"/>
      <c r="BO2270" s="6"/>
      <c r="BP2270" s="6"/>
      <c r="BQ2270" s="6"/>
      <c r="BR2270" s="6"/>
      <c r="BS2270" s="6"/>
      <c r="BT2270" s="6"/>
      <c r="BU2270" s="6"/>
      <c r="BV2270" s="6"/>
      <c r="BW2270" s="6"/>
      <c r="BX2270" s="6"/>
      <c r="BY2270" s="6"/>
      <c r="BZ2270" s="6"/>
    </row>
    <row r="2271" spans="63:78" ht="18.75" customHeight="1">
      <c r="BK2271" s="1"/>
      <c r="BO2271" s="6"/>
      <c r="BP2271" s="6"/>
      <c r="BQ2271" s="6"/>
      <c r="BR2271" s="6"/>
      <c r="BS2271" s="6"/>
      <c r="BT2271" s="6"/>
      <c r="BU2271" s="6"/>
      <c r="BV2271" s="6"/>
      <c r="BW2271" s="6"/>
      <c r="BX2271" s="6"/>
      <c r="BY2271" s="6"/>
      <c r="BZ2271" s="6"/>
    </row>
    <row r="2272" spans="63:78" ht="18.75" customHeight="1">
      <c r="BK2272" s="1"/>
      <c r="BO2272" s="6"/>
      <c r="BP2272" s="6"/>
      <c r="BQ2272" s="6"/>
      <c r="BR2272" s="6"/>
      <c r="BS2272" s="6"/>
      <c r="BT2272" s="6"/>
      <c r="BU2272" s="6"/>
      <c r="BV2272" s="6"/>
      <c r="BW2272" s="6"/>
      <c r="BX2272" s="6"/>
      <c r="BY2272" s="6"/>
      <c r="BZ2272" s="6"/>
    </row>
    <row r="2273" spans="63:78" ht="18.75" customHeight="1">
      <c r="BK2273" s="1"/>
      <c r="BO2273" s="6"/>
      <c r="BP2273" s="6"/>
      <c r="BQ2273" s="6"/>
      <c r="BR2273" s="6"/>
      <c r="BS2273" s="6"/>
      <c r="BT2273" s="6"/>
      <c r="BU2273" s="6"/>
      <c r="BV2273" s="6"/>
      <c r="BW2273" s="6"/>
      <c r="BX2273" s="6"/>
      <c r="BY2273" s="6"/>
      <c r="BZ2273" s="6"/>
    </row>
    <row r="2274" spans="63:78" ht="18.75" customHeight="1">
      <c r="BK2274" s="1"/>
      <c r="BO2274" s="6"/>
      <c r="BP2274" s="6"/>
      <c r="BQ2274" s="6"/>
      <c r="BR2274" s="6"/>
      <c r="BS2274" s="6"/>
      <c r="BT2274" s="6"/>
      <c r="BU2274" s="6"/>
      <c r="BV2274" s="6"/>
      <c r="BW2274" s="6"/>
      <c r="BX2274" s="6"/>
      <c r="BY2274" s="6"/>
      <c r="BZ2274" s="6"/>
    </row>
    <row r="2275" spans="63:78" ht="18.75" customHeight="1">
      <c r="BK2275" s="1"/>
      <c r="BO2275" s="6"/>
      <c r="BP2275" s="6"/>
      <c r="BQ2275" s="6"/>
      <c r="BR2275" s="6"/>
      <c r="BS2275" s="6"/>
      <c r="BT2275" s="6"/>
      <c r="BU2275" s="6"/>
      <c r="BV2275" s="6"/>
      <c r="BW2275" s="6"/>
      <c r="BX2275" s="6"/>
      <c r="BY2275" s="6"/>
      <c r="BZ2275" s="6"/>
    </row>
    <row r="2276" spans="63:78" ht="18.75" customHeight="1">
      <c r="BK2276" s="1"/>
      <c r="BO2276" s="6"/>
      <c r="BP2276" s="6"/>
      <c r="BQ2276" s="6"/>
      <c r="BR2276" s="6"/>
      <c r="BS2276" s="6"/>
      <c r="BT2276" s="6"/>
      <c r="BU2276" s="6"/>
      <c r="BV2276" s="6"/>
      <c r="BW2276" s="6"/>
      <c r="BX2276" s="6"/>
      <c r="BY2276" s="6"/>
      <c r="BZ2276" s="6"/>
    </row>
    <row r="2277" spans="63:78" ht="18.75" customHeight="1">
      <c r="BK2277" s="1"/>
      <c r="BO2277" s="6"/>
      <c r="BP2277" s="6"/>
      <c r="BQ2277" s="6"/>
      <c r="BR2277" s="6"/>
      <c r="BS2277" s="6"/>
      <c r="BT2277" s="6"/>
      <c r="BU2277" s="6"/>
      <c r="BV2277" s="6"/>
      <c r="BW2277" s="6"/>
      <c r="BX2277" s="6"/>
      <c r="BY2277" s="6"/>
      <c r="BZ2277" s="6"/>
    </row>
    <row r="2278" spans="63:78" ht="18.75" customHeight="1">
      <c r="BK2278" s="1"/>
      <c r="BO2278" s="6"/>
      <c r="BP2278" s="6"/>
      <c r="BQ2278" s="6"/>
      <c r="BR2278" s="6"/>
      <c r="BS2278" s="6"/>
      <c r="BT2278" s="6"/>
      <c r="BU2278" s="6"/>
      <c r="BV2278" s="6"/>
      <c r="BW2278" s="6"/>
      <c r="BX2278" s="6"/>
      <c r="BY2278" s="6"/>
      <c r="BZ2278" s="6"/>
    </row>
    <row r="2279" spans="63:78" ht="18.75" customHeight="1">
      <c r="BK2279" s="1"/>
      <c r="BO2279" s="6"/>
      <c r="BP2279" s="6"/>
      <c r="BQ2279" s="6"/>
      <c r="BR2279" s="6"/>
      <c r="BS2279" s="6"/>
      <c r="BT2279" s="6"/>
      <c r="BU2279" s="6"/>
      <c r="BV2279" s="6"/>
      <c r="BW2279" s="6"/>
      <c r="BX2279" s="6"/>
      <c r="BY2279" s="6"/>
      <c r="BZ2279" s="6"/>
    </row>
    <row r="2280" spans="63:78" ht="18.75" customHeight="1">
      <c r="BK2280" s="1"/>
      <c r="BO2280" s="6"/>
      <c r="BP2280" s="6"/>
      <c r="BQ2280" s="6"/>
      <c r="BR2280" s="6"/>
      <c r="BS2280" s="6"/>
      <c r="BT2280" s="6"/>
      <c r="BU2280" s="6"/>
      <c r="BV2280" s="6"/>
      <c r="BW2280" s="6"/>
      <c r="BX2280" s="6"/>
      <c r="BY2280" s="6"/>
      <c r="BZ2280" s="6"/>
    </row>
    <row r="2281" spans="63:78" ht="18.75" customHeight="1">
      <c r="BK2281" s="1"/>
      <c r="BO2281" s="6"/>
      <c r="BP2281" s="6"/>
      <c r="BQ2281" s="6"/>
      <c r="BR2281" s="6"/>
      <c r="BS2281" s="6"/>
      <c r="BT2281" s="6"/>
      <c r="BU2281" s="6"/>
      <c r="BV2281" s="6"/>
      <c r="BW2281" s="6"/>
      <c r="BX2281" s="6"/>
      <c r="BY2281" s="6"/>
      <c r="BZ2281" s="6"/>
    </row>
    <row r="2282" spans="63:78" ht="18.75" customHeight="1">
      <c r="BK2282" s="1"/>
      <c r="BO2282" s="6"/>
      <c r="BP2282" s="6"/>
      <c r="BQ2282" s="6"/>
      <c r="BR2282" s="6"/>
      <c r="BS2282" s="6"/>
      <c r="BT2282" s="6"/>
      <c r="BU2282" s="6"/>
      <c r="BV2282" s="6"/>
      <c r="BW2282" s="6"/>
      <c r="BX2282" s="6"/>
      <c r="BY2282" s="6"/>
      <c r="BZ2282" s="6"/>
    </row>
    <row r="2283" spans="63:78" ht="18.75" customHeight="1">
      <c r="BK2283" s="1"/>
      <c r="BO2283" s="6"/>
      <c r="BP2283" s="6"/>
      <c r="BQ2283" s="6"/>
      <c r="BR2283" s="6"/>
      <c r="BS2283" s="6"/>
      <c r="BT2283" s="6"/>
      <c r="BU2283" s="6"/>
      <c r="BV2283" s="6"/>
      <c r="BW2283" s="6"/>
      <c r="BX2283" s="6"/>
      <c r="BY2283" s="6"/>
      <c r="BZ2283" s="6"/>
    </row>
    <row r="2284" spans="63:78" ht="18.75" customHeight="1">
      <c r="BK2284" s="1"/>
      <c r="BO2284" s="6"/>
      <c r="BP2284" s="6"/>
      <c r="BQ2284" s="6"/>
      <c r="BR2284" s="6"/>
      <c r="BS2284" s="6"/>
      <c r="BT2284" s="6"/>
      <c r="BU2284" s="6"/>
      <c r="BV2284" s="6"/>
      <c r="BW2284" s="6"/>
      <c r="BX2284" s="6"/>
      <c r="BY2284" s="6"/>
      <c r="BZ2284" s="6"/>
    </row>
    <row r="2285" spans="63:78" ht="18.75" customHeight="1">
      <c r="BK2285" s="1"/>
      <c r="BO2285" s="6"/>
      <c r="BP2285" s="6"/>
      <c r="BQ2285" s="6"/>
      <c r="BR2285" s="6"/>
      <c r="BS2285" s="6"/>
      <c r="BT2285" s="6"/>
      <c r="BU2285" s="6"/>
      <c r="BV2285" s="6"/>
      <c r="BW2285" s="6"/>
      <c r="BX2285" s="6"/>
      <c r="BY2285" s="6"/>
      <c r="BZ2285" s="6"/>
    </row>
    <row r="2286" spans="63:78" ht="18.75" customHeight="1">
      <c r="BK2286" s="1"/>
      <c r="BO2286" s="6"/>
      <c r="BP2286" s="6"/>
      <c r="BQ2286" s="6"/>
      <c r="BR2286" s="6"/>
      <c r="BS2286" s="6"/>
      <c r="BT2286" s="6"/>
      <c r="BU2286" s="6"/>
      <c r="BV2286" s="6"/>
      <c r="BW2286" s="6"/>
      <c r="BX2286" s="6"/>
      <c r="BY2286" s="6"/>
      <c r="BZ2286" s="6"/>
    </row>
    <row r="2287" spans="63:78" ht="18.75" customHeight="1">
      <c r="BK2287" s="1"/>
      <c r="BO2287" s="6"/>
      <c r="BP2287" s="6"/>
      <c r="BQ2287" s="6"/>
      <c r="BR2287" s="6"/>
      <c r="BS2287" s="6"/>
      <c r="BT2287" s="6"/>
      <c r="BU2287" s="6"/>
      <c r="BV2287" s="6"/>
      <c r="BW2287" s="6"/>
      <c r="BX2287" s="6"/>
      <c r="BY2287" s="6"/>
      <c r="BZ2287" s="6"/>
    </row>
    <row r="2288" spans="63:78" ht="18.75" customHeight="1">
      <c r="BK2288" s="1"/>
      <c r="BO2288" s="6"/>
      <c r="BP2288" s="6"/>
      <c r="BQ2288" s="6"/>
      <c r="BR2288" s="6"/>
      <c r="BS2288" s="6"/>
      <c r="BT2288" s="6"/>
      <c r="BU2288" s="6"/>
      <c r="BV2288" s="6"/>
      <c r="BW2288" s="6"/>
      <c r="BX2288" s="6"/>
      <c r="BY2288" s="6"/>
      <c r="BZ2288" s="6"/>
    </row>
    <row r="2289" spans="63:78" ht="18.75" customHeight="1">
      <c r="BK2289" s="1"/>
      <c r="BO2289" s="6"/>
      <c r="BP2289" s="6"/>
      <c r="BQ2289" s="6"/>
      <c r="BR2289" s="6"/>
      <c r="BS2289" s="6"/>
      <c r="BT2289" s="6"/>
      <c r="BU2289" s="6"/>
      <c r="BV2289" s="6"/>
      <c r="BW2289" s="6"/>
      <c r="BX2289" s="6"/>
      <c r="BY2289" s="6"/>
      <c r="BZ2289" s="6"/>
    </row>
    <row r="2290" spans="63:78" ht="18.75" customHeight="1">
      <c r="BK2290" s="1"/>
      <c r="BO2290" s="6"/>
      <c r="BP2290" s="6"/>
      <c r="BQ2290" s="6"/>
      <c r="BR2290" s="6"/>
      <c r="BS2290" s="6"/>
      <c r="BT2290" s="6"/>
      <c r="BU2290" s="6"/>
      <c r="BV2290" s="6"/>
      <c r="BW2290" s="6"/>
      <c r="BX2290" s="6"/>
      <c r="BY2290" s="6"/>
      <c r="BZ2290" s="6"/>
    </row>
    <row r="2291" spans="63:78" ht="18.75" customHeight="1">
      <c r="BK2291" s="1"/>
      <c r="BO2291" s="6"/>
      <c r="BP2291" s="6"/>
      <c r="BQ2291" s="6"/>
      <c r="BR2291" s="6"/>
      <c r="BS2291" s="6"/>
      <c r="BT2291" s="6"/>
      <c r="BU2291" s="6"/>
      <c r="BV2291" s="6"/>
      <c r="BW2291" s="6"/>
      <c r="BX2291" s="6"/>
      <c r="BY2291" s="6"/>
      <c r="BZ2291" s="6"/>
    </row>
    <row r="2292" spans="63:78" ht="18.75" customHeight="1">
      <c r="BK2292" s="1"/>
      <c r="BO2292" s="6"/>
      <c r="BP2292" s="6"/>
      <c r="BQ2292" s="6"/>
      <c r="BR2292" s="6"/>
      <c r="BS2292" s="6"/>
      <c r="BT2292" s="6"/>
      <c r="BU2292" s="6"/>
      <c r="BV2292" s="6"/>
      <c r="BW2292" s="6"/>
      <c r="BX2292" s="6"/>
      <c r="BY2292" s="6"/>
      <c r="BZ2292" s="6"/>
    </row>
    <row r="2293" spans="63:78" ht="18.75" customHeight="1">
      <c r="BK2293" s="1"/>
      <c r="BO2293" s="6"/>
      <c r="BP2293" s="6"/>
      <c r="BQ2293" s="6"/>
      <c r="BR2293" s="6"/>
      <c r="BS2293" s="6"/>
      <c r="BT2293" s="6"/>
      <c r="BU2293" s="6"/>
      <c r="BV2293" s="6"/>
      <c r="BW2293" s="6"/>
      <c r="BX2293" s="6"/>
      <c r="BY2293" s="6"/>
      <c r="BZ2293" s="6"/>
    </row>
    <row r="2294" spans="63:78" ht="18.75" customHeight="1">
      <c r="BK2294" s="1"/>
      <c r="BO2294" s="6"/>
      <c r="BP2294" s="6"/>
      <c r="BQ2294" s="6"/>
      <c r="BR2294" s="6"/>
      <c r="BS2294" s="6"/>
      <c r="BT2294" s="6"/>
      <c r="BU2294" s="6"/>
      <c r="BV2294" s="6"/>
      <c r="BW2294" s="6"/>
      <c r="BX2294" s="6"/>
      <c r="BY2294" s="6"/>
      <c r="BZ2294" s="6"/>
    </row>
    <row r="2295" spans="63:78" ht="18.75" customHeight="1">
      <c r="BK2295" s="1"/>
      <c r="BO2295" s="6"/>
      <c r="BP2295" s="6"/>
      <c r="BQ2295" s="6"/>
      <c r="BR2295" s="6"/>
      <c r="BS2295" s="6"/>
      <c r="BT2295" s="6"/>
      <c r="BU2295" s="6"/>
      <c r="BV2295" s="6"/>
      <c r="BW2295" s="6"/>
      <c r="BX2295" s="6"/>
      <c r="BY2295" s="6"/>
      <c r="BZ2295" s="6"/>
    </row>
    <row r="2296" spans="63:78" ht="18.75" customHeight="1">
      <c r="BK2296" s="1"/>
      <c r="BO2296" s="6"/>
      <c r="BP2296" s="6"/>
      <c r="BQ2296" s="6"/>
      <c r="BR2296" s="6"/>
      <c r="BS2296" s="6"/>
      <c r="BT2296" s="6"/>
      <c r="BU2296" s="6"/>
      <c r="BV2296" s="6"/>
      <c r="BW2296" s="6"/>
      <c r="BX2296" s="6"/>
      <c r="BY2296" s="6"/>
      <c r="BZ2296" s="6"/>
    </row>
    <row r="2297" spans="63:78" ht="18.75" customHeight="1">
      <c r="BK2297" s="1"/>
      <c r="BO2297" s="6"/>
      <c r="BP2297" s="6"/>
      <c r="BQ2297" s="6"/>
      <c r="BR2297" s="6"/>
      <c r="BS2297" s="6"/>
      <c r="BT2297" s="6"/>
      <c r="BU2297" s="6"/>
      <c r="BV2297" s="6"/>
      <c r="BW2297" s="6"/>
      <c r="BX2297" s="6"/>
      <c r="BY2297" s="6"/>
      <c r="BZ2297" s="6"/>
    </row>
    <row r="2298" spans="63:78" ht="18.75" customHeight="1">
      <c r="BK2298" s="1"/>
      <c r="BO2298" s="6"/>
      <c r="BP2298" s="6"/>
      <c r="BQ2298" s="6"/>
      <c r="BR2298" s="6"/>
      <c r="BS2298" s="6"/>
      <c r="BT2298" s="6"/>
      <c r="BU2298" s="6"/>
      <c r="BV2298" s="6"/>
      <c r="BW2298" s="6"/>
      <c r="BX2298" s="6"/>
      <c r="BY2298" s="6"/>
      <c r="BZ2298" s="6"/>
    </row>
    <row r="2299" spans="63:78" ht="18.75" customHeight="1">
      <c r="BK2299" s="1"/>
      <c r="BO2299" s="6"/>
      <c r="BP2299" s="6"/>
      <c r="BQ2299" s="6"/>
      <c r="BR2299" s="6"/>
      <c r="BS2299" s="6"/>
      <c r="BT2299" s="6"/>
      <c r="BU2299" s="6"/>
      <c r="BV2299" s="6"/>
      <c r="BW2299" s="6"/>
      <c r="BX2299" s="6"/>
      <c r="BY2299" s="6"/>
      <c r="BZ2299" s="6"/>
    </row>
    <row r="2300" spans="63:78" ht="18.75" customHeight="1">
      <c r="BK2300" s="1"/>
      <c r="BO2300" s="6"/>
      <c r="BP2300" s="6"/>
      <c r="BQ2300" s="6"/>
      <c r="BR2300" s="6"/>
      <c r="BS2300" s="6"/>
      <c r="BT2300" s="6"/>
      <c r="BU2300" s="6"/>
      <c r="BV2300" s="6"/>
      <c r="BW2300" s="6"/>
      <c r="BX2300" s="6"/>
      <c r="BY2300" s="6"/>
      <c r="BZ2300" s="6"/>
    </row>
    <row r="2301" spans="63:78" ht="18.75" customHeight="1">
      <c r="BK2301" s="1"/>
      <c r="BO2301" s="6"/>
      <c r="BP2301" s="6"/>
      <c r="BQ2301" s="6"/>
      <c r="BR2301" s="6"/>
      <c r="BS2301" s="6"/>
      <c r="BT2301" s="6"/>
      <c r="BU2301" s="6"/>
      <c r="BV2301" s="6"/>
      <c r="BW2301" s="6"/>
      <c r="BX2301" s="6"/>
      <c r="BY2301" s="6"/>
      <c r="BZ2301" s="6"/>
    </row>
    <row r="2302" spans="63:78" ht="18.75" customHeight="1">
      <c r="BK2302" s="1"/>
      <c r="BO2302" s="6"/>
      <c r="BP2302" s="6"/>
      <c r="BQ2302" s="6"/>
      <c r="BR2302" s="6"/>
      <c r="BS2302" s="6"/>
      <c r="BT2302" s="6"/>
      <c r="BU2302" s="6"/>
      <c r="BV2302" s="6"/>
      <c r="BW2302" s="6"/>
      <c r="BX2302" s="6"/>
      <c r="BY2302" s="6"/>
      <c r="BZ2302" s="6"/>
    </row>
    <row r="2303" spans="63:78" ht="18.75" customHeight="1">
      <c r="BK2303" s="1"/>
      <c r="BO2303" s="6"/>
      <c r="BP2303" s="6"/>
      <c r="BQ2303" s="6"/>
      <c r="BR2303" s="6"/>
      <c r="BS2303" s="6"/>
      <c r="BT2303" s="6"/>
      <c r="BU2303" s="6"/>
      <c r="BV2303" s="6"/>
      <c r="BW2303" s="6"/>
      <c r="BX2303" s="6"/>
      <c r="BY2303" s="6"/>
      <c r="BZ2303" s="6"/>
    </row>
    <row r="2304" spans="63:78" ht="18.75" customHeight="1">
      <c r="BK2304" s="1"/>
      <c r="BO2304" s="6"/>
      <c r="BP2304" s="6"/>
      <c r="BQ2304" s="6"/>
      <c r="BR2304" s="6"/>
      <c r="BS2304" s="6"/>
      <c r="BT2304" s="6"/>
      <c r="BU2304" s="6"/>
      <c r="BV2304" s="6"/>
      <c r="BW2304" s="6"/>
      <c r="BX2304" s="6"/>
      <c r="BY2304" s="6"/>
      <c r="BZ2304" s="6"/>
    </row>
    <row r="2305" spans="63:78" ht="18.75" customHeight="1">
      <c r="BK2305" s="1"/>
      <c r="BO2305" s="6"/>
      <c r="BP2305" s="6"/>
      <c r="BQ2305" s="6"/>
      <c r="BR2305" s="6"/>
      <c r="BS2305" s="6"/>
      <c r="BT2305" s="6"/>
      <c r="BU2305" s="6"/>
      <c r="BV2305" s="6"/>
      <c r="BW2305" s="6"/>
      <c r="BX2305" s="6"/>
      <c r="BY2305" s="6"/>
      <c r="BZ2305" s="6"/>
    </row>
    <row r="2306" spans="63:78" ht="18.75" customHeight="1">
      <c r="BK2306" s="1"/>
      <c r="BO2306" s="6"/>
      <c r="BP2306" s="6"/>
      <c r="BQ2306" s="6"/>
      <c r="BR2306" s="6"/>
      <c r="BS2306" s="6"/>
      <c r="BT2306" s="6"/>
      <c r="BU2306" s="6"/>
      <c r="BV2306" s="6"/>
      <c r="BW2306" s="6"/>
      <c r="BX2306" s="6"/>
      <c r="BY2306" s="6"/>
      <c r="BZ2306" s="6"/>
    </row>
    <row r="2307" spans="63:78" ht="18.75" customHeight="1">
      <c r="BK2307" s="1"/>
      <c r="BO2307" s="6"/>
      <c r="BP2307" s="6"/>
      <c r="BQ2307" s="6"/>
      <c r="BR2307" s="6"/>
      <c r="BS2307" s="6"/>
      <c r="BT2307" s="6"/>
      <c r="BU2307" s="6"/>
      <c r="BV2307" s="6"/>
      <c r="BW2307" s="6"/>
      <c r="BX2307" s="6"/>
      <c r="BY2307" s="6"/>
      <c r="BZ2307" s="6"/>
    </row>
    <row r="2308" spans="63:78" ht="18.75" customHeight="1">
      <c r="BK2308" s="1"/>
      <c r="BO2308" s="6"/>
      <c r="BP2308" s="6"/>
      <c r="BQ2308" s="6"/>
      <c r="BR2308" s="6"/>
      <c r="BS2308" s="6"/>
      <c r="BT2308" s="6"/>
      <c r="BU2308" s="6"/>
      <c r="BV2308" s="6"/>
      <c r="BW2308" s="6"/>
      <c r="BX2308" s="6"/>
      <c r="BY2308" s="6"/>
      <c r="BZ2308" s="6"/>
    </row>
    <row r="2309" spans="63:78" ht="18.75" customHeight="1">
      <c r="BK2309" s="1"/>
      <c r="BO2309" s="6"/>
      <c r="BP2309" s="6"/>
      <c r="BQ2309" s="6"/>
      <c r="BR2309" s="6"/>
      <c r="BS2309" s="6"/>
      <c r="BT2309" s="6"/>
      <c r="BU2309" s="6"/>
      <c r="BV2309" s="6"/>
      <c r="BW2309" s="6"/>
      <c r="BX2309" s="6"/>
      <c r="BY2309" s="6"/>
      <c r="BZ2309" s="6"/>
    </row>
    <row r="2310" spans="63:78" ht="18.75" customHeight="1">
      <c r="BK2310" s="1"/>
      <c r="BO2310" s="6"/>
      <c r="BP2310" s="6"/>
      <c r="BQ2310" s="6"/>
      <c r="BR2310" s="6"/>
      <c r="BS2310" s="6"/>
      <c r="BT2310" s="6"/>
      <c r="BU2310" s="6"/>
      <c r="BV2310" s="6"/>
      <c r="BW2310" s="6"/>
      <c r="BX2310" s="6"/>
      <c r="BY2310" s="6"/>
      <c r="BZ2310" s="6"/>
    </row>
    <row r="2311" spans="63:78" ht="18.75" customHeight="1">
      <c r="BK2311" s="1"/>
      <c r="BO2311" s="6"/>
      <c r="BP2311" s="6"/>
      <c r="BQ2311" s="6"/>
      <c r="BR2311" s="6"/>
      <c r="BS2311" s="6"/>
      <c r="BT2311" s="6"/>
      <c r="BU2311" s="6"/>
      <c r="BV2311" s="6"/>
      <c r="BW2311" s="6"/>
      <c r="BX2311" s="6"/>
      <c r="BY2311" s="6"/>
      <c r="BZ2311" s="6"/>
    </row>
    <row r="2312" spans="63:78" ht="18.75" customHeight="1">
      <c r="BK2312" s="1"/>
      <c r="BO2312" s="6"/>
      <c r="BP2312" s="6"/>
      <c r="BQ2312" s="6"/>
      <c r="BR2312" s="6"/>
      <c r="BS2312" s="6"/>
      <c r="BT2312" s="6"/>
      <c r="BU2312" s="6"/>
      <c r="BV2312" s="6"/>
      <c r="BW2312" s="6"/>
      <c r="BX2312" s="6"/>
      <c r="BY2312" s="6"/>
      <c r="BZ2312" s="6"/>
    </row>
    <row r="2313" spans="63:78" ht="18.75" customHeight="1">
      <c r="BK2313" s="1"/>
      <c r="BO2313" s="6"/>
      <c r="BP2313" s="6"/>
      <c r="BQ2313" s="6"/>
      <c r="BR2313" s="6"/>
      <c r="BS2313" s="6"/>
      <c r="BT2313" s="6"/>
      <c r="BU2313" s="6"/>
      <c r="BV2313" s="6"/>
      <c r="BW2313" s="6"/>
      <c r="BX2313" s="6"/>
      <c r="BY2313" s="6"/>
      <c r="BZ2313" s="6"/>
    </row>
    <row r="2314" spans="63:78" ht="18.75" customHeight="1">
      <c r="BK2314" s="1"/>
      <c r="BO2314" s="6"/>
      <c r="BP2314" s="6"/>
      <c r="BQ2314" s="6"/>
      <c r="BR2314" s="6"/>
      <c r="BS2314" s="6"/>
      <c r="BT2314" s="6"/>
      <c r="BU2314" s="6"/>
      <c r="BV2314" s="6"/>
      <c r="BW2314" s="6"/>
      <c r="BX2314" s="6"/>
      <c r="BY2314" s="6"/>
      <c r="BZ2314" s="6"/>
    </row>
    <row r="2315" spans="63:78" ht="18.75" customHeight="1">
      <c r="BK2315" s="1"/>
      <c r="BO2315" s="6"/>
      <c r="BP2315" s="6"/>
      <c r="BQ2315" s="6"/>
      <c r="BR2315" s="6"/>
      <c r="BS2315" s="6"/>
      <c r="BT2315" s="6"/>
      <c r="BU2315" s="6"/>
      <c r="BV2315" s="6"/>
      <c r="BW2315" s="6"/>
      <c r="BX2315" s="6"/>
      <c r="BY2315" s="6"/>
      <c r="BZ2315" s="6"/>
    </row>
    <row r="2316" spans="63:78" ht="18.75" customHeight="1">
      <c r="BK2316" s="1"/>
      <c r="BO2316" s="6"/>
      <c r="BP2316" s="6"/>
      <c r="BQ2316" s="6"/>
      <c r="BR2316" s="6"/>
      <c r="BS2316" s="6"/>
      <c r="BT2316" s="6"/>
      <c r="BU2316" s="6"/>
      <c r="BV2316" s="6"/>
      <c r="BW2316" s="6"/>
      <c r="BX2316" s="6"/>
      <c r="BY2316" s="6"/>
      <c r="BZ2316" s="6"/>
    </row>
    <row r="2317" spans="63:78" ht="18.75" customHeight="1">
      <c r="BK2317" s="1"/>
      <c r="BO2317" s="6"/>
      <c r="BP2317" s="6"/>
      <c r="BQ2317" s="6"/>
      <c r="BR2317" s="6"/>
      <c r="BS2317" s="6"/>
      <c r="BT2317" s="6"/>
      <c r="BU2317" s="6"/>
      <c r="BV2317" s="6"/>
      <c r="BW2317" s="6"/>
      <c r="BX2317" s="6"/>
      <c r="BY2317" s="6"/>
      <c r="BZ2317" s="6"/>
    </row>
    <row r="2318" spans="63:78" ht="18.75" customHeight="1">
      <c r="BK2318" s="1"/>
      <c r="BO2318" s="6"/>
      <c r="BP2318" s="6"/>
      <c r="BQ2318" s="6"/>
      <c r="BR2318" s="6"/>
      <c r="BS2318" s="6"/>
      <c r="BT2318" s="6"/>
      <c r="BU2318" s="6"/>
      <c r="BV2318" s="6"/>
      <c r="BW2318" s="6"/>
      <c r="BX2318" s="6"/>
      <c r="BY2318" s="6"/>
      <c r="BZ2318" s="6"/>
    </row>
    <row r="2319" spans="63:78" ht="18.75" customHeight="1">
      <c r="BK2319" s="1"/>
      <c r="BO2319" s="6"/>
      <c r="BP2319" s="6"/>
      <c r="BQ2319" s="6"/>
      <c r="BR2319" s="6"/>
      <c r="BS2319" s="6"/>
      <c r="BT2319" s="6"/>
      <c r="BU2319" s="6"/>
      <c r="BV2319" s="6"/>
      <c r="BW2319" s="6"/>
      <c r="BX2319" s="6"/>
      <c r="BY2319" s="6"/>
      <c r="BZ2319" s="6"/>
    </row>
    <row r="2320" spans="63:78" ht="18.75" customHeight="1">
      <c r="BK2320" s="1"/>
      <c r="BO2320" s="6"/>
      <c r="BP2320" s="6"/>
      <c r="BQ2320" s="6"/>
      <c r="BR2320" s="6"/>
      <c r="BS2320" s="6"/>
      <c r="BT2320" s="6"/>
      <c r="BU2320" s="6"/>
      <c r="BV2320" s="6"/>
      <c r="BW2320" s="6"/>
      <c r="BX2320" s="6"/>
      <c r="BY2320" s="6"/>
      <c r="BZ2320" s="6"/>
    </row>
    <row r="2321" spans="63:78" ht="18.75" customHeight="1">
      <c r="BK2321" s="1"/>
      <c r="BO2321" s="6"/>
      <c r="BP2321" s="6"/>
      <c r="BQ2321" s="6"/>
      <c r="BR2321" s="6"/>
      <c r="BS2321" s="6"/>
      <c r="BT2321" s="6"/>
      <c r="BU2321" s="6"/>
      <c r="BV2321" s="6"/>
      <c r="BW2321" s="6"/>
      <c r="BX2321" s="6"/>
      <c r="BY2321" s="6"/>
      <c r="BZ2321" s="6"/>
    </row>
    <row r="2322" spans="63:78" ht="18.75" customHeight="1">
      <c r="BK2322" s="1"/>
      <c r="BO2322" s="6"/>
      <c r="BP2322" s="6"/>
      <c r="BQ2322" s="6"/>
      <c r="BR2322" s="6"/>
      <c r="BS2322" s="6"/>
      <c r="BT2322" s="6"/>
      <c r="BU2322" s="6"/>
      <c r="BV2322" s="6"/>
      <c r="BW2322" s="6"/>
      <c r="BX2322" s="6"/>
      <c r="BY2322" s="6"/>
      <c r="BZ2322" s="6"/>
    </row>
    <row r="2323" spans="63:78" ht="18.75" customHeight="1">
      <c r="BK2323" s="1"/>
      <c r="BO2323" s="6"/>
      <c r="BP2323" s="6"/>
      <c r="BQ2323" s="6"/>
      <c r="BR2323" s="6"/>
      <c r="BS2323" s="6"/>
      <c r="BT2323" s="6"/>
      <c r="BU2323" s="6"/>
      <c r="BV2323" s="6"/>
      <c r="BW2323" s="6"/>
      <c r="BX2323" s="6"/>
      <c r="BY2323" s="6"/>
      <c r="BZ2323" s="6"/>
    </row>
    <row r="2324" spans="63:78" ht="18.75" customHeight="1">
      <c r="BK2324" s="1"/>
      <c r="BO2324" s="6"/>
      <c r="BP2324" s="6"/>
      <c r="BQ2324" s="6"/>
      <c r="BR2324" s="6"/>
      <c r="BS2324" s="6"/>
      <c r="BT2324" s="6"/>
      <c r="BU2324" s="6"/>
      <c r="BV2324" s="6"/>
      <c r="BW2324" s="6"/>
      <c r="BX2324" s="6"/>
      <c r="BY2324" s="6"/>
      <c r="BZ2324" s="6"/>
    </row>
    <row r="2325" spans="63:78" ht="18.75" customHeight="1">
      <c r="BK2325" s="1"/>
      <c r="BO2325" s="6"/>
      <c r="BP2325" s="6"/>
      <c r="BQ2325" s="6"/>
      <c r="BR2325" s="6"/>
      <c r="BS2325" s="6"/>
      <c r="BT2325" s="6"/>
      <c r="BU2325" s="6"/>
      <c r="BV2325" s="6"/>
      <c r="BW2325" s="6"/>
      <c r="BX2325" s="6"/>
      <c r="BY2325" s="6"/>
      <c r="BZ2325" s="6"/>
    </row>
    <row r="2326" spans="63:78" ht="18.75" customHeight="1">
      <c r="BK2326" s="1"/>
      <c r="BO2326" s="6"/>
      <c r="BP2326" s="6"/>
      <c r="BQ2326" s="6"/>
      <c r="BR2326" s="6"/>
      <c r="BS2326" s="6"/>
      <c r="BT2326" s="6"/>
      <c r="BU2326" s="6"/>
      <c r="BV2326" s="6"/>
      <c r="BW2326" s="6"/>
      <c r="BX2326" s="6"/>
      <c r="BY2326" s="6"/>
      <c r="BZ2326" s="6"/>
    </row>
    <row r="2327" spans="63:78" ht="18.75" customHeight="1">
      <c r="BK2327" s="1"/>
      <c r="BO2327" s="6"/>
      <c r="BP2327" s="6"/>
      <c r="BQ2327" s="6"/>
      <c r="BR2327" s="6"/>
      <c r="BS2327" s="6"/>
      <c r="BT2327" s="6"/>
      <c r="BU2327" s="6"/>
      <c r="BV2327" s="6"/>
      <c r="BW2327" s="6"/>
      <c r="BX2327" s="6"/>
      <c r="BY2327" s="6"/>
      <c r="BZ2327" s="6"/>
    </row>
    <row r="2328" spans="63:78" ht="18.75" customHeight="1">
      <c r="BK2328" s="1"/>
      <c r="BO2328" s="6"/>
      <c r="BP2328" s="6"/>
      <c r="BQ2328" s="6"/>
      <c r="BR2328" s="6"/>
      <c r="BS2328" s="6"/>
      <c r="BT2328" s="6"/>
      <c r="BU2328" s="6"/>
      <c r="BV2328" s="6"/>
      <c r="BW2328" s="6"/>
      <c r="BX2328" s="6"/>
      <c r="BY2328" s="6"/>
      <c r="BZ2328" s="6"/>
    </row>
    <row r="2329" spans="63:78" ht="18.75" customHeight="1">
      <c r="BK2329" s="1"/>
      <c r="BO2329" s="6"/>
      <c r="BP2329" s="6"/>
      <c r="BQ2329" s="6"/>
      <c r="BR2329" s="6"/>
      <c r="BS2329" s="6"/>
      <c r="BT2329" s="6"/>
      <c r="BU2329" s="6"/>
      <c r="BV2329" s="6"/>
      <c r="BW2329" s="6"/>
      <c r="BX2329" s="6"/>
      <c r="BY2329" s="6"/>
      <c r="BZ2329" s="6"/>
    </row>
    <row r="2330" spans="63:78" ht="18.75" customHeight="1">
      <c r="BK2330" s="1"/>
      <c r="BO2330" s="6"/>
      <c r="BP2330" s="6"/>
      <c r="BQ2330" s="6"/>
      <c r="BR2330" s="6"/>
      <c r="BS2330" s="6"/>
      <c r="BT2330" s="6"/>
      <c r="BU2330" s="6"/>
      <c r="BV2330" s="6"/>
      <c r="BW2330" s="6"/>
      <c r="BX2330" s="6"/>
      <c r="BY2330" s="6"/>
      <c r="BZ2330" s="6"/>
    </row>
    <row r="2331" spans="63:78" ht="18.75" customHeight="1">
      <c r="BK2331" s="1"/>
      <c r="BO2331" s="6"/>
      <c r="BP2331" s="6"/>
      <c r="BQ2331" s="6"/>
      <c r="BR2331" s="6"/>
      <c r="BS2331" s="6"/>
      <c r="BT2331" s="6"/>
      <c r="BU2331" s="6"/>
      <c r="BV2331" s="6"/>
      <c r="BW2331" s="6"/>
      <c r="BX2331" s="6"/>
      <c r="BY2331" s="6"/>
      <c r="BZ2331" s="6"/>
    </row>
    <row r="2332" spans="63:78" ht="18.75" customHeight="1">
      <c r="BK2332" s="1"/>
      <c r="BO2332" s="6"/>
      <c r="BP2332" s="6"/>
      <c r="BQ2332" s="6"/>
      <c r="BR2332" s="6"/>
      <c r="BS2332" s="6"/>
      <c r="BT2332" s="6"/>
      <c r="BU2332" s="6"/>
      <c r="BV2332" s="6"/>
      <c r="BW2332" s="6"/>
      <c r="BX2332" s="6"/>
      <c r="BY2332" s="6"/>
      <c r="BZ2332" s="6"/>
    </row>
    <row r="2333" spans="63:78" ht="18.75" customHeight="1">
      <c r="BK2333" s="1"/>
      <c r="BO2333" s="6"/>
      <c r="BP2333" s="6"/>
      <c r="BQ2333" s="6"/>
      <c r="BR2333" s="6"/>
      <c r="BS2333" s="6"/>
      <c r="BT2333" s="6"/>
      <c r="BU2333" s="6"/>
      <c r="BV2333" s="6"/>
      <c r="BW2333" s="6"/>
      <c r="BX2333" s="6"/>
      <c r="BY2333" s="6"/>
      <c r="BZ2333" s="6"/>
    </row>
    <row r="2334" spans="63:78" ht="18.75" customHeight="1">
      <c r="BK2334" s="1"/>
      <c r="BO2334" s="6"/>
      <c r="BP2334" s="6"/>
      <c r="BQ2334" s="6"/>
      <c r="BR2334" s="6"/>
      <c r="BS2334" s="6"/>
      <c r="BT2334" s="6"/>
      <c r="BU2334" s="6"/>
      <c r="BV2334" s="6"/>
      <c r="BW2334" s="6"/>
      <c r="BX2334" s="6"/>
      <c r="BY2334" s="6"/>
      <c r="BZ2334" s="6"/>
    </row>
    <row r="2335" spans="63:78" ht="18.75" customHeight="1">
      <c r="BK2335" s="1"/>
      <c r="BO2335" s="6"/>
      <c r="BP2335" s="6"/>
      <c r="BQ2335" s="6"/>
      <c r="BR2335" s="6"/>
      <c r="BS2335" s="6"/>
      <c r="BT2335" s="6"/>
      <c r="BU2335" s="6"/>
      <c r="BV2335" s="6"/>
      <c r="BW2335" s="6"/>
      <c r="BX2335" s="6"/>
      <c r="BY2335" s="6"/>
      <c r="BZ2335" s="6"/>
    </row>
    <row r="2336" spans="63:78" ht="18.75" customHeight="1">
      <c r="BK2336" s="1"/>
      <c r="BO2336" s="6"/>
      <c r="BP2336" s="6"/>
      <c r="BQ2336" s="6"/>
      <c r="BR2336" s="6"/>
      <c r="BS2336" s="6"/>
      <c r="BT2336" s="6"/>
      <c r="BU2336" s="6"/>
      <c r="BV2336" s="6"/>
      <c r="BW2336" s="6"/>
      <c r="BX2336" s="6"/>
      <c r="BY2336" s="6"/>
      <c r="BZ2336" s="6"/>
    </row>
    <row r="2337" spans="63:78" ht="18.75" customHeight="1">
      <c r="BK2337" s="1"/>
      <c r="BO2337" s="6"/>
      <c r="BP2337" s="6"/>
      <c r="BQ2337" s="6"/>
      <c r="BR2337" s="6"/>
      <c r="BS2337" s="6"/>
      <c r="BT2337" s="6"/>
      <c r="BU2337" s="6"/>
      <c r="BV2337" s="6"/>
      <c r="BW2337" s="6"/>
      <c r="BX2337" s="6"/>
      <c r="BY2337" s="6"/>
      <c r="BZ2337" s="6"/>
    </row>
    <row r="2338" spans="63:78" ht="18.75" customHeight="1">
      <c r="BK2338" s="1"/>
      <c r="BO2338" s="6"/>
      <c r="BP2338" s="6"/>
      <c r="BQ2338" s="6"/>
      <c r="BR2338" s="6"/>
      <c r="BS2338" s="6"/>
      <c r="BT2338" s="6"/>
      <c r="BU2338" s="6"/>
      <c r="BV2338" s="6"/>
      <c r="BW2338" s="6"/>
      <c r="BX2338" s="6"/>
      <c r="BY2338" s="6"/>
      <c r="BZ2338" s="6"/>
    </row>
    <row r="2339" spans="63:78" ht="18.75" customHeight="1">
      <c r="BK2339" s="1"/>
      <c r="BO2339" s="6"/>
      <c r="BP2339" s="6"/>
      <c r="BQ2339" s="6"/>
      <c r="BR2339" s="6"/>
      <c r="BS2339" s="6"/>
      <c r="BT2339" s="6"/>
      <c r="BU2339" s="6"/>
      <c r="BV2339" s="6"/>
      <c r="BW2339" s="6"/>
      <c r="BX2339" s="6"/>
      <c r="BY2339" s="6"/>
      <c r="BZ2339" s="6"/>
    </row>
    <row r="2340" spans="63:78" ht="18.75" customHeight="1">
      <c r="BK2340" s="1"/>
      <c r="BO2340" s="6"/>
      <c r="BP2340" s="6"/>
      <c r="BQ2340" s="6"/>
      <c r="BR2340" s="6"/>
      <c r="BS2340" s="6"/>
      <c r="BT2340" s="6"/>
      <c r="BU2340" s="6"/>
      <c r="BV2340" s="6"/>
      <c r="BW2340" s="6"/>
      <c r="BX2340" s="6"/>
      <c r="BY2340" s="6"/>
      <c r="BZ2340" s="6"/>
    </row>
    <row r="2341" spans="63:78" ht="18.75" customHeight="1">
      <c r="BK2341" s="1"/>
      <c r="BO2341" s="6"/>
      <c r="BP2341" s="6"/>
      <c r="BQ2341" s="6"/>
      <c r="BR2341" s="6"/>
      <c r="BS2341" s="6"/>
      <c r="BT2341" s="6"/>
      <c r="BU2341" s="6"/>
      <c r="BV2341" s="6"/>
      <c r="BW2341" s="6"/>
      <c r="BX2341" s="6"/>
      <c r="BY2341" s="6"/>
      <c r="BZ2341" s="6"/>
    </row>
    <row r="2342" spans="63:78" ht="18.75" customHeight="1">
      <c r="BK2342" s="1"/>
      <c r="BO2342" s="6"/>
      <c r="BP2342" s="6"/>
      <c r="BQ2342" s="6"/>
      <c r="BR2342" s="6"/>
      <c r="BS2342" s="6"/>
      <c r="BT2342" s="6"/>
      <c r="BU2342" s="6"/>
      <c r="BV2342" s="6"/>
      <c r="BW2342" s="6"/>
      <c r="BX2342" s="6"/>
      <c r="BY2342" s="6"/>
      <c r="BZ2342" s="6"/>
    </row>
    <row r="2343" spans="63:78" ht="18.75" customHeight="1">
      <c r="BK2343" s="1"/>
      <c r="BO2343" s="6"/>
      <c r="BP2343" s="6"/>
      <c r="BQ2343" s="6"/>
      <c r="BR2343" s="6"/>
      <c r="BS2343" s="6"/>
      <c r="BT2343" s="6"/>
      <c r="BU2343" s="6"/>
      <c r="BV2343" s="6"/>
      <c r="BW2343" s="6"/>
      <c r="BX2343" s="6"/>
      <c r="BY2343" s="6"/>
      <c r="BZ2343" s="6"/>
    </row>
    <row r="2344" spans="63:78" ht="18.75" customHeight="1">
      <c r="BK2344" s="1"/>
      <c r="BO2344" s="6"/>
      <c r="BP2344" s="6"/>
      <c r="BQ2344" s="6"/>
      <c r="BR2344" s="6"/>
      <c r="BS2344" s="6"/>
      <c r="BT2344" s="6"/>
      <c r="BU2344" s="6"/>
      <c r="BV2344" s="6"/>
      <c r="BW2344" s="6"/>
      <c r="BX2344" s="6"/>
      <c r="BY2344" s="6"/>
      <c r="BZ2344" s="6"/>
    </row>
    <row r="2345" spans="63:78" ht="18.75" customHeight="1">
      <c r="BK2345" s="1"/>
      <c r="BO2345" s="6"/>
      <c r="BP2345" s="6"/>
      <c r="BQ2345" s="6"/>
      <c r="BR2345" s="6"/>
      <c r="BS2345" s="6"/>
      <c r="BT2345" s="6"/>
      <c r="BU2345" s="6"/>
      <c r="BV2345" s="6"/>
      <c r="BW2345" s="6"/>
      <c r="BX2345" s="6"/>
      <c r="BY2345" s="6"/>
      <c r="BZ2345" s="6"/>
    </row>
    <row r="2346" spans="63:78" ht="18.75" customHeight="1">
      <c r="BK2346" s="1"/>
      <c r="BO2346" s="6"/>
      <c r="BP2346" s="6"/>
      <c r="BQ2346" s="6"/>
      <c r="BR2346" s="6"/>
      <c r="BS2346" s="6"/>
      <c r="BT2346" s="6"/>
      <c r="BU2346" s="6"/>
      <c r="BV2346" s="6"/>
      <c r="BW2346" s="6"/>
      <c r="BX2346" s="6"/>
      <c r="BY2346" s="6"/>
      <c r="BZ2346" s="6"/>
    </row>
    <row r="2347" spans="63:78" ht="18.75" customHeight="1">
      <c r="BK2347" s="1"/>
      <c r="BO2347" s="6"/>
      <c r="BP2347" s="6"/>
      <c r="BQ2347" s="6"/>
      <c r="BR2347" s="6"/>
      <c r="BS2347" s="6"/>
      <c r="BT2347" s="6"/>
      <c r="BU2347" s="6"/>
      <c r="BV2347" s="6"/>
      <c r="BW2347" s="6"/>
      <c r="BX2347" s="6"/>
      <c r="BY2347" s="6"/>
      <c r="BZ2347" s="6"/>
    </row>
    <row r="2348" spans="63:78" ht="18.75" customHeight="1">
      <c r="BK2348" s="1"/>
      <c r="BO2348" s="6"/>
      <c r="BP2348" s="6"/>
      <c r="BQ2348" s="6"/>
      <c r="BR2348" s="6"/>
      <c r="BS2348" s="6"/>
      <c r="BT2348" s="6"/>
      <c r="BU2348" s="6"/>
      <c r="BV2348" s="6"/>
      <c r="BW2348" s="6"/>
      <c r="BX2348" s="6"/>
      <c r="BY2348" s="6"/>
      <c r="BZ2348" s="6"/>
    </row>
    <row r="2349" spans="63:78" ht="18.75" customHeight="1">
      <c r="BK2349" s="1"/>
      <c r="BO2349" s="6"/>
      <c r="BP2349" s="6"/>
      <c r="BQ2349" s="6"/>
      <c r="BR2349" s="6"/>
      <c r="BS2349" s="6"/>
      <c r="BT2349" s="6"/>
      <c r="BU2349" s="6"/>
      <c r="BV2349" s="6"/>
      <c r="BW2349" s="6"/>
      <c r="BX2349" s="6"/>
      <c r="BY2349" s="6"/>
      <c r="BZ2349" s="6"/>
    </row>
    <row r="2350" spans="63:78" ht="18.75" customHeight="1">
      <c r="BK2350" s="1"/>
      <c r="BO2350" s="6"/>
      <c r="BP2350" s="6"/>
      <c r="BQ2350" s="6"/>
      <c r="BR2350" s="6"/>
      <c r="BS2350" s="6"/>
      <c r="BT2350" s="6"/>
      <c r="BU2350" s="6"/>
      <c r="BV2350" s="6"/>
      <c r="BW2350" s="6"/>
      <c r="BX2350" s="6"/>
      <c r="BY2350" s="6"/>
      <c r="BZ2350" s="6"/>
    </row>
    <row r="2351" spans="63:78" ht="18.75" customHeight="1">
      <c r="BK2351" s="1"/>
      <c r="BO2351" s="6"/>
      <c r="BP2351" s="6"/>
      <c r="BQ2351" s="6"/>
      <c r="BR2351" s="6"/>
      <c r="BS2351" s="6"/>
      <c r="BT2351" s="6"/>
      <c r="BU2351" s="6"/>
      <c r="BV2351" s="6"/>
      <c r="BW2351" s="6"/>
      <c r="BX2351" s="6"/>
      <c r="BY2351" s="6"/>
      <c r="BZ2351" s="6"/>
    </row>
    <row r="2352" spans="63:78" ht="18.75" customHeight="1">
      <c r="BK2352" s="1"/>
      <c r="BO2352" s="6"/>
      <c r="BP2352" s="6"/>
      <c r="BQ2352" s="6"/>
      <c r="BR2352" s="6"/>
      <c r="BS2352" s="6"/>
      <c r="BT2352" s="6"/>
      <c r="BU2352" s="6"/>
      <c r="BV2352" s="6"/>
      <c r="BW2352" s="6"/>
      <c r="BX2352" s="6"/>
      <c r="BY2352" s="6"/>
      <c r="BZ2352" s="6"/>
    </row>
    <row r="2353" spans="63:78" ht="18.75" customHeight="1">
      <c r="BK2353" s="1"/>
      <c r="BO2353" s="6"/>
      <c r="BP2353" s="6"/>
      <c r="BQ2353" s="6"/>
      <c r="BR2353" s="6"/>
      <c r="BS2353" s="6"/>
      <c r="BT2353" s="6"/>
      <c r="BU2353" s="6"/>
      <c r="BV2353" s="6"/>
      <c r="BW2353" s="6"/>
      <c r="BX2353" s="6"/>
      <c r="BY2353" s="6"/>
      <c r="BZ2353" s="6"/>
    </row>
    <row r="2354" spans="63:78" ht="18.75" customHeight="1">
      <c r="BK2354" s="1"/>
      <c r="BO2354" s="6"/>
      <c r="BP2354" s="6"/>
      <c r="BQ2354" s="6"/>
      <c r="BR2354" s="6"/>
      <c r="BS2354" s="6"/>
      <c r="BT2354" s="6"/>
      <c r="BU2354" s="6"/>
      <c r="BV2354" s="6"/>
      <c r="BW2354" s="6"/>
      <c r="BX2354" s="6"/>
      <c r="BY2354" s="6"/>
      <c r="BZ2354" s="6"/>
    </row>
    <row r="2355" spans="63:78" ht="18.75" customHeight="1">
      <c r="BK2355" s="1"/>
      <c r="BO2355" s="6"/>
      <c r="BP2355" s="6"/>
      <c r="BQ2355" s="6"/>
      <c r="BR2355" s="6"/>
      <c r="BS2355" s="6"/>
      <c r="BT2355" s="6"/>
      <c r="BU2355" s="6"/>
      <c r="BV2355" s="6"/>
      <c r="BW2355" s="6"/>
      <c r="BX2355" s="6"/>
      <c r="BY2355" s="6"/>
      <c r="BZ2355" s="6"/>
    </row>
    <row r="2356" spans="63:78" ht="18.75" customHeight="1">
      <c r="BK2356" s="1"/>
      <c r="BO2356" s="6"/>
      <c r="BP2356" s="6"/>
      <c r="BQ2356" s="6"/>
      <c r="BR2356" s="6"/>
      <c r="BS2356" s="6"/>
      <c r="BT2356" s="6"/>
      <c r="BU2356" s="6"/>
      <c r="BV2356" s="6"/>
      <c r="BW2356" s="6"/>
      <c r="BX2356" s="6"/>
      <c r="BY2356" s="6"/>
      <c r="BZ2356" s="6"/>
    </row>
    <row r="2357" spans="63:78" ht="18.75" customHeight="1">
      <c r="BK2357" s="1"/>
      <c r="BO2357" s="6"/>
      <c r="BP2357" s="6"/>
      <c r="BQ2357" s="6"/>
      <c r="BR2357" s="6"/>
      <c r="BS2357" s="6"/>
      <c r="BT2357" s="6"/>
      <c r="BU2357" s="6"/>
      <c r="BV2357" s="6"/>
      <c r="BW2357" s="6"/>
      <c r="BX2357" s="6"/>
      <c r="BY2357" s="6"/>
      <c r="BZ2357" s="6"/>
    </row>
    <row r="2358" spans="63:78" ht="18.75" customHeight="1">
      <c r="BK2358" s="1"/>
      <c r="BO2358" s="6"/>
      <c r="BP2358" s="6"/>
      <c r="BQ2358" s="6"/>
      <c r="BR2358" s="6"/>
      <c r="BS2358" s="6"/>
      <c r="BT2358" s="6"/>
      <c r="BU2358" s="6"/>
      <c r="BV2358" s="6"/>
      <c r="BW2358" s="6"/>
      <c r="BX2358" s="6"/>
      <c r="BY2358" s="6"/>
      <c r="BZ2358" s="6"/>
    </row>
    <row r="2359" spans="63:78" ht="18.75" customHeight="1">
      <c r="BK2359" s="1"/>
      <c r="BO2359" s="6"/>
      <c r="BP2359" s="6"/>
      <c r="BQ2359" s="6"/>
      <c r="BR2359" s="6"/>
      <c r="BS2359" s="6"/>
      <c r="BT2359" s="6"/>
      <c r="BU2359" s="6"/>
      <c r="BV2359" s="6"/>
      <c r="BW2359" s="6"/>
      <c r="BX2359" s="6"/>
      <c r="BY2359" s="6"/>
      <c r="BZ2359" s="6"/>
    </row>
    <row r="2360" spans="63:78" ht="18.75" customHeight="1">
      <c r="BK2360" s="1"/>
      <c r="BO2360" s="6"/>
      <c r="BP2360" s="6"/>
      <c r="BQ2360" s="6"/>
      <c r="BR2360" s="6"/>
      <c r="BS2360" s="6"/>
      <c r="BT2360" s="6"/>
      <c r="BU2360" s="6"/>
      <c r="BV2360" s="6"/>
      <c r="BW2360" s="6"/>
      <c r="BX2360" s="6"/>
      <c r="BY2360" s="6"/>
      <c r="BZ2360" s="6"/>
    </row>
    <row r="2361" spans="63:78" ht="18.75" customHeight="1">
      <c r="BK2361" s="1"/>
      <c r="BO2361" s="6"/>
      <c r="BP2361" s="6"/>
      <c r="BQ2361" s="6"/>
      <c r="BR2361" s="6"/>
      <c r="BS2361" s="6"/>
      <c r="BT2361" s="6"/>
      <c r="BU2361" s="6"/>
      <c r="BV2361" s="6"/>
      <c r="BW2361" s="6"/>
      <c r="BX2361" s="6"/>
      <c r="BY2361" s="6"/>
      <c r="BZ2361" s="6"/>
    </row>
    <row r="2362" spans="63:78" ht="18.75" customHeight="1">
      <c r="BK2362" s="1"/>
      <c r="BO2362" s="6"/>
      <c r="BP2362" s="6"/>
      <c r="BQ2362" s="6"/>
      <c r="BR2362" s="6"/>
      <c r="BS2362" s="6"/>
      <c r="BT2362" s="6"/>
      <c r="BU2362" s="6"/>
      <c r="BV2362" s="6"/>
      <c r="BW2362" s="6"/>
      <c r="BX2362" s="6"/>
      <c r="BY2362" s="6"/>
      <c r="BZ2362" s="6"/>
    </row>
    <row r="2363" spans="63:78" ht="18.75" customHeight="1">
      <c r="BK2363" s="1"/>
      <c r="BO2363" s="6"/>
      <c r="BP2363" s="6"/>
      <c r="BQ2363" s="6"/>
      <c r="BR2363" s="6"/>
      <c r="BS2363" s="6"/>
      <c r="BT2363" s="6"/>
      <c r="BU2363" s="6"/>
      <c r="BV2363" s="6"/>
      <c r="BW2363" s="6"/>
      <c r="BX2363" s="6"/>
      <c r="BY2363" s="6"/>
      <c r="BZ2363" s="6"/>
    </row>
    <row r="2364" spans="63:78" ht="18.75" customHeight="1">
      <c r="BK2364" s="1"/>
      <c r="BO2364" s="6"/>
      <c r="BP2364" s="6"/>
      <c r="BQ2364" s="6"/>
      <c r="BR2364" s="6"/>
      <c r="BS2364" s="6"/>
      <c r="BT2364" s="6"/>
      <c r="BU2364" s="6"/>
      <c r="BV2364" s="6"/>
      <c r="BW2364" s="6"/>
      <c r="BX2364" s="6"/>
      <c r="BY2364" s="6"/>
      <c r="BZ2364" s="6"/>
    </row>
    <row r="2365" spans="63:78" ht="18.75" customHeight="1">
      <c r="BK2365" s="1"/>
      <c r="BO2365" s="6"/>
      <c r="BP2365" s="6"/>
      <c r="BQ2365" s="6"/>
      <c r="BR2365" s="6"/>
      <c r="BS2365" s="6"/>
      <c r="BT2365" s="6"/>
      <c r="BU2365" s="6"/>
      <c r="BV2365" s="6"/>
      <c r="BW2365" s="6"/>
      <c r="BX2365" s="6"/>
      <c r="BY2365" s="6"/>
      <c r="BZ2365" s="6"/>
    </row>
    <row r="2366" spans="63:78" ht="18.75" customHeight="1">
      <c r="BK2366" s="1"/>
      <c r="BO2366" s="6"/>
      <c r="BP2366" s="6"/>
      <c r="BQ2366" s="6"/>
      <c r="BR2366" s="6"/>
      <c r="BS2366" s="6"/>
      <c r="BT2366" s="6"/>
      <c r="BU2366" s="6"/>
      <c r="BV2366" s="6"/>
      <c r="BW2366" s="6"/>
      <c r="BX2366" s="6"/>
      <c r="BY2366" s="6"/>
      <c r="BZ2366" s="6"/>
    </row>
    <row r="2367" spans="63:78" ht="18.75" customHeight="1">
      <c r="BK2367" s="1"/>
      <c r="BO2367" s="6"/>
      <c r="BP2367" s="6"/>
      <c r="BQ2367" s="6"/>
      <c r="BR2367" s="6"/>
      <c r="BS2367" s="6"/>
      <c r="BT2367" s="6"/>
      <c r="BU2367" s="6"/>
      <c r="BV2367" s="6"/>
      <c r="BW2367" s="6"/>
      <c r="BX2367" s="6"/>
      <c r="BY2367" s="6"/>
      <c r="BZ2367" s="6"/>
    </row>
    <row r="2368" spans="63:78" ht="18.75" customHeight="1">
      <c r="BK2368" s="1"/>
      <c r="BO2368" s="6"/>
      <c r="BP2368" s="6"/>
      <c r="BQ2368" s="6"/>
      <c r="BR2368" s="6"/>
      <c r="BS2368" s="6"/>
      <c r="BT2368" s="6"/>
      <c r="BU2368" s="6"/>
      <c r="BV2368" s="6"/>
      <c r="BW2368" s="6"/>
      <c r="BX2368" s="6"/>
      <c r="BY2368" s="6"/>
      <c r="BZ2368" s="6"/>
    </row>
    <row r="2369" spans="63:78" ht="18.75" customHeight="1">
      <c r="BK2369" s="1"/>
      <c r="BO2369" s="6"/>
      <c r="BP2369" s="6"/>
      <c r="BQ2369" s="6"/>
      <c r="BR2369" s="6"/>
      <c r="BS2369" s="6"/>
      <c r="BT2369" s="6"/>
      <c r="BU2369" s="6"/>
      <c r="BV2369" s="6"/>
      <c r="BW2369" s="6"/>
      <c r="BX2369" s="6"/>
      <c r="BY2369" s="6"/>
      <c r="BZ2369" s="6"/>
    </row>
    <row r="2370" spans="63:78" ht="18.75" customHeight="1">
      <c r="BK2370" s="1"/>
      <c r="BO2370" s="6"/>
      <c r="BP2370" s="6"/>
      <c r="BQ2370" s="6"/>
      <c r="BR2370" s="6"/>
      <c r="BS2370" s="6"/>
      <c r="BT2370" s="6"/>
      <c r="BU2370" s="6"/>
      <c r="BV2370" s="6"/>
      <c r="BW2370" s="6"/>
      <c r="BX2370" s="6"/>
      <c r="BY2370" s="6"/>
      <c r="BZ2370" s="6"/>
    </row>
    <row r="2371" spans="63:78" ht="18.75" customHeight="1">
      <c r="BK2371" s="1"/>
      <c r="BO2371" s="6"/>
      <c r="BP2371" s="6"/>
      <c r="BQ2371" s="6"/>
      <c r="BR2371" s="6"/>
      <c r="BS2371" s="6"/>
      <c r="BT2371" s="6"/>
      <c r="BU2371" s="6"/>
      <c r="BV2371" s="6"/>
      <c r="BW2371" s="6"/>
      <c r="BX2371" s="6"/>
      <c r="BY2371" s="6"/>
      <c r="BZ2371" s="6"/>
    </row>
    <row r="2372" spans="63:78" ht="18.75" customHeight="1">
      <c r="BK2372" s="1"/>
      <c r="BO2372" s="6"/>
      <c r="BP2372" s="6"/>
      <c r="BQ2372" s="6"/>
      <c r="BR2372" s="6"/>
      <c r="BS2372" s="6"/>
      <c r="BT2372" s="6"/>
      <c r="BU2372" s="6"/>
      <c r="BV2372" s="6"/>
      <c r="BW2372" s="6"/>
      <c r="BX2372" s="6"/>
      <c r="BY2372" s="6"/>
      <c r="BZ2372" s="6"/>
    </row>
    <row r="2373" spans="63:78" ht="18.75" customHeight="1">
      <c r="BK2373" s="1"/>
      <c r="BO2373" s="6"/>
      <c r="BP2373" s="6"/>
      <c r="BQ2373" s="6"/>
      <c r="BR2373" s="6"/>
      <c r="BS2373" s="6"/>
      <c r="BT2373" s="6"/>
      <c r="BU2373" s="6"/>
      <c r="BV2373" s="6"/>
      <c r="BW2373" s="6"/>
      <c r="BX2373" s="6"/>
      <c r="BY2373" s="6"/>
      <c r="BZ2373" s="6"/>
    </row>
    <row r="2374" spans="63:78" ht="18.75" customHeight="1">
      <c r="BK2374" s="1"/>
      <c r="BO2374" s="6"/>
      <c r="BP2374" s="6"/>
      <c r="BQ2374" s="6"/>
      <c r="BR2374" s="6"/>
      <c r="BS2374" s="6"/>
      <c r="BT2374" s="6"/>
      <c r="BU2374" s="6"/>
      <c r="BV2374" s="6"/>
      <c r="BW2374" s="6"/>
      <c r="BX2374" s="6"/>
      <c r="BY2374" s="6"/>
      <c r="BZ2374" s="6"/>
    </row>
    <row r="2375" spans="63:78" ht="18.75" customHeight="1">
      <c r="BK2375" s="1"/>
      <c r="BO2375" s="6"/>
      <c r="BP2375" s="6"/>
      <c r="BQ2375" s="6"/>
      <c r="BR2375" s="6"/>
      <c r="BS2375" s="6"/>
      <c r="BT2375" s="6"/>
      <c r="BU2375" s="6"/>
      <c r="BV2375" s="6"/>
      <c r="BW2375" s="6"/>
      <c r="BX2375" s="6"/>
      <c r="BY2375" s="6"/>
      <c r="BZ2375" s="6"/>
    </row>
    <row r="2376" spans="63:78" ht="18.75" customHeight="1">
      <c r="BK2376" s="1"/>
      <c r="BO2376" s="6"/>
      <c r="BP2376" s="6"/>
      <c r="BQ2376" s="6"/>
      <c r="BR2376" s="6"/>
      <c r="BS2376" s="6"/>
      <c r="BT2376" s="6"/>
      <c r="BU2376" s="6"/>
      <c r="BV2376" s="6"/>
      <c r="BW2376" s="6"/>
      <c r="BX2376" s="6"/>
      <c r="BY2376" s="6"/>
      <c r="BZ2376" s="6"/>
    </row>
    <row r="2377" spans="63:78" ht="18.75" customHeight="1">
      <c r="BK2377" s="1"/>
      <c r="BO2377" s="6"/>
      <c r="BP2377" s="6"/>
      <c r="BQ2377" s="6"/>
      <c r="BR2377" s="6"/>
      <c r="BS2377" s="6"/>
      <c r="BT2377" s="6"/>
      <c r="BU2377" s="6"/>
      <c r="BV2377" s="6"/>
      <c r="BW2377" s="6"/>
      <c r="BX2377" s="6"/>
      <c r="BY2377" s="6"/>
      <c r="BZ2377" s="6"/>
    </row>
    <row r="2378" spans="63:78" ht="18.75" customHeight="1">
      <c r="BK2378" s="1"/>
      <c r="BO2378" s="6"/>
      <c r="BP2378" s="6"/>
      <c r="BQ2378" s="6"/>
      <c r="BR2378" s="6"/>
      <c r="BS2378" s="6"/>
      <c r="BT2378" s="6"/>
      <c r="BU2378" s="6"/>
      <c r="BV2378" s="6"/>
      <c r="BW2378" s="6"/>
      <c r="BX2378" s="6"/>
      <c r="BY2378" s="6"/>
      <c r="BZ2378" s="6"/>
    </row>
    <row r="2379" spans="63:78" ht="18.75" customHeight="1">
      <c r="BK2379" s="1"/>
      <c r="BO2379" s="6"/>
      <c r="BP2379" s="6"/>
      <c r="BQ2379" s="6"/>
      <c r="BR2379" s="6"/>
      <c r="BS2379" s="6"/>
      <c r="BT2379" s="6"/>
      <c r="BU2379" s="6"/>
      <c r="BV2379" s="6"/>
      <c r="BW2379" s="6"/>
      <c r="BX2379" s="6"/>
      <c r="BY2379" s="6"/>
      <c r="BZ2379" s="6"/>
    </row>
    <row r="2380" spans="63:78" ht="18.75" customHeight="1">
      <c r="BK2380" s="1"/>
      <c r="BO2380" s="6"/>
      <c r="BP2380" s="6"/>
      <c r="BQ2380" s="6"/>
      <c r="BR2380" s="6"/>
      <c r="BS2380" s="6"/>
      <c r="BT2380" s="6"/>
      <c r="BU2380" s="6"/>
      <c r="BV2380" s="6"/>
      <c r="BW2380" s="6"/>
      <c r="BX2380" s="6"/>
      <c r="BY2380" s="6"/>
      <c r="BZ2380" s="6"/>
    </row>
    <row r="2381" spans="63:78" ht="18.75" customHeight="1">
      <c r="BK2381" s="1"/>
      <c r="BO2381" s="6"/>
      <c r="BP2381" s="6"/>
      <c r="BQ2381" s="6"/>
      <c r="BR2381" s="6"/>
      <c r="BS2381" s="6"/>
      <c r="BT2381" s="6"/>
      <c r="BU2381" s="6"/>
      <c r="BV2381" s="6"/>
      <c r="BW2381" s="6"/>
      <c r="BX2381" s="6"/>
      <c r="BY2381" s="6"/>
      <c r="BZ2381" s="6"/>
    </row>
    <row r="2382" spans="63:78" ht="18.75" customHeight="1">
      <c r="BK2382" s="1"/>
      <c r="BO2382" s="6"/>
      <c r="BP2382" s="6"/>
      <c r="BQ2382" s="6"/>
      <c r="BR2382" s="6"/>
      <c r="BS2382" s="6"/>
      <c r="BT2382" s="6"/>
      <c r="BU2382" s="6"/>
      <c r="BV2382" s="6"/>
      <c r="BW2382" s="6"/>
      <c r="BX2382" s="6"/>
      <c r="BY2382" s="6"/>
      <c r="BZ2382" s="6"/>
    </row>
    <row r="2383" spans="63:78" ht="18.75" customHeight="1">
      <c r="BK2383" s="1"/>
      <c r="BO2383" s="6"/>
      <c r="BP2383" s="6"/>
      <c r="BQ2383" s="6"/>
      <c r="BR2383" s="6"/>
      <c r="BS2383" s="6"/>
      <c r="BT2383" s="6"/>
      <c r="BU2383" s="6"/>
      <c r="BV2383" s="6"/>
      <c r="BW2383" s="6"/>
      <c r="BX2383" s="6"/>
      <c r="BY2383" s="6"/>
      <c r="BZ2383" s="6"/>
    </row>
    <row r="2384" spans="63:78" ht="18.75" customHeight="1">
      <c r="BK2384" s="1"/>
      <c r="BO2384" s="6"/>
      <c r="BP2384" s="6"/>
      <c r="BQ2384" s="6"/>
      <c r="BR2384" s="6"/>
      <c r="BS2384" s="6"/>
      <c r="BT2384" s="6"/>
      <c r="BU2384" s="6"/>
      <c r="BV2384" s="6"/>
      <c r="BW2384" s="6"/>
      <c r="BX2384" s="6"/>
      <c r="BY2384" s="6"/>
      <c r="BZ2384" s="6"/>
    </row>
    <row r="2385" spans="63:78" ht="18.75" customHeight="1">
      <c r="BK2385" s="1"/>
      <c r="BO2385" s="6"/>
      <c r="BP2385" s="6"/>
      <c r="BQ2385" s="6"/>
      <c r="BR2385" s="6"/>
      <c r="BS2385" s="6"/>
      <c r="BT2385" s="6"/>
      <c r="BU2385" s="6"/>
      <c r="BV2385" s="6"/>
      <c r="BW2385" s="6"/>
      <c r="BX2385" s="6"/>
      <c r="BY2385" s="6"/>
      <c r="BZ2385" s="6"/>
    </row>
    <row r="2386" spans="63:78" ht="18.75" customHeight="1">
      <c r="BK2386" s="1"/>
      <c r="BO2386" s="6"/>
      <c r="BP2386" s="6"/>
      <c r="BQ2386" s="6"/>
      <c r="BR2386" s="6"/>
      <c r="BS2386" s="6"/>
      <c r="BT2386" s="6"/>
      <c r="BU2386" s="6"/>
      <c r="BV2386" s="6"/>
      <c r="BW2386" s="6"/>
      <c r="BX2386" s="6"/>
      <c r="BY2386" s="6"/>
      <c r="BZ2386" s="6"/>
    </row>
    <row r="2387" spans="63:78" ht="18.75" customHeight="1">
      <c r="BK2387" s="1"/>
      <c r="BO2387" s="6"/>
      <c r="BP2387" s="6"/>
      <c r="BQ2387" s="6"/>
      <c r="BR2387" s="6"/>
      <c r="BS2387" s="6"/>
      <c r="BT2387" s="6"/>
      <c r="BU2387" s="6"/>
      <c r="BV2387" s="6"/>
      <c r="BW2387" s="6"/>
      <c r="BX2387" s="6"/>
      <c r="BY2387" s="6"/>
      <c r="BZ2387" s="6"/>
    </row>
    <row r="2388" spans="63:78" ht="18.75" customHeight="1">
      <c r="BK2388" s="1"/>
      <c r="BO2388" s="6"/>
      <c r="BP2388" s="6"/>
      <c r="BQ2388" s="6"/>
      <c r="BR2388" s="6"/>
      <c r="BS2388" s="6"/>
      <c r="BT2388" s="6"/>
      <c r="BU2388" s="6"/>
      <c r="BV2388" s="6"/>
      <c r="BW2388" s="6"/>
      <c r="BX2388" s="6"/>
      <c r="BY2388" s="6"/>
      <c r="BZ2388" s="6"/>
    </row>
    <row r="2389" spans="63:78" ht="18.75" customHeight="1">
      <c r="BK2389" s="1"/>
      <c r="BO2389" s="6"/>
      <c r="BP2389" s="6"/>
      <c r="BQ2389" s="6"/>
      <c r="BR2389" s="6"/>
      <c r="BS2389" s="6"/>
      <c r="BT2389" s="6"/>
      <c r="BU2389" s="6"/>
      <c r="BV2389" s="6"/>
      <c r="BW2389" s="6"/>
      <c r="BX2389" s="6"/>
      <c r="BY2389" s="6"/>
      <c r="BZ2389" s="6"/>
    </row>
    <row r="2390" spans="63:78" ht="18.75" customHeight="1">
      <c r="BK2390" s="1"/>
      <c r="BO2390" s="6"/>
      <c r="BP2390" s="6"/>
      <c r="BQ2390" s="6"/>
      <c r="BR2390" s="6"/>
      <c r="BS2390" s="6"/>
      <c r="BT2390" s="6"/>
      <c r="BU2390" s="6"/>
      <c r="BV2390" s="6"/>
      <c r="BW2390" s="6"/>
      <c r="BX2390" s="6"/>
      <c r="BY2390" s="6"/>
      <c r="BZ2390" s="6"/>
    </row>
    <row r="2391" spans="63:78" ht="18.75" customHeight="1">
      <c r="BK2391" s="1"/>
      <c r="BO2391" s="6"/>
      <c r="BP2391" s="6"/>
      <c r="BQ2391" s="6"/>
      <c r="BR2391" s="6"/>
      <c r="BS2391" s="6"/>
      <c r="BT2391" s="6"/>
      <c r="BU2391" s="6"/>
      <c r="BV2391" s="6"/>
      <c r="BW2391" s="6"/>
      <c r="BX2391" s="6"/>
      <c r="BY2391" s="6"/>
      <c r="BZ2391" s="6"/>
    </row>
    <row r="2392" spans="63:78" ht="18.75" customHeight="1">
      <c r="BK2392" s="1"/>
      <c r="BO2392" s="6"/>
      <c r="BP2392" s="6"/>
      <c r="BQ2392" s="6"/>
      <c r="BR2392" s="6"/>
      <c r="BS2392" s="6"/>
      <c r="BT2392" s="6"/>
      <c r="BU2392" s="6"/>
      <c r="BV2392" s="6"/>
      <c r="BW2392" s="6"/>
      <c r="BX2392" s="6"/>
      <c r="BY2392" s="6"/>
      <c r="BZ2392" s="6"/>
    </row>
    <row r="2393" spans="63:78" ht="18.75" customHeight="1">
      <c r="BK2393" s="1"/>
      <c r="BO2393" s="6"/>
      <c r="BP2393" s="6"/>
      <c r="BQ2393" s="6"/>
      <c r="BR2393" s="6"/>
      <c r="BS2393" s="6"/>
      <c r="BT2393" s="6"/>
      <c r="BU2393" s="6"/>
      <c r="BV2393" s="6"/>
      <c r="BW2393" s="6"/>
      <c r="BX2393" s="6"/>
      <c r="BY2393" s="6"/>
      <c r="BZ2393" s="6"/>
    </row>
    <row r="2394" spans="63:78" ht="18.75" customHeight="1">
      <c r="BK2394" s="1"/>
      <c r="BO2394" s="6"/>
      <c r="BP2394" s="6"/>
      <c r="BQ2394" s="6"/>
      <c r="BR2394" s="6"/>
      <c r="BS2394" s="6"/>
      <c r="BT2394" s="6"/>
      <c r="BU2394" s="6"/>
      <c r="BV2394" s="6"/>
      <c r="BW2394" s="6"/>
      <c r="BX2394" s="6"/>
      <c r="BY2394" s="6"/>
      <c r="BZ2394" s="6"/>
    </row>
    <row r="2395" spans="63:78" ht="18.75" customHeight="1">
      <c r="BK2395" s="1"/>
      <c r="BO2395" s="6"/>
      <c r="BP2395" s="6"/>
      <c r="BQ2395" s="6"/>
      <c r="BR2395" s="6"/>
      <c r="BS2395" s="6"/>
      <c r="BT2395" s="6"/>
      <c r="BU2395" s="6"/>
      <c r="BV2395" s="6"/>
      <c r="BW2395" s="6"/>
      <c r="BX2395" s="6"/>
      <c r="BY2395" s="6"/>
      <c r="BZ2395" s="6"/>
    </row>
    <row r="2396" spans="63:78" ht="18.75" customHeight="1">
      <c r="BK2396" s="1"/>
      <c r="BO2396" s="6"/>
      <c r="BP2396" s="6"/>
      <c r="BQ2396" s="6"/>
      <c r="BR2396" s="6"/>
      <c r="BS2396" s="6"/>
      <c r="BT2396" s="6"/>
      <c r="BU2396" s="6"/>
      <c r="BV2396" s="6"/>
      <c r="BW2396" s="6"/>
      <c r="BX2396" s="6"/>
      <c r="BY2396" s="6"/>
      <c r="BZ2396" s="6"/>
    </row>
    <row r="2397" spans="63:78" ht="18.75" customHeight="1">
      <c r="BK2397" s="1"/>
      <c r="BO2397" s="6"/>
      <c r="BP2397" s="6"/>
      <c r="BQ2397" s="6"/>
      <c r="BR2397" s="6"/>
      <c r="BS2397" s="6"/>
      <c r="BT2397" s="6"/>
      <c r="BU2397" s="6"/>
      <c r="BV2397" s="6"/>
      <c r="BW2397" s="6"/>
      <c r="BX2397" s="6"/>
      <c r="BY2397" s="6"/>
      <c r="BZ2397" s="6"/>
    </row>
    <row r="2398" spans="63:78" ht="18.75" customHeight="1">
      <c r="BK2398" s="1"/>
      <c r="BO2398" s="6"/>
      <c r="BP2398" s="6"/>
      <c r="BQ2398" s="6"/>
      <c r="BR2398" s="6"/>
      <c r="BS2398" s="6"/>
      <c r="BT2398" s="6"/>
      <c r="BU2398" s="6"/>
      <c r="BV2398" s="6"/>
      <c r="BW2398" s="6"/>
      <c r="BX2398" s="6"/>
      <c r="BY2398" s="6"/>
      <c r="BZ2398" s="6"/>
    </row>
    <row r="2399" spans="63:78" ht="18.75" customHeight="1">
      <c r="BK2399" s="1"/>
      <c r="BO2399" s="6"/>
      <c r="BP2399" s="6"/>
      <c r="BQ2399" s="6"/>
      <c r="BR2399" s="6"/>
      <c r="BS2399" s="6"/>
      <c r="BT2399" s="6"/>
      <c r="BU2399" s="6"/>
      <c r="BV2399" s="6"/>
      <c r="BW2399" s="6"/>
      <c r="BX2399" s="6"/>
      <c r="BY2399" s="6"/>
      <c r="BZ2399" s="6"/>
    </row>
    <row r="2400" spans="63:78" ht="18.75" customHeight="1">
      <c r="BK2400" s="1"/>
      <c r="BO2400" s="6"/>
      <c r="BP2400" s="6"/>
      <c r="BQ2400" s="6"/>
      <c r="BR2400" s="6"/>
      <c r="BS2400" s="6"/>
      <c r="BT2400" s="6"/>
      <c r="BU2400" s="6"/>
      <c r="BV2400" s="6"/>
      <c r="BW2400" s="6"/>
      <c r="BX2400" s="6"/>
      <c r="BY2400" s="6"/>
      <c r="BZ2400" s="6"/>
    </row>
    <row r="2401" spans="63:78" ht="18.75" customHeight="1">
      <c r="BK2401" s="1"/>
      <c r="BO2401" s="6"/>
      <c r="BP2401" s="6"/>
      <c r="BQ2401" s="6"/>
      <c r="BR2401" s="6"/>
      <c r="BS2401" s="6"/>
      <c r="BT2401" s="6"/>
      <c r="BU2401" s="6"/>
      <c r="BV2401" s="6"/>
      <c r="BW2401" s="6"/>
      <c r="BX2401" s="6"/>
      <c r="BY2401" s="6"/>
      <c r="BZ2401" s="6"/>
    </row>
    <row r="2402" spans="63:78" ht="18.75" customHeight="1">
      <c r="BK2402" s="1"/>
      <c r="BO2402" s="6"/>
      <c r="BP2402" s="6"/>
      <c r="BQ2402" s="6"/>
      <c r="BR2402" s="6"/>
      <c r="BS2402" s="6"/>
      <c r="BT2402" s="6"/>
      <c r="BU2402" s="6"/>
      <c r="BV2402" s="6"/>
      <c r="BW2402" s="6"/>
      <c r="BX2402" s="6"/>
      <c r="BY2402" s="6"/>
      <c r="BZ2402" s="6"/>
    </row>
    <row r="2403" spans="63:78" ht="18.75" customHeight="1">
      <c r="BK2403" s="1"/>
      <c r="BO2403" s="6"/>
      <c r="BP2403" s="6"/>
      <c r="BQ2403" s="6"/>
      <c r="BR2403" s="6"/>
      <c r="BS2403" s="6"/>
      <c r="BT2403" s="6"/>
      <c r="BU2403" s="6"/>
      <c r="BV2403" s="6"/>
      <c r="BW2403" s="6"/>
      <c r="BX2403" s="6"/>
      <c r="BY2403" s="6"/>
      <c r="BZ2403" s="6"/>
    </row>
    <row r="2404" spans="63:78" ht="18.75" customHeight="1">
      <c r="BK2404" s="1"/>
      <c r="BO2404" s="6"/>
      <c r="BP2404" s="6"/>
      <c r="BQ2404" s="6"/>
      <c r="BR2404" s="6"/>
      <c r="BS2404" s="6"/>
      <c r="BT2404" s="6"/>
      <c r="BU2404" s="6"/>
      <c r="BV2404" s="6"/>
      <c r="BW2404" s="6"/>
      <c r="BX2404" s="6"/>
      <c r="BY2404" s="6"/>
      <c r="BZ2404" s="6"/>
    </row>
    <row r="2405" spans="63:78" ht="18.75" customHeight="1">
      <c r="BK2405" s="1"/>
      <c r="BO2405" s="6"/>
      <c r="BP2405" s="6"/>
      <c r="BQ2405" s="6"/>
      <c r="BR2405" s="6"/>
      <c r="BS2405" s="6"/>
      <c r="BT2405" s="6"/>
      <c r="BU2405" s="6"/>
      <c r="BV2405" s="6"/>
      <c r="BW2405" s="6"/>
      <c r="BX2405" s="6"/>
      <c r="BY2405" s="6"/>
      <c r="BZ2405" s="6"/>
    </row>
    <row r="2406" spans="63:78" ht="18.75" customHeight="1">
      <c r="BK2406" s="1"/>
      <c r="BO2406" s="6"/>
      <c r="BP2406" s="6"/>
      <c r="BQ2406" s="6"/>
      <c r="BR2406" s="6"/>
      <c r="BS2406" s="6"/>
      <c r="BT2406" s="6"/>
      <c r="BU2406" s="6"/>
      <c r="BV2406" s="6"/>
      <c r="BW2406" s="6"/>
      <c r="BX2406" s="6"/>
      <c r="BY2406" s="6"/>
      <c r="BZ2406" s="6"/>
    </row>
    <row r="2407" spans="63:78" ht="18.75" customHeight="1">
      <c r="BK2407" s="1"/>
      <c r="BO2407" s="6"/>
      <c r="BP2407" s="6"/>
      <c r="BQ2407" s="6"/>
      <c r="BR2407" s="6"/>
      <c r="BS2407" s="6"/>
      <c r="BT2407" s="6"/>
      <c r="BU2407" s="6"/>
      <c r="BV2407" s="6"/>
      <c r="BW2407" s="6"/>
      <c r="BX2407" s="6"/>
      <c r="BY2407" s="6"/>
      <c r="BZ2407" s="6"/>
    </row>
    <row r="2408" spans="63:78" ht="18.75" customHeight="1">
      <c r="BK2408" s="1"/>
      <c r="BO2408" s="6"/>
      <c r="BP2408" s="6"/>
      <c r="BQ2408" s="6"/>
      <c r="BR2408" s="6"/>
      <c r="BS2408" s="6"/>
      <c r="BT2408" s="6"/>
      <c r="BU2408" s="6"/>
      <c r="BV2408" s="6"/>
      <c r="BW2408" s="6"/>
      <c r="BX2408" s="6"/>
      <c r="BY2408" s="6"/>
      <c r="BZ2408" s="6"/>
    </row>
    <row r="2409" spans="63:78" ht="18.75" customHeight="1">
      <c r="BK2409" s="1"/>
      <c r="BO2409" s="6"/>
      <c r="BP2409" s="6"/>
      <c r="BQ2409" s="6"/>
      <c r="BR2409" s="6"/>
      <c r="BS2409" s="6"/>
      <c r="BT2409" s="6"/>
      <c r="BU2409" s="6"/>
      <c r="BV2409" s="6"/>
      <c r="BW2409" s="6"/>
      <c r="BX2409" s="6"/>
      <c r="BY2409" s="6"/>
      <c r="BZ2409" s="6"/>
    </row>
    <row r="2410" spans="63:78" ht="18.75" customHeight="1">
      <c r="BK2410" s="1"/>
      <c r="BO2410" s="6"/>
      <c r="BP2410" s="6"/>
      <c r="BQ2410" s="6"/>
      <c r="BR2410" s="6"/>
      <c r="BS2410" s="6"/>
      <c r="BT2410" s="6"/>
      <c r="BU2410" s="6"/>
      <c r="BV2410" s="6"/>
      <c r="BW2410" s="6"/>
      <c r="BX2410" s="6"/>
      <c r="BY2410" s="6"/>
      <c r="BZ2410" s="6"/>
    </row>
    <row r="2411" spans="63:78" ht="18.75" customHeight="1">
      <c r="BK2411" s="1"/>
      <c r="BO2411" s="6"/>
      <c r="BP2411" s="6"/>
      <c r="BQ2411" s="6"/>
      <c r="BR2411" s="6"/>
      <c r="BS2411" s="6"/>
      <c r="BT2411" s="6"/>
      <c r="BU2411" s="6"/>
      <c r="BV2411" s="6"/>
      <c r="BW2411" s="6"/>
      <c r="BX2411" s="6"/>
      <c r="BY2411" s="6"/>
      <c r="BZ2411" s="6"/>
    </row>
    <row r="2412" spans="63:78" ht="18.75" customHeight="1">
      <c r="BK2412" s="1"/>
      <c r="BO2412" s="6"/>
      <c r="BP2412" s="6"/>
      <c r="BQ2412" s="6"/>
      <c r="BR2412" s="6"/>
      <c r="BS2412" s="6"/>
      <c r="BT2412" s="6"/>
      <c r="BU2412" s="6"/>
      <c r="BV2412" s="6"/>
      <c r="BW2412" s="6"/>
      <c r="BX2412" s="6"/>
      <c r="BY2412" s="6"/>
      <c r="BZ2412" s="6"/>
    </row>
    <row r="2413" spans="63:78" ht="18.75" customHeight="1">
      <c r="BK2413" s="1"/>
      <c r="BO2413" s="6"/>
      <c r="BP2413" s="6"/>
      <c r="BQ2413" s="6"/>
      <c r="BR2413" s="6"/>
      <c r="BS2413" s="6"/>
      <c r="BT2413" s="6"/>
      <c r="BU2413" s="6"/>
      <c r="BV2413" s="6"/>
      <c r="BW2413" s="6"/>
      <c r="BX2413" s="6"/>
      <c r="BY2413" s="6"/>
      <c r="BZ2413" s="6"/>
    </row>
    <row r="2414" spans="63:78" ht="18.75" customHeight="1">
      <c r="BK2414" s="1"/>
      <c r="BO2414" s="6"/>
      <c r="BP2414" s="6"/>
      <c r="BQ2414" s="6"/>
      <c r="BR2414" s="6"/>
      <c r="BS2414" s="6"/>
      <c r="BT2414" s="6"/>
      <c r="BU2414" s="6"/>
      <c r="BV2414" s="6"/>
      <c r="BW2414" s="6"/>
      <c r="BX2414" s="6"/>
      <c r="BY2414" s="6"/>
      <c r="BZ2414" s="6"/>
    </row>
    <row r="2415" spans="63:78" ht="18.75" customHeight="1">
      <c r="BK2415" s="1"/>
      <c r="BO2415" s="6"/>
      <c r="BP2415" s="6"/>
      <c r="BQ2415" s="6"/>
      <c r="BR2415" s="6"/>
      <c r="BS2415" s="6"/>
      <c r="BT2415" s="6"/>
      <c r="BU2415" s="6"/>
      <c r="BV2415" s="6"/>
      <c r="BW2415" s="6"/>
      <c r="BX2415" s="6"/>
      <c r="BY2415" s="6"/>
      <c r="BZ2415" s="6"/>
    </row>
    <row r="2416" spans="63:78" ht="18.75" customHeight="1">
      <c r="BK2416" s="1"/>
      <c r="BO2416" s="6"/>
      <c r="BP2416" s="6"/>
      <c r="BQ2416" s="6"/>
      <c r="BR2416" s="6"/>
      <c r="BS2416" s="6"/>
      <c r="BT2416" s="6"/>
      <c r="BU2416" s="6"/>
      <c r="BV2416" s="6"/>
      <c r="BW2416" s="6"/>
      <c r="BX2416" s="6"/>
      <c r="BY2416" s="6"/>
      <c r="BZ2416" s="6"/>
    </row>
    <row r="2417" spans="63:78" ht="18.75" customHeight="1">
      <c r="BK2417" s="1"/>
      <c r="BO2417" s="6"/>
      <c r="BP2417" s="6"/>
      <c r="BQ2417" s="6"/>
      <c r="BR2417" s="6"/>
      <c r="BS2417" s="6"/>
      <c r="BT2417" s="6"/>
      <c r="BU2417" s="6"/>
      <c r="BV2417" s="6"/>
      <c r="BW2417" s="6"/>
      <c r="BX2417" s="6"/>
      <c r="BY2417" s="6"/>
      <c r="BZ2417" s="6"/>
    </row>
    <row r="2418" spans="63:78" ht="18.75" customHeight="1">
      <c r="BK2418" s="1"/>
      <c r="BO2418" s="6"/>
      <c r="BP2418" s="6"/>
      <c r="BQ2418" s="6"/>
      <c r="BR2418" s="6"/>
      <c r="BS2418" s="6"/>
      <c r="BT2418" s="6"/>
      <c r="BU2418" s="6"/>
      <c r="BV2418" s="6"/>
      <c r="BW2418" s="6"/>
      <c r="BX2418" s="6"/>
      <c r="BY2418" s="6"/>
      <c r="BZ2418" s="6"/>
    </row>
    <row r="2419" spans="63:78" ht="18.75" customHeight="1">
      <c r="BK2419" s="1"/>
      <c r="BO2419" s="6"/>
      <c r="BP2419" s="6"/>
      <c r="BQ2419" s="6"/>
      <c r="BR2419" s="6"/>
      <c r="BS2419" s="6"/>
      <c r="BT2419" s="6"/>
      <c r="BU2419" s="6"/>
      <c r="BV2419" s="6"/>
      <c r="BW2419" s="6"/>
      <c r="BX2419" s="6"/>
      <c r="BY2419" s="6"/>
      <c r="BZ2419" s="6"/>
    </row>
    <row r="2420" spans="63:78" ht="18.75" customHeight="1">
      <c r="BK2420" s="1"/>
      <c r="BO2420" s="6"/>
      <c r="BP2420" s="6"/>
      <c r="BQ2420" s="6"/>
      <c r="BR2420" s="6"/>
      <c r="BS2420" s="6"/>
      <c r="BT2420" s="6"/>
      <c r="BU2420" s="6"/>
      <c r="BV2420" s="6"/>
      <c r="BW2420" s="6"/>
      <c r="BX2420" s="6"/>
      <c r="BY2420" s="6"/>
      <c r="BZ2420" s="6"/>
    </row>
    <row r="2421" spans="63:78" ht="18.75" customHeight="1">
      <c r="BK2421" s="1"/>
      <c r="BO2421" s="6"/>
      <c r="BP2421" s="6"/>
      <c r="BQ2421" s="6"/>
      <c r="BR2421" s="6"/>
      <c r="BS2421" s="6"/>
      <c r="BT2421" s="6"/>
      <c r="BU2421" s="6"/>
      <c r="BV2421" s="6"/>
      <c r="BW2421" s="6"/>
      <c r="BX2421" s="6"/>
      <c r="BY2421" s="6"/>
      <c r="BZ2421" s="6"/>
    </row>
    <row r="2422" spans="63:78" ht="18.75" customHeight="1">
      <c r="BK2422" s="1"/>
      <c r="BO2422" s="6"/>
      <c r="BP2422" s="6"/>
      <c r="BQ2422" s="6"/>
      <c r="BR2422" s="6"/>
      <c r="BS2422" s="6"/>
      <c r="BT2422" s="6"/>
      <c r="BU2422" s="6"/>
      <c r="BV2422" s="6"/>
      <c r="BW2422" s="6"/>
      <c r="BX2422" s="6"/>
      <c r="BY2422" s="6"/>
      <c r="BZ2422" s="6"/>
    </row>
    <row r="2423" spans="63:78" ht="18.75" customHeight="1">
      <c r="BK2423" s="1"/>
      <c r="BO2423" s="6"/>
      <c r="BP2423" s="6"/>
      <c r="BQ2423" s="6"/>
      <c r="BR2423" s="6"/>
      <c r="BS2423" s="6"/>
      <c r="BT2423" s="6"/>
      <c r="BU2423" s="6"/>
      <c r="BV2423" s="6"/>
      <c r="BW2423" s="6"/>
      <c r="BX2423" s="6"/>
      <c r="BY2423" s="6"/>
      <c r="BZ2423" s="6"/>
    </row>
    <row r="2424" spans="63:78" ht="18.75" customHeight="1">
      <c r="BK2424" s="1"/>
      <c r="BO2424" s="6"/>
      <c r="BP2424" s="6"/>
      <c r="BQ2424" s="6"/>
      <c r="BR2424" s="6"/>
      <c r="BS2424" s="6"/>
      <c r="BT2424" s="6"/>
      <c r="BU2424" s="6"/>
      <c r="BV2424" s="6"/>
      <c r="BW2424" s="6"/>
      <c r="BX2424" s="6"/>
      <c r="BY2424" s="6"/>
      <c r="BZ2424" s="6"/>
    </row>
    <row r="2425" spans="63:78" ht="18.75" customHeight="1">
      <c r="BK2425" s="1"/>
      <c r="BO2425" s="6"/>
      <c r="BP2425" s="6"/>
      <c r="BQ2425" s="6"/>
      <c r="BR2425" s="6"/>
      <c r="BS2425" s="6"/>
      <c r="BT2425" s="6"/>
      <c r="BU2425" s="6"/>
      <c r="BV2425" s="6"/>
      <c r="BW2425" s="6"/>
      <c r="BX2425" s="6"/>
      <c r="BY2425" s="6"/>
      <c r="BZ2425" s="6"/>
    </row>
    <row r="2426" spans="63:78" ht="18.75" customHeight="1">
      <c r="BK2426" s="1"/>
      <c r="BO2426" s="6"/>
      <c r="BP2426" s="6"/>
      <c r="BQ2426" s="6"/>
      <c r="BR2426" s="6"/>
      <c r="BS2426" s="6"/>
      <c r="BT2426" s="6"/>
      <c r="BU2426" s="6"/>
      <c r="BV2426" s="6"/>
      <c r="BW2426" s="6"/>
      <c r="BX2426" s="6"/>
      <c r="BY2426" s="6"/>
      <c r="BZ2426" s="6"/>
    </row>
    <row r="2427" spans="63:78" ht="18.75" customHeight="1">
      <c r="BK2427" s="1"/>
      <c r="BO2427" s="6"/>
      <c r="BP2427" s="6"/>
      <c r="BQ2427" s="6"/>
      <c r="BR2427" s="6"/>
      <c r="BS2427" s="6"/>
      <c r="BT2427" s="6"/>
      <c r="BU2427" s="6"/>
      <c r="BV2427" s="6"/>
      <c r="BW2427" s="6"/>
      <c r="BX2427" s="6"/>
      <c r="BY2427" s="6"/>
      <c r="BZ2427" s="6"/>
    </row>
    <row r="2428" spans="63:78" ht="18.75" customHeight="1">
      <c r="BK2428" s="1"/>
      <c r="BO2428" s="6"/>
      <c r="BP2428" s="6"/>
      <c r="BQ2428" s="6"/>
      <c r="BR2428" s="6"/>
      <c r="BS2428" s="6"/>
      <c r="BT2428" s="6"/>
      <c r="BU2428" s="6"/>
      <c r="BV2428" s="6"/>
      <c r="BW2428" s="6"/>
      <c r="BX2428" s="6"/>
      <c r="BY2428" s="6"/>
      <c r="BZ2428" s="6"/>
    </row>
    <row r="2429" spans="63:78" ht="18.75" customHeight="1">
      <c r="BK2429" s="1"/>
      <c r="BO2429" s="6"/>
      <c r="BP2429" s="6"/>
      <c r="BQ2429" s="6"/>
      <c r="BR2429" s="6"/>
      <c r="BS2429" s="6"/>
      <c r="BT2429" s="6"/>
      <c r="BU2429" s="6"/>
      <c r="BV2429" s="6"/>
      <c r="BW2429" s="6"/>
      <c r="BX2429" s="6"/>
      <c r="BY2429" s="6"/>
      <c r="BZ2429" s="6"/>
    </row>
    <row r="2430" spans="63:78" ht="18.75" customHeight="1">
      <c r="BK2430" s="1"/>
      <c r="BO2430" s="6"/>
      <c r="BP2430" s="6"/>
      <c r="BQ2430" s="6"/>
      <c r="BR2430" s="6"/>
      <c r="BS2430" s="6"/>
      <c r="BT2430" s="6"/>
      <c r="BU2430" s="6"/>
      <c r="BV2430" s="6"/>
      <c r="BW2430" s="6"/>
      <c r="BX2430" s="6"/>
      <c r="BY2430" s="6"/>
      <c r="BZ2430" s="6"/>
    </row>
    <row r="2431" spans="63:78" ht="18.75" customHeight="1">
      <c r="BK2431" s="1"/>
      <c r="BO2431" s="6"/>
      <c r="BP2431" s="6"/>
      <c r="BQ2431" s="6"/>
      <c r="BR2431" s="6"/>
      <c r="BS2431" s="6"/>
      <c r="BT2431" s="6"/>
      <c r="BU2431" s="6"/>
      <c r="BV2431" s="6"/>
      <c r="BW2431" s="6"/>
      <c r="BX2431" s="6"/>
      <c r="BY2431" s="6"/>
      <c r="BZ2431" s="6"/>
    </row>
    <row r="2432" spans="63:78" ht="18.75" customHeight="1">
      <c r="BK2432" s="1"/>
      <c r="BO2432" s="6"/>
      <c r="BP2432" s="6"/>
      <c r="BQ2432" s="6"/>
      <c r="BR2432" s="6"/>
      <c r="BS2432" s="6"/>
      <c r="BT2432" s="6"/>
      <c r="BU2432" s="6"/>
      <c r="BV2432" s="6"/>
      <c r="BW2432" s="6"/>
      <c r="BX2432" s="6"/>
      <c r="BY2432" s="6"/>
      <c r="BZ2432" s="6"/>
    </row>
    <row r="2433" spans="63:78" ht="18.75" customHeight="1">
      <c r="BK2433" s="1"/>
      <c r="BO2433" s="6"/>
      <c r="BP2433" s="6"/>
      <c r="BQ2433" s="6"/>
      <c r="BR2433" s="6"/>
      <c r="BS2433" s="6"/>
      <c r="BT2433" s="6"/>
      <c r="BU2433" s="6"/>
      <c r="BV2433" s="6"/>
      <c r="BW2433" s="6"/>
      <c r="BX2433" s="6"/>
      <c r="BY2433" s="6"/>
      <c r="BZ2433" s="6"/>
    </row>
    <row r="2434" spans="63:78" ht="18.75" customHeight="1">
      <c r="BK2434" s="1"/>
      <c r="BO2434" s="6"/>
      <c r="BP2434" s="6"/>
      <c r="BQ2434" s="6"/>
      <c r="BR2434" s="6"/>
      <c r="BS2434" s="6"/>
      <c r="BT2434" s="6"/>
      <c r="BU2434" s="6"/>
      <c r="BV2434" s="6"/>
      <c r="BW2434" s="6"/>
      <c r="BX2434" s="6"/>
      <c r="BY2434" s="6"/>
      <c r="BZ2434" s="6"/>
    </row>
    <row r="2435" spans="63:78" ht="18.75" customHeight="1">
      <c r="BK2435" s="1"/>
      <c r="BO2435" s="6"/>
      <c r="BP2435" s="6"/>
      <c r="BQ2435" s="6"/>
      <c r="BR2435" s="6"/>
      <c r="BS2435" s="6"/>
      <c r="BT2435" s="6"/>
      <c r="BU2435" s="6"/>
      <c r="BV2435" s="6"/>
      <c r="BW2435" s="6"/>
      <c r="BX2435" s="6"/>
      <c r="BY2435" s="6"/>
      <c r="BZ2435" s="6"/>
    </row>
    <row r="2436" spans="63:78" ht="18.75" customHeight="1">
      <c r="BK2436" s="1"/>
      <c r="BO2436" s="6"/>
      <c r="BP2436" s="6"/>
      <c r="BQ2436" s="6"/>
      <c r="BR2436" s="6"/>
      <c r="BS2436" s="6"/>
      <c r="BT2436" s="6"/>
      <c r="BU2436" s="6"/>
      <c r="BV2436" s="6"/>
      <c r="BW2436" s="6"/>
      <c r="BX2436" s="6"/>
      <c r="BY2436" s="6"/>
      <c r="BZ2436" s="6"/>
    </row>
    <row r="2437" spans="63:78" ht="18.75" customHeight="1">
      <c r="BK2437" s="1"/>
      <c r="BO2437" s="6"/>
      <c r="BP2437" s="6"/>
      <c r="BQ2437" s="6"/>
      <c r="BR2437" s="6"/>
      <c r="BS2437" s="6"/>
      <c r="BT2437" s="6"/>
      <c r="BU2437" s="6"/>
      <c r="BV2437" s="6"/>
      <c r="BW2437" s="6"/>
      <c r="BX2437" s="6"/>
      <c r="BY2437" s="6"/>
      <c r="BZ2437" s="6"/>
    </row>
    <row r="2438" spans="63:78" ht="18.75" customHeight="1">
      <c r="BK2438" s="1"/>
      <c r="BO2438" s="6"/>
      <c r="BP2438" s="6"/>
      <c r="BQ2438" s="6"/>
      <c r="BR2438" s="6"/>
      <c r="BS2438" s="6"/>
      <c r="BT2438" s="6"/>
      <c r="BU2438" s="6"/>
      <c r="BV2438" s="6"/>
      <c r="BW2438" s="6"/>
      <c r="BX2438" s="6"/>
      <c r="BY2438" s="6"/>
      <c r="BZ2438" s="6"/>
    </row>
    <row r="2439" spans="63:78" ht="18.75" customHeight="1">
      <c r="BK2439" s="1"/>
      <c r="BO2439" s="6"/>
      <c r="BP2439" s="6"/>
      <c r="BQ2439" s="6"/>
      <c r="BR2439" s="6"/>
      <c r="BS2439" s="6"/>
      <c r="BT2439" s="6"/>
      <c r="BU2439" s="6"/>
      <c r="BV2439" s="6"/>
      <c r="BW2439" s="6"/>
      <c r="BX2439" s="6"/>
      <c r="BY2439" s="6"/>
      <c r="BZ2439" s="6"/>
    </row>
    <row r="2440" spans="63:78" ht="18.75" customHeight="1">
      <c r="BK2440" s="1"/>
      <c r="BO2440" s="6"/>
      <c r="BP2440" s="6"/>
      <c r="BQ2440" s="6"/>
      <c r="BR2440" s="6"/>
      <c r="BS2440" s="6"/>
      <c r="BT2440" s="6"/>
      <c r="BU2440" s="6"/>
      <c r="BV2440" s="6"/>
      <c r="BW2440" s="6"/>
      <c r="BX2440" s="6"/>
      <c r="BY2440" s="6"/>
      <c r="BZ2440" s="6"/>
    </row>
    <row r="2441" spans="63:78" ht="18.75" customHeight="1">
      <c r="BK2441" s="1"/>
      <c r="BO2441" s="6"/>
      <c r="BP2441" s="6"/>
      <c r="BQ2441" s="6"/>
      <c r="BR2441" s="6"/>
      <c r="BS2441" s="6"/>
      <c r="BT2441" s="6"/>
      <c r="BU2441" s="6"/>
      <c r="BV2441" s="6"/>
      <c r="BW2441" s="6"/>
      <c r="BX2441" s="6"/>
      <c r="BY2441" s="6"/>
      <c r="BZ2441" s="6"/>
    </row>
    <row r="2442" spans="63:78" ht="18.75" customHeight="1">
      <c r="BK2442" s="1"/>
      <c r="BO2442" s="6"/>
      <c r="BP2442" s="6"/>
      <c r="BQ2442" s="6"/>
      <c r="BR2442" s="6"/>
      <c r="BS2442" s="6"/>
      <c r="BT2442" s="6"/>
      <c r="BU2442" s="6"/>
      <c r="BV2442" s="6"/>
      <c r="BW2442" s="6"/>
      <c r="BX2442" s="6"/>
      <c r="BY2442" s="6"/>
      <c r="BZ2442" s="6"/>
    </row>
    <row r="2443" spans="63:78" ht="18.75" customHeight="1">
      <c r="BK2443" s="1"/>
      <c r="BO2443" s="6"/>
      <c r="BP2443" s="6"/>
      <c r="BQ2443" s="6"/>
      <c r="BR2443" s="6"/>
      <c r="BS2443" s="6"/>
      <c r="BT2443" s="6"/>
      <c r="BU2443" s="6"/>
      <c r="BV2443" s="6"/>
      <c r="BW2443" s="6"/>
      <c r="BX2443" s="6"/>
      <c r="BY2443" s="6"/>
      <c r="BZ2443" s="6"/>
    </row>
    <row r="2444" spans="63:78" ht="18.75" customHeight="1">
      <c r="BK2444" s="1"/>
      <c r="BO2444" s="6"/>
      <c r="BP2444" s="6"/>
      <c r="BQ2444" s="6"/>
      <c r="BR2444" s="6"/>
      <c r="BS2444" s="6"/>
      <c r="BT2444" s="6"/>
      <c r="BU2444" s="6"/>
      <c r="BV2444" s="6"/>
      <c r="BW2444" s="6"/>
      <c r="BX2444" s="6"/>
      <c r="BY2444" s="6"/>
      <c r="BZ2444" s="6"/>
    </row>
    <row r="2445" spans="63:78" ht="18.75" customHeight="1">
      <c r="BK2445" s="1"/>
      <c r="BO2445" s="6"/>
      <c r="BP2445" s="6"/>
      <c r="BQ2445" s="6"/>
      <c r="BR2445" s="6"/>
      <c r="BS2445" s="6"/>
      <c r="BT2445" s="6"/>
      <c r="BU2445" s="6"/>
      <c r="BV2445" s="6"/>
      <c r="BW2445" s="6"/>
      <c r="BX2445" s="6"/>
      <c r="BY2445" s="6"/>
      <c r="BZ2445" s="6"/>
    </row>
    <row r="2446" spans="63:78" ht="18.75" customHeight="1">
      <c r="BK2446" s="1"/>
      <c r="BO2446" s="6"/>
      <c r="BP2446" s="6"/>
      <c r="BQ2446" s="6"/>
      <c r="BR2446" s="6"/>
      <c r="BS2446" s="6"/>
      <c r="BT2446" s="6"/>
      <c r="BU2446" s="6"/>
      <c r="BV2446" s="6"/>
      <c r="BW2446" s="6"/>
      <c r="BX2446" s="6"/>
      <c r="BY2446" s="6"/>
      <c r="BZ2446" s="6"/>
    </row>
    <row r="2447" spans="63:78" ht="18.75" customHeight="1">
      <c r="BK2447" s="1"/>
      <c r="BO2447" s="6"/>
      <c r="BP2447" s="6"/>
      <c r="BQ2447" s="6"/>
      <c r="BR2447" s="6"/>
      <c r="BS2447" s="6"/>
      <c r="BT2447" s="6"/>
      <c r="BU2447" s="6"/>
      <c r="BV2447" s="6"/>
      <c r="BW2447" s="6"/>
      <c r="BX2447" s="6"/>
      <c r="BY2447" s="6"/>
      <c r="BZ2447" s="6"/>
    </row>
    <row r="2448" spans="63:78" ht="18.75" customHeight="1">
      <c r="BK2448" s="1"/>
      <c r="BO2448" s="6"/>
      <c r="BP2448" s="6"/>
      <c r="BQ2448" s="6"/>
      <c r="BR2448" s="6"/>
      <c r="BS2448" s="6"/>
      <c r="BT2448" s="6"/>
      <c r="BU2448" s="6"/>
      <c r="BV2448" s="6"/>
      <c r="BW2448" s="6"/>
      <c r="BX2448" s="6"/>
      <c r="BY2448" s="6"/>
      <c r="BZ2448" s="6"/>
    </row>
    <row r="2449" spans="63:78" ht="18.75" customHeight="1">
      <c r="BK2449" s="1"/>
      <c r="BO2449" s="6"/>
      <c r="BP2449" s="6"/>
      <c r="BQ2449" s="6"/>
      <c r="BR2449" s="6"/>
      <c r="BS2449" s="6"/>
      <c r="BT2449" s="6"/>
      <c r="BU2449" s="6"/>
      <c r="BV2449" s="6"/>
      <c r="BW2449" s="6"/>
      <c r="BX2449" s="6"/>
      <c r="BY2449" s="6"/>
      <c r="BZ2449" s="6"/>
    </row>
    <row r="2450" spans="63:78" ht="18.75" customHeight="1">
      <c r="BK2450" s="1"/>
      <c r="BO2450" s="6"/>
      <c r="BP2450" s="6"/>
      <c r="BQ2450" s="6"/>
      <c r="BR2450" s="6"/>
      <c r="BS2450" s="6"/>
      <c r="BT2450" s="6"/>
      <c r="BU2450" s="6"/>
      <c r="BV2450" s="6"/>
      <c r="BW2450" s="6"/>
      <c r="BX2450" s="6"/>
      <c r="BY2450" s="6"/>
      <c r="BZ2450" s="6"/>
    </row>
    <row r="2451" spans="63:78" ht="18.75" customHeight="1">
      <c r="BK2451" s="1"/>
      <c r="BO2451" s="6"/>
      <c r="BP2451" s="6"/>
      <c r="BQ2451" s="6"/>
      <c r="BR2451" s="6"/>
      <c r="BS2451" s="6"/>
      <c r="BT2451" s="6"/>
      <c r="BU2451" s="6"/>
      <c r="BV2451" s="6"/>
      <c r="BW2451" s="6"/>
      <c r="BX2451" s="6"/>
      <c r="BY2451" s="6"/>
      <c r="BZ2451" s="6"/>
    </row>
    <row r="2452" spans="63:78" ht="18.75" customHeight="1">
      <c r="BK2452" s="1"/>
      <c r="BO2452" s="6"/>
      <c r="BP2452" s="6"/>
      <c r="BQ2452" s="6"/>
      <c r="BR2452" s="6"/>
      <c r="BS2452" s="6"/>
      <c r="BT2452" s="6"/>
      <c r="BU2452" s="6"/>
      <c r="BV2452" s="6"/>
      <c r="BW2452" s="6"/>
      <c r="BX2452" s="6"/>
      <c r="BY2452" s="6"/>
      <c r="BZ2452" s="6"/>
    </row>
    <row r="2453" spans="63:78" ht="18.75" customHeight="1">
      <c r="BK2453" s="1"/>
      <c r="BO2453" s="6"/>
      <c r="BP2453" s="6"/>
      <c r="BQ2453" s="6"/>
      <c r="BR2453" s="6"/>
      <c r="BS2453" s="6"/>
      <c r="BT2453" s="6"/>
      <c r="BU2453" s="6"/>
      <c r="BV2453" s="6"/>
      <c r="BW2453" s="6"/>
      <c r="BX2453" s="6"/>
      <c r="BY2453" s="6"/>
      <c r="BZ2453" s="6"/>
    </row>
    <row r="2454" spans="63:78" ht="18.75" customHeight="1">
      <c r="BK2454" s="1"/>
      <c r="BO2454" s="6"/>
      <c r="BP2454" s="6"/>
      <c r="BQ2454" s="6"/>
      <c r="BR2454" s="6"/>
      <c r="BS2454" s="6"/>
      <c r="BT2454" s="6"/>
      <c r="BU2454" s="6"/>
      <c r="BV2454" s="6"/>
      <c r="BW2454" s="6"/>
      <c r="BX2454" s="6"/>
      <c r="BY2454" s="6"/>
      <c r="BZ2454" s="6"/>
    </row>
    <row r="2455" spans="63:78" ht="18.75" customHeight="1">
      <c r="BK2455" s="1"/>
      <c r="BO2455" s="6"/>
      <c r="BP2455" s="6"/>
      <c r="BQ2455" s="6"/>
      <c r="BR2455" s="6"/>
      <c r="BS2455" s="6"/>
      <c r="BT2455" s="6"/>
      <c r="BU2455" s="6"/>
      <c r="BV2455" s="6"/>
      <c r="BW2455" s="6"/>
      <c r="BX2455" s="6"/>
      <c r="BY2455" s="6"/>
      <c r="BZ2455" s="6"/>
    </row>
    <row r="2456" spans="63:78" ht="18.75" customHeight="1">
      <c r="BK2456" s="1"/>
      <c r="BO2456" s="6"/>
      <c r="BP2456" s="6"/>
      <c r="BQ2456" s="6"/>
      <c r="BR2456" s="6"/>
      <c r="BS2456" s="6"/>
      <c r="BT2456" s="6"/>
      <c r="BU2456" s="6"/>
      <c r="BV2456" s="6"/>
      <c r="BW2456" s="6"/>
      <c r="BX2456" s="6"/>
      <c r="BY2456" s="6"/>
      <c r="BZ2456" s="6"/>
    </row>
    <row r="2457" spans="63:78" ht="18.75" customHeight="1">
      <c r="BK2457" s="1"/>
      <c r="BO2457" s="6"/>
      <c r="BP2457" s="6"/>
      <c r="BQ2457" s="6"/>
      <c r="BR2457" s="6"/>
      <c r="BS2457" s="6"/>
      <c r="BT2457" s="6"/>
      <c r="BU2457" s="6"/>
      <c r="BV2457" s="6"/>
      <c r="BW2457" s="6"/>
      <c r="BX2457" s="6"/>
      <c r="BY2457" s="6"/>
      <c r="BZ2457" s="6"/>
    </row>
    <row r="2458" spans="63:78" ht="18.75" customHeight="1">
      <c r="BK2458" s="1"/>
      <c r="BO2458" s="6"/>
      <c r="BP2458" s="6"/>
      <c r="BQ2458" s="6"/>
      <c r="BR2458" s="6"/>
      <c r="BS2458" s="6"/>
      <c r="BT2458" s="6"/>
      <c r="BU2458" s="6"/>
      <c r="BV2458" s="6"/>
      <c r="BW2458" s="6"/>
      <c r="BX2458" s="6"/>
      <c r="BY2458" s="6"/>
      <c r="BZ2458" s="6"/>
    </row>
    <row r="2459" spans="63:78" ht="18.75" customHeight="1">
      <c r="BK2459" s="1"/>
      <c r="BO2459" s="6"/>
      <c r="BP2459" s="6"/>
      <c r="BQ2459" s="6"/>
      <c r="BR2459" s="6"/>
      <c r="BS2459" s="6"/>
      <c r="BT2459" s="6"/>
      <c r="BU2459" s="6"/>
      <c r="BV2459" s="6"/>
      <c r="BW2459" s="6"/>
      <c r="BX2459" s="6"/>
      <c r="BY2459" s="6"/>
      <c r="BZ2459" s="6"/>
    </row>
    <row r="2460" spans="63:78" ht="18.75" customHeight="1">
      <c r="BK2460" s="1"/>
      <c r="BO2460" s="6"/>
      <c r="BP2460" s="6"/>
      <c r="BQ2460" s="6"/>
      <c r="BR2460" s="6"/>
      <c r="BS2460" s="6"/>
      <c r="BT2460" s="6"/>
      <c r="BU2460" s="6"/>
      <c r="BV2460" s="6"/>
      <c r="BW2460" s="6"/>
      <c r="BX2460" s="6"/>
      <c r="BY2460" s="6"/>
      <c r="BZ2460" s="6"/>
    </row>
    <row r="2461" spans="63:78" ht="18.75" customHeight="1">
      <c r="BK2461" s="1"/>
      <c r="BO2461" s="6"/>
      <c r="BP2461" s="6"/>
      <c r="BQ2461" s="6"/>
      <c r="BR2461" s="6"/>
      <c r="BS2461" s="6"/>
      <c r="BT2461" s="6"/>
      <c r="BU2461" s="6"/>
      <c r="BV2461" s="6"/>
      <c r="BW2461" s="6"/>
      <c r="BX2461" s="6"/>
      <c r="BY2461" s="6"/>
      <c r="BZ2461" s="6"/>
    </row>
    <row r="2462" spans="63:78" ht="18.75" customHeight="1">
      <c r="BK2462" s="1"/>
      <c r="BO2462" s="6"/>
      <c r="BP2462" s="6"/>
      <c r="BQ2462" s="6"/>
      <c r="BR2462" s="6"/>
      <c r="BS2462" s="6"/>
      <c r="BT2462" s="6"/>
      <c r="BU2462" s="6"/>
      <c r="BV2462" s="6"/>
      <c r="BW2462" s="6"/>
      <c r="BX2462" s="6"/>
      <c r="BY2462" s="6"/>
      <c r="BZ2462" s="6"/>
    </row>
    <row r="2463" spans="63:78" ht="18.75" customHeight="1">
      <c r="BK2463" s="1"/>
      <c r="BO2463" s="6"/>
      <c r="BP2463" s="6"/>
      <c r="BQ2463" s="6"/>
      <c r="BR2463" s="6"/>
      <c r="BS2463" s="6"/>
      <c r="BT2463" s="6"/>
      <c r="BU2463" s="6"/>
      <c r="BV2463" s="6"/>
      <c r="BW2463" s="6"/>
      <c r="BX2463" s="6"/>
      <c r="BY2463" s="6"/>
      <c r="BZ2463" s="6"/>
    </row>
    <row r="2464" spans="63:78" ht="18.75" customHeight="1">
      <c r="BK2464" s="1"/>
      <c r="BO2464" s="6"/>
      <c r="BP2464" s="6"/>
      <c r="BQ2464" s="6"/>
      <c r="BR2464" s="6"/>
      <c r="BS2464" s="6"/>
      <c r="BT2464" s="6"/>
      <c r="BU2464" s="6"/>
      <c r="BV2464" s="6"/>
      <c r="BW2464" s="6"/>
      <c r="BX2464" s="6"/>
      <c r="BY2464" s="6"/>
      <c r="BZ2464" s="6"/>
    </row>
    <row r="2465" spans="63:78" ht="18.75" customHeight="1">
      <c r="BK2465" s="1"/>
      <c r="BO2465" s="6"/>
      <c r="BP2465" s="6"/>
      <c r="BQ2465" s="6"/>
      <c r="BR2465" s="6"/>
      <c r="BS2465" s="6"/>
      <c r="BT2465" s="6"/>
      <c r="BU2465" s="6"/>
      <c r="BV2465" s="6"/>
      <c r="BW2465" s="6"/>
      <c r="BX2465" s="6"/>
      <c r="BY2465" s="6"/>
      <c r="BZ2465" s="6"/>
    </row>
    <row r="2466" spans="63:78" ht="18.75" customHeight="1">
      <c r="BK2466" s="1"/>
      <c r="BO2466" s="6"/>
      <c r="BP2466" s="6"/>
      <c r="BQ2466" s="6"/>
      <c r="BR2466" s="6"/>
      <c r="BS2466" s="6"/>
      <c r="BT2466" s="6"/>
      <c r="BU2466" s="6"/>
      <c r="BV2466" s="6"/>
      <c r="BW2466" s="6"/>
      <c r="BX2466" s="6"/>
      <c r="BY2466" s="6"/>
      <c r="BZ2466" s="6"/>
    </row>
    <row r="2467" spans="63:78" ht="18.75" customHeight="1">
      <c r="BK2467" s="1"/>
      <c r="BO2467" s="6"/>
      <c r="BP2467" s="6"/>
      <c r="BQ2467" s="6"/>
      <c r="BR2467" s="6"/>
      <c r="BS2467" s="6"/>
      <c r="BT2467" s="6"/>
      <c r="BU2467" s="6"/>
      <c r="BV2467" s="6"/>
      <c r="BW2467" s="6"/>
      <c r="BX2467" s="6"/>
      <c r="BY2467" s="6"/>
      <c r="BZ2467" s="6"/>
    </row>
    <row r="2468" spans="63:78" ht="18.75" customHeight="1">
      <c r="BK2468" s="1"/>
      <c r="BO2468" s="6"/>
      <c r="BP2468" s="6"/>
      <c r="BQ2468" s="6"/>
      <c r="BR2468" s="6"/>
      <c r="BS2468" s="6"/>
      <c r="BT2468" s="6"/>
      <c r="BU2468" s="6"/>
      <c r="BV2468" s="6"/>
      <c r="BW2468" s="6"/>
      <c r="BX2468" s="6"/>
      <c r="BY2468" s="6"/>
      <c r="BZ2468" s="6"/>
    </row>
    <row r="2469" spans="63:78" ht="18.75" customHeight="1">
      <c r="BK2469" s="1"/>
      <c r="BO2469" s="6"/>
      <c r="BP2469" s="6"/>
      <c r="BQ2469" s="6"/>
      <c r="BR2469" s="6"/>
      <c r="BS2469" s="6"/>
      <c r="BT2469" s="6"/>
      <c r="BU2469" s="6"/>
      <c r="BV2469" s="6"/>
      <c r="BW2469" s="6"/>
      <c r="BX2469" s="6"/>
      <c r="BY2469" s="6"/>
      <c r="BZ2469" s="6"/>
    </row>
    <row r="2470" spans="63:78" ht="18.75" customHeight="1">
      <c r="BK2470" s="1"/>
      <c r="BO2470" s="6"/>
      <c r="BP2470" s="6"/>
      <c r="BQ2470" s="6"/>
      <c r="BR2470" s="6"/>
      <c r="BS2470" s="6"/>
      <c r="BT2470" s="6"/>
      <c r="BU2470" s="6"/>
      <c r="BV2470" s="6"/>
      <c r="BW2470" s="6"/>
      <c r="BX2470" s="6"/>
      <c r="BY2470" s="6"/>
      <c r="BZ2470" s="6"/>
    </row>
    <row r="2471" spans="63:78" ht="18.75" customHeight="1">
      <c r="BK2471" s="1"/>
      <c r="BO2471" s="6"/>
      <c r="BP2471" s="6"/>
      <c r="BQ2471" s="6"/>
      <c r="BR2471" s="6"/>
      <c r="BS2471" s="6"/>
      <c r="BT2471" s="6"/>
      <c r="BU2471" s="6"/>
      <c r="BV2471" s="6"/>
      <c r="BW2471" s="6"/>
      <c r="BX2471" s="6"/>
      <c r="BY2471" s="6"/>
      <c r="BZ2471" s="6"/>
    </row>
    <row r="2472" spans="63:78" ht="18.75" customHeight="1">
      <c r="BK2472" s="1"/>
      <c r="BO2472" s="6"/>
      <c r="BP2472" s="6"/>
      <c r="BQ2472" s="6"/>
      <c r="BR2472" s="6"/>
      <c r="BS2472" s="6"/>
      <c r="BT2472" s="6"/>
      <c r="BU2472" s="6"/>
      <c r="BV2472" s="6"/>
      <c r="BW2472" s="6"/>
      <c r="BX2472" s="6"/>
      <c r="BY2472" s="6"/>
      <c r="BZ2472" s="6"/>
    </row>
    <row r="2473" spans="63:78" ht="18.75" customHeight="1">
      <c r="BK2473" s="1"/>
      <c r="BO2473" s="6"/>
      <c r="BP2473" s="6"/>
      <c r="BQ2473" s="6"/>
      <c r="BR2473" s="6"/>
      <c r="BS2473" s="6"/>
      <c r="BT2473" s="6"/>
      <c r="BU2473" s="6"/>
      <c r="BV2473" s="6"/>
      <c r="BW2473" s="6"/>
      <c r="BX2473" s="6"/>
      <c r="BY2473" s="6"/>
      <c r="BZ2473" s="6"/>
    </row>
    <row r="2474" spans="63:78" ht="18.75" customHeight="1">
      <c r="BK2474" s="1"/>
      <c r="BO2474" s="6"/>
      <c r="BP2474" s="6"/>
      <c r="BQ2474" s="6"/>
      <c r="BR2474" s="6"/>
      <c r="BS2474" s="6"/>
      <c r="BT2474" s="6"/>
      <c r="BU2474" s="6"/>
      <c r="BV2474" s="6"/>
      <c r="BW2474" s="6"/>
      <c r="BX2474" s="6"/>
      <c r="BY2474" s="6"/>
      <c r="BZ2474" s="6"/>
    </row>
    <row r="2475" spans="63:78" ht="18.75" customHeight="1">
      <c r="BK2475" s="1"/>
      <c r="BO2475" s="6"/>
      <c r="BP2475" s="6"/>
      <c r="BQ2475" s="6"/>
      <c r="BR2475" s="6"/>
      <c r="BS2475" s="6"/>
      <c r="BT2475" s="6"/>
      <c r="BU2475" s="6"/>
      <c r="BV2475" s="6"/>
      <c r="BW2475" s="6"/>
      <c r="BX2475" s="6"/>
      <c r="BY2475" s="6"/>
      <c r="BZ2475" s="6"/>
    </row>
    <row r="2476" spans="63:78" ht="18.75" customHeight="1">
      <c r="BK2476" s="1"/>
      <c r="BO2476" s="6"/>
      <c r="BP2476" s="6"/>
      <c r="BQ2476" s="6"/>
      <c r="BR2476" s="6"/>
      <c r="BS2476" s="6"/>
      <c r="BT2476" s="6"/>
      <c r="BU2476" s="6"/>
      <c r="BV2476" s="6"/>
      <c r="BW2476" s="6"/>
      <c r="BX2476" s="6"/>
      <c r="BY2476" s="6"/>
      <c r="BZ2476" s="6"/>
    </row>
    <row r="2477" spans="63:78" ht="18.75" customHeight="1">
      <c r="BK2477" s="1"/>
      <c r="BO2477" s="6"/>
      <c r="BP2477" s="6"/>
      <c r="BQ2477" s="6"/>
      <c r="BR2477" s="6"/>
      <c r="BS2477" s="6"/>
      <c r="BT2477" s="6"/>
      <c r="BU2477" s="6"/>
      <c r="BV2477" s="6"/>
      <c r="BW2477" s="6"/>
      <c r="BX2477" s="6"/>
      <c r="BY2477" s="6"/>
      <c r="BZ2477" s="6"/>
    </row>
    <row r="2478" spans="63:78" ht="18.75" customHeight="1">
      <c r="BK2478" s="1"/>
      <c r="BO2478" s="6"/>
      <c r="BP2478" s="6"/>
      <c r="BQ2478" s="6"/>
      <c r="BR2478" s="6"/>
      <c r="BS2478" s="6"/>
      <c r="BT2478" s="6"/>
      <c r="BU2478" s="6"/>
      <c r="BV2478" s="6"/>
      <c r="BW2478" s="6"/>
      <c r="BX2478" s="6"/>
      <c r="BY2478" s="6"/>
      <c r="BZ2478" s="6"/>
    </row>
    <row r="2479" spans="63:78" ht="18.75" customHeight="1">
      <c r="BK2479" s="1"/>
      <c r="BO2479" s="6"/>
      <c r="BP2479" s="6"/>
      <c r="BQ2479" s="6"/>
      <c r="BR2479" s="6"/>
      <c r="BS2479" s="6"/>
      <c r="BT2479" s="6"/>
      <c r="BU2479" s="6"/>
      <c r="BV2479" s="6"/>
      <c r="BW2479" s="6"/>
      <c r="BX2479" s="6"/>
      <c r="BY2479" s="6"/>
      <c r="BZ2479" s="6"/>
    </row>
    <row r="2480" spans="63:78" ht="18.75" customHeight="1">
      <c r="BK2480" s="1"/>
      <c r="BO2480" s="6"/>
      <c r="BP2480" s="6"/>
      <c r="BQ2480" s="6"/>
      <c r="BR2480" s="6"/>
      <c r="BS2480" s="6"/>
      <c r="BT2480" s="6"/>
      <c r="BU2480" s="6"/>
      <c r="BV2480" s="6"/>
      <c r="BW2480" s="6"/>
      <c r="BX2480" s="6"/>
      <c r="BY2480" s="6"/>
      <c r="BZ2480" s="6"/>
    </row>
    <row r="2481" spans="63:78" ht="18.75" customHeight="1">
      <c r="BK2481" s="1"/>
      <c r="BO2481" s="6"/>
      <c r="BP2481" s="6"/>
      <c r="BQ2481" s="6"/>
      <c r="BR2481" s="6"/>
      <c r="BS2481" s="6"/>
      <c r="BT2481" s="6"/>
      <c r="BU2481" s="6"/>
      <c r="BV2481" s="6"/>
      <c r="BW2481" s="6"/>
      <c r="BX2481" s="6"/>
      <c r="BY2481" s="6"/>
      <c r="BZ2481" s="6"/>
    </row>
    <row r="2482" spans="63:78" ht="18.75" customHeight="1">
      <c r="BK2482" s="1"/>
      <c r="BO2482" s="6"/>
      <c r="BP2482" s="6"/>
      <c r="BQ2482" s="6"/>
      <c r="BR2482" s="6"/>
      <c r="BS2482" s="6"/>
      <c r="BT2482" s="6"/>
      <c r="BU2482" s="6"/>
      <c r="BV2482" s="6"/>
      <c r="BW2482" s="6"/>
      <c r="BX2482" s="6"/>
      <c r="BY2482" s="6"/>
      <c r="BZ2482" s="6"/>
    </row>
    <row r="2483" spans="63:78" ht="18.75" customHeight="1">
      <c r="BK2483" s="1"/>
      <c r="BO2483" s="6"/>
      <c r="BP2483" s="6"/>
      <c r="BQ2483" s="6"/>
      <c r="BR2483" s="6"/>
      <c r="BS2483" s="6"/>
      <c r="BT2483" s="6"/>
      <c r="BU2483" s="6"/>
      <c r="BV2483" s="6"/>
      <c r="BW2483" s="6"/>
      <c r="BX2483" s="6"/>
      <c r="BY2483" s="6"/>
      <c r="BZ2483" s="6"/>
    </row>
    <row r="2484" spans="63:78" ht="18.75" customHeight="1">
      <c r="BK2484" s="1"/>
      <c r="BO2484" s="6"/>
      <c r="BP2484" s="6"/>
      <c r="BQ2484" s="6"/>
      <c r="BR2484" s="6"/>
      <c r="BS2484" s="6"/>
      <c r="BT2484" s="6"/>
      <c r="BU2484" s="6"/>
      <c r="BV2484" s="6"/>
      <c r="BW2484" s="6"/>
      <c r="BX2484" s="6"/>
      <c r="BY2484" s="6"/>
      <c r="BZ2484" s="6"/>
    </row>
    <row r="2485" spans="63:78" ht="18.75" customHeight="1">
      <c r="BK2485" s="1"/>
      <c r="BO2485" s="6"/>
      <c r="BP2485" s="6"/>
      <c r="BQ2485" s="6"/>
      <c r="BR2485" s="6"/>
      <c r="BS2485" s="6"/>
      <c r="BT2485" s="6"/>
      <c r="BU2485" s="6"/>
      <c r="BV2485" s="6"/>
      <c r="BW2485" s="6"/>
      <c r="BX2485" s="6"/>
      <c r="BY2485" s="6"/>
      <c r="BZ2485" s="6"/>
    </row>
    <row r="2486" spans="63:78" ht="18.75" customHeight="1">
      <c r="BK2486" s="1"/>
      <c r="BO2486" s="6"/>
      <c r="BP2486" s="6"/>
      <c r="BQ2486" s="6"/>
      <c r="BR2486" s="6"/>
      <c r="BS2486" s="6"/>
      <c r="BT2486" s="6"/>
      <c r="BU2486" s="6"/>
      <c r="BV2486" s="6"/>
      <c r="BW2486" s="6"/>
      <c r="BX2486" s="6"/>
      <c r="BY2486" s="6"/>
      <c r="BZ2486" s="6"/>
    </row>
    <row r="2487" spans="63:78" ht="18.75" customHeight="1">
      <c r="BK2487" s="1"/>
      <c r="BO2487" s="6"/>
      <c r="BP2487" s="6"/>
      <c r="BQ2487" s="6"/>
      <c r="BR2487" s="6"/>
      <c r="BS2487" s="6"/>
      <c r="BT2487" s="6"/>
      <c r="BU2487" s="6"/>
      <c r="BV2487" s="6"/>
      <c r="BW2487" s="6"/>
      <c r="BX2487" s="6"/>
      <c r="BY2487" s="6"/>
      <c r="BZ2487" s="6"/>
    </row>
    <row r="2488" spans="63:78" ht="18.75" customHeight="1">
      <c r="BK2488" s="1"/>
      <c r="BO2488" s="6"/>
      <c r="BP2488" s="6"/>
      <c r="BQ2488" s="6"/>
      <c r="BR2488" s="6"/>
      <c r="BS2488" s="6"/>
      <c r="BT2488" s="6"/>
      <c r="BU2488" s="6"/>
      <c r="BV2488" s="6"/>
      <c r="BW2488" s="6"/>
      <c r="BX2488" s="6"/>
      <c r="BY2488" s="6"/>
      <c r="BZ2488" s="6"/>
    </row>
    <row r="2489" spans="63:78" ht="18.75" customHeight="1">
      <c r="BK2489" s="1"/>
      <c r="BO2489" s="6"/>
      <c r="BP2489" s="6"/>
      <c r="BQ2489" s="6"/>
      <c r="BR2489" s="6"/>
      <c r="BS2489" s="6"/>
      <c r="BT2489" s="6"/>
      <c r="BU2489" s="6"/>
      <c r="BV2489" s="6"/>
      <c r="BW2489" s="6"/>
      <c r="BX2489" s="6"/>
      <c r="BY2489" s="6"/>
      <c r="BZ2489" s="6"/>
    </row>
    <row r="2490" spans="63:78" ht="18.75" customHeight="1">
      <c r="BK2490" s="1"/>
      <c r="BO2490" s="6"/>
      <c r="BP2490" s="6"/>
      <c r="BQ2490" s="6"/>
      <c r="BR2490" s="6"/>
      <c r="BS2490" s="6"/>
      <c r="BT2490" s="6"/>
      <c r="BU2490" s="6"/>
      <c r="BV2490" s="6"/>
      <c r="BW2490" s="6"/>
      <c r="BX2490" s="6"/>
      <c r="BY2490" s="6"/>
      <c r="BZ2490" s="6"/>
    </row>
    <row r="2491" spans="63:78" ht="18.75" customHeight="1">
      <c r="BK2491" s="1"/>
      <c r="BO2491" s="6"/>
      <c r="BP2491" s="6"/>
      <c r="BQ2491" s="6"/>
      <c r="BR2491" s="6"/>
      <c r="BS2491" s="6"/>
      <c r="BT2491" s="6"/>
      <c r="BU2491" s="6"/>
      <c r="BV2491" s="6"/>
      <c r="BW2491" s="6"/>
      <c r="BX2491" s="6"/>
      <c r="BY2491" s="6"/>
      <c r="BZ2491" s="6"/>
    </row>
    <row r="2492" spans="63:78" ht="18.75" customHeight="1">
      <c r="BK2492" s="1"/>
      <c r="BO2492" s="6"/>
      <c r="BP2492" s="6"/>
      <c r="BQ2492" s="6"/>
      <c r="BR2492" s="6"/>
      <c r="BS2492" s="6"/>
      <c r="BT2492" s="6"/>
      <c r="BU2492" s="6"/>
      <c r="BV2492" s="6"/>
      <c r="BW2492" s="6"/>
      <c r="BX2492" s="6"/>
      <c r="BY2492" s="6"/>
      <c r="BZ2492" s="6"/>
    </row>
    <row r="2493" spans="63:78" ht="18.75" customHeight="1">
      <c r="BK2493" s="1"/>
      <c r="BO2493" s="6"/>
      <c r="BP2493" s="6"/>
      <c r="BQ2493" s="6"/>
      <c r="BR2493" s="6"/>
      <c r="BS2493" s="6"/>
      <c r="BT2493" s="6"/>
      <c r="BU2493" s="6"/>
      <c r="BV2493" s="6"/>
      <c r="BW2493" s="6"/>
      <c r="BX2493" s="6"/>
      <c r="BY2493" s="6"/>
      <c r="BZ2493" s="6"/>
    </row>
    <row r="2494" spans="63:78" ht="18.75" customHeight="1">
      <c r="BK2494" s="1"/>
      <c r="BO2494" s="6"/>
      <c r="BP2494" s="6"/>
      <c r="BQ2494" s="6"/>
      <c r="BR2494" s="6"/>
      <c r="BS2494" s="6"/>
      <c r="BT2494" s="6"/>
      <c r="BU2494" s="6"/>
      <c r="BV2494" s="6"/>
      <c r="BW2494" s="6"/>
      <c r="BX2494" s="6"/>
      <c r="BY2494" s="6"/>
      <c r="BZ2494" s="6"/>
    </row>
    <row r="2495" spans="63:78" ht="18.75" customHeight="1">
      <c r="BK2495" s="1"/>
      <c r="BO2495" s="6"/>
      <c r="BP2495" s="6"/>
      <c r="BQ2495" s="6"/>
      <c r="BR2495" s="6"/>
      <c r="BS2495" s="6"/>
      <c r="BT2495" s="6"/>
      <c r="BU2495" s="6"/>
      <c r="BV2495" s="6"/>
      <c r="BW2495" s="6"/>
      <c r="BX2495" s="6"/>
      <c r="BY2495" s="6"/>
      <c r="BZ2495" s="6"/>
    </row>
    <row r="2496" spans="63:78" ht="18.75" customHeight="1">
      <c r="BK2496" s="1"/>
      <c r="BO2496" s="6"/>
      <c r="BP2496" s="6"/>
      <c r="BQ2496" s="6"/>
      <c r="BR2496" s="6"/>
      <c r="BS2496" s="6"/>
      <c r="BT2496" s="6"/>
      <c r="BU2496" s="6"/>
      <c r="BV2496" s="6"/>
      <c r="BW2496" s="6"/>
      <c r="BX2496" s="6"/>
      <c r="BY2496" s="6"/>
      <c r="BZ2496" s="6"/>
    </row>
    <row r="2497" spans="63:78" ht="18.75" customHeight="1">
      <c r="BK2497" s="1"/>
      <c r="BO2497" s="6"/>
      <c r="BP2497" s="6"/>
      <c r="BQ2497" s="6"/>
      <c r="BR2497" s="6"/>
      <c r="BS2497" s="6"/>
      <c r="BT2497" s="6"/>
      <c r="BU2497" s="6"/>
      <c r="BV2497" s="6"/>
      <c r="BW2497" s="6"/>
      <c r="BX2497" s="6"/>
      <c r="BY2497" s="6"/>
      <c r="BZ2497" s="6"/>
    </row>
    <row r="2498" spans="63:78" ht="18.75" customHeight="1">
      <c r="BK2498" s="1"/>
      <c r="BO2498" s="6"/>
      <c r="BP2498" s="6"/>
      <c r="BQ2498" s="6"/>
      <c r="BR2498" s="6"/>
      <c r="BS2498" s="6"/>
      <c r="BT2498" s="6"/>
      <c r="BU2498" s="6"/>
      <c r="BV2498" s="6"/>
      <c r="BW2498" s="6"/>
      <c r="BX2498" s="6"/>
      <c r="BY2498" s="6"/>
      <c r="BZ2498" s="6"/>
    </row>
    <row r="2499" spans="63:78" ht="18.75" customHeight="1">
      <c r="BK2499" s="1"/>
      <c r="BO2499" s="6"/>
      <c r="BP2499" s="6"/>
      <c r="BQ2499" s="6"/>
      <c r="BR2499" s="6"/>
      <c r="BS2499" s="6"/>
      <c r="BT2499" s="6"/>
      <c r="BU2499" s="6"/>
      <c r="BV2499" s="6"/>
      <c r="BW2499" s="6"/>
      <c r="BX2499" s="6"/>
      <c r="BY2499" s="6"/>
      <c r="BZ2499" s="6"/>
    </row>
    <row r="2500" spans="63:78" ht="18.75" customHeight="1">
      <c r="BK2500" s="1"/>
      <c r="BO2500" s="6"/>
      <c r="BP2500" s="6"/>
      <c r="BQ2500" s="6"/>
      <c r="BR2500" s="6"/>
      <c r="BS2500" s="6"/>
      <c r="BT2500" s="6"/>
      <c r="BU2500" s="6"/>
      <c r="BV2500" s="6"/>
      <c r="BW2500" s="6"/>
      <c r="BX2500" s="6"/>
      <c r="BY2500" s="6"/>
      <c r="BZ2500" s="6"/>
    </row>
    <row r="2501" spans="63:78" ht="18.75" customHeight="1">
      <c r="BK2501" s="1"/>
      <c r="BO2501" s="6"/>
      <c r="BP2501" s="6"/>
      <c r="BQ2501" s="6"/>
      <c r="BR2501" s="6"/>
      <c r="BS2501" s="6"/>
      <c r="BT2501" s="6"/>
      <c r="BU2501" s="6"/>
      <c r="BV2501" s="6"/>
      <c r="BW2501" s="6"/>
      <c r="BX2501" s="6"/>
      <c r="BY2501" s="6"/>
      <c r="BZ2501" s="6"/>
    </row>
    <row r="2502" spans="63:78" ht="18.75" customHeight="1">
      <c r="BK2502" s="1"/>
      <c r="BO2502" s="6"/>
      <c r="BP2502" s="6"/>
      <c r="BQ2502" s="6"/>
      <c r="BR2502" s="6"/>
      <c r="BS2502" s="6"/>
      <c r="BT2502" s="6"/>
      <c r="BU2502" s="6"/>
      <c r="BV2502" s="6"/>
      <c r="BW2502" s="6"/>
      <c r="BX2502" s="6"/>
      <c r="BY2502" s="6"/>
      <c r="BZ2502" s="6"/>
    </row>
    <row r="2503" spans="63:78" ht="18.75" customHeight="1">
      <c r="BK2503" s="1"/>
      <c r="BO2503" s="6"/>
      <c r="BP2503" s="6"/>
      <c r="BQ2503" s="6"/>
      <c r="BR2503" s="6"/>
      <c r="BS2503" s="6"/>
      <c r="BT2503" s="6"/>
      <c r="BU2503" s="6"/>
      <c r="BV2503" s="6"/>
      <c r="BW2503" s="6"/>
      <c r="BX2503" s="6"/>
      <c r="BY2503" s="6"/>
      <c r="BZ2503" s="6"/>
    </row>
    <row r="2504" spans="63:78" ht="18.75" customHeight="1">
      <c r="BK2504" s="1"/>
      <c r="BO2504" s="6"/>
      <c r="BP2504" s="6"/>
      <c r="BQ2504" s="6"/>
      <c r="BR2504" s="6"/>
      <c r="BS2504" s="6"/>
      <c r="BT2504" s="6"/>
      <c r="BU2504" s="6"/>
      <c r="BV2504" s="6"/>
      <c r="BW2504" s="6"/>
      <c r="BX2504" s="6"/>
      <c r="BY2504" s="6"/>
      <c r="BZ2504" s="6"/>
    </row>
    <row r="2505" spans="63:78" ht="18.75" customHeight="1">
      <c r="BK2505" s="1"/>
      <c r="BO2505" s="6"/>
      <c r="BP2505" s="6"/>
      <c r="BQ2505" s="6"/>
      <c r="BR2505" s="6"/>
      <c r="BS2505" s="6"/>
      <c r="BT2505" s="6"/>
      <c r="BU2505" s="6"/>
      <c r="BV2505" s="6"/>
      <c r="BW2505" s="6"/>
      <c r="BX2505" s="6"/>
      <c r="BY2505" s="6"/>
      <c r="BZ2505" s="6"/>
    </row>
    <row r="2506" spans="63:78" ht="18.75" customHeight="1">
      <c r="BK2506" s="1"/>
      <c r="BO2506" s="6"/>
      <c r="BP2506" s="6"/>
      <c r="BQ2506" s="6"/>
      <c r="BR2506" s="6"/>
      <c r="BS2506" s="6"/>
      <c r="BT2506" s="6"/>
      <c r="BU2506" s="6"/>
      <c r="BV2506" s="6"/>
      <c r="BW2506" s="6"/>
      <c r="BX2506" s="6"/>
      <c r="BY2506" s="6"/>
      <c r="BZ2506" s="6"/>
    </row>
    <row r="2507" spans="63:78" ht="18.75" customHeight="1">
      <c r="BK2507" s="1"/>
      <c r="BO2507" s="6"/>
      <c r="BP2507" s="6"/>
      <c r="BQ2507" s="6"/>
      <c r="BR2507" s="6"/>
      <c r="BS2507" s="6"/>
      <c r="BT2507" s="6"/>
      <c r="BU2507" s="6"/>
      <c r="BV2507" s="6"/>
      <c r="BW2507" s="6"/>
      <c r="BX2507" s="6"/>
      <c r="BY2507" s="6"/>
      <c r="BZ2507" s="6"/>
    </row>
    <row r="2508" spans="63:78" ht="18.75" customHeight="1">
      <c r="BK2508" s="1"/>
      <c r="BO2508" s="6"/>
      <c r="BP2508" s="6"/>
      <c r="BQ2508" s="6"/>
      <c r="BR2508" s="6"/>
      <c r="BS2508" s="6"/>
      <c r="BT2508" s="6"/>
      <c r="BU2508" s="6"/>
      <c r="BV2508" s="6"/>
      <c r="BW2508" s="6"/>
      <c r="BX2508" s="6"/>
      <c r="BY2508" s="6"/>
      <c r="BZ2508" s="6"/>
    </row>
    <row r="2509" spans="63:78" ht="18.75" customHeight="1">
      <c r="BK2509" s="1"/>
      <c r="BO2509" s="6"/>
      <c r="BP2509" s="6"/>
      <c r="BQ2509" s="6"/>
      <c r="BR2509" s="6"/>
      <c r="BS2509" s="6"/>
      <c r="BT2509" s="6"/>
      <c r="BU2509" s="6"/>
      <c r="BV2509" s="6"/>
      <c r="BW2509" s="6"/>
      <c r="BX2509" s="6"/>
      <c r="BY2509" s="6"/>
      <c r="BZ2509" s="6"/>
    </row>
    <row r="2510" spans="63:78" ht="18.75" customHeight="1">
      <c r="BK2510" s="1"/>
      <c r="BO2510" s="6"/>
      <c r="BP2510" s="6"/>
      <c r="BQ2510" s="6"/>
      <c r="BR2510" s="6"/>
      <c r="BS2510" s="6"/>
      <c r="BT2510" s="6"/>
      <c r="BU2510" s="6"/>
      <c r="BV2510" s="6"/>
      <c r="BW2510" s="6"/>
      <c r="BX2510" s="6"/>
      <c r="BY2510" s="6"/>
      <c r="BZ2510" s="6"/>
    </row>
    <row r="2511" spans="63:78" ht="18.75" customHeight="1">
      <c r="BK2511" s="1"/>
      <c r="BO2511" s="6"/>
      <c r="BP2511" s="6"/>
      <c r="BQ2511" s="6"/>
      <c r="BR2511" s="6"/>
      <c r="BS2511" s="6"/>
      <c r="BT2511" s="6"/>
      <c r="BU2511" s="6"/>
      <c r="BV2511" s="6"/>
      <c r="BW2511" s="6"/>
      <c r="BX2511" s="6"/>
      <c r="BY2511" s="6"/>
      <c r="BZ2511" s="6"/>
    </row>
    <row r="2512" spans="63:78" ht="18.75" customHeight="1">
      <c r="BK2512" s="1"/>
      <c r="BO2512" s="6"/>
      <c r="BP2512" s="6"/>
      <c r="BQ2512" s="6"/>
      <c r="BR2512" s="6"/>
      <c r="BS2512" s="6"/>
      <c r="BT2512" s="6"/>
      <c r="BU2512" s="6"/>
      <c r="BV2512" s="6"/>
      <c r="BW2512" s="6"/>
      <c r="BX2512" s="6"/>
      <c r="BY2512" s="6"/>
      <c r="BZ2512" s="6"/>
    </row>
    <row r="2513" spans="63:78" ht="18.75" customHeight="1">
      <c r="BK2513" s="1"/>
      <c r="BO2513" s="6"/>
      <c r="BP2513" s="6"/>
      <c r="BQ2513" s="6"/>
      <c r="BR2513" s="6"/>
      <c r="BS2513" s="6"/>
      <c r="BT2513" s="6"/>
      <c r="BU2513" s="6"/>
      <c r="BV2513" s="6"/>
      <c r="BW2513" s="6"/>
      <c r="BX2513" s="6"/>
      <c r="BY2513" s="6"/>
      <c r="BZ2513" s="6"/>
    </row>
    <row r="2514" spans="63:78" ht="18.75" customHeight="1">
      <c r="BK2514" s="1"/>
      <c r="BO2514" s="6"/>
      <c r="BP2514" s="6"/>
      <c r="BQ2514" s="6"/>
      <c r="BR2514" s="6"/>
      <c r="BS2514" s="6"/>
      <c r="BT2514" s="6"/>
      <c r="BU2514" s="6"/>
      <c r="BV2514" s="6"/>
      <c r="BW2514" s="6"/>
      <c r="BX2514" s="6"/>
      <c r="BY2514" s="6"/>
      <c r="BZ2514" s="6"/>
    </row>
    <row r="2515" spans="63:78" ht="18.75" customHeight="1">
      <c r="BK2515" s="1"/>
      <c r="BO2515" s="6"/>
      <c r="BP2515" s="6"/>
      <c r="BQ2515" s="6"/>
      <c r="BR2515" s="6"/>
      <c r="BS2515" s="6"/>
      <c r="BT2515" s="6"/>
      <c r="BU2515" s="6"/>
      <c r="BV2515" s="6"/>
      <c r="BW2515" s="6"/>
      <c r="BX2515" s="6"/>
      <c r="BY2515" s="6"/>
      <c r="BZ2515" s="6"/>
    </row>
    <row r="2516" spans="63:78" ht="18.75" customHeight="1">
      <c r="BK2516" s="1"/>
      <c r="BO2516" s="6"/>
      <c r="BP2516" s="6"/>
      <c r="BQ2516" s="6"/>
      <c r="BR2516" s="6"/>
      <c r="BS2516" s="6"/>
      <c r="BT2516" s="6"/>
      <c r="BU2516" s="6"/>
      <c r="BV2516" s="6"/>
      <c r="BW2516" s="6"/>
      <c r="BX2516" s="6"/>
      <c r="BY2516" s="6"/>
      <c r="BZ2516" s="6"/>
    </row>
    <row r="2517" spans="63:78" ht="18.75" customHeight="1">
      <c r="BK2517" s="1"/>
      <c r="BO2517" s="6"/>
      <c r="BP2517" s="6"/>
      <c r="BQ2517" s="6"/>
      <c r="BR2517" s="6"/>
      <c r="BS2517" s="6"/>
      <c r="BT2517" s="6"/>
      <c r="BU2517" s="6"/>
      <c r="BV2517" s="6"/>
      <c r="BW2517" s="6"/>
      <c r="BX2517" s="6"/>
      <c r="BY2517" s="6"/>
      <c r="BZ2517" s="6"/>
    </row>
    <row r="2518" spans="63:78" ht="18.75" customHeight="1">
      <c r="BK2518" s="1"/>
      <c r="BO2518" s="6"/>
      <c r="BP2518" s="6"/>
      <c r="BQ2518" s="6"/>
      <c r="BR2518" s="6"/>
      <c r="BS2518" s="6"/>
      <c r="BT2518" s="6"/>
      <c r="BU2518" s="6"/>
      <c r="BV2518" s="6"/>
      <c r="BW2518" s="6"/>
      <c r="BX2518" s="6"/>
      <c r="BY2518" s="6"/>
      <c r="BZ2518" s="6"/>
    </row>
    <row r="2519" spans="63:78" ht="18.75" customHeight="1">
      <c r="BK2519" s="1"/>
      <c r="BO2519" s="6"/>
      <c r="BP2519" s="6"/>
      <c r="BQ2519" s="6"/>
      <c r="BR2519" s="6"/>
      <c r="BS2519" s="6"/>
      <c r="BT2519" s="6"/>
      <c r="BU2519" s="6"/>
      <c r="BV2519" s="6"/>
      <c r="BW2519" s="6"/>
      <c r="BX2519" s="6"/>
      <c r="BY2519" s="6"/>
      <c r="BZ2519" s="6"/>
    </row>
    <row r="2520" spans="63:78" ht="18.75" customHeight="1">
      <c r="BK2520" s="1"/>
      <c r="BO2520" s="6"/>
      <c r="BP2520" s="6"/>
      <c r="BQ2520" s="6"/>
      <c r="BR2520" s="6"/>
      <c r="BS2520" s="6"/>
      <c r="BT2520" s="6"/>
      <c r="BU2520" s="6"/>
      <c r="BV2520" s="6"/>
      <c r="BW2520" s="6"/>
      <c r="BX2520" s="6"/>
      <c r="BY2520" s="6"/>
      <c r="BZ2520" s="6"/>
    </row>
    <row r="2521" spans="63:78" ht="18.75" customHeight="1">
      <c r="BK2521" s="1"/>
      <c r="BO2521" s="6"/>
      <c r="BP2521" s="6"/>
      <c r="BQ2521" s="6"/>
      <c r="BR2521" s="6"/>
      <c r="BS2521" s="6"/>
      <c r="BT2521" s="6"/>
      <c r="BU2521" s="6"/>
      <c r="BV2521" s="6"/>
      <c r="BW2521" s="6"/>
      <c r="BX2521" s="6"/>
      <c r="BY2521" s="6"/>
      <c r="BZ2521" s="6"/>
    </row>
    <row r="2522" spans="63:78" ht="18.75" customHeight="1">
      <c r="BK2522" s="1"/>
      <c r="BO2522" s="6"/>
      <c r="BP2522" s="6"/>
      <c r="BQ2522" s="6"/>
      <c r="BR2522" s="6"/>
      <c r="BS2522" s="6"/>
      <c r="BT2522" s="6"/>
      <c r="BU2522" s="6"/>
      <c r="BV2522" s="6"/>
      <c r="BW2522" s="6"/>
      <c r="BX2522" s="6"/>
      <c r="BY2522" s="6"/>
      <c r="BZ2522" s="6"/>
    </row>
    <row r="2523" spans="63:78" ht="18.75" customHeight="1">
      <c r="BK2523" s="1"/>
      <c r="BO2523" s="6"/>
      <c r="BP2523" s="6"/>
      <c r="BQ2523" s="6"/>
      <c r="BR2523" s="6"/>
      <c r="BS2523" s="6"/>
      <c r="BT2523" s="6"/>
      <c r="BU2523" s="6"/>
      <c r="BV2523" s="6"/>
      <c r="BW2523" s="6"/>
      <c r="BX2523" s="6"/>
      <c r="BY2523" s="6"/>
      <c r="BZ2523" s="6"/>
    </row>
    <row r="2524" spans="63:78" ht="18.75" customHeight="1">
      <c r="BK2524" s="1"/>
      <c r="BO2524" s="6"/>
      <c r="BP2524" s="6"/>
      <c r="BQ2524" s="6"/>
      <c r="BR2524" s="6"/>
      <c r="BS2524" s="6"/>
      <c r="BT2524" s="6"/>
      <c r="BU2524" s="6"/>
      <c r="BV2524" s="6"/>
      <c r="BW2524" s="6"/>
      <c r="BX2524" s="6"/>
      <c r="BY2524" s="6"/>
      <c r="BZ2524" s="6"/>
    </row>
    <row r="2525" spans="63:78" ht="18.75" customHeight="1">
      <c r="BK2525" s="1"/>
      <c r="BO2525" s="6"/>
      <c r="BP2525" s="6"/>
      <c r="BQ2525" s="6"/>
      <c r="BR2525" s="6"/>
      <c r="BS2525" s="6"/>
      <c r="BT2525" s="6"/>
      <c r="BU2525" s="6"/>
      <c r="BV2525" s="6"/>
      <c r="BW2525" s="6"/>
      <c r="BX2525" s="6"/>
      <c r="BY2525" s="6"/>
      <c r="BZ2525" s="6"/>
    </row>
    <row r="2526" spans="63:78" ht="18.75" customHeight="1">
      <c r="BK2526" s="1"/>
      <c r="BO2526" s="6"/>
      <c r="BP2526" s="6"/>
      <c r="BQ2526" s="6"/>
      <c r="BR2526" s="6"/>
      <c r="BS2526" s="6"/>
      <c r="BT2526" s="6"/>
      <c r="BU2526" s="6"/>
      <c r="BV2526" s="6"/>
      <c r="BW2526" s="6"/>
      <c r="BX2526" s="6"/>
      <c r="BY2526" s="6"/>
      <c r="BZ2526" s="6"/>
    </row>
    <row r="2527" spans="63:78" ht="18.75" customHeight="1">
      <c r="BK2527" s="1"/>
      <c r="BO2527" s="6"/>
      <c r="BP2527" s="6"/>
      <c r="BQ2527" s="6"/>
      <c r="BR2527" s="6"/>
      <c r="BS2527" s="6"/>
      <c r="BT2527" s="6"/>
      <c r="BU2527" s="6"/>
      <c r="BV2527" s="6"/>
      <c r="BW2527" s="6"/>
      <c r="BX2527" s="6"/>
      <c r="BY2527" s="6"/>
      <c r="BZ2527" s="6"/>
    </row>
    <row r="2528" spans="63:78" ht="18.75" customHeight="1">
      <c r="BK2528" s="1"/>
      <c r="BO2528" s="6"/>
      <c r="BP2528" s="6"/>
      <c r="BQ2528" s="6"/>
      <c r="BR2528" s="6"/>
      <c r="BS2528" s="6"/>
      <c r="BT2528" s="6"/>
      <c r="BU2528" s="6"/>
      <c r="BV2528" s="6"/>
      <c r="BW2528" s="6"/>
      <c r="BX2528" s="6"/>
      <c r="BY2528" s="6"/>
      <c r="BZ2528" s="6"/>
    </row>
    <row r="2529" spans="63:78" ht="18.75" customHeight="1">
      <c r="BK2529" s="1"/>
      <c r="BO2529" s="6"/>
      <c r="BP2529" s="6"/>
      <c r="BQ2529" s="6"/>
      <c r="BR2529" s="6"/>
      <c r="BS2529" s="6"/>
      <c r="BT2529" s="6"/>
      <c r="BU2529" s="6"/>
      <c r="BV2529" s="6"/>
      <c r="BW2529" s="6"/>
      <c r="BX2529" s="6"/>
      <c r="BY2529" s="6"/>
      <c r="BZ2529" s="6"/>
    </row>
    <row r="2530" spans="63:78" ht="18.75" customHeight="1">
      <c r="BK2530" s="1"/>
      <c r="BO2530" s="6"/>
      <c r="BP2530" s="6"/>
      <c r="BQ2530" s="6"/>
      <c r="BR2530" s="6"/>
      <c r="BS2530" s="6"/>
      <c r="BT2530" s="6"/>
      <c r="BU2530" s="6"/>
      <c r="BV2530" s="6"/>
      <c r="BW2530" s="6"/>
      <c r="BX2530" s="6"/>
      <c r="BY2530" s="6"/>
      <c r="BZ2530" s="6"/>
    </row>
    <row r="2531" spans="63:78" ht="18.75" customHeight="1">
      <c r="BK2531" s="1"/>
      <c r="BO2531" s="6"/>
      <c r="BP2531" s="6"/>
      <c r="BQ2531" s="6"/>
      <c r="BR2531" s="6"/>
      <c r="BS2531" s="6"/>
      <c r="BT2531" s="6"/>
      <c r="BU2531" s="6"/>
      <c r="BV2531" s="6"/>
      <c r="BW2531" s="6"/>
      <c r="BX2531" s="6"/>
      <c r="BY2531" s="6"/>
      <c r="BZ2531" s="6"/>
    </row>
    <row r="2532" spans="63:78" ht="18.75" customHeight="1">
      <c r="BK2532" s="1"/>
      <c r="BO2532" s="6"/>
      <c r="BP2532" s="6"/>
      <c r="BQ2532" s="6"/>
      <c r="BR2532" s="6"/>
      <c r="BS2532" s="6"/>
      <c r="BT2532" s="6"/>
      <c r="BU2532" s="6"/>
      <c r="BV2532" s="6"/>
      <c r="BW2532" s="6"/>
      <c r="BX2532" s="6"/>
      <c r="BY2532" s="6"/>
      <c r="BZ2532" s="6"/>
    </row>
    <row r="2533" spans="63:78" ht="18.75" customHeight="1">
      <c r="BK2533" s="1"/>
      <c r="BO2533" s="6"/>
      <c r="BP2533" s="6"/>
      <c r="BQ2533" s="6"/>
      <c r="BR2533" s="6"/>
      <c r="BS2533" s="6"/>
      <c r="BT2533" s="6"/>
      <c r="BU2533" s="6"/>
      <c r="BV2533" s="6"/>
      <c r="BW2533" s="6"/>
      <c r="BX2533" s="6"/>
      <c r="BY2533" s="6"/>
      <c r="BZ2533" s="6"/>
    </row>
    <row r="2534" spans="63:78" ht="18.75" customHeight="1">
      <c r="BK2534" s="1"/>
      <c r="BO2534" s="6"/>
      <c r="BP2534" s="6"/>
      <c r="BQ2534" s="6"/>
      <c r="BR2534" s="6"/>
      <c r="BS2534" s="6"/>
      <c r="BT2534" s="6"/>
      <c r="BU2534" s="6"/>
      <c r="BV2534" s="6"/>
      <c r="BW2534" s="6"/>
      <c r="BX2534" s="6"/>
      <c r="BY2534" s="6"/>
      <c r="BZ2534" s="6"/>
    </row>
    <row r="2535" spans="63:78" ht="18.75" customHeight="1">
      <c r="BK2535" s="1"/>
      <c r="BO2535" s="6"/>
      <c r="BP2535" s="6"/>
      <c r="BQ2535" s="6"/>
      <c r="BR2535" s="6"/>
      <c r="BS2535" s="6"/>
      <c r="BT2535" s="6"/>
      <c r="BU2535" s="6"/>
      <c r="BV2535" s="6"/>
      <c r="BW2535" s="6"/>
      <c r="BX2535" s="6"/>
      <c r="BY2535" s="6"/>
      <c r="BZ2535" s="6"/>
    </row>
    <row r="2536" spans="63:78" ht="18.75" customHeight="1">
      <c r="BK2536" s="1"/>
      <c r="BO2536" s="6"/>
      <c r="BP2536" s="6"/>
      <c r="BQ2536" s="6"/>
      <c r="BR2536" s="6"/>
      <c r="BS2536" s="6"/>
      <c r="BT2536" s="6"/>
      <c r="BU2536" s="6"/>
      <c r="BV2536" s="6"/>
      <c r="BW2536" s="6"/>
      <c r="BX2536" s="6"/>
      <c r="BY2536" s="6"/>
      <c r="BZ2536" s="6"/>
    </row>
    <row r="2537" spans="63:78" ht="18.75" customHeight="1">
      <c r="BK2537" s="1"/>
      <c r="BO2537" s="6"/>
      <c r="BP2537" s="6"/>
      <c r="BQ2537" s="6"/>
      <c r="BR2537" s="6"/>
      <c r="BS2537" s="6"/>
      <c r="BT2537" s="6"/>
      <c r="BU2537" s="6"/>
      <c r="BV2537" s="6"/>
      <c r="BW2537" s="6"/>
      <c r="BX2537" s="6"/>
      <c r="BY2537" s="6"/>
      <c r="BZ2537" s="6"/>
    </row>
    <row r="2538" spans="63:78" ht="18.75" customHeight="1">
      <c r="BK2538" s="1"/>
      <c r="BO2538" s="6"/>
      <c r="BP2538" s="6"/>
      <c r="BQ2538" s="6"/>
      <c r="BR2538" s="6"/>
      <c r="BS2538" s="6"/>
      <c r="BT2538" s="6"/>
      <c r="BU2538" s="6"/>
      <c r="BV2538" s="6"/>
      <c r="BW2538" s="6"/>
      <c r="BX2538" s="6"/>
      <c r="BY2538" s="6"/>
      <c r="BZ2538" s="6"/>
    </row>
    <row r="2539" spans="63:78" ht="18.75" customHeight="1">
      <c r="BK2539" s="1"/>
      <c r="BO2539" s="6"/>
      <c r="BP2539" s="6"/>
      <c r="BQ2539" s="6"/>
      <c r="BR2539" s="6"/>
      <c r="BS2539" s="6"/>
      <c r="BT2539" s="6"/>
      <c r="BU2539" s="6"/>
      <c r="BV2539" s="6"/>
      <c r="BW2539" s="6"/>
      <c r="BX2539" s="6"/>
      <c r="BY2539" s="6"/>
      <c r="BZ2539" s="6"/>
    </row>
    <row r="2540" spans="63:78" ht="18.75" customHeight="1">
      <c r="BK2540" s="1"/>
      <c r="BO2540" s="6"/>
      <c r="BP2540" s="6"/>
      <c r="BQ2540" s="6"/>
      <c r="BR2540" s="6"/>
      <c r="BS2540" s="6"/>
      <c r="BT2540" s="6"/>
      <c r="BU2540" s="6"/>
      <c r="BV2540" s="6"/>
      <c r="BW2540" s="6"/>
      <c r="BX2540" s="6"/>
      <c r="BY2540" s="6"/>
      <c r="BZ2540" s="6"/>
    </row>
    <row r="2541" spans="63:78" ht="18.75" customHeight="1">
      <c r="BK2541" s="1"/>
      <c r="BO2541" s="6"/>
      <c r="BP2541" s="6"/>
      <c r="BQ2541" s="6"/>
      <c r="BR2541" s="6"/>
      <c r="BS2541" s="6"/>
      <c r="BT2541" s="6"/>
      <c r="BU2541" s="6"/>
      <c r="BV2541" s="6"/>
      <c r="BW2541" s="6"/>
      <c r="BX2541" s="6"/>
      <c r="BY2541" s="6"/>
      <c r="BZ2541" s="6"/>
    </row>
    <row r="2542" spans="63:78" ht="18.75" customHeight="1">
      <c r="BK2542" s="1"/>
      <c r="BO2542" s="6"/>
      <c r="BP2542" s="6"/>
      <c r="BQ2542" s="6"/>
      <c r="BR2542" s="6"/>
      <c r="BS2542" s="6"/>
      <c r="BT2542" s="6"/>
      <c r="BU2542" s="6"/>
      <c r="BV2542" s="6"/>
      <c r="BW2542" s="6"/>
      <c r="BX2542" s="6"/>
      <c r="BY2542" s="6"/>
      <c r="BZ2542" s="6"/>
    </row>
    <row r="2543" spans="63:78" ht="18.75" customHeight="1">
      <c r="BK2543" s="1"/>
      <c r="BO2543" s="6"/>
      <c r="BP2543" s="6"/>
      <c r="BQ2543" s="6"/>
      <c r="BR2543" s="6"/>
      <c r="BS2543" s="6"/>
      <c r="BT2543" s="6"/>
      <c r="BU2543" s="6"/>
      <c r="BV2543" s="6"/>
      <c r="BW2543" s="6"/>
      <c r="BX2543" s="6"/>
      <c r="BY2543" s="6"/>
      <c r="BZ2543" s="6"/>
    </row>
    <row r="2544" spans="63:78" ht="18.75" customHeight="1">
      <c r="BK2544" s="1"/>
      <c r="BO2544" s="6"/>
      <c r="BP2544" s="6"/>
      <c r="BQ2544" s="6"/>
      <c r="BR2544" s="6"/>
      <c r="BS2544" s="6"/>
      <c r="BT2544" s="6"/>
      <c r="BU2544" s="6"/>
      <c r="BV2544" s="6"/>
      <c r="BW2544" s="6"/>
      <c r="BX2544" s="6"/>
      <c r="BY2544" s="6"/>
      <c r="BZ2544" s="6"/>
    </row>
    <row r="2545" spans="63:78" ht="18.75" customHeight="1">
      <c r="BK2545" s="1"/>
      <c r="BO2545" s="6"/>
      <c r="BP2545" s="6"/>
      <c r="BQ2545" s="6"/>
      <c r="BR2545" s="6"/>
      <c r="BS2545" s="6"/>
      <c r="BT2545" s="6"/>
      <c r="BU2545" s="6"/>
      <c r="BV2545" s="6"/>
      <c r="BW2545" s="6"/>
      <c r="BX2545" s="6"/>
      <c r="BY2545" s="6"/>
      <c r="BZ2545" s="6"/>
    </row>
    <row r="2546" spans="63:78" ht="18.75" customHeight="1">
      <c r="BK2546" s="1"/>
      <c r="BO2546" s="6"/>
      <c r="BP2546" s="6"/>
      <c r="BQ2546" s="6"/>
      <c r="BR2546" s="6"/>
      <c r="BS2546" s="6"/>
      <c r="BT2546" s="6"/>
      <c r="BU2546" s="6"/>
      <c r="BV2546" s="6"/>
      <c r="BW2546" s="6"/>
      <c r="BX2546" s="6"/>
      <c r="BY2546" s="6"/>
      <c r="BZ2546" s="6"/>
    </row>
    <row r="2547" spans="63:78" ht="18.75" customHeight="1">
      <c r="BK2547" s="1"/>
      <c r="BO2547" s="6"/>
      <c r="BP2547" s="6"/>
      <c r="BQ2547" s="6"/>
      <c r="BR2547" s="6"/>
      <c r="BS2547" s="6"/>
      <c r="BT2547" s="6"/>
      <c r="BU2547" s="6"/>
      <c r="BV2547" s="6"/>
      <c r="BW2547" s="6"/>
      <c r="BX2547" s="6"/>
      <c r="BY2547" s="6"/>
      <c r="BZ2547" s="6"/>
    </row>
    <row r="2548" spans="63:78" ht="18.75" customHeight="1">
      <c r="BK2548" s="1"/>
      <c r="BO2548" s="6"/>
      <c r="BP2548" s="6"/>
      <c r="BQ2548" s="6"/>
      <c r="BR2548" s="6"/>
      <c r="BS2548" s="6"/>
      <c r="BT2548" s="6"/>
      <c r="BU2548" s="6"/>
      <c r="BV2548" s="6"/>
      <c r="BW2548" s="6"/>
      <c r="BX2548" s="6"/>
      <c r="BY2548" s="6"/>
      <c r="BZ2548" s="6"/>
    </row>
    <row r="2549" spans="63:78" ht="18.75" customHeight="1">
      <c r="BK2549" s="1"/>
      <c r="BO2549" s="6"/>
      <c r="BP2549" s="6"/>
      <c r="BQ2549" s="6"/>
      <c r="BR2549" s="6"/>
      <c r="BS2549" s="6"/>
      <c r="BT2549" s="6"/>
      <c r="BU2549" s="6"/>
      <c r="BV2549" s="6"/>
      <c r="BW2549" s="6"/>
      <c r="BX2549" s="6"/>
      <c r="BY2549" s="6"/>
      <c r="BZ2549" s="6"/>
    </row>
    <row r="2550" spans="63:78" ht="18.75" customHeight="1">
      <c r="BK2550" s="1"/>
      <c r="BO2550" s="6"/>
      <c r="BP2550" s="6"/>
      <c r="BQ2550" s="6"/>
      <c r="BR2550" s="6"/>
      <c r="BS2550" s="6"/>
      <c r="BT2550" s="6"/>
      <c r="BU2550" s="6"/>
      <c r="BV2550" s="6"/>
      <c r="BW2550" s="6"/>
      <c r="BX2550" s="6"/>
      <c r="BY2550" s="6"/>
      <c r="BZ2550" s="6"/>
    </row>
    <row r="2551" spans="63:78" ht="18.75" customHeight="1">
      <c r="BK2551" s="1"/>
      <c r="BO2551" s="6"/>
      <c r="BP2551" s="6"/>
      <c r="BQ2551" s="6"/>
      <c r="BR2551" s="6"/>
      <c r="BS2551" s="6"/>
      <c r="BT2551" s="6"/>
      <c r="BU2551" s="6"/>
      <c r="BV2551" s="6"/>
      <c r="BW2551" s="6"/>
      <c r="BX2551" s="6"/>
      <c r="BY2551" s="6"/>
      <c r="BZ2551" s="6"/>
    </row>
    <row r="2552" spans="63:78" ht="18.75" customHeight="1">
      <c r="BK2552" s="1"/>
      <c r="BO2552" s="6"/>
      <c r="BP2552" s="6"/>
      <c r="BQ2552" s="6"/>
      <c r="BR2552" s="6"/>
      <c r="BS2552" s="6"/>
      <c r="BT2552" s="6"/>
      <c r="BU2552" s="6"/>
      <c r="BV2552" s="6"/>
      <c r="BW2552" s="6"/>
      <c r="BX2552" s="6"/>
      <c r="BY2552" s="6"/>
      <c r="BZ2552" s="6"/>
    </row>
    <row r="2553" spans="63:78" ht="18.75" customHeight="1">
      <c r="BK2553" s="1"/>
      <c r="BO2553" s="6"/>
      <c r="BP2553" s="6"/>
      <c r="BQ2553" s="6"/>
      <c r="BR2553" s="6"/>
      <c r="BS2553" s="6"/>
      <c r="BT2553" s="6"/>
      <c r="BU2553" s="6"/>
      <c r="BV2553" s="6"/>
      <c r="BW2553" s="6"/>
      <c r="BX2553" s="6"/>
      <c r="BY2553" s="6"/>
      <c r="BZ2553" s="6"/>
    </row>
    <row r="2554" spans="63:78" ht="18.75" customHeight="1">
      <c r="BK2554" s="1"/>
      <c r="BO2554" s="6"/>
      <c r="BP2554" s="6"/>
      <c r="BQ2554" s="6"/>
      <c r="BR2554" s="6"/>
      <c r="BS2554" s="6"/>
      <c r="BT2554" s="6"/>
      <c r="BU2554" s="6"/>
      <c r="BV2554" s="6"/>
      <c r="BW2554" s="6"/>
      <c r="BX2554" s="6"/>
      <c r="BY2554" s="6"/>
      <c r="BZ2554" s="6"/>
    </row>
    <row r="2555" spans="63:78" ht="18.75" customHeight="1">
      <c r="BK2555" s="1"/>
      <c r="BO2555" s="6"/>
      <c r="BP2555" s="6"/>
      <c r="BQ2555" s="6"/>
      <c r="BR2555" s="6"/>
      <c r="BS2555" s="6"/>
      <c r="BT2555" s="6"/>
      <c r="BU2555" s="6"/>
      <c r="BV2555" s="6"/>
      <c r="BW2555" s="6"/>
      <c r="BX2555" s="6"/>
      <c r="BY2555" s="6"/>
      <c r="BZ2555" s="6"/>
    </row>
    <row r="2556" spans="63:78" ht="18.75" customHeight="1">
      <c r="BK2556" s="1"/>
      <c r="BO2556" s="6"/>
      <c r="BP2556" s="6"/>
      <c r="BQ2556" s="6"/>
      <c r="BR2556" s="6"/>
      <c r="BS2556" s="6"/>
      <c r="BT2556" s="6"/>
      <c r="BU2556" s="6"/>
      <c r="BV2556" s="6"/>
      <c r="BW2556" s="6"/>
      <c r="BX2556" s="6"/>
      <c r="BY2556" s="6"/>
      <c r="BZ2556" s="6"/>
    </row>
    <row r="2557" spans="63:78" ht="18.75" customHeight="1">
      <c r="BK2557" s="1"/>
      <c r="BO2557" s="6"/>
      <c r="BP2557" s="6"/>
      <c r="BQ2557" s="6"/>
      <c r="BR2557" s="6"/>
      <c r="BS2557" s="6"/>
      <c r="BT2557" s="6"/>
      <c r="BU2557" s="6"/>
      <c r="BV2557" s="6"/>
      <c r="BW2557" s="6"/>
      <c r="BX2557" s="6"/>
      <c r="BY2557" s="6"/>
      <c r="BZ2557" s="6"/>
    </row>
    <row r="2558" spans="63:78" ht="18.75" customHeight="1">
      <c r="BK2558" s="1"/>
      <c r="BO2558" s="6"/>
      <c r="BP2558" s="6"/>
      <c r="BQ2558" s="6"/>
      <c r="BR2558" s="6"/>
      <c r="BS2558" s="6"/>
      <c r="BT2558" s="6"/>
      <c r="BU2558" s="6"/>
      <c r="BV2558" s="6"/>
      <c r="BW2558" s="6"/>
      <c r="BX2558" s="6"/>
      <c r="BY2558" s="6"/>
      <c r="BZ2558" s="6"/>
    </row>
    <row r="2559" spans="63:78" ht="18.75" customHeight="1">
      <c r="BK2559" s="1"/>
      <c r="BO2559" s="6"/>
      <c r="BP2559" s="6"/>
      <c r="BQ2559" s="6"/>
      <c r="BR2559" s="6"/>
      <c r="BS2559" s="6"/>
      <c r="BT2559" s="6"/>
      <c r="BU2559" s="6"/>
      <c r="BV2559" s="6"/>
      <c r="BW2559" s="6"/>
      <c r="BX2559" s="6"/>
      <c r="BY2559" s="6"/>
      <c r="BZ2559" s="6"/>
    </row>
    <row r="2560" spans="63:78" ht="18.75" customHeight="1">
      <c r="BK2560" s="1"/>
      <c r="BO2560" s="6"/>
      <c r="BP2560" s="6"/>
      <c r="BQ2560" s="6"/>
      <c r="BR2560" s="6"/>
      <c r="BS2560" s="6"/>
      <c r="BT2560" s="6"/>
      <c r="BU2560" s="6"/>
      <c r="BV2560" s="6"/>
      <c r="BW2560" s="6"/>
      <c r="BX2560" s="6"/>
      <c r="BY2560" s="6"/>
      <c r="BZ2560" s="6"/>
    </row>
    <row r="2561" spans="63:78" ht="18.75" customHeight="1">
      <c r="BK2561" s="1"/>
      <c r="BO2561" s="6"/>
      <c r="BP2561" s="6"/>
      <c r="BQ2561" s="6"/>
      <c r="BR2561" s="6"/>
      <c r="BS2561" s="6"/>
      <c r="BT2561" s="6"/>
      <c r="BU2561" s="6"/>
      <c r="BV2561" s="6"/>
      <c r="BW2561" s="6"/>
      <c r="BX2561" s="6"/>
      <c r="BY2561" s="6"/>
      <c r="BZ2561" s="6"/>
    </row>
    <row r="2562" spans="63:78" ht="18.75" customHeight="1">
      <c r="BK2562" s="1"/>
      <c r="BO2562" s="6"/>
      <c r="BP2562" s="6"/>
      <c r="BQ2562" s="6"/>
      <c r="BR2562" s="6"/>
      <c r="BS2562" s="6"/>
      <c r="BT2562" s="6"/>
      <c r="BU2562" s="6"/>
      <c r="BV2562" s="6"/>
      <c r="BW2562" s="6"/>
      <c r="BX2562" s="6"/>
      <c r="BY2562" s="6"/>
      <c r="BZ2562" s="6"/>
    </row>
    <row r="2563" spans="63:78" ht="18.75" customHeight="1">
      <c r="BK2563" s="1"/>
      <c r="BO2563" s="6"/>
      <c r="BP2563" s="6"/>
      <c r="BQ2563" s="6"/>
      <c r="BR2563" s="6"/>
      <c r="BS2563" s="6"/>
      <c r="BT2563" s="6"/>
      <c r="BU2563" s="6"/>
      <c r="BV2563" s="6"/>
      <c r="BW2563" s="6"/>
      <c r="BX2563" s="6"/>
      <c r="BY2563" s="6"/>
      <c r="BZ2563" s="6"/>
    </row>
    <row r="2564" spans="63:78" ht="18.75" customHeight="1">
      <c r="BK2564" s="1"/>
      <c r="BO2564" s="6"/>
      <c r="BP2564" s="6"/>
      <c r="BQ2564" s="6"/>
      <c r="BR2564" s="6"/>
      <c r="BS2564" s="6"/>
      <c r="BT2564" s="6"/>
      <c r="BU2564" s="6"/>
      <c r="BV2564" s="6"/>
      <c r="BW2564" s="6"/>
      <c r="BX2564" s="6"/>
      <c r="BY2564" s="6"/>
      <c r="BZ2564" s="6"/>
    </row>
    <row r="2565" spans="63:78" ht="18.75" customHeight="1">
      <c r="BK2565" s="1"/>
      <c r="BO2565" s="6"/>
      <c r="BP2565" s="6"/>
      <c r="BQ2565" s="6"/>
      <c r="BR2565" s="6"/>
      <c r="BS2565" s="6"/>
      <c r="BT2565" s="6"/>
      <c r="BU2565" s="6"/>
      <c r="BV2565" s="6"/>
      <c r="BW2565" s="6"/>
      <c r="BX2565" s="6"/>
      <c r="BY2565" s="6"/>
      <c r="BZ2565" s="6"/>
    </row>
    <row r="2566" spans="63:78" ht="18.75" customHeight="1">
      <c r="BK2566" s="1"/>
      <c r="BO2566" s="6"/>
      <c r="BP2566" s="6"/>
      <c r="BQ2566" s="6"/>
      <c r="BR2566" s="6"/>
      <c r="BS2566" s="6"/>
      <c r="BT2566" s="6"/>
      <c r="BU2566" s="6"/>
      <c r="BV2566" s="6"/>
      <c r="BW2566" s="6"/>
      <c r="BX2566" s="6"/>
      <c r="BY2566" s="6"/>
      <c r="BZ2566" s="6"/>
    </row>
    <row r="2567" spans="63:78" ht="18.75" customHeight="1">
      <c r="BK2567" s="1"/>
      <c r="BO2567" s="6"/>
      <c r="BP2567" s="6"/>
      <c r="BQ2567" s="6"/>
      <c r="BR2567" s="6"/>
      <c r="BS2567" s="6"/>
      <c r="BT2567" s="6"/>
      <c r="BU2567" s="6"/>
      <c r="BV2567" s="6"/>
      <c r="BW2567" s="6"/>
      <c r="BX2567" s="6"/>
      <c r="BY2567" s="6"/>
      <c r="BZ2567" s="6"/>
    </row>
    <row r="2568" spans="63:78" ht="18.75" customHeight="1">
      <c r="BK2568" s="1"/>
      <c r="BO2568" s="6"/>
      <c r="BP2568" s="6"/>
      <c r="BQ2568" s="6"/>
      <c r="BR2568" s="6"/>
      <c r="BS2568" s="6"/>
      <c r="BT2568" s="6"/>
      <c r="BU2568" s="6"/>
      <c r="BV2568" s="6"/>
      <c r="BW2568" s="6"/>
      <c r="BX2568" s="6"/>
      <c r="BY2568" s="6"/>
      <c r="BZ2568" s="6"/>
    </row>
    <row r="2569" spans="63:78" ht="18.75" customHeight="1">
      <c r="BK2569" s="1"/>
      <c r="BO2569" s="6"/>
      <c r="BP2569" s="6"/>
      <c r="BQ2569" s="6"/>
      <c r="BR2569" s="6"/>
      <c r="BS2569" s="6"/>
      <c r="BT2569" s="6"/>
      <c r="BU2569" s="6"/>
      <c r="BV2569" s="6"/>
      <c r="BW2569" s="6"/>
      <c r="BX2569" s="6"/>
      <c r="BY2569" s="6"/>
      <c r="BZ2569" s="6"/>
    </row>
    <row r="2570" spans="63:78" ht="18.75" customHeight="1">
      <c r="BK2570" s="1"/>
      <c r="BO2570" s="6"/>
      <c r="BP2570" s="6"/>
      <c r="BQ2570" s="6"/>
      <c r="BR2570" s="6"/>
      <c r="BS2570" s="6"/>
      <c r="BT2570" s="6"/>
      <c r="BU2570" s="6"/>
      <c r="BV2570" s="6"/>
      <c r="BW2570" s="6"/>
      <c r="BX2570" s="6"/>
      <c r="BY2570" s="6"/>
      <c r="BZ2570" s="6"/>
    </row>
    <row r="2571" spans="63:78" ht="18.75" customHeight="1">
      <c r="BK2571" s="1"/>
      <c r="BO2571" s="6"/>
      <c r="BP2571" s="6"/>
      <c r="BQ2571" s="6"/>
      <c r="BR2571" s="6"/>
      <c r="BS2571" s="6"/>
      <c r="BT2571" s="6"/>
      <c r="BU2571" s="6"/>
      <c r="BV2571" s="6"/>
      <c r="BW2571" s="6"/>
      <c r="BX2571" s="6"/>
      <c r="BY2571" s="6"/>
      <c r="BZ2571" s="6"/>
    </row>
    <row r="2572" spans="63:78" ht="18.75" customHeight="1">
      <c r="BK2572" s="1"/>
      <c r="BO2572" s="6"/>
      <c r="BP2572" s="6"/>
      <c r="BQ2572" s="6"/>
      <c r="BR2572" s="6"/>
      <c r="BS2572" s="6"/>
      <c r="BT2572" s="6"/>
      <c r="BU2572" s="6"/>
      <c r="BV2572" s="6"/>
      <c r="BW2572" s="6"/>
      <c r="BX2572" s="6"/>
      <c r="BY2572" s="6"/>
      <c r="BZ2572" s="6"/>
    </row>
    <row r="2573" spans="63:78" ht="18.75" customHeight="1">
      <c r="BK2573" s="1"/>
      <c r="BO2573" s="6"/>
      <c r="BP2573" s="6"/>
      <c r="BQ2573" s="6"/>
      <c r="BR2573" s="6"/>
      <c r="BS2573" s="6"/>
      <c r="BT2573" s="6"/>
      <c r="BU2573" s="6"/>
      <c r="BV2573" s="6"/>
      <c r="BW2573" s="6"/>
      <c r="BX2573" s="6"/>
      <c r="BY2573" s="6"/>
      <c r="BZ2573" s="6"/>
    </row>
    <row r="2574" spans="63:78" ht="18.75" customHeight="1">
      <c r="BK2574" s="1"/>
      <c r="BO2574" s="6"/>
      <c r="BP2574" s="6"/>
      <c r="BQ2574" s="6"/>
      <c r="BR2574" s="6"/>
      <c r="BS2574" s="6"/>
      <c r="BT2574" s="6"/>
      <c r="BU2574" s="6"/>
      <c r="BV2574" s="6"/>
      <c r="BW2574" s="6"/>
      <c r="BX2574" s="6"/>
      <c r="BY2574" s="6"/>
      <c r="BZ2574" s="6"/>
    </row>
    <row r="2575" spans="63:78" ht="18.75" customHeight="1">
      <c r="BK2575" s="1"/>
      <c r="BO2575" s="6"/>
      <c r="BP2575" s="6"/>
      <c r="BQ2575" s="6"/>
      <c r="BR2575" s="6"/>
      <c r="BS2575" s="6"/>
      <c r="BT2575" s="6"/>
      <c r="BU2575" s="6"/>
      <c r="BV2575" s="6"/>
      <c r="BW2575" s="6"/>
      <c r="BX2575" s="6"/>
      <c r="BY2575" s="6"/>
      <c r="BZ2575" s="6"/>
    </row>
    <row r="2576" spans="63:78" ht="18.75" customHeight="1">
      <c r="BK2576" s="1"/>
      <c r="BO2576" s="6"/>
      <c r="BP2576" s="6"/>
      <c r="BQ2576" s="6"/>
      <c r="BR2576" s="6"/>
      <c r="BS2576" s="6"/>
      <c r="BT2576" s="6"/>
      <c r="BU2576" s="6"/>
      <c r="BV2576" s="6"/>
      <c r="BW2576" s="6"/>
      <c r="BX2576" s="6"/>
      <c r="BY2576" s="6"/>
      <c r="BZ2576" s="6"/>
    </row>
    <row r="2577" spans="63:78" ht="18.75" customHeight="1">
      <c r="BK2577" s="1"/>
      <c r="BO2577" s="6"/>
      <c r="BP2577" s="6"/>
      <c r="BQ2577" s="6"/>
      <c r="BR2577" s="6"/>
      <c r="BS2577" s="6"/>
      <c r="BT2577" s="6"/>
      <c r="BU2577" s="6"/>
      <c r="BV2577" s="6"/>
      <c r="BW2577" s="6"/>
      <c r="BX2577" s="6"/>
      <c r="BY2577" s="6"/>
      <c r="BZ2577" s="6"/>
    </row>
    <row r="2578" spans="63:78" ht="18.75" customHeight="1">
      <c r="BK2578" s="1"/>
      <c r="BO2578" s="6"/>
      <c r="BP2578" s="6"/>
      <c r="BQ2578" s="6"/>
      <c r="BR2578" s="6"/>
      <c r="BS2578" s="6"/>
      <c r="BT2578" s="6"/>
      <c r="BU2578" s="6"/>
      <c r="BV2578" s="6"/>
      <c r="BW2578" s="6"/>
      <c r="BX2578" s="6"/>
      <c r="BY2578" s="6"/>
      <c r="BZ2578" s="6"/>
    </row>
    <row r="2579" spans="63:78" ht="18.75" customHeight="1">
      <c r="BK2579" s="1"/>
      <c r="BO2579" s="6"/>
      <c r="BP2579" s="6"/>
      <c r="BQ2579" s="6"/>
      <c r="BR2579" s="6"/>
      <c r="BS2579" s="6"/>
      <c r="BT2579" s="6"/>
      <c r="BU2579" s="6"/>
      <c r="BV2579" s="6"/>
      <c r="BW2579" s="6"/>
      <c r="BX2579" s="6"/>
      <c r="BY2579" s="6"/>
      <c r="BZ2579" s="6"/>
    </row>
    <row r="2580" spans="63:78" ht="18.75" customHeight="1">
      <c r="BK2580" s="1"/>
      <c r="BO2580" s="6"/>
      <c r="BP2580" s="6"/>
      <c r="BQ2580" s="6"/>
      <c r="BR2580" s="6"/>
      <c r="BS2580" s="6"/>
      <c r="BT2580" s="6"/>
      <c r="BU2580" s="6"/>
      <c r="BV2580" s="6"/>
      <c r="BW2580" s="6"/>
      <c r="BX2580" s="6"/>
      <c r="BY2580" s="6"/>
      <c r="BZ2580" s="6"/>
    </row>
    <row r="2581" spans="63:78" ht="18.75" customHeight="1">
      <c r="BK2581" s="1"/>
      <c r="BO2581" s="6"/>
      <c r="BP2581" s="6"/>
      <c r="BQ2581" s="6"/>
      <c r="BR2581" s="6"/>
      <c r="BS2581" s="6"/>
      <c r="BT2581" s="6"/>
      <c r="BU2581" s="6"/>
      <c r="BV2581" s="6"/>
      <c r="BW2581" s="6"/>
      <c r="BX2581" s="6"/>
      <c r="BY2581" s="6"/>
      <c r="BZ2581" s="6"/>
    </row>
    <row r="2582" spans="63:78" ht="18.75" customHeight="1">
      <c r="BK2582" s="1"/>
      <c r="BO2582" s="6"/>
      <c r="BP2582" s="6"/>
      <c r="BQ2582" s="6"/>
      <c r="BR2582" s="6"/>
      <c r="BS2582" s="6"/>
      <c r="BT2582" s="6"/>
      <c r="BU2582" s="6"/>
      <c r="BV2582" s="6"/>
      <c r="BW2582" s="6"/>
      <c r="BX2582" s="6"/>
      <c r="BY2582" s="6"/>
      <c r="BZ2582" s="6"/>
    </row>
    <row r="2583" spans="63:78" ht="18.75" customHeight="1">
      <c r="BK2583" s="1"/>
      <c r="BO2583" s="6"/>
      <c r="BP2583" s="6"/>
      <c r="BQ2583" s="6"/>
      <c r="BR2583" s="6"/>
      <c r="BS2583" s="6"/>
      <c r="BT2583" s="6"/>
      <c r="BU2583" s="6"/>
      <c r="BV2583" s="6"/>
      <c r="BW2583" s="6"/>
      <c r="BX2583" s="6"/>
      <c r="BY2583" s="6"/>
      <c r="BZ2583" s="6"/>
    </row>
    <row r="2584" spans="63:78" ht="18.75" customHeight="1">
      <c r="BK2584" s="1"/>
      <c r="BO2584" s="6"/>
      <c r="BP2584" s="6"/>
      <c r="BQ2584" s="6"/>
      <c r="BR2584" s="6"/>
      <c r="BS2584" s="6"/>
      <c r="BT2584" s="6"/>
      <c r="BU2584" s="6"/>
      <c r="BV2584" s="6"/>
      <c r="BW2584" s="6"/>
      <c r="BX2584" s="6"/>
      <c r="BY2584" s="6"/>
      <c r="BZ2584" s="6"/>
    </row>
    <row r="2585" spans="63:78" ht="18.75" customHeight="1">
      <c r="BK2585" s="1"/>
      <c r="BO2585" s="6"/>
      <c r="BP2585" s="6"/>
      <c r="BQ2585" s="6"/>
      <c r="BR2585" s="6"/>
      <c r="BS2585" s="6"/>
      <c r="BT2585" s="6"/>
      <c r="BU2585" s="6"/>
      <c r="BV2585" s="6"/>
      <c r="BW2585" s="6"/>
      <c r="BX2585" s="6"/>
      <c r="BY2585" s="6"/>
      <c r="BZ2585" s="6"/>
    </row>
    <row r="2586" spans="63:78" ht="18.75" customHeight="1">
      <c r="BK2586" s="1"/>
      <c r="BO2586" s="6"/>
      <c r="BP2586" s="6"/>
      <c r="BQ2586" s="6"/>
      <c r="BR2586" s="6"/>
      <c r="BS2586" s="6"/>
      <c r="BT2586" s="6"/>
      <c r="BU2586" s="6"/>
      <c r="BV2586" s="6"/>
      <c r="BW2586" s="6"/>
      <c r="BX2586" s="6"/>
      <c r="BY2586" s="6"/>
      <c r="BZ2586" s="6"/>
    </row>
    <row r="2587" spans="63:78" ht="18.75" customHeight="1">
      <c r="BK2587" s="1"/>
      <c r="BO2587" s="6"/>
      <c r="BP2587" s="6"/>
      <c r="BQ2587" s="6"/>
      <c r="BR2587" s="6"/>
      <c r="BS2587" s="6"/>
      <c r="BT2587" s="6"/>
      <c r="BU2587" s="6"/>
      <c r="BV2587" s="6"/>
      <c r="BW2587" s="6"/>
      <c r="BX2587" s="6"/>
      <c r="BY2587" s="6"/>
      <c r="BZ2587" s="6"/>
    </row>
    <row r="2588" spans="63:78" ht="18.75" customHeight="1">
      <c r="BK2588" s="1"/>
      <c r="BO2588" s="6"/>
      <c r="BP2588" s="6"/>
      <c r="BQ2588" s="6"/>
      <c r="BR2588" s="6"/>
      <c r="BS2588" s="6"/>
      <c r="BT2588" s="6"/>
      <c r="BU2588" s="6"/>
      <c r="BV2588" s="6"/>
      <c r="BW2588" s="6"/>
      <c r="BX2588" s="6"/>
      <c r="BY2588" s="6"/>
      <c r="BZ2588" s="6"/>
    </row>
    <row r="2589" spans="63:78" ht="18.75" customHeight="1">
      <c r="BK2589" s="1"/>
      <c r="BO2589" s="6"/>
      <c r="BP2589" s="6"/>
      <c r="BQ2589" s="6"/>
      <c r="BR2589" s="6"/>
      <c r="BS2589" s="6"/>
      <c r="BT2589" s="6"/>
      <c r="BU2589" s="6"/>
      <c r="BV2589" s="6"/>
      <c r="BW2589" s="6"/>
      <c r="BX2589" s="6"/>
      <c r="BY2589" s="6"/>
      <c r="BZ2589" s="6"/>
    </row>
    <row r="2590" spans="63:78" ht="18.75" customHeight="1">
      <c r="BK2590" s="1"/>
      <c r="BO2590" s="6"/>
      <c r="BP2590" s="6"/>
      <c r="BQ2590" s="6"/>
      <c r="BR2590" s="6"/>
      <c r="BS2590" s="6"/>
      <c r="BT2590" s="6"/>
      <c r="BU2590" s="6"/>
      <c r="BV2590" s="6"/>
      <c r="BW2590" s="6"/>
      <c r="BX2590" s="6"/>
      <c r="BY2590" s="6"/>
      <c r="BZ2590" s="6"/>
    </row>
    <row r="2591" spans="63:78" ht="18.75" customHeight="1">
      <c r="BK2591" s="1"/>
      <c r="BO2591" s="6"/>
      <c r="BP2591" s="6"/>
      <c r="BQ2591" s="6"/>
      <c r="BR2591" s="6"/>
      <c r="BS2591" s="6"/>
      <c r="BT2591" s="6"/>
      <c r="BU2591" s="6"/>
      <c r="BV2591" s="6"/>
      <c r="BW2591" s="6"/>
      <c r="BX2591" s="6"/>
      <c r="BY2591" s="6"/>
      <c r="BZ2591" s="6"/>
    </row>
    <row r="2592" spans="63:78" ht="18.75" customHeight="1">
      <c r="BK2592" s="1"/>
      <c r="BO2592" s="6"/>
      <c r="BP2592" s="6"/>
      <c r="BQ2592" s="6"/>
      <c r="BR2592" s="6"/>
      <c r="BS2592" s="6"/>
      <c r="BT2592" s="6"/>
      <c r="BU2592" s="6"/>
      <c r="BV2592" s="6"/>
      <c r="BW2592" s="6"/>
      <c r="BX2592" s="6"/>
      <c r="BY2592" s="6"/>
      <c r="BZ2592" s="6"/>
    </row>
    <row r="2593" spans="63:78" ht="18.75" customHeight="1">
      <c r="BK2593" s="1"/>
      <c r="BO2593" s="6"/>
      <c r="BP2593" s="6"/>
      <c r="BQ2593" s="6"/>
      <c r="BR2593" s="6"/>
      <c r="BS2593" s="6"/>
      <c r="BT2593" s="6"/>
      <c r="BU2593" s="6"/>
      <c r="BV2593" s="6"/>
      <c r="BW2593" s="6"/>
      <c r="BX2593" s="6"/>
      <c r="BY2593" s="6"/>
      <c r="BZ2593" s="6"/>
    </row>
    <row r="2594" spans="63:78" ht="18.75" customHeight="1">
      <c r="BK2594" s="1"/>
      <c r="BO2594" s="6"/>
      <c r="BP2594" s="6"/>
      <c r="BQ2594" s="6"/>
      <c r="BR2594" s="6"/>
      <c r="BS2594" s="6"/>
      <c r="BT2594" s="6"/>
      <c r="BU2594" s="6"/>
      <c r="BV2594" s="6"/>
      <c r="BW2594" s="6"/>
      <c r="BX2594" s="6"/>
      <c r="BY2594" s="6"/>
      <c r="BZ2594" s="6"/>
    </row>
    <row r="2595" spans="63:78" ht="18.75" customHeight="1">
      <c r="BK2595" s="1"/>
      <c r="BO2595" s="6"/>
      <c r="BP2595" s="6"/>
      <c r="BQ2595" s="6"/>
      <c r="BR2595" s="6"/>
      <c r="BS2595" s="6"/>
      <c r="BT2595" s="6"/>
      <c r="BU2595" s="6"/>
      <c r="BV2595" s="6"/>
      <c r="BW2595" s="6"/>
      <c r="BX2595" s="6"/>
      <c r="BY2595" s="6"/>
      <c r="BZ2595" s="6"/>
    </row>
    <row r="2596" spans="63:78" ht="18.75" customHeight="1">
      <c r="BK2596" s="1"/>
      <c r="BO2596" s="6"/>
      <c r="BP2596" s="6"/>
      <c r="BQ2596" s="6"/>
      <c r="BR2596" s="6"/>
      <c r="BS2596" s="6"/>
      <c r="BT2596" s="6"/>
      <c r="BU2596" s="6"/>
      <c r="BV2596" s="6"/>
      <c r="BW2596" s="6"/>
      <c r="BX2596" s="6"/>
      <c r="BY2596" s="6"/>
      <c r="BZ2596" s="6"/>
    </row>
    <row r="2597" spans="63:78" ht="18.75" customHeight="1">
      <c r="BK2597" s="1"/>
      <c r="BO2597" s="6"/>
      <c r="BP2597" s="6"/>
      <c r="BQ2597" s="6"/>
      <c r="BR2597" s="6"/>
      <c r="BS2597" s="6"/>
      <c r="BT2597" s="6"/>
      <c r="BU2597" s="6"/>
      <c r="BV2597" s="6"/>
      <c r="BW2597" s="6"/>
      <c r="BX2597" s="6"/>
      <c r="BY2597" s="6"/>
      <c r="BZ2597" s="6"/>
    </row>
    <row r="2598" spans="63:78" ht="18.75" customHeight="1">
      <c r="BK2598" s="1"/>
      <c r="BO2598" s="6"/>
      <c r="BP2598" s="6"/>
      <c r="BQ2598" s="6"/>
      <c r="BR2598" s="6"/>
      <c r="BS2598" s="6"/>
      <c r="BT2598" s="6"/>
      <c r="BU2598" s="6"/>
      <c r="BV2598" s="6"/>
      <c r="BW2598" s="6"/>
      <c r="BX2598" s="6"/>
      <c r="BY2598" s="6"/>
      <c r="BZ2598" s="6"/>
    </row>
    <row r="2599" spans="63:78" ht="18.75" customHeight="1">
      <c r="BK2599" s="1"/>
      <c r="BO2599" s="6"/>
      <c r="BP2599" s="6"/>
      <c r="BQ2599" s="6"/>
      <c r="BR2599" s="6"/>
      <c r="BS2599" s="6"/>
      <c r="BT2599" s="6"/>
      <c r="BU2599" s="6"/>
      <c r="BV2599" s="6"/>
      <c r="BW2599" s="6"/>
      <c r="BX2599" s="6"/>
      <c r="BY2599" s="6"/>
      <c r="BZ2599" s="6"/>
    </row>
    <row r="2600" spans="63:78" ht="18.75" customHeight="1">
      <c r="BK2600" s="1"/>
      <c r="BO2600" s="6"/>
      <c r="BP2600" s="6"/>
      <c r="BQ2600" s="6"/>
      <c r="BR2600" s="6"/>
      <c r="BS2600" s="6"/>
      <c r="BT2600" s="6"/>
      <c r="BU2600" s="6"/>
      <c r="BV2600" s="6"/>
      <c r="BW2600" s="6"/>
      <c r="BX2600" s="6"/>
      <c r="BY2600" s="6"/>
      <c r="BZ2600" s="6"/>
    </row>
    <row r="2601" spans="63:78" ht="18.75" customHeight="1">
      <c r="BK2601" s="1"/>
      <c r="BO2601" s="6"/>
      <c r="BP2601" s="6"/>
      <c r="BQ2601" s="6"/>
      <c r="BR2601" s="6"/>
      <c r="BS2601" s="6"/>
      <c r="BT2601" s="6"/>
      <c r="BU2601" s="6"/>
      <c r="BV2601" s="6"/>
      <c r="BW2601" s="6"/>
      <c r="BX2601" s="6"/>
      <c r="BY2601" s="6"/>
      <c r="BZ2601" s="6"/>
    </row>
    <row r="2602" spans="63:78" ht="18.75" customHeight="1">
      <c r="BK2602" s="1"/>
      <c r="BO2602" s="6"/>
      <c r="BP2602" s="6"/>
      <c r="BQ2602" s="6"/>
      <c r="BR2602" s="6"/>
      <c r="BS2602" s="6"/>
      <c r="BT2602" s="6"/>
      <c r="BU2602" s="6"/>
      <c r="BV2602" s="6"/>
      <c r="BW2602" s="6"/>
      <c r="BX2602" s="6"/>
      <c r="BY2602" s="6"/>
      <c r="BZ2602" s="6"/>
    </row>
    <row r="2603" spans="63:78" ht="18.75" customHeight="1">
      <c r="BK2603" s="1"/>
      <c r="BO2603" s="6"/>
      <c r="BP2603" s="6"/>
      <c r="BQ2603" s="6"/>
      <c r="BR2603" s="6"/>
      <c r="BS2603" s="6"/>
      <c r="BT2603" s="6"/>
      <c r="BU2603" s="6"/>
      <c r="BV2603" s="6"/>
      <c r="BW2603" s="6"/>
      <c r="BX2603" s="6"/>
      <c r="BY2603" s="6"/>
      <c r="BZ2603" s="6"/>
    </row>
    <row r="2604" spans="63:78" ht="18.75" customHeight="1">
      <c r="BK2604" s="1"/>
      <c r="BO2604" s="6"/>
      <c r="BP2604" s="6"/>
      <c r="BQ2604" s="6"/>
      <c r="BR2604" s="6"/>
      <c r="BS2604" s="6"/>
      <c r="BT2604" s="6"/>
      <c r="BU2604" s="6"/>
      <c r="BV2604" s="6"/>
      <c r="BW2604" s="6"/>
      <c r="BX2604" s="6"/>
      <c r="BY2604" s="6"/>
      <c r="BZ2604" s="6"/>
    </row>
    <row r="2605" spans="63:78" ht="18.75" customHeight="1">
      <c r="BK2605" s="1"/>
      <c r="BO2605" s="6"/>
      <c r="BP2605" s="6"/>
      <c r="BQ2605" s="6"/>
      <c r="BR2605" s="6"/>
      <c r="BS2605" s="6"/>
      <c r="BT2605" s="6"/>
      <c r="BU2605" s="6"/>
      <c r="BV2605" s="6"/>
      <c r="BW2605" s="6"/>
      <c r="BX2605" s="6"/>
      <c r="BY2605" s="6"/>
      <c r="BZ2605" s="6"/>
    </row>
    <row r="2606" spans="63:78" ht="18.75" customHeight="1">
      <c r="BK2606" s="1"/>
      <c r="BO2606" s="6"/>
      <c r="BP2606" s="6"/>
      <c r="BQ2606" s="6"/>
      <c r="BR2606" s="6"/>
      <c r="BS2606" s="6"/>
      <c r="BT2606" s="6"/>
      <c r="BU2606" s="6"/>
      <c r="BV2606" s="6"/>
      <c r="BW2606" s="6"/>
      <c r="BX2606" s="6"/>
      <c r="BY2606" s="6"/>
      <c r="BZ2606" s="6"/>
    </row>
    <row r="2607" spans="63:78" ht="18.75" customHeight="1">
      <c r="BK2607" s="1"/>
      <c r="BO2607" s="6"/>
      <c r="BP2607" s="6"/>
      <c r="BQ2607" s="6"/>
      <c r="BR2607" s="6"/>
      <c r="BS2607" s="6"/>
      <c r="BT2607" s="6"/>
      <c r="BU2607" s="6"/>
      <c r="BV2607" s="6"/>
      <c r="BW2607" s="6"/>
      <c r="BX2607" s="6"/>
      <c r="BY2607" s="6"/>
      <c r="BZ2607" s="6"/>
    </row>
    <row r="2608" spans="63:78" ht="18.75" customHeight="1">
      <c r="BK2608" s="1"/>
      <c r="BO2608" s="6"/>
      <c r="BP2608" s="6"/>
      <c r="BQ2608" s="6"/>
      <c r="BR2608" s="6"/>
      <c r="BS2608" s="6"/>
      <c r="BT2608" s="6"/>
      <c r="BU2608" s="6"/>
      <c r="BV2608" s="6"/>
      <c r="BW2608" s="6"/>
      <c r="BX2608" s="6"/>
      <c r="BY2608" s="6"/>
      <c r="BZ2608" s="6"/>
    </row>
    <row r="2609" spans="63:78" ht="18.75" customHeight="1">
      <c r="BK2609" s="1"/>
      <c r="BO2609" s="6"/>
      <c r="BP2609" s="6"/>
      <c r="BQ2609" s="6"/>
      <c r="BR2609" s="6"/>
      <c r="BS2609" s="6"/>
      <c r="BT2609" s="6"/>
      <c r="BU2609" s="6"/>
      <c r="BV2609" s="6"/>
      <c r="BW2609" s="6"/>
      <c r="BX2609" s="6"/>
      <c r="BY2609" s="6"/>
      <c r="BZ2609" s="6"/>
    </row>
    <row r="2610" spans="63:78" ht="18.75" customHeight="1">
      <c r="BK2610" s="1"/>
      <c r="BO2610" s="6"/>
      <c r="BP2610" s="6"/>
      <c r="BQ2610" s="6"/>
      <c r="BR2610" s="6"/>
      <c r="BS2610" s="6"/>
      <c r="BT2610" s="6"/>
      <c r="BU2610" s="6"/>
      <c r="BV2610" s="6"/>
      <c r="BW2610" s="6"/>
      <c r="BX2610" s="6"/>
      <c r="BY2610" s="6"/>
      <c r="BZ2610" s="6"/>
    </row>
    <row r="2611" spans="63:78" ht="18.75" customHeight="1">
      <c r="BK2611" s="1"/>
      <c r="BO2611" s="6"/>
      <c r="BP2611" s="6"/>
      <c r="BQ2611" s="6"/>
      <c r="BR2611" s="6"/>
      <c r="BS2611" s="6"/>
      <c r="BT2611" s="6"/>
      <c r="BU2611" s="6"/>
      <c r="BV2611" s="6"/>
      <c r="BW2611" s="6"/>
      <c r="BX2611" s="6"/>
      <c r="BY2611" s="6"/>
      <c r="BZ2611" s="6"/>
    </row>
    <row r="2612" spans="63:78" ht="18.75" customHeight="1">
      <c r="BK2612" s="1"/>
      <c r="BO2612" s="6"/>
      <c r="BP2612" s="6"/>
      <c r="BQ2612" s="6"/>
      <c r="BR2612" s="6"/>
      <c r="BS2612" s="6"/>
      <c r="BT2612" s="6"/>
      <c r="BU2612" s="6"/>
      <c r="BV2612" s="6"/>
      <c r="BW2612" s="6"/>
      <c r="BX2612" s="6"/>
      <c r="BY2612" s="6"/>
      <c r="BZ2612" s="6"/>
    </row>
    <row r="2613" spans="63:78" ht="18.75" customHeight="1">
      <c r="BK2613" s="1"/>
      <c r="BO2613" s="6"/>
      <c r="BP2613" s="6"/>
      <c r="BQ2613" s="6"/>
      <c r="BR2613" s="6"/>
      <c r="BS2613" s="6"/>
      <c r="BT2613" s="6"/>
      <c r="BU2613" s="6"/>
      <c r="BV2613" s="6"/>
      <c r="BW2613" s="6"/>
      <c r="BX2613" s="6"/>
      <c r="BY2613" s="6"/>
      <c r="BZ2613" s="6"/>
    </row>
    <row r="2614" spans="63:78" ht="18.75" customHeight="1">
      <c r="BK2614" s="1"/>
      <c r="BO2614" s="6"/>
      <c r="BP2614" s="6"/>
      <c r="BQ2614" s="6"/>
      <c r="BR2614" s="6"/>
      <c r="BS2614" s="6"/>
      <c r="BT2614" s="6"/>
      <c r="BU2614" s="6"/>
      <c r="BV2614" s="6"/>
      <c r="BW2614" s="6"/>
      <c r="BX2614" s="6"/>
      <c r="BY2614" s="6"/>
      <c r="BZ2614" s="6"/>
    </row>
    <row r="2615" spans="63:78" ht="18.75" customHeight="1">
      <c r="BK2615" s="1"/>
      <c r="BO2615" s="6"/>
      <c r="BP2615" s="6"/>
      <c r="BQ2615" s="6"/>
      <c r="BR2615" s="6"/>
      <c r="BS2615" s="6"/>
      <c r="BT2615" s="6"/>
      <c r="BU2615" s="6"/>
      <c r="BV2615" s="6"/>
      <c r="BW2615" s="6"/>
      <c r="BX2615" s="6"/>
      <c r="BY2615" s="6"/>
      <c r="BZ2615" s="6"/>
    </row>
    <row r="2616" spans="63:78" ht="18.75" customHeight="1">
      <c r="BK2616" s="1"/>
      <c r="BO2616" s="6"/>
      <c r="BP2616" s="6"/>
      <c r="BQ2616" s="6"/>
      <c r="BR2616" s="6"/>
      <c r="BS2616" s="6"/>
      <c r="BT2616" s="6"/>
      <c r="BU2616" s="6"/>
      <c r="BV2616" s="6"/>
      <c r="BW2616" s="6"/>
      <c r="BX2616" s="6"/>
      <c r="BY2616" s="6"/>
      <c r="BZ2616" s="6"/>
    </row>
    <row r="2617" spans="63:78" ht="18.75" customHeight="1">
      <c r="BK2617" s="1"/>
      <c r="BO2617" s="6"/>
      <c r="BP2617" s="6"/>
      <c r="BQ2617" s="6"/>
      <c r="BR2617" s="6"/>
      <c r="BS2617" s="6"/>
      <c r="BT2617" s="6"/>
      <c r="BU2617" s="6"/>
      <c r="BV2617" s="6"/>
      <c r="BW2617" s="6"/>
      <c r="BX2617" s="6"/>
      <c r="BY2617" s="6"/>
      <c r="BZ2617" s="6"/>
    </row>
    <row r="2618" spans="63:78" ht="18.75" customHeight="1">
      <c r="BK2618" s="1"/>
      <c r="BO2618" s="6"/>
      <c r="BP2618" s="6"/>
      <c r="BQ2618" s="6"/>
      <c r="BR2618" s="6"/>
      <c r="BS2618" s="6"/>
      <c r="BT2618" s="6"/>
      <c r="BU2618" s="6"/>
      <c r="BV2618" s="6"/>
      <c r="BW2618" s="6"/>
      <c r="BX2618" s="6"/>
      <c r="BY2618" s="6"/>
      <c r="BZ2618" s="6"/>
    </row>
    <row r="2619" spans="63:78" ht="18.75" customHeight="1">
      <c r="BK2619" s="1"/>
      <c r="BO2619" s="6"/>
      <c r="BP2619" s="6"/>
      <c r="BQ2619" s="6"/>
      <c r="BR2619" s="6"/>
      <c r="BS2619" s="6"/>
      <c r="BT2619" s="6"/>
      <c r="BU2619" s="6"/>
      <c r="BV2619" s="6"/>
      <c r="BW2619" s="6"/>
      <c r="BX2619" s="6"/>
      <c r="BY2619" s="6"/>
      <c r="BZ2619" s="6"/>
    </row>
    <row r="2620" spans="63:78" ht="18.75" customHeight="1">
      <c r="BK2620" s="1"/>
      <c r="BO2620" s="6"/>
      <c r="BP2620" s="6"/>
      <c r="BQ2620" s="6"/>
      <c r="BR2620" s="6"/>
      <c r="BS2620" s="6"/>
      <c r="BT2620" s="6"/>
      <c r="BU2620" s="6"/>
      <c r="BV2620" s="6"/>
      <c r="BW2620" s="6"/>
      <c r="BX2620" s="6"/>
      <c r="BY2620" s="6"/>
      <c r="BZ2620" s="6"/>
    </row>
    <row r="2621" spans="63:78" ht="18.75" customHeight="1">
      <c r="BK2621" s="1"/>
      <c r="BO2621" s="6"/>
      <c r="BP2621" s="6"/>
      <c r="BQ2621" s="6"/>
      <c r="BR2621" s="6"/>
      <c r="BS2621" s="6"/>
      <c r="BT2621" s="6"/>
      <c r="BU2621" s="6"/>
      <c r="BV2621" s="6"/>
      <c r="BW2621" s="6"/>
      <c r="BX2621" s="6"/>
      <c r="BY2621" s="6"/>
      <c r="BZ2621" s="6"/>
    </row>
    <row r="2622" spans="63:78" ht="18.75" customHeight="1">
      <c r="BK2622" s="1"/>
      <c r="BO2622" s="6"/>
      <c r="BP2622" s="6"/>
      <c r="BQ2622" s="6"/>
      <c r="BR2622" s="6"/>
      <c r="BS2622" s="6"/>
      <c r="BT2622" s="6"/>
      <c r="BU2622" s="6"/>
      <c r="BV2622" s="6"/>
      <c r="BW2622" s="6"/>
      <c r="BX2622" s="6"/>
      <c r="BY2622" s="6"/>
      <c r="BZ2622" s="6"/>
    </row>
    <row r="2623" spans="63:78" ht="18.75" customHeight="1">
      <c r="BK2623" s="1"/>
      <c r="BO2623" s="6"/>
      <c r="BP2623" s="6"/>
      <c r="BQ2623" s="6"/>
      <c r="BR2623" s="6"/>
      <c r="BS2623" s="6"/>
      <c r="BT2623" s="6"/>
      <c r="BU2623" s="6"/>
      <c r="BV2623" s="6"/>
      <c r="BW2623" s="6"/>
      <c r="BX2623" s="6"/>
      <c r="BY2623" s="6"/>
      <c r="BZ2623" s="6"/>
    </row>
    <row r="2624" spans="63:78" ht="18.75" customHeight="1">
      <c r="BK2624" s="1"/>
      <c r="BO2624" s="6"/>
      <c r="BP2624" s="6"/>
      <c r="BQ2624" s="6"/>
      <c r="BR2624" s="6"/>
      <c r="BS2624" s="6"/>
      <c r="BT2624" s="6"/>
      <c r="BU2624" s="6"/>
      <c r="BV2624" s="6"/>
      <c r="BW2624" s="6"/>
      <c r="BX2624" s="6"/>
      <c r="BY2624" s="6"/>
      <c r="BZ2624" s="6"/>
    </row>
    <row r="2625" spans="63:78" ht="18.75" customHeight="1">
      <c r="BK2625" s="1"/>
      <c r="BO2625" s="6"/>
      <c r="BP2625" s="6"/>
      <c r="BQ2625" s="6"/>
      <c r="BR2625" s="6"/>
      <c r="BS2625" s="6"/>
      <c r="BT2625" s="6"/>
      <c r="BU2625" s="6"/>
      <c r="BV2625" s="6"/>
      <c r="BW2625" s="6"/>
      <c r="BX2625" s="6"/>
      <c r="BY2625" s="6"/>
      <c r="BZ2625" s="6"/>
    </row>
    <row r="2626" spans="63:78" ht="18.75" customHeight="1">
      <c r="BK2626" s="1"/>
      <c r="BO2626" s="6"/>
      <c r="BP2626" s="6"/>
      <c r="BQ2626" s="6"/>
      <c r="BR2626" s="6"/>
      <c r="BS2626" s="6"/>
      <c r="BT2626" s="6"/>
      <c r="BU2626" s="6"/>
      <c r="BV2626" s="6"/>
      <c r="BW2626" s="6"/>
      <c r="BX2626" s="6"/>
      <c r="BY2626" s="6"/>
      <c r="BZ2626" s="6"/>
    </row>
    <row r="2627" spans="63:78" ht="18.75" customHeight="1">
      <c r="BK2627" s="1"/>
      <c r="BO2627" s="6"/>
      <c r="BP2627" s="6"/>
      <c r="BQ2627" s="6"/>
      <c r="BR2627" s="6"/>
      <c r="BS2627" s="6"/>
      <c r="BT2627" s="6"/>
      <c r="BU2627" s="6"/>
      <c r="BV2627" s="6"/>
      <c r="BW2627" s="6"/>
      <c r="BX2627" s="6"/>
      <c r="BY2627" s="6"/>
      <c r="BZ2627" s="6"/>
    </row>
    <row r="2628" spans="63:78" ht="18.75" customHeight="1">
      <c r="BK2628" s="1"/>
      <c r="BO2628" s="6"/>
      <c r="BP2628" s="6"/>
      <c r="BQ2628" s="6"/>
      <c r="BR2628" s="6"/>
      <c r="BS2628" s="6"/>
      <c r="BT2628" s="6"/>
      <c r="BU2628" s="6"/>
      <c r="BV2628" s="6"/>
      <c r="BW2628" s="6"/>
      <c r="BX2628" s="6"/>
      <c r="BY2628" s="6"/>
      <c r="BZ2628" s="6"/>
    </row>
    <row r="2629" spans="63:78" ht="18.75" customHeight="1">
      <c r="BK2629" s="1"/>
      <c r="BO2629" s="6"/>
      <c r="BP2629" s="6"/>
      <c r="BQ2629" s="6"/>
      <c r="BR2629" s="6"/>
      <c r="BS2629" s="6"/>
      <c r="BT2629" s="6"/>
      <c r="BU2629" s="6"/>
      <c r="BV2629" s="6"/>
      <c r="BW2629" s="6"/>
      <c r="BX2629" s="6"/>
      <c r="BY2629" s="6"/>
      <c r="BZ2629" s="6"/>
    </row>
    <row r="2630" spans="63:78" ht="18.75" customHeight="1">
      <c r="BK2630" s="1"/>
      <c r="BO2630" s="6"/>
      <c r="BP2630" s="6"/>
      <c r="BQ2630" s="6"/>
      <c r="BR2630" s="6"/>
      <c r="BS2630" s="6"/>
      <c r="BT2630" s="6"/>
      <c r="BU2630" s="6"/>
      <c r="BV2630" s="6"/>
      <c r="BW2630" s="6"/>
      <c r="BX2630" s="6"/>
      <c r="BY2630" s="6"/>
      <c r="BZ2630" s="6"/>
    </row>
    <row r="2631" spans="63:78" ht="18.75" customHeight="1">
      <c r="BK2631" s="1"/>
      <c r="BO2631" s="6"/>
      <c r="BP2631" s="6"/>
      <c r="BQ2631" s="6"/>
      <c r="BR2631" s="6"/>
      <c r="BS2631" s="6"/>
      <c r="BT2631" s="6"/>
      <c r="BU2631" s="6"/>
      <c r="BV2631" s="6"/>
      <c r="BW2631" s="6"/>
      <c r="BX2631" s="6"/>
      <c r="BY2631" s="6"/>
      <c r="BZ2631" s="6"/>
    </row>
    <row r="2632" spans="63:78" ht="18.75" customHeight="1">
      <c r="BK2632" s="1"/>
      <c r="BO2632" s="6"/>
      <c r="BP2632" s="6"/>
      <c r="BQ2632" s="6"/>
      <c r="BR2632" s="6"/>
      <c r="BS2632" s="6"/>
      <c r="BT2632" s="6"/>
      <c r="BU2632" s="6"/>
      <c r="BV2632" s="6"/>
      <c r="BW2632" s="6"/>
      <c r="BX2632" s="6"/>
      <c r="BY2632" s="6"/>
      <c r="BZ2632" s="6"/>
    </row>
    <row r="2633" spans="63:78" ht="18.75" customHeight="1">
      <c r="BK2633" s="1"/>
      <c r="BO2633" s="6"/>
      <c r="BP2633" s="6"/>
      <c r="BQ2633" s="6"/>
      <c r="BR2633" s="6"/>
      <c r="BS2633" s="6"/>
      <c r="BT2633" s="6"/>
      <c r="BU2633" s="6"/>
      <c r="BV2633" s="6"/>
      <c r="BW2633" s="6"/>
      <c r="BX2633" s="6"/>
      <c r="BY2633" s="6"/>
      <c r="BZ2633" s="6"/>
    </row>
    <row r="2634" spans="63:78" ht="18.75" customHeight="1">
      <c r="BK2634" s="1"/>
      <c r="BO2634" s="6"/>
      <c r="BP2634" s="6"/>
      <c r="BQ2634" s="6"/>
      <c r="BR2634" s="6"/>
      <c r="BS2634" s="6"/>
      <c r="BT2634" s="6"/>
      <c r="BU2634" s="6"/>
      <c r="BV2634" s="6"/>
      <c r="BW2634" s="6"/>
      <c r="BX2634" s="6"/>
      <c r="BY2634" s="6"/>
      <c r="BZ2634" s="6"/>
    </row>
    <row r="2635" spans="63:78" ht="18.75" customHeight="1">
      <c r="BK2635" s="1"/>
      <c r="BO2635" s="6"/>
      <c r="BP2635" s="6"/>
      <c r="BQ2635" s="6"/>
      <c r="BR2635" s="6"/>
      <c r="BS2635" s="6"/>
      <c r="BT2635" s="6"/>
      <c r="BU2635" s="6"/>
      <c r="BV2635" s="6"/>
      <c r="BW2635" s="6"/>
      <c r="BX2635" s="6"/>
      <c r="BY2635" s="6"/>
      <c r="BZ2635" s="6"/>
    </row>
    <row r="2636" spans="63:78" ht="18.75" customHeight="1">
      <c r="BK2636" s="1"/>
      <c r="BO2636" s="6"/>
      <c r="BP2636" s="6"/>
      <c r="BQ2636" s="6"/>
      <c r="BR2636" s="6"/>
      <c r="BS2636" s="6"/>
      <c r="BT2636" s="6"/>
      <c r="BU2636" s="6"/>
      <c r="BV2636" s="6"/>
      <c r="BW2636" s="6"/>
      <c r="BX2636" s="6"/>
      <c r="BY2636" s="6"/>
      <c r="BZ2636" s="6"/>
    </row>
    <row r="2637" spans="63:78" ht="18.75" customHeight="1">
      <c r="BK2637" s="1"/>
      <c r="BO2637" s="6"/>
      <c r="BP2637" s="6"/>
      <c r="BQ2637" s="6"/>
      <c r="BR2637" s="6"/>
      <c r="BS2637" s="6"/>
      <c r="BT2637" s="6"/>
      <c r="BU2637" s="6"/>
      <c r="BV2637" s="6"/>
      <c r="BW2637" s="6"/>
      <c r="BX2637" s="6"/>
      <c r="BY2637" s="6"/>
      <c r="BZ2637" s="6"/>
    </row>
    <row r="2638" spans="63:78" ht="18.75" customHeight="1">
      <c r="BK2638" s="1"/>
      <c r="BO2638" s="6"/>
      <c r="BP2638" s="6"/>
      <c r="BQ2638" s="6"/>
      <c r="BR2638" s="6"/>
      <c r="BS2638" s="6"/>
      <c r="BT2638" s="6"/>
      <c r="BU2638" s="6"/>
      <c r="BV2638" s="6"/>
      <c r="BW2638" s="6"/>
      <c r="BX2638" s="6"/>
      <c r="BY2638" s="6"/>
      <c r="BZ2638" s="6"/>
    </row>
    <row r="2639" spans="63:78" ht="18.75" customHeight="1">
      <c r="BK2639" s="1"/>
      <c r="BO2639" s="6"/>
      <c r="BP2639" s="6"/>
      <c r="BQ2639" s="6"/>
      <c r="BR2639" s="6"/>
      <c r="BS2639" s="6"/>
      <c r="BT2639" s="6"/>
      <c r="BU2639" s="6"/>
      <c r="BV2639" s="6"/>
      <c r="BW2639" s="6"/>
      <c r="BX2639" s="6"/>
      <c r="BY2639" s="6"/>
      <c r="BZ2639" s="6"/>
    </row>
    <row r="2640" spans="63:78" ht="18.75" customHeight="1">
      <c r="BK2640" s="1"/>
      <c r="BO2640" s="6"/>
      <c r="BP2640" s="6"/>
      <c r="BQ2640" s="6"/>
      <c r="BR2640" s="6"/>
      <c r="BS2640" s="6"/>
      <c r="BT2640" s="6"/>
      <c r="BU2640" s="6"/>
      <c r="BV2640" s="6"/>
      <c r="BW2640" s="6"/>
      <c r="BX2640" s="6"/>
      <c r="BY2640" s="6"/>
      <c r="BZ2640" s="6"/>
    </row>
    <row r="2641" spans="63:78" ht="18.75" customHeight="1">
      <c r="BK2641" s="1"/>
      <c r="BO2641" s="6"/>
      <c r="BP2641" s="6"/>
      <c r="BQ2641" s="6"/>
      <c r="BR2641" s="6"/>
      <c r="BS2641" s="6"/>
      <c r="BT2641" s="6"/>
      <c r="BU2641" s="6"/>
      <c r="BV2641" s="6"/>
      <c r="BW2641" s="6"/>
      <c r="BX2641" s="6"/>
      <c r="BY2641" s="6"/>
      <c r="BZ2641" s="6"/>
    </row>
    <row r="2642" spans="63:78" ht="18.75" customHeight="1">
      <c r="BK2642" s="1"/>
      <c r="BO2642" s="6"/>
      <c r="BP2642" s="6"/>
      <c r="BQ2642" s="6"/>
      <c r="BR2642" s="6"/>
      <c r="BS2642" s="6"/>
      <c r="BT2642" s="6"/>
      <c r="BU2642" s="6"/>
      <c r="BV2642" s="6"/>
      <c r="BW2642" s="6"/>
      <c r="BX2642" s="6"/>
      <c r="BY2642" s="6"/>
      <c r="BZ2642" s="6"/>
    </row>
    <row r="2643" spans="63:78" ht="18.75" customHeight="1">
      <c r="BK2643" s="1"/>
      <c r="BO2643" s="6"/>
      <c r="BP2643" s="6"/>
      <c r="BQ2643" s="6"/>
      <c r="BR2643" s="6"/>
      <c r="BS2643" s="6"/>
      <c r="BT2643" s="6"/>
      <c r="BU2643" s="6"/>
      <c r="BV2643" s="6"/>
      <c r="BW2643" s="6"/>
      <c r="BX2643" s="6"/>
      <c r="BY2643" s="6"/>
      <c r="BZ2643" s="6"/>
    </row>
    <row r="2644" spans="63:78" ht="18.75" customHeight="1">
      <c r="BK2644" s="1"/>
      <c r="BO2644" s="6"/>
      <c r="BP2644" s="6"/>
      <c r="BQ2644" s="6"/>
      <c r="BR2644" s="6"/>
      <c r="BS2644" s="6"/>
      <c r="BT2644" s="6"/>
      <c r="BU2644" s="6"/>
      <c r="BV2644" s="6"/>
      <c r="BW2644" s="6"/>
      <c r="BX2644" s="6"/>
      <c r="BY2644" s="6"/>
      <c r="BZ2644" s="6"/>
    </row>
    <row r="2645" spans="63:78" ht="18.75" customHeight="1">
      <c r="BK2645" s="1"/>
      <c r="BO2645" s="6"/>
      <c r="BP2645" s="6"/>
      <c r="BQ2645" s="6"/>
      <c r="BR2645" s="6"/>
      <c r="BS2645" s="6"/>
      <c r="BT2645" s="6"/>
      <c r="BU2645" s="6"/>
      <c r="BV2645" s="6"/>
      <c r="BW2645" s="6"/>
      <c r="BX2645" s="6"/>
      <c r="BY2645" s="6"/>
      <c r="BZ2645" s="6"/>
    </row>
    <row r="2646" spans="63:78" ht="18.75" customHeight="1">
      <c r="BK2646" s="1"/>
      <c r="BO2646" s="6"/>
      <c r="BP2646" s="6"/>
      <c r="BQ2646" s="6"/>
      <c r="BR2646" s="6"/>
      <c r="BS2646" s="6"/>
      <c r="BT2646" s="6"/>
      <c r="BU2646" s="6"/>
      <c r="BV2646" s="6"/>
      <c r="BW2646" s="6"/>
      <c r="BX2646" s="6"/>
      <c r="BY2646" s="6"/>
      <c r="BZ2646" s="6"/>
    </row>
    <row r="2647" spans="63:78" ht="18.75" customHeight="1">
      <c r="BK2647" s="1"/>
      <c r="BO2647" s="6"/>
      <c r="BP2647" s="6"/>
      <c r="BQ2647" s="6"/>
      <c r="BR2647" s="6"/>
      <c r="BS2647" s="6"/>
      <c r="BT2647" s="6"/>
      <c r="BU2647" s="6"/>
      <c r="BV2647" s="6"/>
      <c r="BW2647" s="6"/>
      <c r="BX2647" s="6"/>
      <c r="BY2647" s="6"/>
      <c r="BZ2647" s="6"/>
    </row>
    <row r="2648" spans="63:78" ht="18.75" customHeight="1">
      <c r="BK2648" s="1"/>
      <c r="BO2648" s="6"/>
      <c r="BP2648" s="6"/>
      <c r="BQ2648" s="6"/>
      <c r="BR2648" s="6"/>
      <c r="BS2648" s="6"/>
      <c r="BT2648" s="6"/>
      <c r="BU2648" s="6"/>
      <c r="BV2648" s="6"/>
      <c r="BW2648" s="6"/>
      <c r="BX2648" s="6"/>
      <c r="BY2648" s="6"/>
      <c r="BZ2648" s="6"/>
    </row>
    <row r="2649" spans="63:78" ht="18.75" customHeight="1">
      <c r="BK2649" s="1"/>
      <c r="BO2649" s="6"/>
      <c r="BP2649" s="6"/>
      <c r="BQ2649" s="6"/>
      <c r="BR2649" s="6"/>
      <c r="BS2649" s="6"/>
      <c r="BT2649" s="6"/>
      <c r="BU2649" s="6"/>
      <c r="BV2649" s="6"/>
      <c r="BW2649" s="6"/>
      <c r="BX2649" s="6"/>
      <c r="BY2649" s="6"/>
      <c r="BZ2649" s="6"/>
    </row>
    <row r="2650" spans="63:78" ht="18.75" customHeight="1">
      <c r="BK2650" s="1"/>
      <c r="BO2650" s="6"/>
      <c r="BP2650" s="6"/>
      <c r="BQ2650" s="6"/>
      <c r="BR2650" s="6"/>
      <c r="BS2650" s="6"/>
      <c r="BT2650" s="6"/>
      <c r="BU2650" s="6"/>
      <c r="BV2650" s="6"/>
      <c r="BW2650" s="6"/>
      <c r="BX2650" s="6"/>
      <c r="BY2650" s="6"/>
      <c r="BZ2650" s="6"/>
    </row>
    <row r="2651" spans="63:78" ht="18.75" customHeight="1">
      <c r="BK2651" s="1"/>
      <c r="BO2651" s="6"/>
      <c r="BP2651" s="6"/>
      <c r="BQ2651" s="6"/>
      <c r="BR2651" s="6"/>
      <c r="BS2651" s="6"/>
      <c r="BT2651" s="6"/>
      <c r="BU2651" s="6"/>
      <c r="BV2651" s="6"/>
      <c r="BW2651" s="6"/>
      <c r="BX2651" s="6"/>
      <c r="BY2651" s="6"/>
      <c r="BZ2651" s="6"/>
    </row>
  </sheetData>
  <sheetProtection algorithmName="SHA-512" hashValue="GHt0TA1mDSusM8wwB1S4k47n+UHrL+smfdnqYnxbrbw23mu5zHmKT8PXVdU5pZ6RITF7gDHOThiwtrad7U6D2Q==" saltValue="UlheCIyfFzuq3qCZbV6sSw==" spinCount="100000" sheet="1" objects="1" scenarios="1"/>
  <mergeCells count="1010">
    <mergeCell ref="V28:AA28"/>
    <mergeCell ref="AB28:AD28"/>
    <mergeCell ref="AE28:AF28"/>
    <mergeCell ref="AH28:AI28"/>
    <mergeCell ref="AK28:AL28"/>
    <mergeCell ref="V36:AA36"/>
    <mergeCell ref="AB36:AD36"/>
    <mergeCell ref="AE36:AF36"/>
    <mergeCell ref="AH36:AI36"/>
    <mergeCell ref="AK36:AL36"/>
    <mergeCell ref="C93:C284"/>
    <mergeCell ref="AR11:BI11"/>
    <mergeCell ref="AR10:BI10"/>
    <mergeCell ref="AR12:BI12"/>
    <mergeCell ref="AR13:BI13"/>
    <mergeCell ref="AR15:BI15"/>
    <mergeCell ref="AR14:BI14"/>
    <mergeCell ref="AR22:BI23"/>
    <mergeCell ref="AR25:BI25"/>
    <mergeCell ref="AR26:BI26"/>
    <mergeCell ref="AR27:BI27"/>
    <mergeCell ref="AR28:BI28"/>
    <mergeCell ref="AR30:BI30"/>
    <mergeCell ref="AJ26:AM26"/>
    <mergeCell ref="M27:V27"/>
    <mergeCell ref="G89:L89"/>
    <mergeCell ref="M89:P89"/>
    <mergeCell ref="Q89:AA89"/>
    <mergeCell ref="AB89:AM89"/>
    <mergeCell ref="G27:L29"/>
    <mergeCell ref="G35:L37"/>
    <mergeCell ref="S30:T30"/>
    <mergeCell ref="AR33:BI35"/>
    <mergeCell ref="AR81:BI93"/>
    <mergeCell ref="AR96:BI97"/>
    <mergeCell ref="AI285:AM285"/>
    <mergeCell ref="G84:L85"/>
    <mergeCell ref="M84:T84"/>
    <mergeCell ref="U84:AM84"/>
    <mergeCell ref="G86:L86"/>
    <mergeCell ref="M86:O86"/>
    <mergeCell ref="P86:Q86"/>
    <mergeCell ref="G90:L91"/>
    <mergeCell ref="G97:L97"/>
    <mergeCell ref="M97:P97"/>
    <mergeCell ref="Q97:AA97"/>
    <mergeCell ref="AB97:AM97"/>
    <mergeCell ref="G98:L98"/>
    <mergeCell ref="M98:P98"/>
    <mergeCell ref="V103:W103"/>
    <mergeCell ref="G104:L104"/>
    <mergeCell ref="M104:P104"/>
    <mergeCell ref="Q104:AM104"/>
    <mergeCell ref="G105:L105"/>
    <mergeCell ref="M105:P105"/>
    <mergeCell ref="Q105:AA105"/>
    <mergeCell ref="AB105:AM105"/>
    <mergeCell ref="M116:P116"/>
    <mergeCell ref="R116:U116"/>
    <mergeCell ref="D92:AM92"/>
    <mergeCell ref="D82:F91"/>
    <mergeCell ref="G82:Q82"/>
    <mergeCell ref="G83:Q83"/>
    <mergeCell ref="S82:AM82"/>
    <mergeCell ref="R28:T28"/>
    <mergeCell ref="M29:O29"/>
    <mergeCell ref="G46:L46"/>
    <mergeCell ref="M46:O46"/>
    <mergeCell ref="P46:Q46"/>
    <mergeCell ref="S46:T46"/>
    <mergeCell ref="V46:W46"/>
    <mergeCell ref="M43:V43"/>
    <mergeCell ref="W43:AM43"/>
    <mergeCell ref="W51:AM51"/>
    <mergeCell ref="C8:F19"/>
    <mergeCell ref="BL1:BU1"/>
    <mergeCell ref="C5:AO5"/>
    <mergeCell ref="M91:P91"/>
    <mergeCell ref="R91:U91"/>
    <mergeCell ref="V91:W91"/>
    <mergeCell ref="X91:AM91"/>
    <mergeCell ref="S12:T12"/>
    <mergeCell ref="V12:W12"/>
    <mergeCell ref="A1:AO3"/>
    <mergeCell ref="W59:AM59"/>
    <mergeCell ref="R36:T36"/>
    <mergeCell ref="N28:Q28"/>
    <mergeCell ref="Y46:AM46"/>
    <mergeCell ref="G11:L11"/>
    <mergeCell ref="G8:L8"/>
    <mergeCell ref="M11:O11"/>
    <mergeCell ref="W8:AM8"/>
    <mergeCell ref="G12:L12"/>
    <mergeCell ref="M12:O12"/>
    <mergeCell ref="P12:Q12"/>
    <mergeCell ref="AR7:BI8"/>
    <mergeCell ref="G87:L87"/>
    <mergeCell ref="M87:P87"/>
    <mergeCell ref="Q87:AM87"/>
    <mergeCell ref="G88:L88"/>
    <mergeCell ref="M88:P88"/>
    <mergeCell ref="Q88:AA88"/>
    <mergeCell ref="AB88:AM88"/>
    <mergeCell ref="M9:O9"/>
    <mergeCell ref="M15:O15"/>
    <mergeCell ref="AA15:AM15"/>
    <mergeCell ref="W19:AM19"/>
    <mergeCell ref="Q266:AA266"/>
    <mergeCell ref="AB266:AM266"/>
    <mergeCell ref="S86:T86"/>
    <mergeCell ref="V86:W86"/>
    <mergeCell ref="Y86:AM86"/>
    <mergeCell ref="S83:AM83"/>
    <mergeCell ref="M38:O38"/>
    <mergeCell ref="P38:Q38"/>
    <mergeCell ref="S38:T38"/>
    <mergeCell ref="V38:W38"/>
    <mergeCell ref="W35:AM35"/>
    <mergeCell ref="AA29:AM29"/>
    <mergeCell ref="M34:O34"/>
    <mergeCell ref="AJ34:AM34"/>
    <mergeCell ref="M35:V35"/>
    <mergeCell ref="N36:Q36"/>
    <mergeCell ref="W27:AM27"/>
    <mergeCell ref="AA25:AM25"/>
    <mergeCell ref="Y12:AM12"/>
    <mergeCell ref="W13:AM13"/>
    <mergeCell ref="R14:AM14"/>
    <mergeCell ref="W67:AM67"/>
    <mergeCell ref="U52:AM52"/>
    <mergeCell ref="M63:V63"/>
    <mergeCell ref="W63:AM63"/>
    <mergeCell ref="G16:L16"/>
    <mergeCell ref="G17:L17"/>
    <mergeCell ref="G18:L18"/>
    <mergeCell ref="G19:L19"/>
    <mergeCell ref="M16:P16"/>
    <mergeCell ref="Q16:AM16"/>
    <mergeCell ref="M17:N17"/>
    <mergeCell ref="P17:R17"/>
    <mergeCell ref="S17:AM17"/>
    <mergeCell ref="M18:AB18"/>
    <mergeCell ref="AC18:AM18"/>
    <mergeCell ref="M19:N19"/>
    <mergeCell ref="G26:L26"/>
    <mergeCell ref="P19:R19"/>
    <mergeCell ref="T19:V19"/>
    <mergeCell ref="M26:O26"/>
    <mergeCell ref="M49:Z49"/>
    <mergeCell ref="G42:L42"/>
    <mergeCell ref="M37:O37"/>
    <mergeCell ref="Y30:AM30"/>
    <mergeCell ref="G43:L45"/>
    <mergeCell ref="U44:AM44"/>
    <mergeCell ref="M45:O45"/>
    <mergeCell ref="AA45:AM45"/>
    <mergeCell ref="G31:L31"/>
    <mergeCell ref="M31:V31"/>
    <mergeCell ref="W31:AM31"/>
    <mergeCell ref="G32:L33"/>
    <mergeCell ref="AJ66:AM66"/>
    <mergeCell ref="P54:Q54"/>
    <mergeCell ref="S54:T54"/>
    <mergeCell ref="V54:W54"/>
    <mergeCell ref="G51:L53"/>
    <mergeCell ref="G59:L61"/>
    <mergeCell ref="M55:V55"/>
    <mergeCell ref="R52:T52"/>
    <mergeCell ref="G48:L49"/>
    <mergeCell ref="N52:Q52"/>
    <mergeCell ref="G34:L34"/>
    <mergeCell ref="G30:L30"/>
    <mergeCell ref="M30:O30"/>
    <mergeCell ref="P30:Q30"/>
    <mergeCell ref="V30:W30"/>
    <mergeCell ref="R44:T44"/>
    <mergeCell ref="M50:O50"/>
    <mergeCell ref="G40:L41"/>
    <mergeCell ref="M40:O40"/>
    <mergeCell ref="AJ40:AM40"/>
    <mergeCell ref="M41:Z41"/>
    <mergeCell ref="AA41:AM41"/>
    <mergeCell ref="AJ64:AM64"/>
    <mergeCell ref="M65:Z65"/>
    <mergeCell ref="AA65:AM65"/>
    <mergeCell ref="G66:L66"/>
    <mergeCell ref="M32:O32"/>
    <mergeCell ref="AJ32:AM32"/>
    <mergeCell ref="M33:Z33"/>
    <mergeCell ref="AA33:AM33"/>
    <mergeCell ref="D39:F46"/>
    <mergeCell ref="M61:O61"/>
    <mergeCell ref="AA61:AM61"/>
    <mergeCell ref="G62:L62"/>
    <mergeCell ref="M62:O62"/>
    <mergeCell ref="G39:L39"/>
    <mergeCell ref="P62:Q62"/>
    <mergeCell ref="S62:T62"/>
    <mergeCell ref="V62:W62"/>
    <mergeCell ref="M58:O58"/>
    <mergeCell ref="AJ58:AM58"/>
    <mergeCell ref="M59:V59"/>
    <mergeCell ref="N60:Q60"/>
    <mergeCell ref="R60:T60"/>
    <mergeCell ref="D55:F62"/>
    <mergeCell ref="G55:L55"/>
    <mergeCell ref="N44:Q44"/>
    <mergeCell ref="G47:L47"/>
    <mergeCell ref="M47:V47"/>
    <mergeCell ref="W47:AM47"/>
    <mergeCell ref="AJ50:AM50"/>
    <mergeCell ref="M51:V51"/>
    <mergeCell ref="M48:O48"/>
    <mergeCell ref="AJ48:AM48"/>
    <mergeCell ref="AA57:AM57"/>
    <mergeCell ref="M90:W90"/>
    <mergeCell ref="X90:AM90"/>
    <mergeCell ref="W71:AM71"/>
    <mergeCell ref="G72:L73"/>
    <mergeCell ref="M72:O72"/>
    <mergeCell ref="AJ72:AM72"/>
    <mergeCell ref="M73:Z73"/>
    <mergeCell ref="AA73:AM73"/>
    <mergeCell ref="G71:L71"/>
    <mergeCell ref="M71:V71"/>
    <mergeCell ref="P78:Q78"/>
    <mergeCell ref="S78:T78"/>
    <mergeCell ref="V78:W78"/>
    <mergeCell ref="M85:O85"/>
    <mergeCell ref="Z85:AM85"/>
    <mergeCell ref="AI79:AM79"/>
    <mergeCell ref="D63:F70"/>
    <mergeCell ref="G63:L63"/>
    <mergeCell ref="M69:O69"/>
    <mergeCell ref="AA69:AM69"/>
    <mergeCell ref="G70:L70"/>
    <mergeCell ref="M70:O70"/>
    <mergeCell ref="P70:Q70"/>
    <mergeCell ref="S70:T70"/>
    <mergeCell ref="V70:W70"/>
    <mergeCell ref="M67:V67"/>
    <mergeCell ref="N68:Q68"/>
    <mergeCell ref="R68:T68"/>
    <mergeCell ref="G67:L69"/>
    <mergeCell ref="G64:L65"/>
    <mergeCell ref="M64:O64"/>
    <mergeCell ref="M66:O66"/>
    <mergeCell ref="C23:C78"/>
    <mergeCell ref="D23:F30"/>
    <mergeCell ref="G23:L23"/>
    <mergeCell ref="M23:V23"/>
    <mergeCell ref="W23:AM23"/>
    <mergeCell ref="G24:L25"/>
    <mergeCell ref="M24:O24"/>
    <mergeCell ref="AJ24:AM24"/>
    <mergeCell ref="M25:Z25"/>
    <mergeCell ref="D31:F38"/>
    <mergeCell ref="AA37:AM37"/>
    <mergeCell ref="G38:L38"/>
    <mergeCell ref="M74:O74"/>
    <mergeCell ref="AJ74:AM74"/>
    <mergeCell ref="M75:V75"/>
    <mergeCell ref="N76:Q76"/>
    <mergeCell ref="R76:T76"/>
    <mergeCell ref="W75:AM75"/>
    <mergeCell ref="G74:L74"/>
    <mergeCell ref="G75:L77"/>
    <mergeCell ref="M77:O77"/>
    <mergeCell ref="AA77:AM77"/>
    <mergeCell ref="G78:L78"/>
    <mergeCell ref="M78:O78"/>
    <mergeCell ref="D71:F78"/>
    <mergeCell ref="M42:O42"/>
    <mergeCell ref="AJ42:AM42"/>
    <mergeCell ref="W55:AM55"/>
    <mergeCell ref="G56:L57"/>
    <mergeCell ref="M56:O56"/>
    <mergeCell ref="AJ56:AM56"/>
    <mergeCell ref="M57:Z57"/>
    <mergeCell ref="D93:F100"/>
    <mergeCell ref="G93:L94"/>
    <mergeCell ref="M93:T93"/>
    <mergeCell ref="U93:AM93"/>
    <mergeCell ref="M94:O94"/>
    <mergeCell ref="Z94:AM94"/>
    <mergeCell ref="G95:L95"/>
    <mergeCell ref="M95:O95"/>
    <mergeCell ref="G99:L100"/>
    <mergeCell ref="M99:W99"/>
    <mergeCell ref="X99:AM99"/>
    <mergeCell ref="M100:P100"/>
    <mergeCell ref="R100:U100"/>
    <mergeCell ref="V100:W100"/>
    <mergeCell ref="X100:AM100"/>
    <mergeCell ref="Q98:AA98"/>
    <mergeCell ref="AB98:AM98"/>
    <mergeCell ref="P95:Q95"/>
    <mergeCell ref="S95:T95"/>
    <mergeCell ref="V95:W95"/>
    <mergeCell ref="G96:L96"/>
    <mergeCell ref="M96:P96"/>
    <mergeCell ref="Q96:AM96"/>
    <mergeCell ref="Y95:AM95"/>
    <mergeCell ref="D101:F108"/>
    <mergeCell ref="G101:L102"/>
    <mergeCell ref="M101:T101"/>
    <mergeCell ref="U101:AM101"/>
    <mergeCell ref="M102:O102"/>
    <mergeCell ref="Z102:AM102"/>
    <mergeCell ref="G103:L103"/>
    <mergeCell ref="M103:O103"/>
    <mergeCell ref="P103:Q103"/>
    <mergeCell ref="S103:T103"/>
    <mergeCell ref="X108:AM108"/>
    <mergeCell ref="Y103:AM103"/>
    <mergeCell ref="G106:L106"/>
    <mergeCell ref="M106:P106"/>
    <mergeCell ref="Q106:AA106"/>
    <mergeCell ref="AB106:AM106"/>
    <mergeCell ref="G107:L108"/>
    <mergeCell ref="M107:W107"/>
    <mergeCell ref="X107:AM107"/>
    <mergeCell ref="M108:P108"/>
    <mergeCell ref="R108:U108"/>
    <mergeCell ref="V108:W108"/>
    <mergeCell ref="D109:F116"/>
    <mergeCell ref="G109:L110"/>
    <mergeCell ref="M109:T109"/>
    <mergeCell ref="U109:AM109"/>
    <mergeCell ref="M110:O110"/>
    <mergeCell ref="Z110:AM110"/>
    <mergeCell ref="G111:L111"/>
    <mergeCell ref="M111:O111"/>
    <mergeCell ref="P111:Q111"/>
    <mergeCell ref="Q113:AA113"/>
    <mergeCell ref="AB113:AM113"/>
    <mergeCell ref="G114:L114"/>
    <mergeCell ref="G115:L116"/>
    <mergeCell ref="M114:P114"/>
    <mergeCell ref="Q114:AA114"/>
    <mergeCell ref="AB114:AM114"/>
    <mergeCell ref="S111:T111"/>
    <mergeCell ref="V111:W111"/>
    <mergeCell ref="G112:L112"/>
    <mergeCell ref="M112:P112"/>
    <mergeCell ref="Q112:AM112"/>
    <mergeCell ref="Y111:AM111"/>
    <mergeCell ref="M115:W115"/>
    <mergeCell ref="X115:AM115"/>
    <mergeCell ref="V116:W116"/>
    <mergeCell ref="X116:AM116"/>
    <mergeCell ref="G113:L113"/>
    <mergeCell ref="M113:P113"/>
    <mergeCell ref="D117:F124"/>
    <mergeCell ref="G117:L118"/>
    <mergeCell ref="M117:T117"/>
    <mergeCell ref="U117:AM117"/>
    <mergeCell ref="M118:O118"/>
    <mergeCell ref="Z118:AM118"/>
    <mergeCell ref="G119:L119"/>
    <mergeCell ref="M119:O119"/>
    <mergeCell ref="P119:Q119"/>
    <mergeCell ref="S119:T119"/>
    <mergeCell ref="X124:AM124"/>
    <mergeCell ref="V119:W119"/>
    <mergeCell ref="G120:L120"/>
    <mergeCell ref="M120:P120"/>
    <mergeCell ref="Q120:AM120"/>
    <mergeCell ref="G121:L121"/>
    <mergeCell ref="M121:P121"/>
    <mergeCell ref="Q121:AA121"/>
    <mergeCell ref="AB121:AM121"/>
    <mergeCell ref="Y119:AM119"/>
    <mergeCell ref="X123:AM123"/>
    <mergeCell ref="M124:P124"/>
    <mergeCell ref="R124:U124"/>
    <mergeCell ref="V124:W124"/>
    <mergeCell ref="G122:L122"/>
    <mergeCell ref="M122:P122"/>
    <mergeCell ref="Q122:AA122"/>
    <mergeCell ref="AB122:AM122"/>
    <mergeCell ref="G123:L124"/>
    <mergeCell ref="M123:W123"/>
    <mergeCell ref="V127:W127"/>
    <mergeCell ref="G128:L128"/>
    <mergeCell ref="M128:P128"/>
    <mergeCell ref="S127:T127"/>
    <mergeCell ref="Q128:AM128"/>
    <mergeCell ref="M140:P140"/>
    <mergeCell ref="R140:U140"/>
    <mergeCell ref="V140:W140"/>
    <mergeCell ref="V135:W135"/>
    <mergeCell ref="G136:L136"/>
    <mergeCell ref="M136:P136"/>
    <mergeCell ref="Q136:AM136"/>
    <mergeCell ref="G137:L137"/>
    <mergeCell ref="M137:P137"/>
    <mergeCell ref="Q137:AA137"/>
    <mergeCell ref="AB137:AM137"/>
    <mergeCell ref="G131:L132"/>
    <mergeCell ref="M131:W131"/>
    <mergeCell ref="X131:AM131"/>
    <mergeCell ref="M132:P132"/>
    <mergeCell ref="R132:U132"/>
    <mergeCell ref="V132:W132"/>
    <mergeCell ref="X132:AM132"/>
    <mergeCell ref="G129:L129"/>
    <mergeCell ref="M129:P129"/>
    <mergeCell ref="Q129:AA129"/>
    <mergeCell ref="AB129:AM129"/>
    <mergeCell ref="M127:O127"/>
    <mergeCell ref="P127:Q127"/>
    <mergeCell ref="M145:P145"/>
    <mergeCell ref="Q145:AA145"/>
    <mergeCell ref="AB145:AM145"/>
    <mergeCell ref="G146:L146"/>
    <mergeCell ref="M146:P146"/>
    <mergeCell ref="S143:T143"/>
    <mergeCell ref="V143:W143"/>
    <mergeCell ref="G144:L144"/>
    <mergeCell ref="M144:P144"/>
    <mergeCell ref="Q144:AM144"/>
    <mergeCell ref="Q146:AA146"/>
    <mergeCell ref="AB146:AM146"/>
    <mergeCell ref="D149:F156"/>
    <mergeCell ref="D133:F140"/>
    <mergeCell ref="G133:L134"/>
    <mergeCell ref="M133:T133"/>
    <mergeCell ref="U133:AM133"/>
    <mergeCell ref="M134:O134"/>
    <mergeCell ref="Z134:AM134"/>
    <mergeCell ref="G135:L135"/>
    <mergeCell ref="M135:O135"/>
    <mergeCell ref="P135:Q135"/>
    <mergeCell ref="S135:T135"/>
    <mergeCell ref="X140:AM140"/>
    <mergeCell ref="Y135:AM135"/>
    <mergeCell ref="G138:L138"/>
    <mergeCell ref="M138:P138"/>
    <mergeCell ref="Q138:AA138"/>
    <mergeCell ref="AB138:AM138"/>
    <mergeCell ref="G139:L140"/>
    <mergeCell ref="M139:W139"/>
    <mergeCell ref="X139:AM139"/>
    <mergeCell ref="V159:W159"/>
    <mergeCell ref="G160:L160"/>
    <mergeCell ref="M160:P160"/>
    <mergeCell ref="V151:W151"/>
    <mergeCell ref="G152:L152"/>
    <mergeCell ref="M152:P152"/>
    <mergeCell ref="Q152:AM152"/>
    <mergeCell ref="G153:L153"/>
    <mergeCell ref="M153:P153"/>
    <mergeCell ref="Q153:AA153"/>
    <mergeCell ref="AB153:AM153"/>
    <mergeCell ref="Q160:AM160"/>
    <mergeCell ref="Y159:AM159"/>
    <mergeCell ref="Y143:AM143"/>
    <mergeCell ref="Y151:AM151"/>
    <mergeCell ref="D141:F148"/>
    <mergeCell ref="G141:L142"/>
    <mergeCell ref="M141:T141"/>
    <mergeCell ref="U141:AM141"/>
    <mergeCell ref="M142:O142"/>
    <mergeCell ref="Z142:AM142"/>
    <mergeCell ref="G143:L143"/>
    <mergeCell ref="M143:O143"/>
    <mergeCell ref="P143:Q143"/>
    <mergeCell ref="G147:L148"/>
    <mergeCell ref="M147:W147"/>
    <mergeCell ref="X147:AM147"/>
    <mergeCell ref="M148:P148"/>
    <mergeCell ref="R148:U148"/>
    <mergeCell ref="V148:W148"/>
    <mergeCell ref="X148:AM148"/>
    <mergeCell ref="G145:L145"/>
    <mergeCell ref="G149:L150"/>
    <mergeCell ref="M149:T149"/>
    <mergeCell ref="U149:AM149"/>
    <mergeCell ref="M150:O150"/>
    <mergeCell ref="Z150:AM150"/>
    <mergeCell ref="G151:L151"/>
    <mergeCell ref="M151:O151"/>
    <mergeCell ref="P151:Q151"/>
    <mergeCell ref="S151:T151"/>
    <mergeCell ref="X156:AM156"/>
    <mergeCell ref="G154:L154"/>
    <mergeCell ref="M154:P154"/>
    <mergeCell ref="Q154:AA154"/>
    <mergeCell ref="AB154:AM154"/>
    <mergeCell ref="G155:L156"/>
    <mergeCell ref="M155:W155"/>
    <mergeCell ref="X155:AM155"/>
    <mergeCell ref="D157:F164"/>
    <mergeCell ref="G157:L158"/>
    <mergeCell ref="M157:T157"/>
    <mergeCell ref="U157:AM157"/>
    <mergeCell ref="M158:O158"/>
    <mergeCell ref="Z158:AM158"/>
    <mergeCell ref="G159:L159"/>
    <mergeCell ref="M159:O159"/>
    <mergeCell ref="P159:Q159"/>
    <mergeCell ref="M156:P156"/>
    <mergeCell ref="R156:U156"/>
    <mergeCell ref="V156:W156"/>
    <mergeCell ref="G163:L164"/>
    <mergeCell ref="M163:W163"/>
    <mergeCell ref="V164:W164"/>
    <mergeCell ref="G168:L168"/>
    <mergeCell ref="M168:P168"/>
    <mergeCell ref="Q168:AM168"/>
    <mergeCell ref="V167:W167"/>
    <mergeCell ref="X163:AM163"/>
    <mergeCell ref="M164:P164"/>
    <mergeCell ref="R164:U164"/>
    <mergeCell ref="X164:AM164"/>
    <mergeCell ref="G161:L161"/>
    <mergeCell ref="M161:P161"/>
    <mergeCell ref="Q161:AA161"/>
    <mergeCell ref="AB161:AM161"/>
    <mergeCell ref="G162:L162"/>
    <mergeCell ref="M162:P162"/>
    <mergeCell ref="Q162:AA162"/>
    <mergeCell ref="AB162:AM162"/>
    <mergeCell ref="S159:T159"/>
    <mergeCell ref="G169:L169"/>
    <mergeCell ref="M169:P169"/>
    <mergeCell ref="Q169:AA169"/>
    <mergeCell ref="AB169:AM169"/>
    <mergeCell ref="D165:F172"/>
    <mergeCell ref="G165:L166"/>
    <mergeCell ref="M165:T165"/>
    <mergeCell ref="U165:AM165"/>
    <mergeCell ref="M166:O166"/>
    <mergeCell ref="Z166:AM166"/>
    <mergeCell ref="G167:L167"/>
    <mergeCell ref="M167:O167"/>
    <mergeCell ref="P167:Q167"/>
    <mergeCell ref="S167:T167"/>
    <mergeCell ref="X172:AM172"/>
    <mergeCell ref="Y167:AM167"/>
    <mergeCell ref="G170:L170"/>
    <mergeCell ref="M170:P170"/>
    <mergeCell ref="Q170:AA170"/>
    <mergeCell ref="AB170:AM170"/>
    <mergeCell ref="G171:L172"/>
    <mergeCell ref="M171:W171"/>
    <mergeCell ref="X171:AM171"/>
    <mergeCell ref="M172:P172"/>
    <mergeCell ref="D173:F180"/>
    <mergeCell ref="G173:L174"/>
    <mergeCell ref="M173:T173"/>
    <mergeCell ref="U173:AM173"/>
    <mergeCell ref="M174:O174"/>
    <mergeCell ref="Z174:AM174"/>
    <mergeCell ref="G175:L175"/>
    <mergeCell ref="M175:O175"/>
    <mergeCell ref="P175:Q175"/>
    <mergeCell ref="Y175:AM175"/>
    <mergeCell ref="S175:T175"/>
    <mergeCell ref="V175:W175"/>
    <mergeCell ref="R172:U172"/>
    <mergeCell ref="V172:W172"/>
    <mergeCell ref="G179:L180"/>
    <mergeCell ref="M179:W179"/>
    <mergeCell ref="X179:AM179"/>
    <mergeCell ref="M180:P180"/>
    <mergeCell ref="R180:U180"/>
    <mergeCell ref="V180:W180"/>
    <mergeCell ref="X180:AM180"/>
    <mergeCell ref="G177:L177"/>
    <mergeCell ref="M177:P177"/>
    <mergeCell ref="Q177:AA177"/>
    <mergeCell ref="AB177:AM177"/>
    <mergeCell ref="G178:L178"/>
    <mergeCell ref="M178:P178"/>
    <mergeCell ref="G176:L176"/>
    <mergeCell ref="M176:P176"/>
    <mergeCell ref="Q176:AM176"/>
    <mergeCell ref="Q178:AA178"/>
    <mergeCell ref="AB178:AM178"/>
    <mergeCell ref="G184:L184"/>
    <mergeCell ref="M184:P184"/>
    <mergeCell ref="Q184:AM184"/>
    <mergeCell ref="G185:L185"/>
    <mergeCell ref="M185:P185"/>
    <mergeCell ref="Q185:AA185"/>
    <mergeCell ref="AB185:AM185"/>
    <mergeCell ref="U181:AM181"/>
    <mergeCell ref="M182:O182"/>
    <mergeCell ref="Z182:AM182"/>
    <mergeCell ref="G183:L183"/>
    <mergeCell ref="M183:O183"/>
    <mergeCell ref="P183:Q183"/>
    <mergeCell ref="S183:T183"/>
    <mergeCell ref="Y183:AM183"/>
    <mergeCell ref="V183:W183"/>
    <mergeCell ref="X188:AM188"/>
    <mergeCell ref="M181:T181"/>
    <mergeCell ref="G193:L193"/>
    <mergeCell ref="M193:P193"/>
    <mergeCell ref="Q193:AA193"/>
    <mergeCell ref="AB193:AM193"/>
    <mergeCell ref="G192:L192"/>
    <mergeCell ref="M192:P192"/>
    <mergeCell ref="Q192:AM192"/>
    <mergeCell ref="Y191:AM191"/>
    <mergeCell ref="P191:Q191"/>
    <mergeCell ref="D189:F196"/>
    <mergeCell ref="G189:L190"/>
    <mergeCell ref="M189:T189"/>
    <mergeCell ref="U189:AM189"/>
    <mergeCell ref="M190:O190"/>
    <mergeCell ref="Z190:AM190"/>
    <mergeCell ref="G191:L191"/>
    <mergeCell ref="G186:L186"/>
    <mergeCell ref="M186:P186"/>
    <mergeCell ref="Q186:AA186"/>
    <mergeCell ref="AB186:AM186"/>
    <mergeCell ref="G187:L188"/>
    <mergeCell ref="M187:W187"/>
    <mergeCell ref="X187:AM187"/>
    <mergeCell ref="M188:P188"/>
    <mergeCell ref="R188:U188"/>
    <mergeCell ref="V188:W188"/>
    <mergeCell ref="G195:L196"/>
    <mergeCell ref="M195:W195"/>
    <mergeCell ref="G194:L194"/>
    <mergeCell ref="M194:P194"/>
    <mergeCell ref="D181:F188"/>
    <mergeCell ref="G181:L182"/>
    <mergeCell ref="G200:L200"/>
    <mergeCell ref="M200:P200"/>
    <mergeCell ref="Q200:AM200"/>
    <mergeCell ref="G201:L201"/>
    <mergeCell ref="M201:P201"/>
    <mergeCell ref="Q201:AA201"/>
    <mergeCell ref="AB201:AM201"/>
    <mergeCell ref="D197:F204"/>
    <mergeCell ref="G197:L198"/>
    <mergeCell ref="M197:T197"/>
    <mergeCell ref="U197:AM197"/>
    <mergeCell ref="M198:O198"/>
    <mergeCell ref="Z198:AM198"/>
    <mergeCell ref="G199:L199"/>
    <mergeCell ref="M199:O199"/>
    <mergeCell ref="P199:Q199"/>
    <mergeCell ref="S199:T199"/>
    <mergeCell ref="X204:AM204"/>
    <mergeCell ref="Y199:AM199"/>
    <mergeCell ref="G202:L202"/>
    <mergeCell ref="M202:P202"/>
    <mergeCell ref="Q202:AA202"/>
    <mergeCell ref="AB202:AM202"/>
    <mergeCell ref="G203:L204"/>
    <mergeCell ref="M203:W203"/>
    <mergeCell ref="X203:AM203"/>
    <mergeCell ref="D205:F212"/>
    <mergeCell ref="G205:L206"/>
    <mergeCell ref="M205:T205"/>
    <mergeCell ref="U205:AM205"/>
    <mergeCell ref="M206:O206"/>
    <mergeCell ref="Z206:AM206"/>
    <mergeCell ref="G207:L207"/>
    <mergeCell ref="M207:O207"/>
    <mergeCell ref="P207:Q207"/>
    <mergeCell ref="V204:W204"/>
    <mergeCell ref="G211:L212"/>
    <mergeCell ref="M211:W211"/>
    <mergeCell ref="X211:AM211"/>
    <mergeCell ref="M212:P212"/>
    <mergeCell ref="R212:U212"/>
    <mergeCell ref="V212:W212"/>
    <mergeCell ref="X212:AM212"/>
    <mergeCell ref="G208:L208"/>
    <mergeCell ref="M208:P208"/>
    <mergeCell ref="M204:P204"/>
    <mergeCell ref="R204:U204"/>
    <mergeCell ref="G218:L218"/>
    <mergeCell ref="M218:P218"/>
    <mergeCell ref="Q218:AA218"/>
    <mergeCell ref="AB218:AM218"/>
    <mergeCell ref="G219:L220"/>
    <mergeCell ref="M219:W219"/>
    <mergeCell ref="X219:AM219"/>
    <mergeCell ref="M220:P220"/>
    <mergeCell ref="G216:L216"/>
    <mergeCell ref="M216:P216"/>
    <mergeCell ref="Q216:AM216"/>
    <mergeCell ref="G217:L217"/>
    <mergeCell ref="M217:P217"/>
    <mergeCell ref="Q217:AA217"/>
    <mergeCell ref="AB217:AM217"/>
    <mergeCell ref="Y207:AM207"/>
    <mergeCell ref="Y215:AM215"/>
    <mergeCell ref="G209:L209"/>
    <mergeCell ref="M209:P209"/>
    <mergeCell ref="Q209:AA209"/>
    <mergeCell ref="AB209:AM209"/>
    <mergeCell ref="G210:L210"/>
    <mergeCell ref="M210:P210"/>
    <mergeCell ref="Q210:AA210"/>
    <mergeCell ref="AB210:AM210"/>
    <mergeCell ref="S207:T207"/>
    <mergeCell ref="V207:W207"/>
    <mergeCell ref="G243:L244"/>
    <mergeCell ref="M243:W243"/>
    <mergeCell ref="G225:L225"/>
    <mergeCell ref="M225:P225"/>
    <mergeCell ref="Q225:AA225"/>
    <mergeCell ref="AB225:AM225"/>
    <mergeCell ref="G226:L226"/>
    <mergeCell ref="M226:P226"/>
    <mergeCell ref="G224:L224"/>
    <mergeCell ref="M224:P224"/>
    <mergeCell ref="Q224:AM224"/>
    <mergeCell ref="Y223:AM223"/>
    <mergeCell ref="D213:F220"/>
    <mergeCell ref="G213:L214"/>
    <mergeCell ref="M213:T213"/>
    <mergeCell ref="U213:AM213"/>
    <mergeCell ref="M214:O214"/>
    <mergeCell ref="Z214:AM214"/>
    <mergeCell ref="G215:L215"/>
    <mergeCell ref="M215:O215"/>
    <mergeCell ref="P215:Q215"/>
    <mergeCell ref="S215:T215"/>
    <mergeCell ref="X220:AM220"/>
    <mergeCell ref="D221:F228"/>
    <mergeCell ref="G221:L222"/>
    <mergeCell ref="M221:T221"/>
    <mergeCell ref="U221:AM221"/>
    <mergeCell ref="M222:O222"/>
    <mergeCell ref="Z222:AM222"/>
    <mergeCell ref="G223:L223"/>
    <mergeCell ref="M223:O223"/>
    <mergeCell ref="P223:Q223"/>
    <mergeCell ref="G234:L234"/>
    <mergeCell ref="M234:P234"/>
    <mergeCell ref="Q234:AA234"/>
    <mergeCell ref="AB234:AM234"/>
    <mergeCell ref="G235:L236"/>
    <mergeCell ref="M235:W235"/>
    <mergeCell ref="X235:AM235"/>
    <mergeCell ref="M236:P236"/>
    <mergeCell ref="R220:U220"/>
    <mergeCell ref="V220:W220"/>
    <mergeCell ref="D237:F244"/>
    <mergeCell ref="G237:L238"/>
    <mergeCell ref="M237:T237"/>
    <mergeCell ref="U237:AM237"/>
    <mergeCell ref="M238:O238"/>
    <mergeCell ref="Y231:AM231"/>
    <mergeCell ref="Y239:AM239"/>
    <mergeCell ref="X227:AM227"/>
    <mergeCell ref="M228:P228"/>
    <mergeCell ref="R228:U228"/>
    <mergeCell ref="V228:W228"/>
    <mergeCell ref="X228:AM228"/>
    <mergeCell ref="G232:L232"/>
    <mergeCell ref="M232:P232"/>
    <mergeCell ref="Q232:AM232"/>
    <mergeCell ref="G233:L233"/>
    <mergeCell ref="M233:P233"/>
    <mergeCell ref="Q233:AA233"/>
    <mergeCell ref="AB233:AM233"/>
    <mergeCell ref="D229:F236"/>
    <mergeCell ref="X236:AM236"/>
    <mergeCell ref="M242:P242"/>
    <mergeCell ref="G248:L248"/>
    <mergeCell ref="M248:P248"/>
    <mergeCell ref="Q248:AM248"/>
    <mergeCell ref="X243:AM243"/>
    <mergeCell ref="M244:P244"/>
    <mergeCell ref="R244:U244"/>
    <mergeCell ref="V244:W244"/>
    <mergeCell ref="G249:L249"/>
    <mergeCell ref="M249:P249"/>
    <mergeCell ref="Q226:AA226"/>
    <mergeCell ref="AB226:AM226"/>
    <mergeCell ref="V231:W231"/>
    <mergeCell ref="G229:L230"/>
    <mergeCell ref="M229:T229"/>
    <mergeCell ref="U229:AM229"/>
    <mergeCell ref="G231:L231"/>
    <mergeCell ref="M231:O231"/>
    <mergeCell ref="P231:Q231"/>
    <mergeCell ref="S231:T231"/>
    <mergeCell ref="Z230:AM230"/>
    <mergeCell ref="G227:L228"/>
    <mergeCell ref="M227:W227"/>
    <mergeCell ref="X244:AM244"/>
    <mergeCell ref="G241:L241"/>
    <mergeCell ref="M241:P241"/>
    <mergeCell ref="G242:L242"/>
    <mergeCell ref="G239:L239"/>
    <mergeCell ref="M239:O239"/>
    <mergeCell ref="P239:Q239"/>
    <mergeCell ref="G240:L240"/>
    <mergeCell ref="Q241:AA241"/>
    <mergeCell ref="AB241:AM241"/>
    <mergeCell ref="G265:L265"/>
    <mergeCell ref="M257:P257"/>
    <mergeCell ref="Z246:AM246"/>
    <mergeCell ref="G247:L247"/>
    <mergeCell ref="M247:O247"/>
    <mergeCell ref="P247:Q247"/>
    <mergeCell ref="S247:T247"/>
    <mergeCell ref="Q249:AA249"/>
    <mergeCell ref="Y247:AM247"/>
    <mergeCell ref="Y255:AM255"/>
    <mergeCell ref="AB257:AM257"/>
    <mergeCell ref="V247:W247"/>
    <mergeCell ref="Z254:AM254"/>
    <mergeCell ref="G255:L255"/>
    <mergeCell ref="Q256:AM256"/>
    <mergeCell ref="G257:L257"/>
    <mergeCell ref="D245:F252"/>
    <mergeCell ref="G245:L246"/>
    <mergeCell ref="M245:T245"/>
    <mergeCell ref="U245:AM245"/>
    <mergeCell ref="M246:O246"/>
    <mergeCell ref="V255:W255"/>
    <mergeCell ref="G256:L256"/>
    <mergeCell ref="M256:P256"/>
    <mergeCell ref="G250:L250"/>
    <mergeCell ref="M250:P250"/>
    <mergeCell ref="G251:L252"/>
    <mergeCell ref="M251:W251"/>
    <mergeCell ref="X251:AM251"/>
    <mergeCell ref="M252:P252"/>
    <mergeCell ref="R252:U252"/>
    <mergeCell ref="V252:W252"/>
    <mergeCell ref="G258:L258"/>
    <mergeCell ref="M258:P258"/>
    <mergeCell ref="M255:O255"/>
    <mergeCell ref="P255:Q255"/>
    <mergeCell ref="S255:T255"/>
    <mergeCell ref="D253:F260"/>
    <mergeCell ref="G253:L254"/>
    <mergeCell ref="M253:T253"/>
    <mergeCell ref="U253:AM253"/>
    <mergeCell ref="M254:O254"/>
    <mergeCell ref="G259:L260"/>
    <mergeCell ref="M259:W259"/>
    <mergeCell ref="X259:AM259"/>
    <mergeCell ref="M260:P260"/>
    <mergeCell ref="R260:U260"/>
    <mergeCell ref="V260:W260"/>
    <mergeCell ref="X260:AM260"/>
    <mergeCell ref="Q258:AA258"/>
    <mergeCell ref="AB258:AM258"/>
    <mergeCell ref="M284:P284"/>
    <mergeCell ref="R284:U284"/>
    <mergeCell ref="V284:W284"/>
    <mergeCell ref="X284:AM284"/>
    <mergeCell ref="D269:F276"/>
    <mergeCell ref="G269:L270"/>
    <mergeCell ref="M269:T269"/>
    <mergeCell ref="U269:AM269"/>
    <mergeCell ref="G275:L276"/>
    <mergeCell ref="M275:W275"/>
    <mergeCell ref="V268:W268"/>
    <mergeCell ref="X268:AM268"/>
    <mergeCell ref="Q274:AA274"/>
    <mergeCell ref="AB274:AM274"/>
    <mergeCell ref="G274:L274"/>
    <mergeCell ref="M274:P274"/>
    <mergeCell ref="G272:L272"/>
    <mergeCell ref="M272:P272"/>
    <mergeCell ref="Q272:AM272"/>
    <mergeCell ref="G273:L273"/>
    <mergeCell ref="M273:P273"/>
    <mergeCell ref="M270:O270"/>
    <mergeCell ref="Z270:AM270"/>
    <mergeCell ref="G271:L271"/>
    <mergeCell ref="M271:O271"/>
    <mergeCell ref="P271:Q271"/>
    <mergeCell ref="S271:T271"/>
    <mergeCell ref="G267:L268"/>
    <mergeCell ref="D261:F268"/>
    <mergeCell ref="G261:L262"/>
    <mergeCell ref="M261:T261"/>
    <mergeCell ref="U261:AM261"/>
    <mergeCell ref="G282:L282"/>
    <mergeCell ref="M282:P282"/>
    <mergeCell ref="G266:L266"/>
    <mergeCell ref="M266:P266"/>
    <mergeCell ref="Q273:AA273"/>
    <mergeCell ref="AB273:AM273"/>
    <mergeCell ref="V279:W279"/>
    <mergeCell ref="G280:L280"/>
    <mergeCell ref="M280:P280"/>
    <mergeCell ref="Q280:AM280"/>
    <mergeCell ref="G281:L281"/>
    <mergeCell ref="M281:P281"/>
    <mergeCell ref="V276:W276"/>
    <mergeCell ref="X276:AM276"/>
    <mergeCell ref="Y279:AM279"/>
    <mergeCell ref="D277:F284"/>
    <mergeCell ref="G277:L278"/>
    <mergeCell ref="M277:T277"/>
    <mergeCell ref="U277:AM277"/>
    <mergeCell ref="M278:O278"/>
    <mergeCell ref="Z278:AM278"/>
    <mergeCell ref="G279:L279"/>
    <mergeCell ref="M279:O279"/>
    <mergeCell ref="P279:Q279"/>
    <mergeCell ref="S279:T279"/>
    <mergeCell ref="Q282:AA282"/>
    <mergeCell ref="AB282:AM282"/>
    <mergeCell ref="Q281:AA281"/>
    <mergeCell ref="AB281:AM281"/>
    <mergeCell ref="G283:L284"/>
    <mergeCell ref="M283:W283"/>
    <mergeCell ref="X283:AM283"/>
    <mergeCell ref="M8:V8"/>
    <mergeCell ref="M13:V13"/>
    <mergeCell ref="N14:Q14"/>
    <mergeCell ref="Y38:AM38"/>
    <mergeCell ref="D125:F132"/>
    <mergeCell ref="G125:L126"/>
    <mergeCell ref="M125:T125"/>
    <mergeCell ref="U125:AM125"/>
    <mergeCell ref="M126:O126"/>
    <mergeCell ref="Y62:AM62"/>
    <mergeCell ref="U68:AM68"/>
    <mergeCell ref="Y70:AM70"/>
    <mergeCell ref="U76:AM76"/>
    <mergeCell ref="Y78:AM78"/>
    <mergeCell ref="Y54:AM54"/>
    <mergeCell ref="U60:AM60"/>
    <mergeCell ref="AA49:AM49"/>
    <mergeCell ref="G58:L58"/>
    <mergeCell ref="G50:L50"/>
    <mergeCell ref="M53:O53"/>
    <mergeCell ref="AA53:AM53"/>
    <mergeCell ref="G54:L54"/>
    <mergeCell ref="M54:O54"/>
    <mergeCell ref="B21:F21"/>
    <mergeCell ref="D47:F54"/>
    <mergeCell ref="Y127:AM127"/>
    <mergeCell ref="AB130:AM130"/>
    <mergeCell ref="G130:L130"/>
    <mergeCell ref="Q130:AA130"/>
    <mergeCell ref="M130:P130"/>
    <mergeCell ref="Z126:AM126"/>
    <mergeCell ref="G127:L127"/>
    <mergeCell ref="G264:L264"/>
    <mergeCell ref="M264:P264"/>
    <mergeCell ref="G13:L15"/>
    <mergeCell ref="G9:L10"/>
    <mergeCell ref="Y263:AM263"/>
    <mergeCell ref="Y271:AM271"/>
    <mergeCell ref="AJ9:AM9"/>
    <mergeCell ref="M10:Z10"/>
    <mergeCell ref="AA10:AM10"/>
    <mergeCell ref="AJ11:AM11"/>
    <mergeCell ref="Q208:AM208"/>
    <mergeCell ref="V215:W215"/>
    <mergeCell ref="Q194:AA194"/>
    <mergeCell ref="AB194:AM194"/>
    <mergeCell ref="S191:T191"/>
    <mergeCell ref="V191:W191"/>
    <mergeCell ref="AI20:AM20"/>
    <mergeCell ref="M39:V39"/>
    <mergeCell ref="W39:AM39"/>
    <mergeCell ref="M230:O230"/>
    <mergeCell ref="M265:P265"/>
    <mergeCell ref="M267:W267"/>
    <mergeCell ref="X267:AM267"/>
    <mergeCell ref="M268:P268"/>
    <mergeCell ref="R268:U268"/>
    <mergeCell ref="M262:O262"/>
    <mergeCell ref="Z262:AM262"/>
    <mergeCell ref="G263:L263"/>
    <mergeCell ref="M263:O263"/>
    <mergeCell ref="P263:Q263"/>
    <mergeCell ref="S263:T263"/>
    <mergeCell ref="Q257:AA257"/>
    <mergeCell ref="M196:P196"/>
    <mergeCell ref="M191:O191"/>
    <mergeCell ref="M276:P276"/>
    <mergeCell ref="R276:U276"/>
    <mergeCell ref="Q242:AA242"/>
    <mergeCell ref="S223:T223"/>
    <mergeCell ref="V223:W223"/>
    <mergeCell ref="V199:W199"/>
    <mergeCell ref="X195:AM195"/>
    <mergeCell ref="R196:U196"/>
    <mergeCell ref="V196:W196"/>
    <mergeCell ref="X196:AM196"/>
    <mergeCell ref="X275:AM275"/>
    <mergeCell ref="V271:W271"/>
    <mergeCell ref="Q265:AA265"/>
    <mergeCell ref="AB265:AM265"/>
    <mergeCell ref="V263:W263"/>
    <mergeCell ref="Q264:AM264"/>
    <mergeCell ref="R236:U236"/>
    <mergeCell ref="V236:W236"/>
    <mergeCell ref="Z238:AM238"/>
    <mergeCell ref="X252:AM252"/>
    <mergeCell ref="AB242:AM242"/>
    <mergeCell ref="Q250:AA250"/>
    <mergeCell ref="AB250:AM250"/>
    <mergeCell ref="M240:P240"/>
    <mergeCell ref="Q240:AM240"/>
    <mergeCell ref="S239:T239"/>
    <mergeCell ref="AB249:AM249"/>
    <mergeCell ref="V239:W239"/>
  </mergeCells>
  <phoneticPr fontId="15" type="halfwidthKatakana"/>
  <dataValidations count="29">
    <dataValidation type="list" imeMode="hiragana" allowBlank="1" showInputMessage="1" sqref="M266:P266 M274:P274 M226:P226 M210:P210 M194:P194 M178:P178 M162:P162 M154:P154 M138:P138 M258:P258 M114:P114 M250:P250 M234:P234 M218:P218 M202:P202 M186:P186 M170:P170 M89:P89 M146:P146 M130:P130 M122:P122 M242:P242 M106:P106 M98:P98 M282:P282" xr:uid="{00000000-0002-0000-0300-000000000000}">
      <formula1>$CI$2:$CI$14</formula1>
    </dataValidation>
    <dataValidation type="list" imeMode="disabled" allowBlank="1" showInputMessage="1" showErrorMessage="1" sqref="M267:W267 M275:W275 M227:W227 M211:W211 M195:W195 M179:W179 M163:W163 M155:W155 M139:W139 M259:W259 M115:W115 M251:W251 M235:W235 M219:W219 M203:W203 M187:W187 M171:W171 M90:W90 M147:W147 M131:W131 M123:W123 M243:W243 M107:W107 M99:W99 M283:W283" xr:uid="{00000000-0002-0000-0300-000001000000}">
      <formula1>$CJ$2:$CJ$3</formula1>
    </dataValidation>
    <dataValidation type="list" imeMode="hiragana" allowBlank="1" showInputMessage="1" showErrorMessage="1" sqref="M272:P272 M248:P248 M232:P232 M216:P216 M200:P200 M184:P184 M168:P168 M87:P87 M144:P144 M264:P264 M120:P120 M256:P256 M240:P240 M224:P224 M208:P208 M192:P192 M176:P176 M160:P160 M152:P152 M136:P136 M128:P128 M112:P112 M104:P104 M96:P96 M280:P280" xr:uid="{00000000-0002-0000-0300-000002000000}">
      <formula1>$CH$2:$CH$4</formula1>
    </dataValidation>
    <dataValidation type="textLength" imeMode="hiragana" operator="lessThanOrEqual" allowBlank="1" showInputMessage="1" showErrorMessage="1" errorTitle="文字数オーバー" error="10文字まで。（空白を含む）" sqref="M269:T269 M101:T101 M109:T109 M125:T125 M133:T133 M149:T149 M157:T157 M173:T173 M189:T189 M205:T205 M221:T221 M237:T237 M253:T253 M117:T117 M261:T261 M141:T141 M84:T84 M165:T165 M181:T181 M197:T197 M213:T213 M229:T229 M245:T245 M93:T93 M277:T277" xr:uid="{00000000-0002-0000-0300-000003000000}">
      <formula1>10</formula1>
    </dataValidation>
    <dataValidation imeMode="off" allowBlank="1" showInputMessage="1" showErrorMessage="1" sqref="BK30:BS30 BK38:BS38 BK46:BS46 BK54:BS54 BK62:BS62 BK70:BS70 BK95:BS95 BK103:BS103 BK111:BS111 BK119:BS119 BK127:BS127 BK135:BS135 BK143:BS143 BK151:BS151 BK159:BS159 BK167:BS167 BK175:BS175 BK183:BS183 BK191:BS191 BK199:BS199 BK207:BS207 BK215:BS215 BK223:BS223 BK231:BS231 BK239:BS239 BK247:BS247 BK255:BS255 BK263:BS263 BK271:BS271 BK279:BS279 BK78:BS78 BK86:BS86 BM8:BY20 BK17 BK20:BL20 BL17:BL19 BK8:BL15 BM28 BM36" xr:uid="{00000000-0002-0000-0300-000004000000}"/>
    <dataValidation type="textLength" imeMode="hiragana" operator="lessThanOrEqual" allowBlank="1" showInputMessage="1" showErrorMessage="1" errorTitle="文字数オーバー" error="20文字まで。（空白を含む）" sqref="M25:Z25 M41:Z41 M57:Z57 M65:Z65 M73:Z73 M33:Z33 M49:Z49 M10:Z10" xr:uid="{00000000-0002-0000-0300-000005000000}">
      <formula1>20</formula1>
    </dataValidation>
    <dataValidation type="textLength" imeMode="disabled" operator="equal" allowBlank="1" showInputMessage="1" showErrorMessage="1" errorTitle="文字数制限" error="6桁の数字を入力。_x000a_免許番号が6桁未満の場合は、頭に「0」を入力します。" sqref="R100:U100 R268:U268 R108:U108 R124:U124 R132:U132 R148:U148 R91:U91 R172:U172 R188:U188 R204:U204 R220:U220 R236:U236 R252:U252 R116:U116 R260:U260 R140:U140 R156:U156 R164:U164 R180:U180 R196:U196 R212:U212 R228:U228 R244:U244 R276:U276 R284:U284" xr:uid="{00000000-0002-0000-0300-000006000000}">
      <formula1>6</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31:V31 M23:V23 M71:V71 M47:V47 M55:V55 M63:V63 M39:V39 M8:V8" xr:uid="{00000000-0002-0000-0300-000007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60:Q60 N28:Q28 N14:Q14 N36:Q36 N44:Q44 N52:Q52 N68:Q68 N76:Q76" xr:uid="{00000000-0002-0000-0300-000008000000}">
      <formula1>6</formula1>
    </dataValidation>
    <dataValidation imeMode="disabled" allowBlank="1" showInputMessage="1" showErrorMessage="1" sqref="BO25:BP26 BL21:BL22 BL268 BO21:BY22 BO41:BP42 BL2:BL6 BS23:BS29 BS31:BS37 BO49:BP50 BO6:BY6 BM35:BO35 BS39:BS45 BO57:BP58 BO2:BZ5 BM43:BN43 BO73:BP74 BS47:BS53 BO65:BP66 BM51:BN51 BS55:BS61 U60 BM59:BN59 BS63:BS69 BM27:BO27 BO33:BP34 BM67:BN67 BL67:BL69 U76 BL75:BL77 BS71:BS77 U28 BM75:BN75 BL79:BL83 U52 U44 BL99:BM99 BS104:BS110 BS96:BS102 BL100 BL107:BM107 BL27:BL29 BL108 BL115:BM115 BL131:BM131 BL147:BM147 BL163:BM163 BL179:BM179 BL195:BM195 BL211:BM211 BL227:BM227 BL243:BM243 BL259:BM259 BL275:BM275 BZ6:BZ38 BL284:BL286 BS120:BS126 BS136:BS142 BS152:BS158 BS168:BS174 BS184:BS190 BS200:BS206 BS216:BS222 BS232:BS238 BS248:BS254 BS264:BS270 BS112:BS118 BS128:BS134 BS144:BS150 BS160:BS166 BS176:BS182 BS192:BS198 BS208:BS214 BS224:BS230 BS240:BS246 BS256:BS262 BS272:BS278 BL116 BL132 BL148 BL164 BL180 BL196 BL212 BL228 BL244 BL260 BL276 BL123:BM123 BL139:BM139 BL155:BM155 BL171:BM171 BL187:BM187 BL203:BM203 BL219:BM219 BL235:BM235 BL251:BM251 BL267:BM267 BL283:BM283 BZ41:BZ72 BL124 BL140 BL156 BL172 BL188 BL204 BL220 BL236 BL252 BL59:BL61 BL51:BL53 BL43:BL45 BL35:BL37 BO285:BY286 U68 BS7:BY7 BT23:BY78 BS280:BS284 BL91:BL92 BO92:BT92 BL90:BM90 BS87:BS91 BS84:BS85 BT84:BT91 BT93:BY284 BS93:BS94 BO79:BY80 BO81:BT83 BU81:BY92 U36" xr:uid="{00000000-0002-0000-0300-000009000000}"/>
    <dataValidation imeMode="hiragana" allowBlank="1" showInputMessage="1" showErrorMessage="1" sqref="BM69:BN69 BM29:BN29 BQ39:BR42 BQ31:BR34 BQ47:BR50 BQ7:BR7 BQ55:BR58 BM37:BN37 BQ63:BR66 BM45:BN45 BQ71:BR74 BM53:BN53 BM61:BN61 CC3:CC126 BI71:BP72 BJ23:BP24 CB141:CB149 BJ13:BJ14 BI31:BP32 CK36:CK37 X259:X260 X267:X268 Q87:Q89 X99:X100 D93 D101 D109 D117 D125 D133 D141 D149 D157 D165 D173 D181 D189 D197 D205 D213 D221 D229 D237 D245 D253 D261 D269 D277 CL40:CL51 CI36:CI37 CG35:CH36 CJ35:CJ36 X107:X108 CD36:CD37 Q104:Q106 Q112:Q114 Q128:Q130 Q144:Q146 X163:X164 X179:X180 X195:X196 X211:X212 X227:X228 X243:X244 X123:X124 X131:X132 X147:X148 CB3:CB124 X171:X172 X187:X188 X203:X204 X219:X220 X235:X236 X251:X252 Q96:Q98 Q232:Q234 Q120:Q122 Q136:Q138 CK56:CK66 Q168:Q170 Q184:Q186 Q200:Q202 Q216:Q218 Q240:Q242 Q248:Q250 X115:X116 Q256:Q258 X139:X140 X155:X156 Q160:Q162 Q176:Q178 Q192:Q194 Q208:Q210 Q224:Q226 BZ73:BZ280 BI47:BP48 BJ27:BK28 BI39:BP40 A8:B20 CC143:CC151 CL21:CL22 CE121:CE193 CE102:CE103 BI55:BP56 BI264:BK270 BI248:BK254 BI232:BK238 BI216:BK222 BI200:BK206 BI184:BK190 BI168:BK174 BI152:BK158 BI136:BK142 BI120:BK126 BI272:BK278 BI256:BK262 BI240:BK246 BI224:BK230 BI208:BK214 BI192:BK198 BI176:BK182 BI160:BK166 BI144:BK150 BI128:BK134 BI112:BK118 BI104:BK110 AR94 BI98:BJ102 BI67:BK68 BI59:BK60 BI63:BP64 BI51:BK52 BI43:BK44 Q264:Q266 BQ23:BR26 CD56:CD128 BJ8:BJ9 AP13:AQ14 BM77:BN77 BI75:BK76 AP280:AR284 CA54:CA126 Q152:Q154 CM35:XFD36 BI280:BK284 X275:X276 BI94 AP8:AQ9 AN47:AP48 AN35:AP36 AN43:AP44 AN51:AP52 AN63:AR64 AN59:AP60 AN67:AP68 AN55:AR56 BJ87:BK91 AP104:AR110 AP112:AR118 AP128:AR134 AP144:AR150 AP160:AR166 AP176:AR182 AP192:AR198 AP208:AR214 AP224:AR230 AP240:AR246 AP256:AR262 AP272:AR278 AP120:AR126 AP136:AR142 AP152:AR158 AP168:AR174 AP184:AR190 AP200:AR206 AP216:AR222 AP232:AR238 AP248:AR254 AP264:AR270 Q272:Q274 AN31:AP32 AN39:AP40 AN23:AP24 AN27:AP28 AN71:AR72 AN75:AP76 AN13:AN14 AN8:AN9 AN264:AN270 AN248:AN254 AN232:AN238 AN216:AN222 AN200:AN206 AN184:AN190 AN168:AN174 AN152:AN158 AN136:AN142 AN120:AN126 AN272:AN278 AN256:AN262 AN240:AN246 AN224:AN230 AN208:AN214 AN192:AN198 AN176:AN182 AN160:AN166 AN144:AN150 AN128:AN134 AN112:AN118 AN104:AN110 AN93:AN94 AN96:AN102 AN280:AN284 CF119:CF191 X90:X91 D82 AP84:AQ85 AP87:AQ91 BJ84:BK85 BI36 AN84:AN85 AN87:AN91 CB2:CC2 BZ39:BZ40 CA35:CA36 CF100:CF101 BJ35:BK36 AP93:AQ94 BJ93:BK94 AP96:AP102 BK96:BK102 AR98:AR102 AQ100:AQ102 X283:X284 Q280:Q282" xr:uid="{00000000-0002-0000-0300-00000A000000}"/>
    <dataValidation imeMode="hiragana" allowBlank="1" showInputMessage="1" sqref="BM41:BN42 X54 BI54:BJ54 X30 G56 X46 G48 BI62:BJ62 G32 R52 BI46:BJ46 CD38:CD55 G72 BM25:BN26 AQ23:AQ29 R28 G24 G30 BM33:BN34 G38 X38 BI38:BJ38 BM49:BN50 R36 G46 G40 R44 BM57:BN58 U46 G54 BM65:BN66 U54 G62 R60 BM73:BN74 U62 G70 G64 BI70:BJ70 R76 R68 U70 CI38:CI51 CH2:CJ3 V100 G93 CI4:CI35 CJ37:CJ51 CG33:CH34 CH4:CH32 CJ4:CJ34 C93 G103:G107 V108 G101 V124 V132 V148 AM36 G167:G171 G191:G195 G207:G211 G223:G227 G239:G243 G255:G259 G109 G125 G133 G149 G165 G189 G205 G221 G237 G253 G269 G95:G99 G111:G115 G127:G131 G135:G139 G151:G155 G183:G187 U95 U175 U191 U207 U223 U239 X95 U111 U119 U135 U151 U159 U183 U199 U215 U231 U247 X119 G143:G147 G159:G163 G175:G179 V180 V196 V212 V228 V244 G119:G123 G279:G283 V116 V140 V156 V164 U167 V188 G215:G219 G231:G235 G247:G251 G263:G267 G117 G141 G157 G173 G181 G213 G229 G245 G261 G277 X111 X135 X151 X159 V172 V204 V220 V236 V252 U263 U103 U127 U143 V36 X167 G199:G203 X199 X215 X231 X247 X103 X127 X143 CK38:CK55 X175 X191 X207 X223 X239 U255 G197 X183 V260 X255 V268 CL4:CL20 CL23:CL39 BJ86 CG37:CH51 BI191:BJ191 BI175:BJ175 BI159:BJ159 BI143:BJ143 BI127:BJ127 BI111:BJ111 X263 BI255:BJ255 BI239:BJ239 BI223:BJ223 BI207:BJ207 BI263:BJ263 BI247:BJ247 BI231:BJ231 BI215:BJ215 BI199:BJ199 BI183:BJ183 BI167:BJ167 BI151:BJ151 BI135:BJ135 BI119:BJ119 BI103:BJ103 BI95:BJ95 AQ67:AR69 AQ75:AR77 AQ59:AR61 U30 U38 BI271:BJ271 C5 BJ1:BK6 BM2:BN6 X12 G9 G12 U12 R14 BI21 BM21:BN22 AN30:AR30 AQ39:AR45 AQ47:AR53 X62 X70 CA127:CA286 G271:G275 U271 V276 BI279:BJ279 CA37:CA53 BM285:BN286 CC152:CC286 AJ36 CM37:XFD51 AN279 CA1:CA34 AP4:AQ5 C4:AO4 A4:B7 G7 U78 G78 X78 BI78:BJ78 A23:B78 AP285:AR286 X271 B79:F79 AP279:AR279 AN286:AO286 A79:A286 CM2:XFD34 AR36:AR37 AN78:AR78 AP255:AR255 AP239:AR239 AP223:AR223 AP207:AR207 AP191:AR191 AP175:AR175 AP159:AR159 AP143:AR143 AP127:AR127 AP263:AR263 AP103:AR103 AP167:AR167 AP151:AR151 AP135:AR135 AP119:AR119 AP111:AR111 AP247:AR247 AP231:AR231 AP215:AR215 AP199:AR199 AP183:AR183 AP271:AR271 AP95:AR95 AN70:AR70 AN62:AR62 AN54:AR54 AN46:AR46 AN38:AR38 AN12 AN95 AN271 AN183 AN199 AN215 AN231 AN247 AN111 AN119 AN135 AN151 AN167 AN103 AN263 AN127 AN143 AN159 AN175 AN191 AN207 AN223 AN239 AN255 CF2:CF99 B22:F22 B285:F285 AN20:AN21 AI22:AO22 AN82:AN83 BJ92:BK92 BM92:BN92 BI79:BI80 AN86 V91 G86:G90 U86 X86 AP86:AQ86 AR79:AR81 D92 AN92 G82:G84 S82:S83 A1:B1 D81:AH81 CK3:CK35 AN285 BM79:BN83 G79:AH80 G285:AH286 A21:A22 G21:AH22 CG2652:XFD1048576 CD129:CD286 CL2 G16:G18 M18:AB18 BK18:BK19 BI285:BK286 CB150:CB285 CC127:CC142 CB1:XFD1 CE104:CE120 CE194:CE1048576 CD2:CD35 AN79:AO80 AI21:AM21 AO21 CB125:CB140 CE2:CE101 CF102:CF118 CF192:CF1048576 B81:B284 BJ12 AQ7:AR7 AP21:AR22 BJ21:BK22 BJ30 AR24:AR28 BI24 AR10:AR11 AP12:AR12 AR13:AR15 AQ31:AQ37 AR31:AR33 AP79:AQ83 BJ79:BK83 AP92:AQ92 AQ96:AR96 BJ96:BJ97 AQ97:AQ99 AM28 V28 AJ28 U279 V284 X279" xr:uid="{00000000-0002-0000-0300-00000B000000}"/>
    <dataValidation imeMode="disabled" operator="equal" allowBlank="1" showInputMessage="1" errorTitle="文字数制限" error="従業者証明書番号は半角数字6桁" sqref="M97:P97 M105:P105 M113:P113 M121:P121 M129:P129 M137:P137 M145:P145 M153:P153 M88:P88 M161:P161 M169:P169 M177:P177 M185:P185 M193:P193 M201:P201 M209:P209 M217:P217 M225:P225 M233:P233 M241:P241 M249:P249 M257:P257 M265:P265 M273:P273 M281:P281" xr:uid="{00000000-0002-0000-0300-00000C000000}"/>
    <dataValidation type="textLength" imeMode="disabled" operator="equal" allowBlank="1" showInputMessage="1" showErrorMessage="1" errorTitle="文字数制限" error="日は半角数字2桁を入力_x000a__x000a_1日の場合は「01」と入力" sqref="V12:W12 V30:W30 V38:W38 V46:W46 V54:W54 V62:W62 V70:W70 V95:W95 V103:W103 V111:W111 V119:W119 V127:W127 V135:W135 V143:W143 V151:W151 V86:W86 V159:W159 V167:W167 V175:W175 V183:W183 V191:W191 V199:W199 V207:W207 V215:W215 V223:W223 V231:W231 V239:W239 V247:W247 V255:W255 V263:W263 V271:W271 V78:W78 V279:W279" xr:uid="{00000000-0002-0000-0300-00000D000000}">
      <formula1>2</formula1>
    </dataValidation>
    <dataValidation type="textLength" imeMode="disabled" operator="equal" allowBlank="1" showInputMessage="1" showErrorMessage="1" errorTitle="文字数制限" error="月は半角数字2桁を入力_x000a__x000a_1月の場合は「01」と入力" sqref="S12:T12 S30:T30 S38:T38 S46:T46 S54:T54 S62:T62 S70:T70 S95:T95 S103:T103 S111:T111 S119:T119 S127:T127 S135:T135 S143:T143 S151:T151 S86:T86 S159:T159 S167:T167 S175:T175 S183:T183 S191:T191 S199:T199 S207:T207 S215:T215 S223:T223 S231:T231 S239:T239 S247:T247 S255:T255 S263:T263 S271:T271 S78:T78 S279:T279" xr:uid="{00000000-0002-0000-0300-00000E000000}">
      <formula1>2</formula1>
    </dataValidation>
    <dataValidation type="list" allowBlank="1" showInputMessage="1" showErrorMessage="1" sqref="M27:V27 M35:V35 M43:V43 M51:V51 M59:V59 M67:V67 M75:V75 M13:V13" xr:uid="{00000000-0002-0000-0300-00000F000000}">
      <formula1>$CA$2:$CA$65</formula1>
    </dataValidation>
    <dataValidation type="list" imeMode="disabled" allowBlank="1" showInputMessage="1" showErrorMessage="1" sqref="M91:P91" xr:uid="{00000000-0002-0000-0300-000010000000}">
      <formula1>$CK$3:$CK$51</formula1>
    </dataValidation>
    <dataValidation type="textLength" imeMode="disabled" operator="equal" allowBlank="1" showInputMessage="1" showErrorMessage="1" errorTitle="文字数制限" error="年は半角数字2桁を入力_x000a__x000a_1年の場合は「01」と入力" sqref="P12:Q12 P30:Q30 P38:Q38 P46:Q46 P54:Q54 P62:Q62 P70:Q70 P78:Q78 P86:Q86 P95:Q95 P103:Q103 P111:Q111 P119:Q119 P127:Q127 P135:Q135 P143:Q143 P151:Q151 P271:Q271 P159:Q159 P167:Q167 P175:Q175 P183:Q183 P191:Q191 P199:Q199 P207:Q207 P215:Q215 P223:Q223 P231:Q231 P239:Q239 P247:Q247 P255:Q255 P263:Q263 P279:Q279" xr:uid="{00000000-0002-0000-0300-000011000000}">
      <formula1>2</formula1>
    </dataValidation>
    <dataValidation type="textLength" imeMode="disabled" operator="lessThanOrEqual" allowBlank="1" showInputMessage="1" showErrorMessage="1" errorTitle="文字数制限" error="半角数字　5桁まで" sqref="M19:N19" xr:uid="{00000000-0002-0000-0300-000012000000}">
      <formula1>5</formula1>
    </dataValidation>
    <dataValidation type="textLength" imeMode="disabled" operator="lessThanOrEqual" allowBlank="1" showInputMessage="1" showErrorMessage="1" errorTitle="文字数制限" error="半角数字　4桁以下" sqref="P19:R19" xr:uid="{00000000-0002-0000-0300-000013000000}">
      <formula1>4</formula1>
    </dataValidation>
    <dataValidation type="textLength" imeMode="disabled" operator="equal" allowBlank="1" showInputMessage="1" showErrorMessage="1" errorTitle="文字数制限" error="半角数字　3桁" sqref="M17:N17" xr:uid="{00000000-0002-0000-0300-000014000000}">
      <formula1>3</formula1>
    </dataValidation>
    <dataValidation type="textLength" imeMode="disabled" operator="equal" allowBlank="1" showInputMessage="1" showErrorMessage="1" errorTitle="文字数制限" error="半角数字　4桁" sqref="P17:R17 T19:V19" xr:uid="{00000000-0002-0000-0300-000015000000}">
      <formula1>4</formula1>
    </dataValidation>
    <dataValidation type="list" imeMode="hiragana" allowBlank="1" showInputMessage="1" showErrorMessage="1" sqref="M16:P16" xr:uid="{00000000-0002-0000-0300-000016000000}">
      <formula1>$CN$2:$CN$4</formula1>
    </dataValidation>
    <dataValidation type="list" imeMode="disabled" allowBlank="1" showInputMessage="1" showErrorMessage="1" sqref="M12:O12 M86:O86 M78:O78 M30:O30 M38:O38 M46:O46 M54:O54 M62:O62 M263:O263 M70:O70 M95:O95 M111:O111 M119:O119 M135:O135 M151:O151 M159:O159 M175:O175 M191:O191 M207:O207 M223:O223 M239:O239 M103:O103 M247:O247 M127:O127 M143:O143 M271:O271 M167:O167 M183:O183 M199:O199 M215:O215 M231:O231 M255:O255 M279:O279" xr:uid="{00000000-0002-0000-0300-000017000000}">
      <formula1>$CB$2:$CB$4</formula1>
    </dataValidation>
    <dataValidation type="list" imeMode="disabled" allowBlank="1" showInputMessage="1" showErrorMessage="1" sqref="AB28:AD28 AB36:AD36" xr:uid="{0E7B10B5-5FA2-4DF1-86E5-3150393E3B4D}">
      <formula1>$CB$6:$CB$9</formula1>
    </dataValidation>
    <dataValidation type="list" imeMode="disabled" allowBlank="1" showInputMessage="1" showErrorMessage="1" sqref="M100:P100 M108:P108 M116:P116 M124:P124 M132:P132 M140:P140 M148:P148 M156:P156 M260:P260 M164:P164 M172:P172 M180:P180 M188:P188 M196:P196 M204:P204 M220:P220 M236:P236 M244:P244 M252:P252 M228:P228 M212:P212 M276:P276 M268:P268 M284:P284" xr:uid="{EEA7769C-656D-4A10-8C5A-530A50782DCE}">
      <formula1>$CK$2:$CK$66</formula1>
    </dataValidation>
    <dataValidation type="textLength" imeMode="disabled" operator="equal" allowBlank="1" showInputMessage="1" showErrorMessage="1" error="年は半角数字2桁を入力_x000a__x000a_1年の場合は「01」と入力" sqref="AE28:AF28 AE36:AF36" xr:uid="{BAC6A0E6-9113-4272-9D88-114EEE3AFE72}">
      <formula1>2</formula1>
    </dataValidation>
    <dataValidation type="textLength" imeMode="off" operator="equal" allowBlank="1" showInputMessage="1" showErrorMessage="1" errorTitle="文字数制限" error="月は半角数字2桁を入力_x000a__x000a_1月の場合は「01」と入力" sqref="AH28:AI28 AH36:AI36" xr:uid="{E29AA3AC-CA9F-40F1-8738-E9276A4BCCB5}">
      <formula1>2</formula1>
    </dataValidation>
    <dataValidation type="textLength" imeMode="off" operator="equal" allowBlank="1" showInputMessage="1" showErrorMessage="1" errorTitle="文字数制限" error="日は半角数字2桁を入力_x000a__x000a_1日の場合は「01」と入力" sqref="AK28:AL28 AK36:AL36" xr:uid="{F5B2C158-DF54-4FF7-83E3-0F875ADD6515}">
      <formula1>2</formula1>
    </dataValidation>
  </dataValidations>
  <hyperlinks>
    <hyperlink ref="AI20:AM20" location="★その他入力!A1" display="上へ↑" xr:uid="{E44D9CCF-09F6-4670-B47D-C7800A2A017F}"/>
    <hyperlink ref="AR33:BI33" location="★法人その他入力!C235" display="その他従事する者はこちら" xr:uid="{414F760E-89ED-41C7-9BF8-1470CB21C20C}"/>
    <hyperlink ref="AR33:BI35" location="★その他入力!C93" display="従事する者はこちら" xr:uid="{E996AEE8-CFFB-4037-B74B-66D995C6CB28}"/>
    <hyperlink ref="AI79:AM79" location="★その他入力!A1" display="上へ↑" xr:uid="{0321B02B-FE01-424B-A726-C76CE7E56D76}"/>
    <hyperlink ref="AI285:AM285" location="★その他入力!A1" display="上へ↑" xr:uid="{1AD4D288-8B03-4054-AD5B-358CD1D31048}"/>
    <hyperlink ref="AR81:BI83" location="★入力画面!A1" display="画面上へ戻る" xr:uid="{6AA29D26-4949-45F3-9686-5B4F5A852658}"/>
    <hyperlink ref="AR96:BI97" location="★その他入力!A1" display="画面上へ戻る" xr:uid="{BCD8ECAB-F7CD-43DC-A8EB-BFC911048E36}"/>
  </hyperlinks>
  <printOptions horizontalCentered="1" verticalCentered="1"/>
  <pageMargins left="0" right="0" top="0" bottom="0" header="0.51181102362204722" footer="0"/>
  <pageSetup paperSize="9" orientation="portrait" r:id="rId1"/>
  <headerFooter alignWithMargins="0">
    <oddFooter xml:space="preserve">&amp;R（公社）東京都宅地建物取引業協会　　　　
</oddFooter>
  </headerFooter>
  <rowBreaks count="1" manualBreakCount="1">
    <brk id="188" max="41"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270D-7275-4D0A-A499-2616E6136473}">
  <sheetPr codeName="Sheet30">
    <tabColor theme="8" tint="0.59999389629810485"/>
    <pageSetUpPr fitToPage="1"/>
  </sheetPr>
  <dimension ref="A1:CD91"/>
  <sheetViews>
    <sheetView showGridLines="0" showRowColHeaders="0" zoomScaleNormal="100" zoomScaleSheetLayoutView="100" workbookViewId="0">
      <selection activeCell="AE73" sqref="AE73:AE74"/>
    </sheetView>
  </sheetViews>
  <sheetFormatPr defaultColWidth="0" defaultRowHeight="11.25" customHeight="1" zeroHeight="1"/>
  <cols>
    <col min="1" max="1" width="0.875" style="452" customWidth="1"/>
    <col min="2" max="2" width="2.25" style="452" customWidth="1"/>
    <col min="3" max="47" width="2.625" style="452" customWidth="1"/>
    <col min="48" max="78" width="2.5" style="134" customWidth="1"/>
    <col min="79" max="80" width="2.25" style="452" hidden="1" customWidth="1"/>
    <col min="81" max="81" width="17" style="452" hidden="1" customWidth="1"/>
    <col min="82" max="82" width="15" style="452" hidden="1" customWidth="1"/>
    <col min="83" max="16384" width="2.25" style="452" hidden="1"/>
  </cols>
  <sheetData>
    <row r="1" spans="3:82" ht="11.25" customHeight="1">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B1" s="512" t="s">
        <v>1508</v>
      </c>
      <c r="CC1" s="512" t="s">
        <v>2343</v>
      </c>
      <c r="CD1" s="512" t="s">
        <v>2344</v>
      </c>
    </row>
    <row r="2" spans="3:82" ht="11.25" customHeight="1">
      <c r="H2" s="453"/>
      <c r="I2" s="453"/>
      <c r="J2" s="453"/>
      <c r="K2" s="453"/>
      <c r="L2" s="453"/>
      <c r="M2" s="453"/>
      <c r="N2" s="3688" t="s">
        <v>2276</v>
      </c>
      <c r="O2" s="3688"/>
      <c r="P2" s="3688"/>
      <c r="Q2" s="3688"/>
      <c r="R2" s="3688"/>
      <c r="S2" s="3688"/>
      <c r="T2" s="3688"/>
      <c r="U2" s="3688"/>
      <c r="V2" s="3688"/>
      <c r="W2" s="3688"/>
      <c r="X2" s="3688"/>
      <c r="Y2" s="3688"/>
      <c r="Z2" s="3688"/>
      <c r="AA2" s="3688"/>
      <c r="AB2" s="3688"/>
      <c r="AC2" s="3688"/>
      <c r="AD2" s="3688"/>
      <c r="AE2" s="3688"/>
      <c r="AF2" s="3688"/>
      <c r="AG2" s="3688"/>
      <c r="AH2" s="3688"/>
      <c r="AI2" s="3688"/>
      <c r="AJ2" s="3688"/>
      <c r="AK2" s="453"/>
      <c r="AL2" s="3690" t="s">
        <v>2277</v>
      </c>
      <c r="AM2" s="3690"/>
      <c r="AN2" s="3690"/>
      <c r="AO2" s="3690"/>
      <c r="AP2" s="3690"/>
      <c r="AQ2" s="3690"/>
      <c r="AR2" s="3690"/>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B2" s="452" t="s">
        <v>1507</v>
      </c>
      <c r="CC2" s="458" t="s">
        <v>2345</v>
      </c>
      <c r="CD2" s="457" t="s">
        <v>2346</v>
      </c>
    </row>
    <row r="3" spans="3:82" ht="11.25" customHeight="1">
      <c r="H3" s="453"/>
      <c r="I3" s="453"/>
      <c r="J3" s="453"/>
      <c r="K3" s="453"/>
      <c r="L3" s="453"/>
      <c r="M3" s="453"/>
      <c r="N3" s="3689"/>
      <c r="O3" s="3689"/>
      <c r="P3" s="3689"/>
      <c r="Q3" s="3689"/>
      <c r="R3" s="3689"/>
      <c r="S3" s="3689"/>
      <c r="T3" s="3689"/>
      <c r="U3" s="3689"/>
      <c r="V3" s="3689"/>
      <c r="W3" s="3689"/>
      <c r="X3" s="3689"/>
      <c r="Y3" s="3689"/>
      <c r="Z3" s="3689"/>
      <c r="AA3" s="3689"/>
      <c r="AB3" s="3689"/>
      <c r="AC3" s="3689"/>
      <c r="AD3" s="3689"/>
      <c r="AE3" s="3689"/>
      <c r="AF3" s="3689"/>
      <c r="AG3" s="3689"/>
      <c r="AH3" s="3689"/>
      <c r="AI3" s="3689"/>
      <c r="AJ3" s="3689"/>
      <c r="AK3" s="453"/>
      <c r="AL3" s="3690"/>
      <c r="AM3" s="3690"/>
      <c r="AN3" s="3690"/>
      <c r="AO3" s="3690"/>
      <c r="AP3" s="3690"/>
      <c r="AQ3" s="3690"/>
      <c r="AR3" s="3690"/>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B3" s="452" t="s">
        <v>1508</v>
      </c>
      <c r="CC3" s="458" t="s">
        <v>2347</v>
      </c>
      <c r="CD3" s="457" t="s">
        <v>2348</v>
      </c>
    </row>
    <row r="4" spans="3:82" ht="18" customHeight="1">
      <c r="N4" s="3691" t="s">
        <v>2278</v>
      </c>
      <c r="O4" s="3691"/>
      <c r="P4" s="3691"/>
      <c r="Q4" s="3691"/>
      <c r="R4" s="3691"/>
      <c r="S4" s="3691"/>
      <c r="T4" s="3691"/>
      <c r="U4" s="3691"/>
      <c r="V4" s="3691"/>
      <c r="W4" s="3691"/>
      <c r="X4" s="3691"/>
      <c r="Y4" s="3691"/>
      <c r="Z4" s="3691"/>
      <c r="AA4" s="3691"/>
      <c r="AB4" s="3691"/>
      <c r="AC4" s="3691"/>
      <c r="AD4" s="3691"/>
      <c r="AE4" s="3691"/>
      <c r="AF4" s="3691"/>
      <c r="AG4" s="3691"/>
      <c r="AH4" s="3691"/>
      <c r="AI4" s="3691"/>
      <c r="AK4" s="455"/>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C4" s="458" t="s">
        <v>2349</v>
      </c>
      <c r="CD4" s="457" t="s">
        <v>2350</v>
      </c>
    </row>
    <row r="5" spans="3:82" ht="11.25" customHeight="1">
      <c r="C5" s="3613" t="s">
        <v>2279</v>
      </c>
      <c r="D5" s="3613"/>
      <c r="E5" s="3613"/>
      <c r="F5" s="3613"/>
      <c r="G5" s="3613"/>
      <c r="H5" s="3613"/>
      <c r="I5" s="3613"/>
      <c r="J5" s="3613"/>
      <c r="K5" s="3613"/>
      <c r="L5" s="3613"/>
      <c r="M5" s="3613"/>
      <c r="N5" s="3613"/>
      <c r="O5" s="3613"/>
      <c r="P5" s="361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C5" s="458" t="s">
        <v>2351</v>
      </c>
      <c r="CD5" s="457"/>
    </row>
    <row r="6" spans="3:82" ht="11.25" customHeight="1">
      <c r="C6" s="3613"/>
      <c r="D6" s="3613"/>
      <c r="E6" s="3613"/>
      <c r="F6" s="3613"/>
      <c r="G6" s="3613"/>
      <c r="H6" s="3613"/>
      <c r="I6" s="3613"/>
      <c r="J6" s="3613"/>
      <c r="K6" s="3613"/>
      <c r="L6" s="3613"/>
      <c r="M6" s="3613"/>
      <c r="N6" s="3613"/>
      <c r="O6" s="3613"/>
      <c r="P6" s="3613"/>
      <c r="AF6" s="3692"/>
      <c r="AG6" s="3692"/>
      <c r="AH6" s="3705" t="str">
        <f>IF(★入力画面!U210="","　　　 年　　　 月　　　 日",★入力画面!BL210)</f>
        <v>　　　 年　　　 月　　　 日</v>
      </c>
      <c r="AI6" s="3705"/>
      <c r="AJ6" s="3705"/>
      <c r="AK6" s="3705"/>
      <c r="AL6" s="3705"/>
      <c r="AM6" s="3705"/>
      <c r="AN6" s="3705"/>
      <c r="AO6" s="3705"/>
      <c r="AP6" s="3705"/>
      <c r="AQ6" s="3705"/>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C6" s="458" t="s">
        <v>2352</v>
      </c>
      <c r="CD6" s="457"/>
    </row>
    <row r="7" spans="3:82" ht="3.75" customHeight="1">
      <c r="G7" s="456"/>
      <c r="H7" s="456"/>
      <c r="I7" s="456"/>
      <c r="J7" s="456"/>
      <c r="K7" s="456"/>
      <c r="L7" s="456"/>
      <c r="M7" s="456"/>
      <c r="N7" s="456"/>
      <c r="O7" s="456"/>
      <c r="P7" s="456"/>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C7" s="458" t="s">
        <v>2353</v>
      </c>
      <c r="CD7" s="457"/>
    </row>
    <row r="8" spans="3:82" ht="12.75" customHeight="1">
      <c r="C8" s="457"/>
      <c r="D8" s="3693" t="s">
        <v>2280</v>
      </c>
      <c r="E8" s="3693"/>
      <c r="F8" s="3693"/>
      <c r="G8" s="3693"/>
      <c r="H8" s="3693"/>
      <c r="I8" s="3693"/>
      <c r="J8" s="3693"/>
      <c r="K8" s="3693"/>
      <c r="L8" s="3693"/>
      <c r="M8" s="3693"/>
      <c r="N8" s="3693"/>
      <c r="O8" s="3693"/>
      <c r="P8" s="3693"/>
      <c r="Q8" s="3693"/>
      <c r="R8" s="3693"/>
      <c r="S8" s="3693"/>
      <c r="T8" s="3693"/>
      <c r="U8" s="3693"/>
      <c r="V8" s="3693"/>
      <c r="W8" s="3693"/>
      <c r="X8" s="3693"/>
      <c r="Y8" s="3693"/>
      <c r="Z8" s="3693"/>
      <c r="AA8" s="3693"/>
      <c r="AB8" s="3693"/>
      <c r="AC8" s="3693"/>
      <c r="AD8" s="3693"/>
      <c r="AE8" s="458"/>
      <c r="AF8" s="457"/>
      <c r="AG8" s="3694" t="s">
        <v>2281</v>
      </c>
      <c r="AH8" s="3675" t="s">
        <v>2282</v>
      </c>
      <c r="AI8" s="3501"/>
      <c r="AJ8" s="3501"/>
      <c r="AK8" s="3501"/>
      <c r="AL8" s="3501"/>
      <c r="AM8" s="3501"/>
      <c r="AN8" s="3501"/>
      <c r="AO8" s="3501"/>
      <c r="AP8" s="3501"/>
      <c r="AQ8" s="3502"/>
      <c r="AR8" s="457"/>
      <c r="AS8" s="457"/>
      <c r="AT8" s="457"/>
      <c r="AU8" s="457"/>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C8" s="457"/>
      <c r="CD8" s="457"/>
    </row>
    <row r="9" spans="3:82" ht="13.5" customHeight="1">
      <c r="C9" s="457"/>
      <c r="D9" s="3693"/>
      <c r="E9" s="3693"/>
      <c r="F9" s="3693"/>
      <c r="G9" s="3693"/>
      <c r="H9" s="3693"/>
      <c r="I9" s="3693"/>
      <c r="J9" s="3693"/>
      <c r="K9" s="3693"/>
      <c r="L9" s="3693"/>
      <c r="M9" s="3693"/>
      <c r="N9" s="3693"/>
      <c r="O9" s="3693"/>
      <c r="P9" s="3693"/>
      <c r="Q9" s="3693"/>
      <c r="R9" s="3693"/>
      <c r="S9" s="3693"/>
      <c r="T9" s="3693"/>
      <c r="U9" s="3693"/>
      <c r="V9" s="3693"/>
      <c r="W9" s="3693"/>
      <c r="X9" s="3693"/>
      <c r="Y9" s="3693"/>
      <c r="Z9" s="3693"/>
      <c r="AA9" s="3693"/>
      <c r="AB9" s="3693"/>
      <c r="AC9" s="3693"/>
      <c r="AD9" s="3693"/>
      <c r="AE9" s="458"/>
      <c r="AF9" s="457"/>
      <c r="AG9" s="3695"/>
      <c r="AH9" s="3676"/>
      <c r="AI9" s="3503"/>
      <c r="AJ9" s="3503"/>
      <c r="AK9" s="3503"/>
      <c r="AL9" s="3503"/>
      <c r="AM9" s="3503"/>
      <c r="AN9" s="3503"/>
      <c r="AO9" s="3503"/>
      <c r="AP9" s="3503"/>
      <c r="AQ9" s="3504"/>
      <c r="AR9" s="457"/>
      <c r="AS9" s="457"/>
      <c r="AU9" s="457"/>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C9" s="458"/>
      <c r="CD9" s="457"/>
    </row>
    <row r="10" spans="3:82" ht="11.25" customHeight="1">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3695"/>
      <c r="AH10" s="3675" t="s">
        <v>2283</v>
      </c>
      <c r="AI10" s="3697"/>
      <c r="AJ10" s="3699" t="s">
        <v>2284</v>
      </c>
      <c r="AK10" s="3699" t="s">
        <v>73</v>
      </c>
      <c r="AL10" s="3699" t="s">
        <v>201</v>
      </c>
      <c r="AM10" s="3699" t="s">
        <v>387</v>
      </c>
      <c r="AN10" s="3699" t="s">
        <v>73</v>
      </c>
      <c r="AO10" s="3699" t="s">
        <v>201</v>
      </c>
      <c r="AP10" s="3699" t="s">
        <v>962</v>
      </c>
      <c r="AQ10" s="3701" t="s">
        <v>74</v>
      </c>
      <c r="AR10" s="457"/>
      <c r="AS10" s="457"/>
      <c r="AT10" s="457"/>
      <c r="AU10" s="457"/>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C10" s="457"/>
      <c r="CD10" s="457"/>
    </row>
    <row r="11" spans="3:82" ht="11.25" customHeight="1" thickBot="1">
      <c r="C11" s="457"/>
      <c r="D11" s="457"/>
      <c r="E11" s="457"/>
      <c r="F11" s="457"/>
      <c r="G11" s="3703" t="s">
        <v>1424</v>
      </c>
      <c r="H11" s="3703"/>
      <c r="I11" s="3703"/>
      <c r="J11" s="3703"/>
      <c r="K11" s="3703"/>
      <c r="L11" s="3703"/>
      <c r="M11" s="3675" t="s">
        <v>1425</v>
      </c>
      <c r="N11" s="3501"/>
      <c r="O11" s="3501"/>
      <c r="P11" s="3501"/>
      <c r="Q11" s="3501"/>
      <c r="R11" s="3501"/>
      <c r="S11" s="3501"/>
      <c r="T11" s="3501"/>
      <c r="U11" s="3501"/>
      <c r="V11" s="3501"/>
      <c r="W11" s="3501"/>
      <c r="X11" s="3502"/>
      <c r="Y11" s="457"/>
      <c r="Z11" s="457"/>
      <c r="AA11" s="457"/>
      <c r="AB11" s="457"/>
      <c r="AC11" s="457"/>
      <c r="AD11" s="457"/>
      <c r="AE11" s="457"/>
      <c r="AF11" s="457"/>
      <c r="AG11" s="3696"/>
      <c r="AH11" s="3676"/>
      <c r="AI11" s="3698"/>
      <c r="AJ11" s="3436"/>
      <c r="AK11" s="3700"/>
      <c r="AL11" s="3700"/>
      <c r="AM11" s="3700"/>
      <c r="AN11" s="3700"/>
      <c r="AO11" s="3700"/>
      <c r="AP11" s="3700"/>
      <c r="AQ11" s="3702"/>
      <c r="AR11" s="457"/>
      <c r="AS11" s="457"/>
      <c r="AT11" s="457"/>
      <c r="AU11" s="457"/>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C11" s="457"/>
      <c r="CD11" s="457"/>
    </row>
    <row r="12" spans="3:82" ht="11.25" customHeight="1">
      <c r="C12" s="457"/>
      <c r="D12" s="457"/>
      <c r="E12" s="457"/>
      <c r="F12" s="457"/>
      <c r="G12" s="3704"/>
      <c r="H12" s="3704"/>
      <c r="I12" s="3704"/>
      <c r="J12" s="3704"/>
      <c r="K12" s="3704"/>
      <c r="L12" s="3704"/>
      <c r="M12" s="3676"/>
      <c r="N12" s="3503"/>
      <c r="O12" s="3503"/>
      <c r="P12" s="3503"/>
      <c r="Q12" s="3503"/>
      <c r="R12" s="3503"/>
      <c r="S12" s="3503"/>
      <c r="T12" s="3503"/>
      <c r="U12" s="3503"/>
      <c r="V12" s="3503"/>
      <c r="W12" s="3503"/>
      <c r="X12" s="3504"/>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133"/>
      <c r="AW12" s="3637"/>
      <c r="AX12" s="3638"/>
      <c r="AY12" s="3641" t="s">
        <v>2285</v>
      </c>
      <c r="AZ12" s="3641"/>
      <c r="BA12" s="3641"/>
      <c r="BB12" s="3641"/>
      <c r="BC12" s="3641"/>
      <c r="BD12" s="3641"/>
      <c r="BE12" s="3641"/>
      <c r="BF12" s="3641"/>
      <c r="BG12" s="3641"/>
      <c r="BH12" s="3641"/>
      <c r="BI12" s="3641"/>
      <c r="BJ12" s="3641"/>
      <c r="BK12" s="3641"/>
      <c r="BL12" s="3641"/>
      <c r="BM12" s="3641"/>
      <c r="BN12" s="3641"/>
      <c r="BO12" s="3641"/>
      <c r="BP12" s="3641"/>
      <c r="BQ12" s="3641"/>
      <c r="BR12" s="3641"/>
      <c r="BS12" s="3641"/>
      <c r="BT12" s="3641"/>
      <c r="BU12" s="3641"/>
      <c r="BV12" s="3641"/>
      <c r="BW12" s="3641"/>
      <c r="BX12" s="3641"/>
      <c r="BY12" s="3642"/>
      <c r="BZ12" s="133"/>
    </row>
    <row r="13" spans="3:82" ht="11.25" customHeight="1">
      <c r="C13" s="457"/>
      <c r="D13" s="3645" t="s">
        <v>2286</v>
      </c>
      <c r="E13" s="3645"/>
      <c r="F13" s="3645"/>
      <c r="G13" s="3645"/>
      <c r="H13" s="3645"/>
      <c r="I13" s="3645"/>
      <c r="J13" s="3645"/>
      <c r="K13" s="3645"/>
      <c r="L13" s="3645"/>
      <c r="M13" s="3645"/>
      <c r="N13" s="3645"/>
      <c r="O13" s="3645"/>
      <c r="P13" s="3645"/>
      <c r="Q13" s="3645"/>
      <c r="R13" s="3645"/>
      <c r="S13" s="3645"/>
      <c r="T13" s="3645"/>
      <c r="U13" s="3645"/>
      <c r="V13" s="3645"/>
      <c r="W13" s="3645"/>
      <c r="X13" s="3645"/>
      <c r="Y13" s="3645"/>
      <c r="Z13" s="3645"/>
      <c r="AA13" s="3645"/>
      <c r="AB13" s="3645"/>
      <c r="AC13" s="3645"/>
      <c r="AD13" s="3645"/>
      <c r="AE13" s="3645"/>
      <c r="AF13" s="3645"/>
      <c r="AG13" s="3645"/>
      <c r="AH13" s="3645"/>
      <c r="AI13" s="3645"/>
      <c r="AJ13" s="3645"/>
      <c r="AK13" s="3645"/>
      <c r="AL13" s="3645"/>
      <c r="AM13" s="3645"/>
      <c r="AN13" s="3645"/>
      <c r="AO13" s="3645"/>
      <c r="AP13" s="3645"/>
      <c r="AQ13" s="3645"/>
      <c r="AR13" s="3645"/>
      <c r="AS13" s="3645"/>
      <c r="AT13" s="3645"/>
      <c r="AU13" s="457"/>
      <c r="AV13" s="133"/>
      <c r="AW13" s="3639"/>
      <c r="AX13" s="3640"/>
      <c r="AY13" s="3643"/>
      <c r="AZ13" s="3643"/>
      <c r="BA13" s="3643"/>
      <c r="BB13" s="3643"/>
      <c r="BC13" s="3643"/>
      <c r="BD13" s="3643"/>
      <c r="BE13" s="3643"/>
      <c r="BF13" s="3643"/>
      <c r="BG13" s="3643"/>
      <c r="BH13" s="3643"/>
      <c r="BI13" s="3643"/>
      <c r="BJ13" s="3643"/>
      <c r="BK13" s="3643"/>
      <c r="BL13" s="3643"/>
      <c r="BM13" s="3643"/>
      <c r="BN13" s="3643"/>
      <c r="BO13" s="3643"/>
      <c r="BP13" s="3643"/>
      <c r="BQ13" s="3643"/>
      <c r="BR13" s="3643"/>
      <c r="BS13" s="3643"/>
      <c r="BT13" s="3643"/>
      <c r="BU13" s="3643"/>
      <c r="BV13" s="3643"/>
      <c r="BW13" s="3643"/>
      <c r="BX13" s="3643"/>
      <c r="BY13" s="3644"/>
      <c r="BZ13" s="133"/>
    </row>
    <row r="14" spans="3:82" ht="11.25" customHeight="1">
      <c r="C14" s="457"/>
      <c r="D14" s="3645"/>
      <c r="E14" s="3645"/>
      <c r="F14" s="3645"/>
      <c r="G14" s="3645"/>
      <c r="H14" s="3645"/>
      <c r="I14" s="3645"/>
      <c r="J14" s="3645"/>
      <c r="K14" s="3645"/>
      <c r="L14" s="3645"/>
      <c r="M14" s="3645"/>
      <c r="N14" s="3645"/>
      <c r="O14" s="3645"/>
      <c r="P14" s="3645"/>
      <c r="Q14" s="3645"/>
      <c r="R14" s="3645"/>
      <c r="S14" s="3645"/>
      <c r="T14" s="3645"/>
      <c r="U14" s="3645"/>
      <c r="V14" s="3645"/>
      <c r="W14" s="3645"/>
      <c r="X14" s="3645"/>
      <c r="Y14" s="3645"/>
      <c r="Z14" s="3645"/>
      <c r="AA14" s="3645"/>
      <c r="AB14" s="3645"/>
      <c r="AC14" s="3645"/>
      <c r="AD14" s="3645"/>
      <c r="AE14" s="3645"/>
      <c r="AF14" s="3645"/>
      <c r="AG14" s="3645"/>
      <c r="AH14" s="3645"/>
      <c r="AI14" s="3645"/>
      <c r="AJ14" s="3645"/>
      <c r="AK14" s="3645"/>
      <c r="AL14" s="3645"/>
      <c r="AM14" s="3645"/>
      <c r="AN14" s="3645"/>
      <c r="AO14" s="3645"/>
      <c r="AP14" s="3645"/>
      <c r="AQ14" s="3645"/>
      <c r="AR14" s="3645"/>
      <c r="AS14" s="3645"/>
      <c r="AT14" s="3645"/>
      <c r="AU14" s="457"/>
      <c r="AV14" s="133"/>
      <c r="AW14" s="3639"/>
      <c r="AX14" s="3640"/>
      <c r="AY14" s="3643"/>
      <c r="AZ14" s="3643"/>
      <c r="BA14" s="3643"/>
      <c r="BB14" s="3643"/>
      <c r="BC14" s="3643"/>
      <c r="BD14" s="3643"/>
      <c r="BE14" s="3643"/>
      <c r="BF14" s="3643"/>
      <c r="BG14" s="3643"/>
      <c r="BH14" s="3643"/>
      <c r="BI14" s="3643"/>
      <c r="BJ14" s="3643"/>
      <c r="BK14" s="3643"/>
      <c r="BL14" s="3643"/>
      <c r="BM14" s="3643"/>
      <c r="BN14" s="3643"/>
      <c r="BO14" s="3643"/>
      <c r="BP14" s="3643"/>
      <c r="BQ14" s="3643"/>
      <c r="BR14" s="3643"/>
      <c r="BS14" s="3643"/>
      <c r="BT14" s="3643"/>
      <c r="BU14" s="3643"/>
      <c r="BV14" s="3643"/>
      <c r="BW14" s="3643"/>
      <c r="BX14" s="3643"/>
      <c r="BY14" s="3644"/>
      <c r="BZ14" s="133"/>
    </row>
    <row r="15" spans="3:82" ht="11.25" customHeight="1">
      <c r="C15" s="457"/>
      <c r="D15" s="3646" t="s">
        <v>2287</v>
      </c>
      <c r="E15" s="3646"/>
      <c r="F15" s="3646"/>
      <c r="G15" s="3646"/>
      <c r="H15" s="3646"/>
      <c r="I15" s="3646"/>
      <c r="J15" s="3646"/>
      <c r="K15" s="3646"/>
      <c r="L15" s="3646"/>
      <c r="M15" s="3646"/>
      <c r="N15" s="3646"/>
      <c r="O15" s="3646"/>
      <c r="P15" s="3646"/>
      <c r="Q15" s="3646"/>
      <c r="R15" s="3646"/>
      <c r="S15" s="3646"/>
      <c r="T15" s="3646"/>
      <c r="U15" s="3646"/>
      <c r="V15" s="3646"/>
      <c r="W15" s="3646"/>
      <c r="X15" s="3646"/>
      <c r="Y15" s="3646"/>
      <c r="Z15" s="3646"/>
      <c r="AA15" s="3646"/>
      <c r="AB15" s="3646"/>
      <c r="AC15" s="3646"/>
      <c r="AD15" s="3646"/>
      <c r="AE15" s="3646"/>
      <c r="AF15" s="3646"/>
      <c r="AG15" s="3646"/>
      <c r="AH15" s="3646"/>
      <c r="AI15" s="3646"/>
      <c r="AJ15" s="3646"/>
      <c r="AK15" s="3646"/>
      <c r="AL15" s="3646"/>
      <c r="AM15" s="3646"/>
      <c r="AN15" s="3646"/>
      <c r="AO15" s="3646"/>
      <c r="AP15" s="3646"/>
      <c r="AQ15" s="3646"/>
      <c r="AR15" s="3646"/>
      <c r="AS15" s="3646"/>
      <c r="AT15" s="3646"/>
      <c r="AU15" s="457"/>
      <c r="AV15" s="133"/>
      <c r="AW15" s="3639"/>
      <c r="AX15" s="3640"/>
      <c r="AY15" s="3643"/>
      <c r="AZ15" s="3643"/>
      <c r="BA15" s="3643"/>
      <c r="BB15" s="3643"/>
      <c r="BC15" s="3643"/>
      <c r="BD15" s="3643"/>
      <c r="BE15" s="3643"/>
      <c r="BF15" s="3643"/>
      <c r="BG15" s="3643"/>
      <c r="BH15" s="3643"/>
      <c r="BI15" s="3643"/>
      <c r="BJ15" s="3643"/>
      <c r="BK15" s="3643"/>
      <c r="BL15" s="3643"/>
      <c r="BM15" s="3643"/>
      <c r="BN15" s="3643"/>
      <c r="BO15" s="3643"/>
      <c r="BP15" s="3643"/>
      <c r="BQ15" s="3643"/>
      <c r="BR15" s="3643"/>
      <c r="BS15" s="3643"/>
      <c r="BT15" s="3643"/>
      <c r="BU15" s="3643"/>
      <c r="BV15" s="3643"/>
      <c r="BW15" s="3643"/>
      <c r="BX15" s="3643"/>
      <c r="BY15" s="3644"/>
      <c r="BZ15" s="133"/>
    </row>
    <row r="16" spans="3:82" ht="11.25" customHeight="1">
      <c r="C16" s="457"/>
      <c r="D16" s="3646"/>
      <c r="E16" s="3646"/>
      <c r="F16" s="3646"/>
      <c r="G16" s="3646"/>
      <c r="H16" s="3646"/>
      <c r="I16" s="3646"/>
      <c r="J16" s="3646"/>
      <c r="K16" s="3646"/>
      <c r="L16" s="3646"/>
      <c r="M16" s="3646"/>
      <c r="N16" s="3646"/>
      <c r="O16" s="3646"/>
      <c r="P16" s="3646"/>
      <c r="Q16" s="3646"/>
      <c r="R16" s="3646"/>
      <c r="S16" s="3646"/>
      <c r="T16" s="3646"/>
      <c r="U16" s="3646"/>
      <c r="V16" s="3646"/>
      <c r="W16" s="3646"/>
      <c r="X16" s="3646"/>
      <c r="Y16" s="3646"/>
      <c r="Z16" s="3646"/>
      <c r="AA16" s="3646"/>
      <c r="AB16" s="3646"/>
      <c r="AC16" s="3646"/>
      <c r="AD16" s="3646"/>
      <c r="AE16" s="3646"/>
      <c r="AF16" s="3646"/>
      <c r="AG16" s="3646"/>
      <c r="AH16" s="3646"/>
      <c r="AI16" s="3646"/>
      <c r="AJ16" s="3646"/>
      <c r="AK16" s="3646"/>
      <c r="AL16" s="3646"/>
      <c r="AM16" s="3646"/>
      <c r="AN16" s="3646"/>
      <c r="AO16" s="3646"/>
      <c r="AP16" s="3646"/>
      <c r="AQ16" s="3646"/>
      <c r="AR16" s="3646"/>
      <c r="AS16" s="3646"/>
      <c r="AT16" s="3646"/>
      <c r="AU16" s="457"/>
      <c r="AV16" s="133"/>
      <c r="AW16" s="3639"/>
      <c r="AX16" s="3640"/>
      <c r="AY16" s="3643"/>
      <c r="AZ16" s="3643"/>
      <c r="BA16" s="3643"/>
      <c r="BB16" s="3643"/>
      <c r="BC16" s="3643"/>
      <c r="BD16" s="3643"/>
      <c r="BE16" s="3643"/>
      <c r="BF16" s="3643"/>
      <c r="BG16" s="3643"/>
      <c r="BH16" s="3643"/>
      <c r="BI16" s="3643"/>
      <c r="BJ16" s="3643"/>
      <c r="BK16" s="3643"/>
      <c r="BL16" s="3643"/>
      <c r="BM16" s="3643"/>
      <c r="BN16" s="3643"/>
      <c r="BO16" s="3643"/>
      <c r="BP16" s="3643"/>
      <c r="BQ16" s="3643"/>
      <c r="BR16" s="3643"/>
      <c r="BS16" s="3643"/>
      <c r="BT16" s="3643"/>
      <c r="BU16" s="3643"/>
      <c r="BV16" s="3643"/>
      <c r="BW16" s="3643"/>
      <c r="BX16" s="3643"/>
      <c r="BY16" s="3644"/>
      <c r="BZ16" s="133"/>
    </row>
    <row r="17" spans="1:78" ht="11.25" customHeight="1">
      <c r="C17" s="457"/>
      <c r="D17" s="3646" t="s">
        <v>2288</v>
      </c>
      <c r="E17" s="3646"/>
      <c r="F17" s="3646"/>
      <c r="G17" s="3646"/>
      <c r="H17" s="3646"/>
      <c r="I17" s="3646"/>
      <c r="J17" s="3646"/>
      <c r="K17" s="3646"/>
      <c r="L17" s="3646"/>
      <c r="M17" s="3646"/>
      <c r="N17" s="3646"/>
      <c r="O17" s="3646"/>
      <c r="P17" s="3646"/>
      <c r="Q17" s="3646"/>
      <c r="R17" s="3646"/>
      <c r="S17" s="3646"/>
      <c r="T17" s="3646"/>
      <c r="U17" s="3646"/>
      <c r="V17" s="3646"/>
      <c r="W17" s="3646"/>
      <c r="X17" s="3646"/>
      <c r="Y17" s="3646"/>
      <c r="Z17" s="3646"/>
      <c r="AA17" s="3646"/>
      <c r="AB17" s="3646"/>
      <c r="AC17" s="3646"/>
      <c r="AD17" s="3646"/>
      <c r="AE17" s="3646"/>
      <c r="AF17" s="3646"/>
      <c r="AG17" s="3646"/>
      <c r="AH17" s="3646"/>
      <c r="AI17" s="3646"/>
      <c r="AJ17" s="3646"/>
      <c r="AK17" s="3646"/>
      <c r="AL17" s="3646"/>
      <c r="AM17" s="3646"/>
      <c r="AN17" s="3646"/>
      <c r="AO17" s="3646"/>
      <c r="AP17" s="3646"/>
      <c r="AQ17" s="3646"/>
      <c r="AR17" s="3646"/>
      <c r="AS17" s="3646"/>
      <c r="AT17" s="3646"/>
      <c r="AU17" s="457"/>
      <c r="AV17" s="133"/>
      <c r="AW17" s="3639"/>
      <c r="AX17" s="3640"/>
      <c r="AY17" s="3643"/>
      <c r="AZ17" s="3643"/>
      <c r="BA17" s="3643"/>
      <c r="BB17" s="3643"/>
      <c r="BC17" s="3643"/>
      <c r="BD17" s="3643"/>
      <c r="BE17" s="3643"/>
      <c r="BF17" s="3643"/>
      <c r="BG17" s="3643"/>
      <c r="BH17" s="3643"/>
      <c r="BI17" s="3643"/>
      <c r="BJ17" s="3643"/>
      <c r="BK17" s="3643"/>
      <c r="BL17" s="3643"/>
      <c r="BM17" s="3643"/>
      <c r="BN17" s="3643"/>
      <c r="BO17" s="3643"/>
      <c r="BP17" s="3643"/>
      <c r="BQ17" s="3643"/>
      <c r="BR17" s="3643"/>
      <c r="BS17" s="3643"/>
      <c r="BT17" s="3643"/>
      <c r="BU17" s="3643"/>
      <c r="BV17" s="3643"/>
      <c r="BW17" s="3643"/>
      <c r="BX17" s="3643"/>
      <c r="BY17" s="3644"/>
      <c r="BZ17" s="133"/>
    </row>
    <row r="18" spans="1:78" ht="11.25" customHeight="1" thickBot="1">
      <c r="C18" s="457"/>
      <c r="D18" s="3646"/>
      <c r="E18" s="3646"/>
      <c r="F18" s="3646"/>
      <c r="G18" s="3646"/>
      <c r="H18" s="3646"/>
      <c r="I18" s="3646"/>
      <c r="J18" s="3646"/>
      <c r="K18" s="3646"/>
      <c r="L18" s="3646"/>
      <c r="M18" s="3646"/>
      <c r="N18" s="3646"/>
      <c r="O18" s="3646"/>
      <c r="P18" s="3646"/>
      <c r="Q18" s="3646"/>
      <c r="R18" s="3646"/>
      <c r="S18" s="3646"/>
      <c r="T18" s="3646"/>
      <c r="U18" s="3646"/>
      <c r="V18" s="3646"/>
      <c r="W18" s="3646"/>
      <c r="X18" s="3646"/>
      <c r="Y18" s="3646"/>
      <c r="Z18" s="3646"/>
      <c r="AA18" s="3646"/>
      <c r="AB18" s="3646"/>
      <c r="AC18" s="3646"/>
      <c r="AD18" s="3646"/>
      <c r="AE18" s="3646"/>
      <c r="AF18" s="3646"/>
      <c r="AG18" s="3646"/>
      <c r="AH18" s="3646"/>
      <c r="AI18" s="3646"/>
      <c r="AJ18" s="3646"/>
      <c r="AK18" s="3646"/>
      <c r="AL18" s="3646"/>
      <c r="AM18" s="3646"/>
      <c r="AN18" s="3646"/>
      <c r="AO18" s="3646"/>
      <c r="AP18" s="3646"/>
      <c r="AQ18" s="3646"/>
      <c r="AR18" s="3646"/>
      <c r="AS18" s="3646"/>
      <c r="AT18" s="3646"/>
      <c r="AU18" s="457"/>
      <c r="AV18" s="133"/>
      <c r="AW18" s="3639"/>
      <c r="AX18" s="3640"/>
      <c r="AY18" s="3643"/>
      <c r="AZ18" s="3643"/>
      <c r="BA18" s="3643"/>
      <c r="BB18" s="3643"/>
      <c r="BC18" s="3643"/>
      <c r="BD18" s="3643"/>
      <c r="BE18" s="3643"/>
      <c r="BF18" s="3643"/>
      <c r="BG18" s="3643"/>
      <c r="BH18" s="3643"/>
      <c r="BI18" s="3643"/>
      <c r="BJ18" s="3643"/>
      <c r="BK18" s="3643"/>
      <c r="BL18" s="3643"/>
      <c r="BM18" s="3643"/>
      <c r="BN18" s="3643"/>
      <c r="BO18" s="3643"/>
      <c r="BP18" s="3643"/>
      <c r="BQ18" s="3643"/>
      <c r="BR18" s="3643"/>
      <c r="BS18" s="3643"/>
      <c r="BT18" s="3643"/>
      <c r="BU18" s="3643"/>
      <c r="BV18" s="3643"/>
      <c r="BW18" s="3643"/>
      <c r="BX18" s="3643"/>
      <c r="BY18" s="3644"/>
      <c r="BZ18" s="133"/>
    </row>
    <row r="19" spans="1:78" ht="11.25" customHeight="1" thickBot="1">
      <c r="A19" s="459"/>
      <c r="B19" s="3647" t="s">
        <v>2289</v>
      </c>
      <c r="C19" s="3648"/>
      <c r="D19" s="3648"/>
      <c r="E19" s="3648"/>
      <c r="F19" s="3648"/>
      <c r="G19" s="3648"/>
      <c r="H19" s="3648"/>
      <c r="I19" s="3648"/>
      <c r="J19" s="3648"/>
      <c r="K19" s="460"/>
      <c r="L19" s="460"/>
      <c r="M19" s="460"/>
      <c r="N19" s="460"/>
      <c r="O19" s="460"/>
      <c r="P19" s="460"/>
      <c r="Q19" s="460"/>
      <c r="R19" s="460"/>
      <c r="S19" s="460"/>
      <c r="T19" s="460"/>
      <c r="U19" s="460"/>
      <c r="V19" s="460"/>
      <c r="W19" s="460"/>
      <c r="X19" s="460"/>
      <c r="Y19" s="461"/>
      <c r="Z19" s="462"/>
      <c r="AA19" s="462"/>
      <c r="AB19" s="462"/>
      <c r="AC19" s="462"/>
      <c r="AD19" s="462"/>
      <c r="AE19" s="462"/>
      <c r="AF19" s="462"/>
      <c r="AG19" s="462"/>
      <c r="AH19" s="462"/>
      <c r="AI19" s="462"/>
      <c r="AJ19" s="462"/>
      <c r="AK19" s="462"/>
      <c r="AL19" s="462"/>
      <c r="AM19" s="462"/>
      <c r="AN19" s="462"/>
      <c r="AO19" s="462"/>
      <c r="AP19" s="462"/>
      <c r="AQ19" s="461"/>
      <c r="AR19" s="461"/>
      <c r="AS19" s="461"/>
      <c r="AT19" s="463"/>
      <c r="AU19" s="457"/>
      <c r="AV19" s="133"/>
      <c r="AW19" s="3639"/>
      <c r="AX19" s="3640"/>
      <c r="AY19" s="3643"/>
      <c r="AZ19" s="3643"/>
      <c r="BA19" s="3643"/>
      <c r="BB19" s="3643"/>
      <c r="BC19" s="3643"/>
      <c r="BD19" s="3643"/>
      <c r="BE19" s="3643"/>
      <c r="BF19" s="3643"/>
      <c r="BG19" s="3643"/>
      <c r="BH19" s="3643"/>
      <c r="BI19" s="3643"/>
      <c r="BJ19" s="3643"/>
      <c r="BK19" s="3643"/>
      <c r="BL19" s="3643"/>
      <c r="BM19" s="3643"/>
      <c r="BN19" s="3643"/>
      <c r="BO19" s="3643"/>
      <c r="BP19" s="3643"/>
      <c r="BQ19" s="3643"/>
      <c r="BR19" s="3643"/>
      <c r="BS19" s="3643"/>
      <c r="BT19" s="3643"/>
      <c r="BU19" s="3643"/>
      <c r="BV19" s="3643"/>
      <c r="BW19" s="3643"/>
      <c r="BX19" s="3643"/>
      <c r="BY19" s="3644"/>
      <c r="BZ19" s="133"/>
    </row>
    <row r="20" spans="1:78" ht="11.25" customHeight="1">
      <c r="A20" s="459"/>
      <c r="B20" s="3649"/>
      <c r="C20" s="3556"/>
      <c r="D20" s="3556"/>
      <c r="E20" s="3556"/>
      <c r="F20" s="3556"/>
      <c r="G20" s="3556"/>
      <c r="H20" s="3556"/>
      <c r="I20" s="3556"/>
      <c r="J20" s="3556"/>
      <c r="Y20" s="457"/>
      <c r="Z20" s="464"/>
      <c r="AA20" s="3650" t="s">
        <v>1507</v>
      </c>
      <c r="AB20" s="3651"/>
      <c r="AC20" s="3656" t="s">
        <v>2291</v>
      </c>
      <c r="AD20" s="3656"/>
      <c r="AE20" s="3656"/>
      <c r="AF20" s="3656"/>
      <c r="AG20" s="3656"/>
      <c r="AH20" s="3656"/>
      <c r="AI20" s="3656"/>
      <c r="AJ20" s="3656"/>
      <c r="AK20" s="3656"/>
      <c r="AL20" s="3656"/>
      <c r="AM20" s="3656"/>
      <c r="AN20" s="3656"/>
      <c r="AO20" s="3656"/>
      <c r="AP20" s="3656"/>
      <c r="AQ20" s="3656"/>
      <c r="AR20" s="3656"/>
      <c r="AS20" s="3657"/>
      <c r="AT20" s="465"/>
      <c r="AU20" s="457"/>
      <c r="AV20" s="133"/>
      <c r="AW20" s="3662" t="s">
        <v>2292</v>
      </c>
      <c r="AX20" s="3663"/>
      <c r="AY20" s="3663"/>
      <c r="AZ20" s="3663"/>
      <c r="BA20" s="3663"/>
      <c r="BB20" s="3663"/>
      <c r="BC20" s="3663"/>
      <c r="BD20" s="3663"/>
      <c r="BE20" s="3663"/>
      <c r="BF20" s="3663"/>
      <c r="BG20" s="3663"/>
      <c r="BH20" s="3663"/>
      <c r="BI20" s="3663"/>
      <c r="BJ20" s="3663"/>
      <c r="BK20" s="3663"/>
      <c r="BL20" s="3663"/>
      <c r="BM20" s="3663"/>
      <c r="BN20" s="3663"/>
      <c r="BO20" s="3663"/>
      <c r="BP20" s="3663"/>
      <c r="BQ20" s="3663"/>
      <c r="BR20" s="3663"/>
      <c r="BS20" s="3663"/>
      <c r="BT20" s="3663"/>
      <c r="BU20" s="3663"/>
      <c r="BV20" s="3663"/>
      <c r="BW20" s="3663"/>
      <c r="BX20" s="3663"/>
      <c r="BY20" s="3664"/>
      <c r="BZ20" s="133"/>
    </row>
    <row r="21" spans="1:78" ht="11.25" customHeight="1">
      <c r="A21" s="459"/>
      <c r="B21" s="466"/>
      <c r="C21" s="459"/>
      <c r="D21" s="459"/>
      <c r="E21" s="459"/>
      <c r="F21" s="457"/>
      <c r="J21" s="467"/>
      <c r="K21" s="467"/>
      <c r="L21" s="467"/>
      <c r="M21" s="467"/>
      <c r="N21" s="467"/>
      <c r="O21" s="467"/>
      <c r="P21" s="467"/>
      <c r="Q21" s="467"/>
      <c r="R21" s="467"/>
      <c r="S21" s="467"/>
      <c r="T21" s="467"/>
      <c r="U21" s="467"/>
      <c r="Y21" s="457"/>
      <c r="Z21" s="464"/>
      <c r="AA21" s="3652"/>
      <c r="AB21" s="3653"/>
      <c r="AC21" s="3658"/>
      <c r="AD21" s="3658"/>
      <c r="AE21" s="3658"/>
      <c r="AF21" s="3658"/>
      <c r="AG21" s="3658"/>
      <c r="AH21" s="3658"/>
      <c r="AI21" s="3658"/>
      <c r="AJ21" s="3658"/>
      <c r="AK21" s="3658"/>
      <c r="AL21" s="3658"/>
      <c r="AM21" s="3658"/>
      <c r="AN21" s="3658"/>
      <c r="AO21" s="3658"/>
      <c r="AP21" s="3658"/>
      <c r="AQ21" s="3658"/>
      <c r="AR21" s="3658"/>
      <c r="AS21" s="3659"/>
      <c r="AT21" s="465"/>
      <c r="AU21" s="457"/>
      <c r="AV21" s="133"/>
      <c r="AW21" s="3662"/>
      <c r="AX21" s="3663"/>
      <c r="AY21" s="3663"/>
      <c r="AZ21" s="3663"/>
      <c r="BA21" s="3663"/>
      <c r="BB21" s="3663"/>
      <c r="BC21" s="3663"/>
      <c r="BD21" s="3663"/>
      <c r="BE21" s="3663"/>
      <c r="BF21" s="3663"/>
      <c r="BG21" s="3663"/>
      <c r="BH21" s="3663"/>
      <c r="BI21" s="3663"/>
      <c r="BJ21" s="3663"/>
      <c r="BK21" s="3663"/>
      <c r="BL21" s="3663"/>
      <c r="BM21" s="3663"/>
      <c r="BN21" s="3663"/>
      <c r="BO21" s="3663"/>
      <c r="BP21" s="3663"/>
      <c r="BQ21" s="3663"/>
      <c r="BR21" s="3663"/>
      <c r="BS21" s="3663"/>
      <c r="BT21" s="3663"/>
      <c r="BU21" s="3663"/>
      <c r="BV21" s="3663"/>
      <c r="BW21" s="3663"/>
      <c r="BX21" s="3663"/>
      <c r="BY21" s="3664"/>
      <c r="BZ21" s="133"/>
    </row>
    <row r="22" spans="1:78" ht="11.25" customHeight="1" thickBot="1">
      <c r="A22" s="459"/>
      <c r="B22" s="466"/>
      <c r="C22" s="459"/>
      <c r="D22" s="3668" t="s">
        <v>986</v>
      </c>
      <c r="E22" s="3668"/>
      <c r="F22" s="3668"/>
      <c r="G22" s="3668"/>
      <c r="H22" s="3668"/>
      <c r="I22" s="3668"/>
      <c r="J22" s="3669" t="str">
        <f>IF(★入力画面!$M$238="選択　▼","□　大臣  　　　□　都知事",★入力画面!BL241)</f>
        <v>□　大臣  　　　□　都知事</v>
      </c>
      <c r="K22" s="3670"/>
      <c r="L22" s="3670"/>
      <c r="M22" s="3670"/>
      <c r="N22" s="3670"/>
      <c r="O22" s="3670"/>
      <c r="P22" s="3670"/>
      <c r="Q22" s="3670"/>
      <c r="R22" s="3670"/>
      <c r="S22" s="3670"/>
      <c r="T22" s="3670"/>
      <c r="U22" s="3671"/>
      <c r="V22" s="468"/>
      <c r="W22" s="464"/>
      <c r="X22" s="464"/>
      <c r="Y22" s="464"/>
      <c r="Z22" s="464"/>
      <c r="AA22" s="3654"/>
      <c r="AB22" s="3655"/>
      <c r="AC22" s="3660"/>
      <c r="AD22" s="3660"/>
      <c r="AE22" s="3660"/>
      <c r="AF22" s="3660"/>
      <c r="AG22" s="3660"/>
      <c r="AH22" s="3660"/>
      <c r="AI22" s="3660"/>
      <c r="AJ22" s="3660"/>
      <c r="AK22" s="3660"/>
      <c r="AL22" s="3660"/>
      <c r="AM22" s="3660"/>
      <c r="AN22" s="3660"/>
      <c r="AO22" s="3660"/>
      <c r="AP22" s="3660"/>
      <c r="AQ22" s="3660"/>
      <c r="AR22" s="3660"/>
      <c r="AS22" s="3661"/>
      <c r="AT22" s="469"/>
      <c r="AU22" s="470"/>
      <c r="AV22" s="133"/>
      <c r="AW22" s="3662"/>
      <c r="AX22" s="3663"/>
      <c r="AY22" s="3663"/>
      <c r="AZ22" s="3663"/>
      <c r="BA22" s="3663"/>
      <c r="BB22" s="3663"/>
      <c r="BC22" s="3663"/>
      <c r="BD22" s="3663"/>
      <c r="BE22" s="3663"/>
      <c r="BF22" s="3663"/>
      <c r="BG22" s="3663"/>
      <c r="BH22" s="3663"/>
      <c r="BI22" s="3663"/>
      <c r="BJ22" s="3663"/>
      <c r="BK22" s="3663"/>
      <c r="BL22" s="3663"/>
      <c r="BM22" s="3663"/>
      <c r="BN22" s="3663"/>
      <c r="BO22" s="3663"/>
      <c r="BP22" s="3663"/>
      <c r="BQ22" s="3663"/>
      <c r="BR22" s="3663"/>
      <c r="BS22" s="3663"/>
      <c r="BT22" s="3663"/>
      <c r="BU22" s="3663"/>
      <c r="BV22" s="3663"/>
      <c r="BW22" s="3663"/>
      <c r="BX22" s="3663"/>
      <c r="BY22" s="3664"/>
      <c r="BZ22" s="133"/>
    </row>
    <row r="23" spans="1:78" ht="11.25" customHeight="1">
      <c r="A23" s="459"/>
      <c r="B23" s="466"/>
      <c r="C23" s="459"/>
      <c r="D23" s="3668"/>
      <c r="E23" s="3668"/>
      <c r="F23" s="3668"/>
      <c r="G23" s="3668"/>
      <c r="H23" s="3668"/>
      <c r="I23" s="3668"/>
      <c r="J23" s="3672"/>
      <c r="K23" s="3673"/>
      <c r="L23" s="3673"/>
      <c r="M23" s="3673"/>
      <c r="N23" s="3673"/>
      <c r="O23" s="3673"/>
      <c r="P23" s="3673"/>
      <c r="Q23" s="3673"/>
      <c r="R23" s="3673"/>
      <c r="S23" s="3673"/>
      <c r="T23" s="3673"/>
      <c r="U23" s="3674"/>
      <c r="V23" s="471"/>
      <c r="W23" s="464"/>
      <c r="X23" s="464"/>
      <c r="Y23" s="464"/>
      <c r="Z23" s="464"/>
      <c r="AA23" s="464"/>
      <c r="AB23" s="464"/>
      <c r="AC23" s="464"/>
      <c r="AD23" s="464"/>
      <c r="AE23" s="464"/>
      <c r="AF23" s="464"/>
      <c r="AG23" s="464"/>
      <c r="AH23" s="464"/>
      <c r="AI23" s="464"/>
      <c r="AJ23" s="464"/>
      <c r="AK23" s="464"/>
      <c r="AL23" s="464"/>
      <c r="AM23" s="464"/>
      <c r="AN23" s="472"/>
      <c r="AO23" s="472"/>
      <c r="AP23" s="472"/>
      <c r="AT23" s="473"/>
      <c r="AU23" s="474"/>
      <c r="AV23" s="133"/>
      <c r="AW23" s="3662"/>
      <c r="AX23" s="3663"/>
      <c r="AY23" s="3663"/>
      <c r="AZ23" s="3663"/>
      <c r="BA23" s="3663"/>
      <c r="BB23" s="3663"/>
      <c r="BC23" s="3663"/>
      <c r="BD23" s="3663"/>
      <c r="BE23" s="3663"/>
      <c r="BF23" s="3663"/>
      <c r="BG23" s="3663"/>
      <c r="BH23" s="3663"/>
      <c r="BI23" s="3663"/>
      <c r="BJ23" s="3663"/>
      <c r="BK23" s="3663"/>
      <c r="BL23" s="3663"/>
      <c r="BM23" s="3663"/>
      <c r="BN23" s="3663"/>
      <c r="BO23" s="3663"/>
      <c r="BP23" s="3663"/>
      <c r="BQ23" s="3663"/>
      <c r="BR23" s="3663"/>
      <c r="BS23" s="3663"/>
      <c r="BT23" s="3663"/>
      <c r="BU23" s="3663"/>
      <c r="BV23" s="3663"/>
      <c r="BW23" s="3663"/>
      <c r="BX23" s="3663"/>
      <c r="BY23" s="3664"/>
      <c r="BZ23" s="133"/>
    </row>
    <row r="24" spans="1:78" ht="11.25" customHeight="1">
      <c r="A24" s="459"/>
      <c r="B24" s="466"/>
      <c r="C24" s="459"/>
      <c r="D24" s="3668"/>
      <c r="E24" s="3668"/>
      <c r="F24" s="3668"/>
      <c r="G24" s="3668"/>
      <c r="H24" s="3668"/>
      <c r="I24" s="3668"/>
      <c r="J24" s="3675"/>
      <c r="K24" s="3501" t="s">
        <v>1427</v>
      </c>
      <c r="L24" s="3677">
        <f>★入力画面!W238</f>
        <v>0</v>
      </c>
      <c r="M24" s="3677"/>
      <c r="N24" s="3677"/>
      <c r="O24" s="3677"/>
      <c r="P24" s="3677"/>
      <c r="Q24" s="3677"/>
      <c r="R24" s="3677"/>
      <c r="S24" s="3677"/>
      <c r="T24" s="3501" t="s">
        <v>96</v>
      </c>
      <c r="U24" s="3502"/>
      <c r="V24" s="3685" t="s">
        <v>2293</v>
      </c>
      <c r="W24" s="3686"/>
      <c r="X24" s="3686"/>
      <c r="Y24" s="3686"/>
      <c r="Z24" s="3686"/>
      <c r="AA24" s="3686"/>
      <c r="AB24" s="3686"/>
      <c r="AC24" s="3686"/>
      <c r="AD24" s="3686"/>
      <c r="AE24" s="3686"/>
      <c r="AF24" s="3686"/>
      <c r="AG24" s="3686"/>
      <c r="AH24" s="3686"/>
      <c r="AI24" s="3686"/>
      <c r="AJ24" s="3686"/>
      <c r="AK24" s="3686"/>
      <c r="AL24" s="3686"/>
      <c r="AM24" s="3686"/>
      <c r="AN24" s="3686"/>
      <c r="AO24" s="3686"/>
      <c r="AP24" s="3686"/>
      <c r="AQ24" s="3686"/>
      <c r="AT24" s="475"/>
      <c r="AU24" s="474"/>
      <c r="AV24" s="133"/>
      <c r="AW24" s="3662"/>
      <c r="AX24" s="3663"/>
      <c r="AY24" s="3663"/>
      <c r="AZ24" s="3663"/>
      <c r="BA24" s="3663"/>
      <c r="BB24" s="3663"/>
      <c r="BC24" s="3663"/>
      <c r="BD24" s="3663"/>
      <c r="BE24" s="3663"/>
      <c r="BF24" s="3663"/>
      <c r="BG24" s="3663"/>
      <c r="BH24" s="3663"/>
      <c r="BI24" s="3663"/>
      <c r="BJ24" s="3663"/>
      <c r="BK24" s="3663"/>
      <c r="BL24" s="3663"/>
      <c r="BM24" s="3663"/>
      <c r="BN24" s="3663"/>
      <c r="BO24" s="3663"/>
      <c r="BP24" s="3663"/>
      <c r="BQ24" s="3663"/>
      <c r="BR24" s="3663"/>
      <c r="BS24" s="3663"/>
      <c r="BT24" s="3663"/>
      <c r="BU24" s="3663"/>
      <c r="BV24" s="3663"/>
      <c r="BW24" s="3663"/>
      <c r="BX24" s="3663"/>
      <c r="BY24" s="3664"/>
      <c r="BZ24" s="133"/>
    </row>
    <row r="25" spans="1:78" ht="11.25" customHeight="1">
      <c r="A25" s="459"/>
      <c r="B25" s="466"/>
      <c r="C25" s="459"/>
      <c r="D25" s="3668"/>
      <c r="E25" s="3668"/>
      <c r="F25" s="3668"/>
      <c r="G25" s="3668"/>
      <c r="H25" s="3668"/>
      <c r="I25" s="3668"/>
      <c r="J25" s="3676"/>
      <c r="K25" s="3503"/>
      <c r="L25" s="3678"/>
      <c r="M25" s="3678"/>
      <c r="N25" s="3678"/>
      <c r="O25" s="3678"/>
      <c r="P25" s="3678"/>
      <c r="Q25" s="3678"/>
      <c r="R25" s="3678"/>
      <c r="S25" s="3678"/>
      <c r="T25" s="3503"/>
      <c r="U25" s="3504"/>
      <c r="V25" s="3687"/>
      <c r="W25" s="3686"/>
      <c r="X25" s="3686"/>
      <c r="Y25" s="3686"/>
      <c r="Z25" s="3686"/>
      <c r="AA25" s="3686"/>
      <c r="AB25" s="3686"/>
      <c r="AC25" s="3686"/>
      <c r="AD25" s="3686"/>
      <c r="AE25" s="3686"/>
      <c r="AF25" s="3686"/>
      <c r="AG25" s="3686"/>
      <c r="AH25" s="3686"/>
      <c r="AI25" s="3686"/>
      <c r="AJ25" s="3686"/>
      <c r="AK25" s="3686"/>
      <c r="AL25" s="3686"/>
      <c r="AM25" s="3686"/>
      <c r="AN25" s="3686"/>
      <c r="AO25" s="3686"/>
      <c r="AP25" s="3686"/>
      <c r="AQ25" s="3686"/>
      <c r="AT25" s="475"/>
      <c r="AU25" s="474"/>
      <c r="AV25" s="133"/>
      <c r="AW25" s="3662"/>
      <c r="AX25" s="3663"/>
      <c r="AY25" s="3663"/>
      <c r="AZ25" s="3663"/>
      <c r="BA25" s="3663"/>
      <c r="BB25" s="3663"/>
      <c r="BC25" s="3663"/>
      <c r="BD25" s="3663"/>
      <c r="BE25" s="3663"/>
      <c r="BF25" s="3663"/>
      <c r="BG25" s="3663"/>
      <c r="BH25" s="3663"/>
      <c r="BI25" s="3663"/>
      <c r="BJ25" s="3663"/>
      <c r="BK25" s="3663"/>
      <c r="BL25" s="3663"/>
      <c r="BM25" s="3663"/>
      <c r="BN25" s="3663"/>
      <c r="BO25" s="3663"/>
      <c r="BP25" s="3663"/>
      <c r="BQ25" s="3663"/>
      <c r="BR25" s="3663"/>
      <c r="BS25" s="3663"/>
      <c r="BT25" s="3663"/>
      <c r="BU25" s="3663"/>
      <c r="BV25" s="3663"/>
      <c r="BW25" s="3663"/>
      <c r="BX25" s="3663"/>
      <c r="BY25" s="3664"/>
      <c r="BZ25" s="133"/>
    </row>
    <row r="26" spans="1:78" ht="11.25" customHeight="1">
      <c r="A26" s="459"/>
      <c r="B26" s="466"/>
      <c r="C26" s="459"/>
      <c r="D26" s="3558" t="s">
        <v>2294</v>
      </c>
      <c r="E26" s="3559"/>
      <c r="F26" s="3559"/>
      <c r="G26" s="3559"/>
      <c r="H26" s="3559"/>
      <c r="I26" s="3560"/>
      <c r="J26" s="3564">
        <f>★入力画面!$M$15</f>
        <v>0</v>
      </c>
      <c r="K26" s="3565"/>
      <c r="L26" s="3565"/>
      <c r="M26" s="3565"/>
      <c r="N26" s="3565"/>
      <c r="O26" s="3565"/>
      <c r="P26" s="3565"/>
      <c r="Q26" s="3565"/>
      <c r="R26" s="3565"/>
      <c r="S26" s="3565"/>
      <c r="T26" s="3565"/>
      <c r="U26" s="3565"/>
      <c r="V26" s="3565"/>
      <c r="W26" s="3565"/>
      <c r="X26" s="3565"/>
      <c r="Y26" s="3565"/>
      <c r="Z26" s="3565"/>
      <c r="AA26" s="3565"/>
      <c r="AB26" s="3565"/>
      <c r="AC26" s="3565"/>
      <c r="AD26" s="3565"/>
      <c r="AE26" s="3565"/>
      <c r="AF26" s="3565"/>
      <c r="AG26" s="3565"/>
      <c r="AH26" s="3565"/>
      <c r="AI26" s="3565"/>
      <c r="AJ26" s="3565"/>
      <c r="AK26" s="3565"/>
      <c r="AL26" s="3565"/>
      <c r="AM26" s="3565"/>
      <c r="AN26" s="3565"/>
      <c r="AO26" s="3565"/>
      <c r="AP26" s="3566"/>
      <c r="AT26" s="476"/>
      <c r="AU26" s="477"/>
      <c r="AV26" s="133"/>
      <c r="AW26" s="3662"/>
      <c r="AX26" s="3663"/>
      <c r="AY26" s="3663"/>
      <c r="AZ26" s="3663"/>
      <c r="BA26" s="3663"/>
      <c r="BB26" s="3663"/>
      <c r="BC26" s="3663"/>
      <c r="BD26" s="3663"/>
      <c r="BE26" s="3663"/>
      <c r="BF26" s="3663"/>
      <c r="BG26" s="3663"/>
      <c r="BH26" s="3663"/>
      <c r="BI26" s="3663"/>
      <c r="BJ26" s="3663"/>
      <c r="BK26" s="3663"/>
      <c r="BL26" s="3663"/>
      <c r="BM26" s="3663"/>
      <c r="BN26" s="3663"/>
      <c r="BO26" s="3663"/>
      <c r="BP26" s="3663"/>
      <c r="BQ26" s="3663"/>
      <c r="BR26" s="3663"/>
      <c r="BS26" s="3663"/>
      <c r="BT26" s="3663"/>
      <c r="BU26" s="3663"/>
      <c r="BV26" s="3663"/>
      <c r="BW26" s="3663"/>
      <c r="BX26" s="3663"/>
      <c r="BY26" s="3664"/>
      <c r="BZ26" s="133"/>
    </row>
    <row r="27" spans="1:78" ht="11.25" customHeight="1">
      <c r="A27" s="459"/>
      <c r="B27" s="466"/>
      <c r="C27" s="459"/>
      <c r="D27" s="3561"/>
      <c r="E27" s="3562"/>
      <c r="F27" s="3562"/>
      <c r="G27" s="3562"/>
      <c r="H27" s="3562"/>
      <c r="I27" s="3563"/>
      <c r="J27" s="3567"/>
      <c r="K27" s="3568"/>
      <c r="L27" s="3568"/>
      <c r="M27" s="3568"/>
      <c r="N27" s="3568"/>
      <c r="O27" s="3568"/>
      <c r="P27" s="3568"/>
      <c r="Q27" s="3568"/>
      <c r="R27" s="3568"/>
      <c r="S27" s="3568"/>
      <c r="T27" s="3568"/>
      <c r="U27" s="3568"/>
      <c r="V27" s="3568"/>
      <c r="W27" s="3568"/>
      <c r="X27" s="3568"/>
      <c r="Y27" s="3568"/>
      <c r="Z27" s="3568"/>
      <c r="AA27" s="3568"/>
      <c r="AB27" s="3568"/>
      <c r="AC27" s="3568"/>
      <c r="AD27" s="3568"/>
      <c r="AE27" s="3568"/>
      <c r="AF27" s="3568"/>
      <c r="AG27" s="3568"/>
      <c r="AH27" s="3568"/>
      <c r="AI27" s="3568"/>
      <c r="AJ27" s="3568"/>
      <c r="AK27" s="3568"/>
      <c r="AL27" s="3568"/>
      <c r="AM27" s="3568"/>
      <c r="AN27" s="3568"/>
      <c r="AO27" s="3568"/>
      <c r="AP27" s="3569"/>
      <c r="AT27" s="476"/>
      <c r="AU27" s="477"/>
      <c r="AV27" s="133"/>
      <c r="AW27" s="3662"/>
      <c r="AX27" s="3663"/>
      <c r="AY27" s="3663"/>
      <c r="AZ27" s="3663"/>
      <c r="BA27" s="3663"/>
      <c r="BB27" s="3663"/>
      <c r="BC27" s="3663"/>
      <c r="BD27" s="3663"/>
      <c r="BE27" s="3663"/>
      <c r="BF27" s="3663"/>
      <c r="BG27" s="3663"/>
      <c r="BH27" s="3663"/>
      <c r="BI27" s="3663"/>
      <c r="BJ27" s="3663"/>
      <c r="BK27" s="3663"/>
      <c r="BL27" s="3663"/>
      <c r="BM27" s="3663"/>
      <c r="BN27" s="3663"/>
      <c r="BO27" s="3663"/>
      <c r="BP27" s="3663"/>
      <c r="BQ27" s="3663"/>
      <c r="BR27" s="3663"/>
      <c r="BS27" s="3663"/>
      <c r="BT27" s="3663"/>
      <c r="BU27" s="3663"/>
      <c r="BV27" s="3663"/>
      <c r="BW27" s="3663"/>
      <c r="BX27" s="3663"/>
      <c r="BY27" s="3664"/>
      <c r="BZ27" s="133"/>
    </row>
    <row r="28" spans="1:78" ht="11.25" customHeight="1">
      <c r="A28" s="459"/>
      <c r="B28" s="466"/>
      <c r="C28" s="459"/>
      <c r="D28" s="3570" t="s">
        <v>2295</v>
      </c>
      <c r="E28" s="3571"/>
      <c r="F28" s="3571"/>
      <c r="G28" s="3571"/>
      <c r="H28" s="3571"/>
      <c r="I28" s="3572"/>
      <c r="J28" s="3579">
        <f>★入力画面!$M$18</f>
        <v>0</v>
      </c>
      <c r="K28" s="3580"/>
      <c r="L28" s="3580"/>
      <c r="M28" s="3580"/>
      <c r="N28" s="3580"/>
      <c r="O28" s="3580"/>
      <c r="P28" s="3580"/>
      <c r="Q28" s="3580"/>
      <c r="R28" s="3580"/>
      <c r="S28" s="3580"/>
      <c r="T28" s="3580"/>
      <c r="U28" s="3580"/>
      <c r="V28" s="3580"/>
      <c r="W28" s="3580"/>
      <c r="X28" s="3580"/>
      <c r="Y28" s="3580"/>
      <c r="Z28" s="3580"/>
      <c r="AA28" s="3580"/>
      <c r="AB28" s="3580"/>
      <c r="AC28" s="3580"/>
      <c r="AD28" s="3580"/>
      <c r="AE28" s="3580"/>
      <c r="AF28" s="3580"/>
      <c r="AG28" s="3580"/>
      <c r="AH28" s="3580"/>
      <c r="AI28" s="3580"/>
      <c r="AJ28" s="3580"/>
      <c r="AK28" s="3580"/>
      <c r="AL28" s="3580"/>
      <c r="AM28" s="3580"/>
      <c r="AN28" s="3580"/>
      <c r="AO28" s="3580"/>
      <c r="AP28" s="3581"/>
      <c r="AQ28" s="478"/>
      <c r="AR28" s="478"/>
      <c r="AS28" s="478"/>
      <c r="AT28" s="479"/>
      <c r="AU28" s="477"/>
      <c r="AV28" s="133"/>
      <c r="AW28" s="3662"/>
      <c r="AX28" s="3663"/>
      <c r="AY28" s="3663"/>
      <c r="AZ28" s="3663"/>
      <c r="BA28" s="3663"/>
      <c r="BB28" s="3663"/>
      <c r="BC28" s="3663"/>
      <c r="BD28" s="3663"/>
      <c r="BE28" s="3663"/>
      <c r="BF28" s="3663"/>
      <c r="BG28" s="3663"/>
      <c r="BH28" s="3663"/>
      <c r="BI28" s="3663"/>
      <c r="BJ28" s="3663"/>
      <c r="BK28" s="3663"/>
      <c r="BL28" s="3663"/>
      <c r="BM28" s="3663"/>
      <c r="BN28" s="3663"/>
      <c r="BO28" s="3663"/>
      <c r="BP28" s="3663"/>
      <c r="BQ28" s="3663"/>
      <c r="BR28" s="3663"/>
      <c r="BS28" s="3663"/>
      <c r="BT28" s="3663"/>
      <c r="BU28" s="3663"/>
      <c r="BV28" s="3663"/>
      <c r="BW28" s="3663"/>
      <c r="BX28" s="3663"/>
      <c r="BY28" s="3664"/>
      <c r="BZ28" s="133"/>
    </row>
    <row r="29" spans="1:78" ht="11.25" customHeight="1">
      <c r="A29" s="459"/>
      <c r="B29" s="466"/>
      <c r="C29" s="459"/>
      <c r="D29" s="3573"/>
      <c r="E29" s="3574"/>
      <c r="F29" s="3574"/>
      <c r="G29" s="3574"/>
      <c r="H29" s="3574"/>
      <c r="I29" s="3575"/>
      <c r="J29" s="3582"/>
      <c r="K29" s="3583"/>
      <c r="L29" s="3583"/>
      <c r="M29" s="3583"/>
      <c r="N29" s="3583"/>
      <c r="O29" s="3583"/>
      <c r="P29" s="3583"/>
      <c r="Q29" s="3583"/>
      <c r="R29" s="3583"/>
      <c r="S29" s="3583"/>
      <c r="T29" s="3583"/>
      <c r="U29" s="3583"/>
      <c r="V29" s="3583"/>
      <c r="W29" s="3583"/>
      <c r="X29" s="3583"/>
      <c r="Y29" s="3583"/>
      <c r="Z29" s="3583"/>
      <c r="AA29" s="3583"/>
      <c r="AB29" s="3583"/>
      <c r="AC29" s="3583"/>
      <c r="AD29" s="3583"/>
      <c r="AE29" s="3583"/>
      <c r="AF29" s="3583"/>
      <c r="AG29" s="3583"/>
      <c r="AH29" s="3583"/>
      <c r="AI29" s="3583"/>
      <c r="AJ29" s="3583"/>
      <c r="AK29" s="3583"/>
      <c r="AL29" s="3583"/>
      <c r="AM29" s="3583"/>
      <c r="AN29" s="3583"/>
      <c r="AO29" s="3583"/>
      <c r="AP29" s="3584"/>
      <c r="AQ29" s="478"/>
      <c r="AR29" s="478"/>
      <c r="AS29" s="478"/>
      <c r="AT29" s="479"/>
      <c r="AU29" s="477"/>
      <c r="AV29" s="133"/>
      <c r="AW29" s="3662"/>
      <c r="AX29" s="3663"/>
      <c r="AY29" s="3663"/>
      <c r="AZ29" s="3663"/>
      <c r="BA29" s="3663"/>
      <c r="BB29" s="3663"/>
      <c r="BC29" s="3663"/>
      <c r="BD29" s="3663"/>
      <c r="BE29" s="3663"/>
      <c r="BF29" s="3663"/>
      <c r="BG29" s="3663"/>
      <c r="BH29" s="3663"/>
      <c r="BI29" s="3663"/>
      <c r="BJ29" s="3663"/>
      <c r="BK29" s="3663"/>
      <c r="BL29" s="3663"/>
      <c r="BM29" s="3663"/>
      <c r="BN29" s="3663"/>
      <c r="BO29" s="3663"/>
      <c r="BP29" s="3663"/>
      <c r="BQ29" s="3663"/>
      <c r="BR29" s="3663"/>
      <c r="BS29" s="3663"/>
      <c r="BT29" s="3663"/>
      <c r="BU29" s="3663"/>
      <c r="BV29" s="3663"/>
      <c r="BW29" s="3663"/>
      <c r="BX29" s="3663"/>
      <c r="BY29" s="3664"/>
      <c r="BZ29" s="133"/>
    </row>
    <row r="30" spans="1:78" ht="11.25" customHeight="1">
      <c r="A30" s="459"/>
      <c r="B30" s="466"/>
      <c r="C30" s="459"/>
      <c r="D30" s="3576"/>
      <c r="E30" s="3577"/>
      <c r="F30" s="3577"/>
      <c r="G30" s="3577"/>
      <c r="H30" s="3577"/>
      <c r="I30" s="3578"/>
      <c r="J30" s="3585"/>
      <c r="K30" s="3586"/>
      <c r="L30" s="3586"/>
      <c r="M30" s="3586"/>
      <c r="N30" s="3586"/>
      <c r="O30" s="3586"/>
      <c r="P30" s="3586"/>
      <c r="Q30" s="3586"/>
      <c r="R30" s="3586"/>
      <c r="S30" s="3586"/>
      <c r="T30" s="3586"/>
      <c r="U30" s="3586"/>
      <c r="V30" s="3586"/>
      <c r="W30" s="3586"/>
      <c r="X30" s="3586"/>
      <c r="Y30" s="3586"/>
      <c r="Z30" s="3586"/>
      <c r="AA30" s="3586"/>
      <c r="AB30" s="3586"/>
      <c r="AC30" s="3586"/>
      <c r="AD30" s="3586"/>
      <c r="AE30" s="3586"/>
      <c r="AF30" s="3586"/>
      <c r="AG30" s="3586"/>
      <c r="AH30" s="3586"/>
      <c r="AI30" s="3586"/>
      <c r="AJ30" s="3586"/>
      <c r="AK30" s="3586"/>
      <c r="AL30" s="3586"/>
      <c r="AM30" s="3586"/>
      <c r="AN30" s="3586"/>
      <c r="AO30" s="3586"/>
      <c r="AP30" s="3587"/>
      <c r="AQ30" s="478"/>
      <c r="AR30" s="478"/>
      <c r="AS30" s="478"/>
      <c r="AT30" s="479"/>
      <c r="AU30" s="477"/>
      <c r="AV30" s="133"/>
      <c r="AW30" s="3662"/>
      <c r="AX30" s="3663"/>
      <c r="AY30" s="3663"/>
      <c r="AZ30" s="3663"/>
      <c r="BA30" s="3663"/>
      <c r="BB30" s="3663"/>
      <c r="BC30" s="3663"/>
      <c r="BD30" s="3663"/>
      <c r="BE30" s="3663"/>
      <c r="BF30" s="3663"/>
      <c r="BG30" s="3663"/>
      <c r="BH30" s="3663"/>
      <c r="BI30" s="3663"/>
      <c r="BJ30" s="3663"/>
      <c r="BK30" s="3663"/>
      <c r="BL30" s="3663"/>
      <c r="BM30" s="3663"/>
      <c r="BN30" s="3663"/>
      <c r="BO30" s="3663"/>
      <c r="BP30" s="3663"/>
      <c r="BQ30" s="3663"/>
      <c r="BR30" s="3663"/>
      <c r="BS30" s="3663"/>
      <c r="BT30" s="3663"/>
      <c r="BU30" s="3663"/>
      <c r="BV30" s="3663"/>
      <c r="BW30" s="3663"/>
      <c r="BX30" s="3663"/>
      <c r="BY30" s="3664"/>
      <c r="BZ30" s="133"/>
    </row>
    <row r="31" spans="1:78" ht="11.25" customHeight="1">
      <c r="A31" s="459"/>
      <c r="B31" s="466"/>
      <c r="C31" s="459"/>
      <c r="D31" s="3588" t="s">
        <v>2294</v>
      </c>
      <c r="E31" s="3589"/>
      <c r="F31" s="3589"/>
      <c r="G31" s="3589"/>
      <c r="H31" s="3589"/>
      <c r="I31" s="3590"/>
      <c r="J31" s="3594">
        <f>★入力画面!M213</f>
        <v>0</v>
      </c>
      <c r="K31" s="3595"/>
      <c r="L31" s="3595"/>
      <c r="M31" s="3595"/>
      <c r="N31" s="3595"/>
      <c r="O31" s="3595"/>
      <c r="P31" s="3595"/>
      <c r="Q31" s="3595"/>
      <c r="R31" s="3595"/>
      <c r="S31" s="3595"/>
      <c r="T31" s="3595"/>
      <c r="U31" s="3595"/>
      <c r="V31" s="3595"/>
      <c r="W31" s="3595"/>
      <c r="X31" s="3595"/>
      <c r="Y31" s="3595"/>
      <c r="Z31" s="3595"/>
      <c r="AA31" s="3595"/>
      <c r="AB31" s="3595"/>
      <c r="AC31" s="3595"/>
      <c r="AD31" s="3595"/>
      <c r="AE31" s="3595"/>
      <c r="AF31" s="3595"/>
      <c r="AG31" s="3595"/>
      <c r="AH31" s="3595"/>
      <c r="AI31" s="3595"/>
      <c r="AJ31" s="3595"/>
      <c r="AK31" s="3595"/>
      <c r="AL31" s="3595"/>
      <c r="AM31" s="3595"/>
      <c r="AN31" s="3595"/>
      <c r="AO31" s="3595"/>
      <c r="AP31" s="3596"/>
      <c r="AT31" s="476"/>
      <c r="AU31" s="477"/>
      <c r="AV31" s="133"/>
      <c r="AW31" s="3662"/>
      <c r="AX31" s="3663"/>
      <c r="AY31" s="3663"/>
      <c r="AZ31" s="3663"/>
      <c r="BA31" s="3663"/>
      <c r="BB31" s="3663"/>
      <c r="BC31" s="3663"/>
      <c r="BD31" s="3663"/>
      <c r="BE31" s="3663"/>
      <c r="BF31" s="3663"/>
      <c r="BG31" s="3663"/>
      <c r="BH31" s="3663"/>
      <c r="BI31" s="3663"/>
      <c r="BJ31" s="3663"/>
      <c r="BK31" s="3663"/>
      <c r="BL31" s="3663"/>
      <c r="BM31" s="3663"/>
      <c r="BN31" s="3663"/>
      <c r="BO31" s="3663"/>
      <c r="BP31" s="3663"/>
      <c r="BQ31" s="3663"/>
      <c r="BR31" s="3663"/>
      <c r="BS31" s="3663"/>
      <c r="BT31" s="3663"/>
      <c r="BU31" s="3663"/>
      <c r="BV31" s="3663"/>
      <c r="BW31" s="3663"/>
      <c r="BX31" s="3663"/>
      <c r="BY31" s="3664"/>
      <c r="BZ31" s="133"/>
    </row>
    <row r="32" spans="1:78" ht="11.25" customHeight="1">
      <c r="A32" s="459"/>
      <c r="B32" s="466"/>
      <c r="C32" s="459"/>
      <c r="D32" s="3591"/>
      <c r="E32" s="3592"/>
      <c r="F32" s="3592"/>
      <c r="G32" s="3592"/>
      <c r="H32" s="3592"/>
      <c r="I32" s="3593"/>
      <c r="J32" s="3597"/>
      <c r="K32" s="3598"/>
      <c r="L32" s="3598"/>
      <c r="M32" s="3598"/>
      <c r="N32" s="3598"/>
      <c r="O32" s="3598"/>
      <c r="P32" s="3598"/>
      <c r="Q32" s="3598"/>
      <c r="R32" s="3598"/>
      <c r="S32" s="3598"/>
      <c r="T32" s="3598"/>
      <c r="U32" s="3598"/>
      <c r="V32" s="3598"/>
      <c r="W32" s="3598"/>
      <c r="X32" s="3598"/>
      <c r="Y32" s="3598"/>
      <c r="Z32" s="3598"/>
      <c r="AA32" s="3598"/>
      <c r="AB32" s="3598"/>
      <c r="AC32" s="3598"/>
      <c r="AD32" s="3598"/>
      <c r="AE32" s="3598"/>
      <c r="AF32" s="3598"/>
      <c r="AG32" s="3598"/>
      <c r="AH32" s="3598"/>
      <c r="AI32" s="3598"/>
      <c r="AJ32" s="3598"/>
      <c r="AK32" s="3598"/>
      <c r="AL32" s="3598"/>
      <c r="AM32" s="3598"/>
      <c r="AN32" s="3598"/>
      <c r="AO32" s="3598"/>
      <c r="AP32" s="3599"/>
      <c r="AT32" s="469"/>
      <c r="AU32" s="470"/>
      <c r="AV32" s="133"/>
      <c r="AW32" s="3662"/>
      <c r="AX32" s="3663"/>
      <c r="AY32" s="3663"/>
      <c r="AZ32" s="3663"/>
      <c r="BA32" s="3663"/>
      <c r="BB32" s="3663"/>
      <c r="BC32" s="3663"/>
      <c r="BD32" s="3663"/>
      <c r="BE32" s="3663"/>
      <c r="BF32" s="3663"/>
      <c r="BG32" s="3663"/>
      <c r="BH32" s="3663"/>
      <c r="BI32" s="3663"/>
      <c r="BJ32" s="3663"/>
      <c r="BK32" s="3663"/>
      <c r="BL32" s="3663"/>
      <c r="BM32" s="3663"/>
      <c r="BN32" s="3663"/>
      <c r="BO32" s="3663"/>
      <c r="BP32" s="3663"/>
      <c r="BQ32" s="3663"/>
      <c r="BR32" s="3663"/>
      <c r="BS32" s="3663"/>
      <c r="BT32" s="3663"/>
      <c r="BU32" s="3663"/>
      <c r="BV32" s="3663"/>
      <c r="BW32" s="3663"/>
      <c r="BX32" s="3663"/>
      <c r="BY32" s="3664"/>
      <c r="BZ32" s="133"/>
    </row>
    <row r="33" spans="1:78" ht="15.75" customHeight="1">
      <c r="A33" s="459"/>
      <c r="B33" s="466"/>
      <c r="C33" s="459"/>
      <c r="D33" s="3570" t="s">
        <v>2296</v>
      </c>
      <c r="E33" s="3571"/>
      <c r="F33" s="3571"/>
      <c r="G33" s="3571"/>
      <c r="H33" s="3571"/>
      <c r="I33" s="3572"/>
      <c r="J33" s="480" t="s">
        <v>1790</v>
      </c>
      <c r="K33" s="3679" t="str">
        <f>★入力画面!BL24</f>
        <v/>
      </c>
      <c r="L33" s="3679"/>
      <c r="M33" s="3679"/>
      <c r="N33" s="3679"/>
      <c r="O33" s="3679"/>
      <c r="P33" s="3680"/>
      <c r="Q33" s="3680"/>
      <c r="R33" s="3680"/>
      <c r="S33" s="3680"/>
      <c r="T33" s="3680"/>
      <c r="U33" s="3680"/>
      <c r="V33" s="3680"/>
      <c r="W33" s="3680"/>
      <c r="X33" s="3680"/>
      <c r="Y33" s="3680"/>
      <c r="Z33" s="3680"/>
      <c r="AA33" s="3680"/>
      <c r="AB33" s="3680"/>
      <c r="AC33" s="3680"/>
      <c r="AD33" s="3680"/>
      <c r="AE33" s="3680"/>
      <c r="AF33" s="3680"/>
      <c r="AG33" s="3680"/>
      <c r="AH33" s="3680"/>
      <c r="AI33" s="3680"/>
      <c r="AJ33" s="3680"/>
      <c r="AK33" s="3680"/>
      <c r="AL33" s="3680"/>
      <c r="AM33" s="3680"/>
      <c r="AN33" s="3680"/>
      <c r="AO33" s="3680"/>
      <c r="AP33" s="3681"/>
      <c r="AT33" s="475"/>
      <c r="AU33" s="474"/>
      <c r="AV33" s="133"/>
      <c r="AW33" s="3662"/>
      <c r="AX33" s="3663"/>
      <c r="AY33" s="3663"/>
      <c r="AZ33" s="3663"/>
      <c r="BA33" s="3663"/>
      <c r="BB33" s="3663"/>
      <c r="BC33" s="3663"/>
      <c r="BD33" s="3663"/>
      <c r="BE33" s="3663"/>
      <c r="BF33" s="3663"/>
      <c r="BG33" s="3663"/>
      <c r="BH33" s="3663"/>
      <c r="BI33" s="3663"/>
      <c r="BJ33" s="3663"/>
      <c r="BK33" s="3663"/>
      <c r="BL33" s="3663"/>
      <c r="BM33" s="3663"/>
      <c r="BN33" s="3663"/>
      <c r="BO33" s="3663"/>
      <c r="BP33" s="3663"/>
      <c r="BQ33" s="3663"/>
      <c r="BR33" s="3663"/>
      <c r="BS33" s="3663"/>
      <c r="BT33" s="3663"/>
      <c r="BU33" s="3663"/>
      <c r="BV33" s="3663"/>
      <c r="BW33" s="3663"/>
      <c r="BX33" s="3663"/>
      <c r="BY33" s="3664"/>
      <c r="BZ33" s="133"/>
    </row>
    <row r="34" spans="1:78" ht="11.25" customHeight="1">
      <c r="A34" s="459"/>
      <c r="B34" s="466"/>
      <c r="C34" s="459"/>
      <c r="D34" s="3573"/>
      <c r="E34" s="3574"/>
      <c r="F34" s="3574"/>
      <c r="G34" s="3574"/>
      <c r="H34" s="3574"/>
      <c r="I34" s="3575"/>
      <c r="J34" s="3713" t="str">
        <f>★入力画面!BL29</f>
        <v/>
      </c>
      <c r="K34" s="3714"/>
      <c r="L34" s="3714"/>
      <c r="M34" s="3714"/>
      <c r="N34" s="3714"/>
      <c r="O34" s="3714"/>
      <c r="P34" s="3714"/>
      <c r="Q34" s="3714"/>
      <c r="R34" s="3714"/>
      <c r="S34" s="3714"/>
      <c r="T34" s="3714"/>
      <c r="U34" s="3714"/>
      <c r="V34" s="3714"/>
      <c r="W34" s="3714"/>
      <c r="X34" s="3714"/>
      <c r="Y34" s="3714"/>
      <c r="Z34" s="3714"/>
      <c r="AA34" s="3714"/>
      <c r="AB34" s="3714"/>
      <c r="AC34" s="3714"/>
      <c r="AD34" s="3714"/>
      <c r="AE34" s="3714"/>
      <c r="AF34" s="3714"/>
      <c r="AG34" s="3714"/>
      <c r="AH34" s="3714"/>
      <c r="AI34" s="3714"/>
      <c r="AJ34" s="3714"/>
      <c r="AK34" s="3714"/>
      <c r="AL34" s="3714"/>
      <c r="AM34" s="3714"/>
      <c r="AN34" s="3714"/>
      <c r="AO34" s="3714"/>
      <c r="AP34" s="3715"/>
      <c r="AT34" s="475"/>
      <c r="AU34" s="474"/>
      <c r="AV34" s="133"/>
      <c r="AW34" s="3662"/>
      <c r="AX34" s="3663"/>
      <c r="AY34" s="3663"/>
      <c r="AZ34" s="3663"/>
      <c r="BA34" s="3663"/>
      <c r="BB34" s="3663"/>
      <c r="BC34" s="3663"/>
      <c r="BD34" s="3663"/>
      <c r="BE34" s="3663"/>
      <c r="BF34" s="3663"/>
      <c r="BG34" s="3663"/>
      <c r="BH34" s="3663"/>
      <c r="BI34" s="3663"/>
      <c r="BJ34" s="3663"/>
      <c r="BK34" s="3663"/>
      <c r="BL34" s="3663"/>
      <c r="BM34" s="3663"/>
      <c r="BN34" s="3663"/>
      <c r="BO34" s="3663"/>
      <c r="BP34" s="3663"/>
      <c r="BQ34" s="3663"/>
      <c r="BR34" s="3663"/>
      <c r="BS34" s="3663"/>
      <c r="BT34" s="3663"/>
      <c r="BU34" s="3663"/>
      <c r="BV34" s="3663"/>
      <c r="BW34" s="3663"/>
      <c r="BX34" s="3663"/>
      <c r="BY34" s="3664"/>
      <c r="BZ34" s="133"/>
    </row>
    <row r="35" spans="1:78" ht="11.25" customHeight="1">
      <c r="A35" s="459"/>
      <c r="B35" s="466"/>
      <c r="C35" s="459"/>
      <c r="D35" s="3576"/>
      <c r="E35" s="3577"/>
      <c r="F35" s="3577"/>
      <c r="G35" s="3577"/>
      <c r="H35" s="3577"/>
      <c r="I35" s="3578"/>
      <c r="J35" s="3716"/>
      <c r="K35" s="3717"/>
      <c r="L35" s="3717"/>
      <c r="M35" s="3717"/>
      <c r="N35" s="3717"/>
      <c r="O35" s="3717"/>
      <c r="P35" s="3717"/>
      <c r="Q35" s="3717"/>
      <c r="R35" s="3717"/>
      <c r="S35" s="3717"/>
      <c r="T35" s="3717"/>
      <c r="U35" s="3717"/>
      <c r="V35" s="3717"/>
      <c r="W35" s="3717"/>
      <c r="X35" s="3717"/>
      <c r="Y35" s="3717"/>
      <c r="Z35" s="3717"/>
      <c r="AA35" s="3717"/>
      <c r="AB35" s="3717"/>
      <c r="AC35" s="3717"/>
      <c r="AD35" s="3717"/>
      <c r="AE35" s="3717"/>
      <c r="AF35" s="3717"/>
      <c r="AG35" s="3717"/>
      <c r="AH35" s="3717"/>
      <c r="AI35" s="3717"/>
      <c r="AJ35" s="3717"/>
      <c r="AK35" s="3717"/>
      <c r="AL35" s="3717"/>
      <c r="AM35" s="3717"/>
      <c r="AN35" s="3717"/>
      <c r="AO35" s="3717"/>
      <c r="AP35" s="3718"/>
      <c r="AT35" s="476"/>
      <c r="AU35" s="477"/>
      <c r="AV35" s="133"/>
      <c r="AW35" s="3662"/>
      <c r="AX35" s="3663"/>
      <c r="AY35" s="3663"/>
      <c r="AZ35" s="3663"/>
      <c r="BA35" s="3663"/>
      <c r="BB35" s="3663"/>
      <c r="BC35" s="3663"/>
      <c r="BD35" s="3663"/>
      <c r="BE35" s="3663"/>
      <c r="BF35" s="3663"/>
      <c r="BG35" s="3663"/>
      <c r="BH35" s="3663"/>
      <c r="BI35" s="3663"/>
      <c r="BJ35" s="3663"/>
      <c r="BK35" s="3663"/>
      <c r="BL35" s="3663"/>
      <c r="BM35" s="3663"/>
      <c r="BN35" s="3663"/>
      <c r="BO35" s="3663"/>
      <c r="BP35" s="3663"/>
      <c r="BQ35" s="3663"/>
      <c r="BR35" s="3663"/>
      <c r="BS35" s="3663"/>
      <c r="BT35" s="3663"/>
      <c r="BU35" s="3663"/>
      <c r="BV35" s="3663"/>
      <c r="BW35" s="3663"/>
      <c r="BX35" s="3663"/>
      <c r="BY35" s="3664"/>
      <c r="BZ35" s="133"/>
    </row>
    <row r="36" spans="1:78" ht="11.25" customHeight="1">
      <c r="A36" s="459"/>
      <c r="B36" s="466"/>
      <c r="C36" s="459"/>
      <c r="D36" s="3682" t="s">
        <v>2297</v>
      </c>
      <c r="E36" s="3683"/>
      <c r="F36" s="3683"/>
      <c r="G36" s="3683"/>
      <c r="H36" s="3683"/>
      <c r="I36" s="3684"/>
      <c r="J36" s="3719" t="str">
        <f>IF(★入力画面!T34="","(          )",★入力画面!$BL$34)</f>
        <v>(          )</v>
      </c>
      <c r="K36" s="3720"/>
      <c r="L36" s="3720"/>
      <c r="M36" s="3720"/>
      <c r="N36" s="3720"/>
      <c r="O36" s="3720"/>
      <c r="P36" s="3720"/>
      <c r="Q36" s="3720"/>
      <c r="R36" s="3720"/>
      <c r="S36" s="3720"/>
      <c r="T36" s="3720"/>
      <c r="U36" s="3720"/>
      <c r="V36" s="3720"/>
      <c r="W36" s="3720"/>
      <c r="X36" s="3720"/>
      <c r="Y36" s="3721"/>
      <c r="Z36" s="481"/>
      <c r="AA36" s="3725" t="s">
        <v>2298</v>
      </c>
      <c r="AB36" s="3725"/>
      <c r="AC36" s="3725"/>
      <c r="AD36" s="3725"/>
      <c r="AE36" s="3725"/>
      <c r="AF36" s="3725"/>
      <c r="AG36" s="3725"/>
      <c r="AH36" s="3725"/>
      <c r="AI36" s="3725"/>
      <c r="AJ36" s="3725"/>
      <c r="AK36" s="3725"/>
      <c r="AL36" s="3725"/>
      <c r="AM36" s="3725"/>
      <c r="AN36" s="3725"/>
      <c r="AO36" s="3725"/>
      <c r="AP36" s="3725"/>
      <c r="AQ36" s="482"/>
      <c r="AT36" s="476"/>
      <c r="AU36" s="477"/>
      <c r="AV36" s="133"/>
      <c r="AW36" s="3662"/>
      <c r="AX36" s="3663"/>
      <c r="AY36" s="3663"/>
      <c r="AZ36" s="3663"/>
      <c r="BA36" s="3663"/>
      <c r="BB36" s="3663"/>
      <c r="BC36" s="3663"/>
      <c r="BD36" s="3663"/>
      <c r="BE36" s="3663"/>
      <c r="BF36" s="3663"/>
      <c r="BG36" s="3663"/>
      <c r="BH36" s="3663"/>
      <c r="BI36" s="3663"/>
      <c r="BJ36" s="3663"/>
      <c r="BK36" s="3663"/>
      <c r="BL36" s="3663"/>
      <c r="BM36" s="3663"/>
      <c r="BN36" s="3663"/>
      <c r="BO36" s="3663"/>
      <c r="BP36" s="3663"/>
      <c r="BQ36" s="3663"/>
      <c r="BR36" s="3663"/>
      <c r="BS36" s="3663"/>
      <c r="BT36" s="3663"/>
      <c r="BU36" s="3663"/>
      <c r="BV36" s="3663"/>
      <c r="BW36" s="3663"/>
      <c r="BX36" s="3663"/>
      <c r="BY36" s="3664"/>
      <c r="BZ36" s="133"/>
    </row>
    <row r="37" spans="1:78" ht="11.25" customHeight="1">
      <c r="A37" s="459"/>
      <c r="B37" s="466"/>
      <c r="C37" s="459"/>
      <c r="D37" s="3576"/>
      <c r="E37" s="3577"/>
      <c r="F37" s="3577"/>
      <c r="G37" s="3577"/>
      <c r="H37" s="3577"/>
      <c r="I37" s="3578"/>
      <c r="J37" s="3722"/>
      <c r="K37" s="3723"/>
      <c r="L37" s="3723"/>
      <c r="M37" s="3723"/>
      <c r="N37" s="3723"/>
      <c r="O37" s="3723"/>
      <c r="P37" s="3723"/>
      <c r="Q37" s="3723"/>
      <c r="R37" s="3723"/>
      <c r="S37" s="3723"/>
      <c r="T37" s="3723"/>
      <c r="U37" s="3723"/>
      <c r="V37" s="3723"/>
      <c r="W37" s="3723"/>
      <c r="X37" s="3723"/>
      <c r="Y37" s="3724"/>
      <c r="Z37" s="457"/>
      <c r="AA37" s="3726"/>
      <c r="AB37" s="3726"/>
      <c r="AC37" s="3726"/>
      <c r="AD37" s="3726"/>
      <c r="AE37" s="3726"/>
      <c r="AF37" s="3726"/>
      <c r="AG37" s="3726"/>
      <c r="AH37" s="3726"/>
      <c r="AI37" s="3726"/>
      <c r="AJ37" s="3726"/>
      <c r="AK37" s="3726"/>
      <c r="AL37" s="3726"/>
      <c r="AM37" s="3726"/>
      <c r="AN37" s="3726"/>
      <c r="AO37" s="3726"/>
      <c r="AP37" s="3726"/>
      <c r="AQ37" s="482"/>
      <c r="AT37" s="465"/>
      <c r="AU37" s="457"/>
      <c r="AV37" s="133"/>
      <c r="AW37" s="3662"/>
      <c r="AX37" s="3663"/>
      <c r="AY37" s="3663"/>
      <c r="AZ37" s="3663"/>
      <c r="BA37" s="3663"/>
      <c r="BB37" s="3663"/>
      <c r="BC37" s="3663"/>
      <c r="BD37" s="3663"/>
      <c r="BE37" s="3663"/>
      <c r="BF37" s="3663"/>
      <c r="BG37" s="3663"/>
      <c r="BH37" s="3663"/>
      <c r="BI37" s="3663"/>
      <c r="BJ37" s="3663"/>
      <c r="BK37" s="3663"/>
      <c r="BL37" s="3663"/>
      <c r="BM37" s="3663"/>
      <c r="BN37" s="3663"/>
      <c r="BO37" s="3663"/>
      <c r="BP37" s="3663"/>
      <c r="BQ37" s="3663"/>
      <c r="BR37" s="3663"/>
      <c r="BS37" s="3663"/>
      <c r="BT37" s="3663"/>
      <c r="BU37" s="3663"/>
      <c r="BV37" s="3663"/>
      <c r="BW37" s="3663"/>
      <c r="BX37" s="3663"/>
      <c r="BY37" s="3664"/>
      <c r="BZ37" s="133"/>
    </row>
    <row r="38" spans="1:78" ht="11.25" customHeight="1" thickBot="1">
      <c r="A38" s="459"/>
      <c r="B38" s="483"/>
      <c r="C38" s="484"/>
      <c r="D38" s="484"/>
      <c r="E38" s="484"/>
      <c r="F38" s="485"/>
      <c r="G38" s="486"/>
      <c r="H38" s="486"/>
      <c r="I38" s="486"/>
      <c r="J38" s="486"/>
      <c r="K38" s="486"/>
      <c r="L38" s="486"/>
      <c r="M38" s="486"/>
      <c r="N38" s="486"/>
      <c r="O38" s="486"/>
      <c r="P38" s="486"/>
      <c r="Q38" s="486"/>
      <c r="R38" s="486"/>
      <c r="S38" s="486"/>
      <c r="T38" s="486"/>
      <c r="U38" s="487"/>
      <c r="V38" s="487"/>
      <c r="W38" s="487"/>
      <c r="X38" s="487"/>
      <c r="Y38" s="487"/>
      <c r="Z38" s="488"/>
      <c r="AA38" s="488"/>
      <c r="AB38" s="488"/>
      <c r="AC38" s="488"/>
      <c r="AD38" s="488"/>
      <c r="AE38" s="488"/>
      <c r="AF38" s="488"/>
      <c r="AG38" s="488"/>
      <c r="AH38" s="489"/>
      <c r="AI38" s="489"/>
      <c r="AJ38" s="489"/>
      <c r="AK38" s="489"/>
      <c r="AL38" s="489"/>
      <c r="AM38" s="489"/>
      <c r="AN38" s="489"/>
      <c r="AO38" s="489"/>
      <c r="AP38" s="489"/>
      <c r="AQ38" s="489"/>
      <c r="AR38" s="488"/>
      <c r="AS38" s="488"/>
      <c r="AT38" s="490"/>
      <c r="AU38" s="491"/>
      <c r="AV38" s="133"/>
      <c r="AW38" s="3662"/>
      <c r="AX38" s="3663"/>
      <c r="AY38" s="3663"/>
      <c r="AZ38" s="3663"/>
      <c r="BA38" s="3663"/>
      <c r="BB38" s="3663"/>
      <c r="BC38" s="3663"/>
      <c r="BD38" s="3663"/>
      <c r="BE38" s="3663"/>
      <c r="BF38" s="3663"/>
      <c r="BG38" s="3663"/>
      <c r="BH38" s="3663"/>
      <c r="BI38" s="3663"/>
      <c r="BJ38" s="3663"/>
      <c r="BK38" s="3663"/>
      <c r="BL38" s="3663"/>
      <c r="BM38" s="3663"/>
      <c r="BN38" s="3663"/>
      <c r="BO38" s="3663"/>
      <c r="BP38" s="3663"/>
      <c r="BQ38" s="3663"/>
      <c r="BR38" s="3663"/>
      <c r="BS38" s="3663"/>
      <c r="BT38" s="3663"/>
      <c r="BU38" s="3663"/>
      <c r="BV38" s="3663"/>
      <c r="BW38" s="3663"/>
      <c r="BX38" s="3663"/>
      <c r="BY38" s="3664"/>
      <c r="BZ38" s="133"/>
    </row>
    <row r="39" spans="1:78" s="492" customFormat="1" ht="12" customHeight="1">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V39" s="133"/>
      <c r="AW39" s="3662"/>
      <c r="AX39" s="3663"/>
      <c r="AY39" s="3663"/>
      <c r="AZ39" s="3663"/>
      <c r="BA39" s="3663"/>
      <c r="BB39" s="3663"/>
      <c r="BC39" s="3663"/>
      <c r="BD39" s="3663"/>
      <c r="BE39" s="3663"/>
      <c r="BF39" s="3663"/>
      <c r="BG39" s="3663"/>
      <c r="BH39" s="3663"/>
      <c r="BI39" s="3663"/>
      <c r="BJ39" s="3663"/>
      <c r="BK39" s="3663"/>
      <c r="BL39" s="3663"/>
      <c r="BM39" s="3663"/>
      <c r="BN39" s="3663"/>
      <c r="BO39" s="3663"/>
      <c r="BP39" s="3663"/>
      <c r="BQ39" s="3663"/>
      <c r="BR39" s="3663"/>
      <c r="BS39" s="3663"/>
      <c r="BT39" s="3663"/>
      <c r="BU39" s="3663"/>
      <c r="BV39" s="3663"/>
      <c r="BW39" s="3663"/>
      <c r="BX39" s="3663"/>
      <c r="BY39" s="3664"/>
      <c r="BZ39" s="133"/>
    </row>
    <row r="40" spans="1:78" ht="12" customHeight="1">
      <c r="C40" s="457"/>
      <c r="D40" s="457"/>
      <c r="E40" s="457"/>
      <c r="F40" s="457"/>
      <c r="AA40" s="494"/>
      <c r="AB40" s="494"/>
      <c r="AC40" s="494"/>
      <c r="AD40" s="495"/>
      <c r="AE40" s="495"/>
      <c r="AO40" s="457" t="s">
        <v>2299</v>
      </c>
      <c r="AS40" s="457"/>
      <c r="AT40" s="457"/>
      <c r="AU40" s="457"/>
      <c r="AV40" s="133"/>
      <c r="AW40" s="3662"/>
      <c r="AX40" s="3663"/>
      <c r="AY40" s="3663"/>
      <c r="AZ40" s="3663"/>
      <c r="BA40" s="3663"/>
      <c r="BB40" s="3663"/>
      <c r="BC40" s="3663"/>
      <c r="BD40" s="3663"/>
      <c r="BE40" s="3663"/>
      <c r="BF40" s="3663"/>
      <c r="BG40" s="3663"/>
      <c r="BH40" s="3663"/>
      <c r="BI40" s="3663"/>
      <c r="BJ40" s="3663"/>
      <c r="BK40" s="3663"/>
      <c r="BL40" s="3663"/>
      <c r="BM40" s="3663"/>
      <c r="BN40" s="3663"/>
      <c r="BO40" s="3663"/>
      <c r="BP40" s="3663"/>
      <c r="BQ40" s="3663"/>
      <c r="BR40" s="3663"/>
      <c r="BS40" s="3663"/>
      <c r="BT40" s="3663"/>
      <c r="BU40" s="3663"/>
      <c r="BV40" s="3663"/>
      <c r="BW40" s="3663"/>
      <c r="BX40" s="3663"/>
      <c r="BY40" s="3664"/>
      <c r="BZ40" s="133"/>
    </row>
    <row r="41" spans="1:78" ht="12" customHeight="1">
      <c r="C41" s="457"/>
      <c r="D41" s="457"/>
      <c r="E41" s="457"/>
      <c r="F41" s="457"/>
      <c r="G41" s="3615" t="s">
        <v>2300</v>
      </c>
      <c r="H41" s="3616"/>
      <c r="I41" s="3616"/>
      <c r="J41" s="3616"/>
      <c r="K41" s="3616"/>
      <c r="L41" s="3616"/>
      <c r="M41" s="3616"/>
      <c r="N41" s="3616"/>
      <c r="O41" s="3616"/>
      <c r="P41" s="3616"/>
      <c r="Q41" s="3616"/>
      <c r="R41" s="3616"/>
      <c r="S41" s="3616"/>
      <c r="T41" s="3616"/>
      <c r="U41" s="3616"/>
      <c r="V41" s="3616"/>
      <c r="W41" s="3616"/>
      <c r="X41" s="3616"/>
      <c r="Y41" s="3616"/>
      <c r="Z41" s="3616"/>
      <c r="AA41" s="3617"/>
      <c r="AB41" s="494"/>
      <c r="AC41" s="494"/>
      <c r="AD41" s="495"/>
      <c r="AE41" s="495"/>
      <c r="AF41" s="3618" t="s">
        <v>2301</v>
      </c>
      <c r="AG41" s="3621" t="s">
        <v>2302</v>
      </c>
      <c r="AH41" s="3622"/>
      <c r="AI41" s="3622"/>
      <c r="AJ41" s="3622"/>
      <c r="AK41" s="3622"/>
      <c r="AL41" s="3622"/>
      <c r="AM41" s="3622"/>
      <c r="AN41" s="3623"/>
      <c r="AO41" s="457"/>
      <c r="AP41" s="3602" t="s">
        <v>1428</v>
      </c>
      <c r="AQ41" s="3603"/>
      <c r="AR41" s="3604"/>
      <c r="AS41" s="457"/>
      <c r="AT41" s="457"/>
      <c r="AU41" s="457"/>
      <c r="AV41" s="133"/>
      <c r="AW41" s="3662"/>
      <c r="AX41" s="3663"/>
      <c r="AY41" s="3663"/>
      <c r="AZ41" s="3663"/>
      <c r="BA41" s="3663"/>
      <c r="BB41" s="3663"/>
      <c r="BC41" s="3663"/>
      <c r="BD41" s="3663"/>
      <c r="BE41" s="3663"/>
      <c r="BF41" s="3663"/>
      <c r="BG41" s="3663"/>
      <c r="BH41" s="3663"/>
      <c r="BI41" s="3663"/>
      <c r="BJ41" s="3663"/>
      <c r="BK41" s="3663"/>
      <c r="BL41" s="3663"/>
      <c r="BM41" s="3663"/>
      <c r="BN41" s="3663"/>
      <c r="BO41" s="3663"/>
      <c r="BP41" s="3663"/>
      <c r="BQ41" s="3663"/>
      <c r="BR41" s="3663"/>
      <c r="BS41" s="3663"/>
      <c r="BT41" s="3663"/>
      <c r="BU41" s="3663"/>
      <c r="BV41" s="3663"/>
      <c r="BW41" s="3663"/>
      <c r="BX41" s="3663"/>
      <c r="BY41" s="3664"/>
      <c r="BZ41" s="133"/>
    </row>
    <row r="42" spans="1:78" ht="12" customHeight="1">
      <c r="C42" s="457"/>
      <c r="D42" s="457"/>
      <c r="E42" s="457"/>
      <c r="F42" s="457"/>
      <c r="G42" s="3627" t="s">
        <v>2303</v>
      </c>
      <c r="H42" s="3627"/>
      <c r="I42" s="3627"/>
      <c r="J42" s="3627"/>
      <c r="K42" s="3627"/>
      <c r="L42" s="3627"/>
      <c r="M42" s="3627"/>
      <c r="N42" s="3627"/>
      <c r="O42" s="3627"/>
      <c r="P42" s="3627"/>
      <c r="Q42" s="3627"/>
      <c r="R42" s="3627"/>
      <c r="S42" s="3627"/>
      <c r="T42" s="3627"/>
      <c r="U42" s="3627"/>
      <c r="V42" s="3627"/>
      <c r="W42" s="3627"/>
      <c r="X42" s="3627"/>
      <c r="Y42" s="3627"/>
      <c r="Z42" s="3627"/>
      <c r="AA42" s="3627"/>
      <c r="AB42" s="496"/>
      <c r="AC42" s="496"/>
      <c r="AD42" s="495"/>
      <c r="AE42" s="495"/>
      <c r="AF42" s="3619"/>
      <c r="AG42" s="3624"/>
      <c r="AH42" s="3625"/>
      <c r="AI42" s="3625"/>
      <c r="AJ42" s="3625"/>
      <c r="AK42" s="3625"/>
      <c r="AL42" s="3625"/>
      <c r="AM42" s="3625"/>
      <c r="AN42" s="3626"/>
      <c r="AO42" s="457"/>
      <c r="AP42" s="3605"/>
      <c r="AQ42" s="3606"/>
      <c r="AR42" s="3607"/>
      <c r="AS42" s="457"/>
      <c r="AT42" s="457"/>
      <c r="AU42" s="457"/>
      <c r="AV42" s="133"/>
      <c r="AW42" s="3662"/>
      <c r="AX42" s="3663"/>
      <c r="AY42" s="3663"/>
      <c r="AZ42" s="3663"/>
      <c r="BA42" s="3663"/>
      <c r="BB42" s="3663"/>
      <c r="BC42" s="3663"/>
      <c r="BD42" s="3663"/>
      <c r="BE42" s="3663"/>
      <c r="BF42" s="3663"/>
      <c r="BG42" s="3663"/>
      <c r="BH42" s="3663"/>
      <c r="BI42" s="3663"/>
      <c r="BJ42" s="3663"/>
      <c r="BK42" s="3663"/>
      <c r="BL42" s="3663"/>
      <c r="BM42" s="3663"/>
      <c r="BN42" s="3663"/>
      <c r="BO42" s="3663"/>
      <c r="BP42" s="3663"/>
      <c r="BQ42" s="3663"/>
      <c r="BR42" s="3663"/>
      <c r="BS42" s="3663"/>
      <c r="BT42" s="3663"/>
      <c r="BU42" s="3663"/>
      <c r="BV42" s="3663"/>
      <c r="BW42" s="3663"/>
      <c r="BX42" s="3663"/>
      <c r="BY42" s="3664"/>
      <c r="BZ42" s="133"/>
    </row>
    <row r="43" spans="1:78" ht="12" customHeight="1">
      <c r="C43" s="457"/>
      <c r="D43" s="457"/>
      <c r="E43" s="457"/>
      <c r="F43" s="457"/>
      <c r="G43" s="3628"/>
      <c r="H43" s="3628"/>
      <c r="I43" s="3628"/>
      <c r="J43" s="3628"/>
      <c r="K43" s="3628"/>
      <c r="L43" s="3628"/>
      <c r="M43" s="3628"/>
      <c r="N43" s="3628"/>
      <c r="O43" s="3628"/>
      <c r="P43" s="3628"/>
      <c r="Q43" s="3628"/>
      <c r="R43" s="3628"/>
      <c r="S43" s="3628"/>
      <c r="T43" s="3628"/>
      <c r="U43" s="3628"/>
      <c r="V43" s="3628"/>
      <c r="W43" s="3628"/>
      <c r="X43" s="3628"/>
      <c r="Y43" s="3628"/>
      <c r="Z43" s="3628"/>
      <c r="AA43" s="3628"/>
      <c r="AB43" s="496"/>
      <c r="AC43" s="496"/>
      <c r="AD43" s="457"/>
      <c r="AE43" s="457"/>
      <c r="AF43" s="3619"/>
      <c r="AG43" s="3624"/>
      <c r="AH43" s="3625"/>
      <c r="AI43" s="3625"/>
      <c r="AJ43" s="3625"/>
      <c r="AK43" s="3625"/>
      <c r="AL43" s="3625"/>
      <c r="AM43" s="3625"/>
      <c r="AN43" s="3626"/>
      <c r="AO43" s="457"/>
      <c r="AP43" s="3608"/>
      <c r="AQ43" s="3609"/>
      <c r="AR43" s="3610"/>
      <c r="AS43" s="457"/>
      <c r="AT43" s="457"/>
      <c r="AU43" s="457"/>
      <c r="AV43" s="133"/>
      <c r="AW43" s="3662"/>
      <c r="AX43" s="3663"/>
      <c r="AY43" s="3663"/>
      <c r="AZ43" s="3663"/>
      <c r="BA43" s="3663"/>
      <c r="BB43" s="3663"/>
      <c r="BC43" s="3663"/>
      <c r="BD43" s="3663"/>
      <c r="BE43" s="3663"/>
      <c r="BF43" s="3663"/>
      <c r="BG43" s="3663"/>
      <c r="BH43" s="3663"/>
      <c r="BI43" s="3663"/>
      <c r="BJ43" s="3663"/>
      <c r="BK43" s="3663"/>
      <c r="BL43" s="3663"/>
      <c r="BM43" s="3663"/>
      <c r="BN43" s="3663"/>
      <c r="BO43" s="3663"/>
      <c r="BP43" s="3663"/>
      <c r="BQ43" s="3663"/>
      <c r="BR43" s="3663"/>
      <c r="BS43" s="3663"/>
      <c r="BT43" s="3663"/>
      <c r="BU43" s="3663"/>
      <c r="BV43" s="3663"/>
      <c r="BW43" s="3663"/>
      <c r="BX43" s="3663"/>
      <c r="BY43" s="3664"/>
      <c r="BZ43" s="133"/>
    </row>
    <row r="44" spans="1:78" ht="12" customHeight="1">
      <c r="C44" s="457"/>
      <c r="D44" s="457"/>
      <c r="E44" s="457"/>
      <c r="F44" s="457"/>
      <c r="G44" s="3628"/>
      <c r="H44" s="3628"/>
      <c r="I44" s="3628"/>
      <c r="J44" s="3628"/>
      <c r="K44" s="3628"/>
      <c r="L44" s="3628"/>
      <c r="M44" s="3628"/>
      <c r="N44" s="3628"/>
      <c r="O44" s="3628"/>
      <c r="P44" s="3628"/>
      <c r="Q44" s="3628"/>
      <c r="R44" s="3628"/>
      <c r="S44" s="3628"/>
      <c r="T44" s="3628"/>
      <c r="U44" s="3628"/>
      <c r="V44" s="3628"/>
      <c r="W44" s="3628"/>
      <c r="X44" s="3628"/>
      <c r="Y44" s="3628"/>
      <c r="Z44" s="3628"/>
      <c r="AA44" s="3628"/>
      <c r="AB44" s="496"/>
      <c r="AC44" s="496"/>
      <c r="AD44" s="457"/>
      <c r="AE44" s="457"/>
      <c r="AF44" s="3619"/>
      <c r="AG44" s="3629" t="s">
        <v>2304</v>
      </c>
      <c r="AH44" s="3727" t="s">
        <v>2305</v>
      </c>
      <c r="AI44" s="3727"/>
      <c r="AJ44" s="3727"/>
      <c r="AK44" s="3727"/>
      <c r="AL44" s="3630" t="s">
        <v>2306</v>
      </c>
      <c r="AM44" s="495"/>
      <c r="AN44" s="497"/>
      <c r="AO44" s="457"/>
      <c r="AP44" s="3602" t="s">
        <v>1429</v>
      </c>
      <c r="AQ44" s="3603"/>
      <c r="AR44" s="3604"/>
      <c r="AS44" s="457"/>
      <c r="AT44" s="457"/>
      <c r="AU44" s="457"/>
      <c r="AV44" s="133"/>
      <c r="AW44" s="3662"/>
      <c r="AX44" s="3663"/>
      <c r="AY44" s="3663"/>
      <c r="AZ44" s="3663"/>
      <c r="BA44" s="3663"/>
      <c r="BB44" s="3663"/>
      <c r="BC44" s="3663"/>
      <c r="BD44" s="3663"/>
      <c r="BE44" s="3663"/>
      <c r="BF44" s="3663"/>
      <c r="BG44" s="3663"/>
      <c r="BH44" s="3663"/>
      <c r="BI44" s="3663"/>
      <c r="BJ44" s="3663"/>
      <c r="BK44" s="3663"/>
      <c r="BL44" s="3663"/>
      <c r="BM44" s="3663"/>
      <c r="BN44" s="3663"/>
      <c r="BO44" s="3663"/>
      <c r="BP44" s="3663"/>
      <c r="BQ44" s="3663"/>
      <c r="BR44" s="3663"/>
      <c r="BS44" s="3663"/>
      <c r="BT44" s="3663"/>
      <c r="BU44" s="3663"/>
      <c r="BV44" s="3663"/>
      <c r="BW44" s="3663"/>
      <c r="BX44" s="3663"/>
      <c r="BY44" s="3664"/>
      <c r="BZ44" s="133"/>
    </row>
    <row r="45" spans="1:78" ht="12" customHeight="1">
      <c r="C45" s="457"/>
      <c r="D45" s="457"/>
      <c r="E45" s="457"/>
      <c r="F45" s="457"/>
      <c r="G45" s="3628"/>
      <c r="H45" s="3628"/>
      <c r="I45" s="3628"/>
      <c r="J45" s="3628"/>
      <c r="K45" s="3628"/>
      <c r="L45" s="3628"/>
      <c r="M45" s="3628"/>
      <c r="N45" s="3628"/>
      <c r="O45" s="3628"/>
      <c r="P45" s="3628"/>
      <c r="Q45" s="3628"/>
      <c r="R45" s="3628"/>
      <c r="S45" s="3628"/>
      <c r="T45" s="3628"/>
      <c r="U45" s="3628"/>
      <c r="V45" s="3628"/>
      <c r="W45" s="3628"/>
      <c r="X45" s="3628"/>
      <c r="Y45" s="3628"/>
      <c r="Z45" s="3628"/>
      <c r="AA45" s="3628"/>
      <c r="AB45" s="496"/>
      <c r="AC45" s="496"/>
      <c r="AD45" s="457"/>
      <c r="AE45" s="457"/>
      <c r="AF45" s="3619"/>
      <c r="AG45" s="3629"/>
      <c r="AH45" s="3727"/>
      <c r="AI45" s="3727"/>
      <c r="AJ45" s="3727"/>
      <c r="AK45" s="3727"/>
      <c r="AL45" s="3630"/>
      <c r="AM45" s="495"/>
      <c r="AN45" s="497"/>
      <c r="AO45" s="457"/>
      <c r="AP45" s="3605"/>
      <c r="AQ45" s="3606"/>
      <c r="AR45" s="3607"/>
      <c r="AS45" s="457"/>
      <c r="AT45" s="457"/>
      <c r="AU45" s="457"/>
      <c r="AV45" s="133"/>
      <c r="AW45" s="3662"/>
      <c r="AX45" s="3663"/>
      <c r="AY45" s="3663"/>
      <c r="AZ45" s="3663"/>
      <c r="BA45" s="3663"/>
      <c r="BB45" s="3663"/>
      <c r="BC45" s="3663"/>
      <c r="BD45" s="3663"/>
      <c r="BE45" s="3663"/>
      <c r="BF45" s="3663"/>
      <c r="BG45" s="3663"/>
      <c r="BH45" s="3663"/>
      <c r="BI45" s="3663"/>
      <c r="BJ45" s="3663"/>
      <c r="BK45" s="3663"/>
      <c r="BL45" s="3663"/>
      <c r="BM45" s="3663"/>
      <c r="BN45" s="3663"/>
      <c r="BO45" s="3663"/>
      <c r="BP45" s="3663"/>
      <c r="BQ45" s="3663"/>
      <c r="BR45" s="3663"/>
      <c r="BS45" s="3663"/>
      <c r="BT45" s="3663"/>
      <c r="BU45" s="3663"/>
      <c r="BV45" s="3663"/>
      <c r="BW45" s="3663"/>
      <c r="BX45" s="3663"/>
      <c r="BY45" s="3664"/>
      <c r="BZ45" s="133"/>
    </row>
    <row r="46" spans="1:78" ht="12" customHeight="1" thickBot="1">
      <c r="C46" s="457"/>
      <c r="D46" s="457"/>
      <c r="E46" s="457"/>
      <c r="F46" s="458"/>
      <c r="G46" s="3628"/>
      <c r="H46" s="3628"/>
      <c r="I46" s="3628"/>
      <c r="J46" s="3628"/>
      <c r="K46" s="3628"/>
      <c r="L46" s="3628"/>
      <c r="M46" s="3628"/>
      <c r="N46" s="3628"/>
      <c r="O46" s="3628"/>
      <c r="P46" s="3628"/>
      <c r="Q46" s="3628"/>
      <c r="R46" s="3628"/>
      <c r="S46" s="3628"/>
      <c r="T46" s="3628"/>
      <c r="U46" s="3628"/>
      <c r="V46" s="3628"/>
      <c r="W46" s="3628"/>
      <c r="X46" s="3628"/>
      <c r="Y46" s="3628"/>
      <c r="Z46" s="3628"/>
      <c r="AA46" s="3628"/>
      <c r="AB46" s="496"/>
      <c r="AC46" s="496"/>
      <c r="AD46" s="474"/>
      <c r="AE46" s="474"/>
      <c r="AF46" s="3619"/>
      <c r="AG46" s="3631" t="s">
        <v>2307</v>
      </c>
      <c r="AH46" s="3632"/>
      <c r="AI46" s="3632"/>
      <c r="AJ46" s="3632"/>
      <c r="AK46" s="3632"/>
      <c r="AL46" s="3632"/>
      <c r="AM46" s="3632"/>
      <c r="AN46" s="3633"/>
      <c r="AO46" s="474" t="s">
        <v>2299</v>
      </c>
      <c r="AP46" s="3608"/>
      <c r="AQ46" s="3609"/>
      <c r="AR46" s="3610"/>
      <c r="AS46" s="474"/>
      <c r="AT46" s="474"/>
      <c r="AU46" s="474"/>
      <c r="AV46" s="133"/>
      <c r="AW46" s="3665"/>
      <c r="AX46" s="3666"/>
      <c r="AY46" s="3666"/>
      <c r="AZ46" s="3666"/>
      <c r="BA46" s="3666"/>
      <c r="BB46" s="3666"/>
      <c r="BC46" s="3666"/>
      <c r="BD46" s="3666"/>
      <c r="BE46" s="3666"/>
      <c r="BF46" s="3666"/>
      <c r="BG46" s="3666"/>
      <c r="BH46" s="3666"/>
      <c r="BI46" s="3666"/>
      <c r="BJ46" s="3666"/>
      <c r="BK46" s="3666"/>
      <c r="BL46" s="3666"/>
      <c r="BM46" s="3666"/>
      <c r="BN46" s="3666"/>
      <c r="BO46" s="3666"/>
      <c r="BP46" s="3666"/>
      <c r="BQ46" s="3666"/>
      <c r="BR46" s="3666"/>
      <c r="BS46" s="3666"/>
      <c r="BT46" s="3666"/>
      <c r="BU46" s="3666"/>
      <c r="BV46" s="3666"/>
      <c r="BW46" s="3666"/>
      <c r="BX46" s="3666"/>
      <c r="BY46" s="3667"/>
      <c r="BZ46" s="133"/>
    </row>
    <row r="47" spans="1:78" ht="12" customHeight="1">
      <c r="C47" s="457"/>
      <c r="D47" s="457"/>
      <c r="E47" s="457"/>
      <c r="F47" s="458"/>
      <c r="G47" s="3628"/>
      <c r="H47" s="3628"/>
      <c r="I47" s="3628"/>
      <c r="J47" s="3628"/>
      <c r="K47" s="3628"/>
      <c r="L47" s="3628"/>
      <c r="M47" s="3628"/>
      <c r="N47" s="3628"/>
      <c r="O47" s="3628"/>
      <c r="P47" s="3628"/>
      <c r="Q47" s="3628"/>
      <c r="R47" s="3628"/>
      <c r="S47" s="3628"/>
      <c r="T47" s="3628"/>
      <c r="U47" s="3628"/>
      <c r="V47" s="3628"/>
      <c r="W47" s="3628"/>
      <c r="X47" s="3628"/>
      <c r="Y47" s="3628"/>
      <c r="Z47" s="3628"/>
      <c r="AA47" s="3628"/>
      <c r="AB47" s="496"/>
      <c r="AC47" s="496"/>
      <c r="AD47" s="474"/>
      <c r="AE47" s="474"/>
      <c r="AF47" s="3619"/>
      <c r="AG47" s="3631"/>
      <c r="AH47" s="3632"/>
      <c r="AI47" s="3632"/>
      <c r="AJ47" s="3632"/>
      <c r="AK47" s="3632"/>
      <c r="AL47" s="3632"/>
      <c r="AM47" s="3632"/>
      <c r="AN47" s="3633"/>
      <c r="AO47" s="474"/>
      <c r="AP47" s="3602" t="s">
        <v>1430</v>
      </c>
      <c r="AQ47" s="3603"/>
      <c r="AR47" s="3604"/>
      <c r="AS47" s="474"/>
      <c r="AT47" s="474"/>
      <c r="AU47" s="474"/>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row>
    <row r="48" spans="1:78" ht="12" customHeight="1">
      <c r="C48" s="457"/>
      <c r="D48" s="457"/>
      <c r="E48" s="457"/>
      <c r="F48" s="457"/>
      <c r="G48" s="3628"/>
      <c r="H48" s="3628"/>
      <c r="I48" s="3628"/>
      <c r="J48" s="3628"/>
      <c r="K48" s="3628"/>
      <c r="L48" s="3628"/>
      <c r="M48" s="3628"/>
      <c r="N48" s="3628"/>
      <c r="O48" s="3628"/>
      <c r="P48" s="3628"/>
      <c r="Q48" s="3628"/>
      <c r="R48" s="3628"/>
      <c r="S48" s="3628"/>
      <c r="T48" s="3628"/>
      <c r="U48" s="3628"/>
      <c r="V48" s="3628"/>
      <c r="W48" s="3628"/>
      <c r="X48" s="3628"/>
      <c r="Y48" s="3628"/>
      <c r="Z48" s="3628"/>
      <c r="AA48" s="3628"/>
      <c r="AB48" s="496"/>
      <c r="AC48" s="496"/>
      <c r="AD48" s="474"/>
      <c r="AE48" s="474"/>
      <c r="AF48" s="3619"/>
      <c r="AG48" s="3631"/>
      <c r="AH48" s="3632"/>
      <c r="AI48" s="3632"/>
      <c r="AJ48" s="3632"/>
      <c r="AK48" s="3632"/>
      <c r="AL48" s="3632"/>
      <c r="AM48" s="3632"/>
      <c r="AN48" s="3633"/>
      <c r="AO48" s="474"/>
      <c r="AP48" s="3605"/>
      <c r="AQ48" s="3606"/>
      <c r="AR48" s="3607"/>
      <c r="AS48" s="474"/>
      <c r="AT48" s="474"/>
      <c r="AU48" s="474"/>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row>
    <row r="49" spans="2:78" ht="12" customHeight="1">
      <c r="C49" s="457"/>
      <c r="D49" s="457"/>
      <c r="E49" s="457"/>
      <c r="F49" s="457"/>
      <c r="G49" s="3628"/>
      <c r="H49" s="3628"/>
      <c r="I49" s="3628"/>
      <c r="J49" s="3628"/>
      <c r="K49" s="3628"/>
      <c r="L49" s="3628"/>
      <c r="M49" s="3628"/>
      <c r="N49" s="3628"/>
      <c r="O49" s="3628"/>
      <c r="P49" s="3628"/>
      <c r="Q49" s="3628"/>
      <c r="R49" s="3628"/>
      <c r="S49" s="3628"/>
      <c r="T49" s="3628"/>
      <c r="U49" s="3628"/>
      <c r="V49" s="3628"/>
      <c r="W49" s="3628"/>
      <c r="X49" s="3628"/>
      <c r="Y49" s="3628"/>
      <c r="Z49" s="3628"/>
      <c r="AA49" s="3628"/>
      <c r="AB49" s="496"/>
      <c r="AC49" s="496"/>
      <c r="AD49" s="474"/>
      <c r="AE49" s="474"/>
      <c r="AF49" s="3620"/>
      <c r="AG49" s="3634"/>
      <c r="AH49" s="3635"/>
      <c r="AI49" s="3635"/>
      <c r="AJ49" s="3635"/>
      <c r="AK49" s="3635"/>
      <c r="AL49" s="3635"/>
      <c r="AM49" s="3635"/>
      <c r="AN49" s="3636"/>
      <c r="AO49" s="474"/>
      <c r="AP49" s="3608"/>
      <c r="AQ49" s="3609"/>
      <c r="AR49" s="3610"/>
      <c r="AS49" s="474"/>
      <c r="AT49" s="474"/>
      <c r="AU49" s="474"/>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row>
    <row r="50" spans="2:78" ht="12" customHeight="1">
      <c r="C50" s="457"/>
      <c r="D50" s="457"/>
      <c r="E50" s="457"/>
      <c r="F50" s="457"/>
      <c r="G50" s="3628"/>
      <c r="H50" s="3628"/>
      <c r="I50" s="3628"/>
      <c r="J50" s="3628"/>
      <c r="K50" s="3628"/>
      <c r="L50" s="3628"/>
      <c r="M50" s="3628"/>
      <c r="N50" s="3628"/>
      <c r="O50" s="3628"/>
      <c r="P50" s="3628"/>
      <c r="Q50" s="3628"/>
      <c r="R50" s="3628"/>
      <c r="S50" s="3628"/>
      <c r="T50" s="3628"/>
      <c r="U50" s="3628"/>
      <c r="V50" s="3628"/>
      <c r="W50" s="3628"/>
      <c r="X50" s="3628"/>
      <c r="Y50" s="3628"/>
      <c r="Z50" s="3628"/>
      <c r="AA50" s="3628"/>
      <c r="AB50" s="496"/>
      <c r="AC50" s="496"/>
      <c r="AD50" s="474"/>
      <c r="AE50" s="474"/>
      <c r="AT50" s="474"/>
      <c r="AU50" s="474"/>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row>
    <row r="51" spans="2:78" ht="12" customHeight="1">
      <c r="C51" s="457"/>
      <c r="D51" s="457"/>
      <c r="E51" s="457"/>
      <c r="F51" s="457"/>
      <c r="G51" s="3628"/>
      <c r="H51" s="3628"/>
      <c r="I51" s="3628"/>
      <c r="J51" s="3628"/>
      <c r="K51" s="3628"/>
      <c r="L51" s="3628"/>
      <c r="M51" s="3628"/>
      <c r="N51" s="3628"/>
      <c r="O51" s="3628"/>
      <c r="P51" s="3628"/>
      <c r="Q51" s="3628"/>
      <c r="R51" s="3628"/>
      <c r="S51" s="3628"/>
      <c r="T51" s="3628"/>
      <c r="U51" s="3628"/>
      <c r="V51" s="3628"/>
      <c r="W51" s="3628"/>
      <c r="X51" s="3628"/>
      <c r="Y51" s="3628"/>
      <c r="Z51" s="3628"/>
      <c r="AA51" s="3628"/>
      <c r="AB51" s="496"/>
      <c r="AC51" s="496"/>
      <c r="AD51" s="457"/>
      <c r="AE51" s="457"/>
      <c r="AT51" s="457"/>
      <c r="AU51" s="457"/>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row>
    <row r="52" spans="2:78" ht="12" customHeight="1">
      <c r="C52" s="457"/>
      <c r="D52" s="457"/>
      <c r="E52" s="457"/>
      <c r="F52" s="457"/>
      <c r="G52" s="3628"/>
      <c r="H52" s="3628"/>
      <c r="I52" s="3628"/>
      <c r="J52" s="3628"/>
      <c r="K52" s="3628"/>
      <c r="L52" s="3628"/>
      <c r="M52" s="3628"/>
      <c r="N52" s="3628"/>
      <c r="O52" s="3628"/>
      <c r="P52" s="3628"/>
      <c r="Q52" s="3628"/>
      <c r="R52" s="3628"/>
      <c r="S52" s="3628"/>
      <c r="T52" s="3628"/>
      <c r="U52" s="3628"/>
      <c r="V52" s="3628"/>
      <c r="W52" s="3628"/>
      <c r="X52" s="3628"/>
      <c r="Y52" s="3628"/>
      <c r="Z52" s="3628"/>
      <c r="AA52" s="3628"/>
      <c r="AB52" s="496"/>
      <c r="AC52" s="496"/>
      <c r="AD52" s="457"/>
      <c r="AE52" s="457"/>
      <c r="AF52" s="3611" t="s">
        <v>2308</v>
      </c>
      <c r="AG52" s="3611"/>
      <c r="AH52" s="3611"/>
      <c r="AI52" s="3611"/>
      <c r="AJ52" s="3611"/>
      <c r="AK52" s="3611"/>
      <c r="AL52" s="3611"/>
      <c r="AM52" s="3611"/>
      <c r="AN52" s="3611"/>
      <c r="AO52" s="3611"/>
      <c r="AP52" s="3611"/>
      <c r="AQ52" s="3611"/>
      <c r="AR52" s="3611"/>
      <c r="AS52" s="3611"/>
      <c r="AT52" s="457"/>
      <c r="AU52" s="457"/>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row>
    <row r="53" spans="2:78" ht="12" customHeight="1">
      <c r="C53" s="457"/>
      <c r="D53" s="457"/>
      <c r="E53" s="457"/>
      <c r="F53" s="457"/>
      <c r="G53" s="3628"/>
      <c r="H53" s="3628"/>
      <c r="I53" s="3628"/>
      <c r="J53" s="3628"/>
      <c r="K53" s="3628"/>
      <c r="L53" s="3628"/>
      <c r="M53" s="3628"/>
      <c r="N53" s="3628"/>
      <c r="O53" s="3628"/>
      <c r="P53" s="3628"/>
      <c r="Q53" s="3628"/>
      <c r="R53" s="3628"/>
      <c r="S53" s="3628"/>
      <c r="T53" s="3628"/>
      <c r="U53" s="3628"/>
      <c r="V53" s="3628"/>
      <c r="W53" s="3628"/>
      <c r="X53" s="3628"/>
      <c r="Y53" s="3628"/>
      <c r="Z53" s="3628"/>
      <c r="AA53" s="3628"/>
      <c r="AB53" s="496"/>
      <c r="AC53" s="496"/>
      <c r="AD53" s="457"/>
      <c r="AE53" s="457"/>
      <c r="AF53" s="3611"/>
      <c r="AG53" s="3611"/>
      <c r="AH53" s="3611"/>
      <c r="AI53" s="3611"/>
      <c r="AJ53" s="3611"/>
      <c r="AK53" s="3611"/>
      <c r="AL53" s="3611"/>
      <c r="AM53" s="3611"/>
      <c r="AN53" s="3611"/>
      <c r="AO53" s="3611"/>
      <c r="AP53" s="3611"/>
      <c r="AQ53" s="3611"/>
      <c r="AR53" s="3611"/>
      <c r="AS53" s="3611"/>
      <c r="AT53" s="457"/>
      <c r="AU53" s="457"/>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row>
    <row r="54" spans="2:78" ht="12" customHeight="1">
      <c r="C54" s="457"/>
      <c r="D54" s="457"/>
      <c r="E54" s="457"/>
      <c r="F54" s="457"/>
      <c r="G54" s="3628"/>
      <c r="H54" s="3628"/>
      <c r="I54" s="3628"/>
      <c r="J54" s="3628"/>
      <c r="K54" s="3628"/>
      <c r="L54" s="3628"/>
      <c r="M54" s="3628"/>
      <c r="N54" s="3628"/>
      <c r="O54" s="3628"/>
      <c r="P54" s="3628"/>
      <c r="Q54" s="3628"/>
      <c r="R54" s="3628"/>
      <c r="S54" s="3628"/>
      <c r="T54" s="3628"/>
      <c r="U54" s="3628"/>
      <c r="V54" s="3628"/>
      <c r="W54" s="3628"/>
      <c r="X54" s="3628"/>
      <c r="Y54" s="3628"/>
      <c r="Z54" s="3628"/>
      <c r="AA54" s="3628"/>
      <c r="AB54" s="496"/>
      <c r="AC54" s="496"/>
      <c r="AD54" s="457"/>
      <c r="AE54" s="457"/>
      <c r="AF54" s="3612" t="s">
        <v>1431</v>
      </c>
      <c r="AG54" s="3612"/>
      <c r="AH54" s="3612"/>
      <c r="AI54" s="3612"/>
      <c r="AJ54" s="3612"/>
      <c r="AK54" s="3612"/>
      <c r="AL54" s="3612"/>
      <c r="AM54" s="3612"/>
      <c r="AN54" s="3612"/>
      <c r="AO54" s="3612"/>
      <c r="AP54" s="3612"/>
      <c r="AQ54" s="3612"/>
      <c r="AR54" s="3612"/>
      <c r="AS54" s="3612"/>
      <c r="AT54" s="457"/>
      <c r="AU54" s="457"/>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row>
    <row r="55" spans="2:78" ht="12" customHeight="1">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3613" t="s">
        <v>2309</v>
      </c>
      <c r="AG55" s="3613"/>
      <c r="AH55" s="3613"/>
      <c r="AI55" s="3613"/>
      <c r="AJ55" s="3613"/>
      <c r="AK55" s="3613"/>
      <c r="AL55" s="3613"/>
      <c r="AM55" s="3613"/>
      <c r="AN55" s="3613"/>
      <c r="AO55" s="3613"/>
      <c r="AP55" s="3613"/>
      <c r="AQ55" s="3613"/>
      <c r="AR55" s="3613"/>
      <c r="AS55" s="3613"/>
      <c r="AT55" s="457"/>
      <c r="AU55" s="457"/>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row>
    <row r="56" spans="2:78" ht="12" customHeight="1">
      <c r="F56" s="457"/>
      <c r="G56" s="3554" t="s">
        <v>2310</v>
      </c>
      <c r="H56" s="3554"/>
      <c r="I56" s="3554"/>
      <c r="J56" s="3554"/>
      <c r="K56" s="3554"/>
      <c r="L56" s="3554"/>
      <c r="M56" s="3554"/>
      <c r="N56" s="3554"/>
      <c r="O56" s="3614" t="s">
        <v>2311</v>
      </c>
      <c r="P56" s="3614"/>
      <c r="Q56" s="3614"/>
      <c r="R56" s="3614"/>
      <c r="S56" s="3614"/>
      <c r="T56" s="3614"/>
      <c r="U56" s="3614"/>
      <c r="V56" s="3614"/>
      <c r="W56" s="3614"/>
      <c r="X56" s="3614"/>
      <c r="Y56" s="3614"/>
      <c r="Z56" s="3614"/>
      <c r="AA56" s="3614"/>
      <c r="AB56" s="3614"/>
      <c r="AC56" s="3614"/>
      <c r="AD56" s="457"/>
      <c r="AE56" s="498"/>
      <c r="AF56" s="3613"/>
      <c r="AG56" s="3613"/>
      <c r="AH56" s="3613"/>
      <c r="AI56" s="3613"/>
      <c r="AJ56" s="3613"/>
      <c r="AK56" s="3613"/>
      <c r="AL56" s="3613"/>
      <c r="AM56" s="3613"/>
      <c r="AN56" s="3613"/>
      <c r="AO56" s="3613"/>
      <c r="AP56" s="3613"/>
      <c r="AQ56" s="3613"/>
      <c r="AR56" s="3613"/>
      <c r="AS56" s="3613"/>
      <c r="AT56" s="457"/>
      <c r="AU56" s="457"/>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row>
    <row r="57" spans="2:78" ht="12" customHeight="1">
      <c r="F57" s="457"/>
      <c r="G57" s="3554"/>
      <c r="H57" s="3554"/>
      <c r="I57" s="3554"/>
      <c r="J57" s="3554"/>
      <c r="K57" s="3554"/>
      <c r="L57" s="3554"/>
      <c r="M57" s="3554"/>
      <c r="N57" s="3554"/>
      <c r="O57" s="3614"/>
      <c r="P57" s="3614"/>
      <c r="Q57" s="3614"/>
      <c r="R57" s="3614"/>
      <c r="S57" s="3614"/>
      <c r="T57" s="3614"/>
      <c r="U57" s="3614"/>
      <c r="V57" s="3614"/>
      <c r="W57" s="3614"/>
      <c r="X57" s="3614"/>
      <c r="Y57" s="3614"/>
      <c r="Z57" s="3614"/>
      <c r="AA57" s="3614"/>
      <c r="AB57" s="3614"/>
      <c r="AC57" s="3614"/>
      <c r="AD57" s="457"/>
      <c r="AE57" s="499"/>
      <c r="AF57" s="499"/>
      <c r="AG57" s="499"/>
      <c r="AH57" s="499"/>
      <c r="AI57" s="499"/>
      <c r="AJ57" s="499"/>
      <c r="AK57" s="499"/>
      <c r="AL57" s="499"/>
      <c r="AM57" s="499"/>
      <c r="AN57" s="500"/>
      <c r="AO57" s="500"/>
      <c r="AP57" s="457"/>
      <c r="AQ57" s="457"/>
      <c r="AR57" s="457"/>
      <c r="AS57" s="457"/>
      <c r="AT57" s="457"/>
      <c r="AU57" s="457"/>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row>
    <row r="58" spans="2:78" ht="12" customHeight="1">
      <c r="F58" s="457"/>
      <c r="G58" s="3554" t="s">
        <v>2312</v>
      </c>
      <c r="H58" s="3554"/>
      <c r="I58" s="3554"/>
      <c r="J58" s="3554"/>
      <c r="K58" s="3554"/>
      <c r="L58" s="3554"/>
      <c r="M58" s="3554"/>
      <c r="N58" s="3554"/>
      <c r="O58" s="3555" t="s">
        <v>1432</v>
      </c>
      <c r="P58" s="3555"/>
      <c r="Q58" s="3555"/>
      <c r="R58" s="3555"/>
      <c r="S58" s="3555"/>
      <c r="T58" s="3555"/>
      <c r="U58" s="3555"/>
      <c r="V58" s="3555"/>
      <c r="W58" s="3555"/>
      <c r="X58" s="3555"/>
      <c r="Y58" s="3555"/>
      <c r="Z58" s="3555"/>
      <c r="AA58" s="3555"/>
      <c r="AB58" s="3555"/>
      <c r="AC58" s="3555"/>
      <c r="AD58" s="457"/>
      <c r="AE58" s="499"/>
      <c r="AF58" s="499"/>
      <c r="AG58" s="499"/>
      <c r="AH58" s="499"/>
      <c r="AI58" s="499"/>
      <c r="AJ58" s="499"/>
      <c r="AK58" s="499"/>
      <c r="AL58" s="499"/>
      <c r="AM58" s="499"/>
      <c r="AN58" s="500"/>
      <c r="AO58" s="458"/>
      <c r="AP58" s="457"/>
      <c r="AQ58" s="457"/>
      <c r="AR58" s="457"/>
      <c r="AS58" s="457"/>
      <c r="AT58" s="457"/>
      <c r="AU58" s="457"/>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row>
    <row r="59" spans="2:78" ht="12" customHeight="1">
      <c r="F59" s="457"/>
      <c r="G59" s="3554"/>
      <c r="H59" s="3554"/>
      <c r="I59" s="3554"/>
      <c r="J59" s="3554"/>
      <c r="K59" s="3554"/>
      <c r="L59" s="3554"/>
      <c r="M59" s="3554"/>
      <c r="N59" s="3554"/>
      <c r="O59" s="3555"/>
      <c r="P59" s="3555"/>
      <c r="Q59" s="3555"/>
      <c r="R59" s="3555"/>
      <c r="S59" s="3555"/>
      <c r="T59" s="3555"/>
      <c r="U59" s="3555"/>
      <c r="V59" s="3555"/>
      <c r="W59" s="3555"/>
      <c r="X59" s="3555"/>
      <c r="Y59" s="3555"/>
      <c r="Z59" s="3555"/>
      <c r="AA59" s="3555"/>
      <c r="AB59" s="3555"/>
      <c r="AC59" s="3555"/>
      <c r="AD59" s="457"/>
      <c r="AE59" s="499"/>
      <c r="AF59" s="499"/>
      <c r="AG59" s="499"/>
      <c r="AH59" s="499"/>
      <c r="AI59" s="499"/>
      <c r="AJ59" s="499"/>
      <c r="AK59" s="499"/>
      <c r="AL59" s="499"/>
      <c r="AM59" s="499"/>
      <c r="AN59" s="500"/>
      <c r="AO59" s="458"/>
      <c r="AP59" s="458"/>
      <c r="AQ59" s="458"/>
      <c r="AR59" s="458"/>
      <c r="AS59" s="458"/>
      <c r="AT59" s="457"/>
      <c r="AU59" s="457"/>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row>
    <row r="60" spans="2:78" ht="12" customHeight="1">
      <c r="F60" s="457"/>
      <c r="G60" s="501"/>
      <c r="H60" s="501"/>
      <c r="I60" s="501"/>
      <c r="J60" s="501"/>
      <c r="K60" s="501"/>
      <c r="L60" s="501"/>
      <c r="M60" s="501"/>
      <c r="N60" s="501"/>
      <c r="O60" s="454"/>
      <c r="P60" s="454"/>
      <c r="Q60" s="454"/>
      <c r="R60" s="454"/>
      <c r="S60" s="454"/>
      <c r="T60" s="454"/>
      <c r="U60" s="454"/>
      <c r="V60" s="454"/>
      <c r="W60" s="454"/>
      <c r="X60" s="454"/>
      <c r="Y60" s="454"/>
      <c r="Z60" s="454"/>
      <c r="AA60" s="454"/>
      <c r="AB60" s="454"/>
      <c r="AC60" s="454"/>
      <c r="AD60" s="457"/>
      <c r="AE60" s="499"/>
      <c r="AF60" s="499"/>
      <c r="AG60" s="499"/>
      <c r="AH60" s="499"/>
      <c r="AI60" s="499"/>
      <c r="AJ60" s="499"/>
      <c r="AK60" s="499"/>
      <c r="AL60" s="499"/>
      <c r="AM60" s="499"/>
      <c r="AN60" s="500"/>
      <c r="AO60" s="458"/>
      <c r="AP60" s="458"/>
      <c r="AQ60" s="458"/>
      <c r="AR60" s="458"/>
      <c r="AS60" s="458"/>
      <c r="AT60" s="458"/>
      <c r="AU60" s="458"/>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row>
    <row r="61" spans="2:78" ht="11.25" customHeight="1">
      <c r="B61" s="3556" t="s">
        <v>2313</v>
      </c>
      <c r="C61" s="3556"/>
      <c r="D61" s="3556"/>
      <c r="E61" s="3556"/>
      <c r="F61" s="3556"/>
      <c r="G61" s="3556"/>
      <c r="H61" s="3556"/>
      <c r="I61" s="3556"/>
      <c r="J61" s="3556"/>
      <c r="K61" s="457"/>
      <c r="L61" s="3557" t="s">
        <v>2314</v>
      </c>
      <c r="M61" s="3557"/>
      <c r="N61" s="3557"/>
      <c r="O61" s="3557"/>
      <c r="P61" s="3557"/>
      <c r="Q61" s="3557"/>
      <c r="R61" s="3557"/>
      <c r="S61" s="3557"/>
      <c r="T61" s="3557"/>
      <c r="U61" s="3557"/>
      <c r="V61" s="3557"/>
      <c r="W61" s="3557"/>
      <c r="X61" s="3557"/>
      <c r="Y61" s="3557"/>
      <c r="Z61" s="3557"/>
      <c r="AA61" s="3557"/>
      <c r="AB61" s="3557"/>
      <c r="AC61" s="3557"/>
      <c r="AD61" s="3557"/>
      <c r="AE61" s="3557"/>
      <c r="AF61" s="3557"/>
      <c r="AG61" s="3557"/>
      <c r="AH61" s="3557"/>
      <c r="AI61" s="3557"/>
      <c r="AJ61" s="3557"/>
      <c r="AK61" s="3557"/>
      <c r="AL61" s="3557"/>
      <c r="AM61" s="3557"/>
      <c r="AN61" s="3557"/>
      <c r="AO61" s="491"/>
      <c r="AP61" s="491"/>
      <c r="AQ61" s="491"/>
      <c r="AR61" s="491"/>
      <c r="AS61" s="491"/>
      <c r="AT61" s="491"/>
      <c r="AU61" s="502"/>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row>
    <row r="62" spans="2:78" ht="11.25" customHeight="1">
      <c r="B62" s="3556"/>
      <c r="C62" s="3556"/>
      <c r="D62" s="3556"/>
      <c r="E62" s="3556"/>
      <c r="F62" s="3556"/>
      <c r="G62" s="3556"/>
      <c r="H62" s="3556"/>
      <c r="I62" s="3556"/>
      <c r="J62" s="3556"/>
      <c r="K62" s="501"/>
      <c r="L62" s="3557"/>
      <c r="M62" s="3557"/>
      <c r="N62" s="3557"/>
      <c r="O62" s="3557"/>
      <c r="P62" s="3557"/>
      <c r="Q62" s="3557"/>
      <c r="R62" s="3557"/>
      <c r="S62" s="3557"/>
      <c r="T62" s="3557"/>
      <c r="U62" s="3557"/>
      <c r="V62" s="3557"/>
      <c r="W62" s="3557"/>
      <c r="X62" s="3557"/>
      <c r="Y62" s="3557"/>
      <c r="Z62" s="3557"/>
      <c r="AA62" s="3557"/>
      <c r="AB62" s="3557"/>
      <c r="AC62" s="3557"/>
      <c r="AD62" s="3557"/>
      <c r="AE62" s="3557"/>
      <c r="AF62" s="3557"/>
      <c r="AG62" s="3557"/>
      <c r="AH62" s="3557"/>
      <c r="AI62" s="3557"/>
      <c r="AJ62" s="3557"/>
      <c r="AK62" s="3557"/>
      <c r="AL62" s="3557"/>
      <c r="AM62" s="3557"/>
      <c r="AN62" s="3557"/>
      <c r="AO62" s="503"/>
      <c r="AP62" s="503"/>
      <c r="AQ62" s="503"/>
      <c r="AR62" s="503"/>
      <c r="AS62" s="503"/>
      <c r="AT62" s="457"/>
      <c r="AU62" s="457"/>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row>
    <row r="63" spans="2:78" ht="12" customHeight="1">
      <c r="F63" s="457"/>
      <c r="G63" s="501"/>
      <c r="H63" s="501"/>
      <c r="I63" s="501"/>
      <c r="J63" s="501"/>
      <c r="K63" s="501"/>
      <c r="L63" s="3557"/>
      <c r="M63" s="3557"/>
      <c r="N63" s="3557"/>
      <c r="O63" s="3557"/>
      <c r="P63" s="3557"/>
      <c r="Q63" s="3557"/>
      <c r="R63" s="3557"/>
      <c r="S63" s="3557"/>
      <c r="T63" s="3557"/>
      <c r="U63" s="3557"/>
      <c r="V63" s="3557"/>
      <c r="W63" s="3557"/>
      <c r="X63" s="3557"/>
      <c r="Y63" s="3557"/>
      <c r="Z63" s="3557"/>
      <c r="AA63" s="3557"/>
      <c r="AB63" s="3557"/>
      <c r="AC63" s="3557"/>
      <c r="AD63" s="3557"/>
      <c r="AE63" s="3557"/>
      <c r="AF63" s="3557"/>
      <c r="AG63" s="3557"/>
      <c r="AH63" s="3557"/>
      <c r="AI63" s="3557"/>
      <c r="AJ63" s="3557"/>
      <c r="AK63" s="3557"/>
      <c r="AL63" s="3557"/>
      <c r="AM63" s="3557"/>
      <c r="AN63" s="3557"/>
      <c r="AO63" s="3728" t="s">
        <v>1433</v>
      </c>
      <c r="AP63" s="3729"/>
      <c r="AQ63" s="3729"/>
      <c r="AR63" s="3729"/>
      <c r="AS63" s="3729"/>
      <c r="AT63" s="3730"/>
      <c r="AU63" s="457"/>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row>
    <row r="64" spans="2:78" ht="12" customHeight="1">
      <c r="F64" s="457"/>
      <c r="G64" s="501"/>
      <c r="H64" s="501"/>
      <c r="I64" s="501"/>
      <c r="J64" s="501"/>
      <c r="K64" s="501"/>
      <c r="L64" s="501"/>
      <c r="M64" s="501"/>
      <c r="N64" s="501"/>
      <c r="O64" s="454"/>
      <c r="P64" s="454"/>
      <c r="Q64" s="454"/>
      <c r="R64" s="454"/>
      <c r="S64" s="454"/>
      <c r="T64" s="454"/>
      <c r="U64" s="454"/>
      <c r="V64" s="454"/>
      <c r="W64" s="454"/>
      <c r="X64" s="454"/>
      <c r="Y64" s="454"/>
      <c r="Z64" s="454"/>
      <c r="AA64" s="454"/>
      <c r="AB64" s="454"/>
      <c r="AC64" s="454"/>
      <c r="AD64" s="457"/>
      <c r="AE64" s="499"/>
      <c r="AF64" s="499"/>
      <c r="AG64" s="499"/>
      <c r="AH64" s="499"/>
      <c r="AI64" s="499"/>
      <c r="AJ64" s="499"/>
      <c r="AK64" s="499"/>
      <c r="AL64" s="499"/>
      <c r="AM64" s="499"/>
      <c r="AN64" s="504"/>
      <c r="AO64" s="3731"/>
      <c r="AP64" s="3732"/>
      <c r="AQ64" s="3732"/>
      <c r="AR64" s="3732"/>
      <c r="AS64" s="3732"/>
      <c r="AT64" s="3733"/>
      <c r="AU64" s="457"/>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row>
    <row r="65" spans="3:78" ht="12" customHeight="1">
      <c r="D65" s="3600" t="s">
        <v>2315</v>
      </c>
      <c r="E65" s="3600"/>
      <c r="F65" s="3600"/>
      <c r="G65" s="3600"/>
      <c r="H65" s="3600"/>
      <c r="I65" s="3600"/>
      <c r="J65" s="3600"/>
      <c r="K65" s="3600"/>
      <c r="L65" s="3600"/>
      <c r="M65" s="3600"/>
      <c r="N65" s="3600"/>
      <c r="O65" s="3600"/>
      <c r="P65" s="3600"/>
      <c r="Q65" s="3600"/>
      <c r="R65" s="3600"/>
      <c r="S65" s="3600"/>
      <c r="T65" s="3600"/>
      <c r="U65" s="3600"/>
      <c r="V65" s="3600"/>
      <c r="W65" s="3600"/>
      <c r="X65" s="3600"/>
      <c r="Y65" s="3600"/>
      <c r="Z65" s="3600"/>
      <c r="AA65" s="3600"/>
      <c r="AB65" s="3600"/>
      <c r="AC65" s="3600"/>
      <c r="AD65" s="3600"/>
      <c r="AE65" s="3600"/>
      <c r="AF65" s="3600"/>
      <c r="AG65" s="3600"/>
      <c r="AH65" s="3600"/>
      <c r="AI65" s="3600"/>
      <c r="AJ65" s="3600"/>
      <c r="AK65" s="3600"/>
      <c r="AL65" s="3600"/>
      <c r="AM65" s="3600"/>
      <c r="AN65" s="505"/>
      <c r="AO65" s="3731"/>
      <c r="AP65" s="3732"/>
      <c r="AQ65" s="3732"/>
      <c r="AR65" s="3732"/>
      <c r="AS65" s="3732"/>
      <c r="AT65" s="37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row>
    <row r="66" spans="3:78" ht="12" customHeight="1">
      <c r="D66" s="3601"/>
      <c r="E66" s="3601"/>
      <c r="F66" s="3601"/>
      <c r="G66" s="3601"/>
      <c r="H66" s="3601"/>
      <c r="I66" s="3601"/>
      <c r="J66" s="3601"/>
      <c r="K66" s="3601"/>
      <c r="L66" s="3601"/>
      <c r="M66" s="3601"/>
      <c r="N66" s="3601"/>
      <c r="O66" s="3601"/>
      <c r="P66" s="3601"/>
      <c r="Q66" s="3601"/>
      <c r="R66" s="3601"/>
      <c r="S66" s="3601"/>
      <c r="T66" s="3601"/>
      <c r="U66" s="3601"/>
      <c r="V66" s="3601"/>
      <c r="W66" s="3601"/>
      <c r="X66" s="3601"/>
      <c r="Y66" s="3601"/>
      <c r="Z66" s="3601"/>
      <c r="AA66" s="3601"/>
      <c r="AB66" s="3601"/>
      <c r="AC66" s="3601"/>
      <c r="AD66" s="3601"/>
      <c r="AE66" s="3601"/>
      <c r="AF66" s="3601"/>
      <c r="AG66" s="3601"/>
      <c r="AH66" s="3601"/>
      <c r="AI66" s="3601"/>
      <c r="AJ66" s="3601"/>
      <c r="AK66" s="3601"/>
      <c r="AL66" s="3601"/>
      <c r="AM66" s="3601"/>
      <c r="AN66" s="505"/>
      <c r="AO66" s="3734"/>
      <c r="AP66" s="3735"/>
      <c r="AQ66" s="3735"/>
      <c r="AR66" s="3735"/>
      <c r="AS66" s="3735"/>
      <c r="AT66" s="3736"/>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row>
    <row r="67" spans="3:78" ht="12" customHeight="1">
      <c r="D67" s="3553" t="s">
        <v>2294</v>
      </c>
      <c r="E67" s="3553"/>
      <c r="F67" s="3553"/>
      <c r="G67" s="3553"/>
      <c r="H67" s="3553"/>
      <c r="I67" s="3553"/>
      <c r="J67" s="3710"/>
      <c r="K67" s="3712"/>
      <c r="L67" s="3712"/>
      <c r="M67" s="3552"/>
      <c r="N67" s="3552"/>
      <c r="O67" s="3552"/>
      <c r="P67" s="3552"/>
      <c r="Q67" s="3552"/>
      <c r="R67" s="3712"/>
      <c r="S67" s="3552"/>
      <c r="T67" s="3552"/>
      <c r="U67" s="3552"/>
      <c r="V67" s="3552"/>
      <c r="W67" s="3552"/>
      <c r="X67" s="3552"/>
      <c r="Y67" s="3552"/>
      <c r="Z67" s="3552"/>
      <c r="AA67" s="3552"/>
      <c r="AB67" s="3552"/>
      <c r="AC67" s="3552"/>
      <c r="AD67" s="3552"/>
      <c r="AE67" s="3552"/>
      <c r="AF67" s="3552"/>
      <c r="AG67" s="3552"/>
      <c r="AH67" s="3552"/>
      <c r="AI67" s="3552"/>
      <c r="AJ67" s="3552"/>
      <c r="AK67" s="3552"/>
      <c r="AL67" s="3552"/>
      <c r="AM67" s="3737"/>
      <c r="AN67" s="505"/>
      <c r="AO67" s="565"/>
      <c r="AP67" s="566"/>
      <c r="AQ67" s="566"/>
      <c r="AR67" s="566"/>
      <c r="AS67" s="566"/>
      <c r="AT67" s="567"/>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row>
    <row r="68" spans="3:78" ht="12" customHeight="1">
      <c r="D68" s="3553"/>
      <c r="E68" s="3553"/>
      <c r="F68" s="3553"/>
      <c r="G68" s="3553"/>
      <c r="H68" s="3553"/>
      <c r="I68" s="3553"/>
      <c r="J68" s="3711"/>
      <c r="K68" s="3709"/>
      <c r="L68" s="3709"/>
      <c r="M68" s="3551"/>
      <c r="N68" s="3551"/>
      <c r="O68" s="3551"/>
      <c r="P68" s="3551"/>
      <c r="Q68" s="3551"/>
      <c r="R68" s="3709"/>
      <c r="S68" s="3551"/>
      <c r="T68" s="3551"/>
      <c r="U68" s="3551"/>
      <c r="V68" s="3551"/>
      <c r="W68" s="3551"/>
      <c r="X68" s="3551"/>
      <c r="Y68" s="3551"/>
      <c r="Z68" s="3551"/>
      <c r="AA68" s="3551"/>
      <c r="AB68" s="3551"/>
      <c r="AC68" s="3551"/>
      <c r="AD68" s="3551"/>
      <c r="AE68" s="3551"/>
      <c r="AF68" s="3551"/>
      <c r="AG68" s="3551"/>
      <c r="AH68" s="3551"/>
      <c r="AI68" s="3551"/>
      <c r="AJ68" s="3551"/>
      <c r="AK68" s="3551"/>
      <c r="AL68" s="3551"/>
      <c r="AM68" s="3738"/>
      <c r="AN68" s="505"/>
      <c r="AO68" s="568"/>
      <c r="AP68" s="569"/>
      <c r="AQ68" s="569"/>
      <c r="AR68" s="569"/>
      <c r="AS68" s="569"/>
      <c r="AT68" s="570"/>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row>
    <row r="69" spans="3:78" ht="12" customHeight="1">
      <c r="D69" s="3505" t="s">
        <v>2316</v>
      </c>
      <c r="E69" s="3506"/>
      <c r="F69" s="3506"/>
      <c r="G69" s="3506"/>
      <c r="H69" s="3506"/>
      <c r="I69" s="3506"/>
      <c r="J69" s="3507"/>
      <c r="K69" s="3508"/>
      <c r="L69" s="3508"/>
      <c r="M69" s="3508"/>
      <c r="N69" s="3508"/>
      <c r="O69" s="3508"/>
      <c r="P69" s="3508"/>
      <c r="Q69" s="3508"/>
      <c r="R69" s="3508"/>
      <c r="S69" s="3508"/>
      <c r="T69" s="3508"/>
      <c r="U69" s="3508"/>
      <c r="V69" s="3508"/>
      <c r="W69" s="3508"/>
      <c r="X69" s="3508"/>
      <c r="Y69" s="3508"/>
      <c r="Z69" s="3508"/>
      <c r="AA69" s="3508"/>
      <c r="AB69" s="3508"/>
      <c r="AC69" s="3508"/>
      <c r="AD69" s="3508"/>
      <c r="AE69" s="3508"/>
      <c r="AF69" s="3508"/>
      <c r="AG69" s="3508"/>
      <c r="AH69" s="3508"/>
      <c r="AI69" s="3508"/>
      <c r="AJ69" s="3508"/>
      <c r="AK69" s="3508"/>
      <c r="AL69" s="3508"/>
      <c r="AM69" s="3509"/>
      <c r="AN69" s="505"/>
      <c r="AO69" s="568"/>
      <c r="AP69" s="569"/>
      <c r="AQ69" s="569"/>
      <c r="AR69" s="569"/>
      <c r="AS69" s="569"/>
      <c r="AT69" s="570"/>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row>
    <row r="70" spans="3:78" ht="12" customHeight="1">
      <c r="D70" s="3506"/>
      <c r="E70" s="3506"/>
      <c r="F70" s="3506"/>
      <c r="G70" s="3506"/>
      <c r="H70" s="3506"/>
      <c r="I70" s="3506"/>
      <c r="J70" s="3510"/>
      <c r="K70" s="3511"/>
      <c r="L70" s="3511"/>
      <c r="M70" s="3511"/>
      <c r="N70" s="3511"/>
      <c r="O70" s="3511"/>
      <c r="P70" s="3511"/>
      <c r="Q70" s="3511"/>
      <c r="R70" s="3511"/>
      <c r="S70" s="3511"/>
      <c r="T70" s="3511"/>
      <c r="U70" s="3511"/>
      <c r="V70" s="3511"/>
      <c r="W70" s="3511"/>
      <c r="X70" s="3511"/>
      <c r="Y70" s="3511"/>
      <c r="Z70" s="3511"/>
      <c r="AA70" s="3511"/>
      <c r="AB70" s="3511"/>
      <c r="AC70" s="3511"/>
      <c r="AD70" s="3511"/>
      <c r="AE70" s="3511"/>
      <c r="AF70" s="3511"/>
      <c r="AG70" s="3511"/>
      <c r="AH70" s="3511"/>
      <c r="AI70" s="3511"/>
      <c r="AJ70" s="3511"/>
      <c r="AK70" s="3511"/>
      <c r="AL70" s="3511"/>
      <c r="AM70" s="3512"/>
      <c r="AN70" s="505"/>
      <c r="AO70" s="568"/>
      <c r="AP70" s="569"/>
      <c r="AQ70" s="569"/>
      <c r="AR70" s="569"/>
      <c r="AS70" s="569"/>
      <c r="AT70" s="570"/>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row>
    <row r="71" spans="3:78" ht="12" customHeight="1">
      <c r="D71" s="3506"/>
      <c r="E71" s="3506"/>
      <c r="F71" s="3506"/>
      <c r="G71" s="3506"/>
      <c r="H71" s="3506"/>
      <c r="I71" s="3506"/>
      <c r="J71" s="3513"/>
      <c r="K71" s="3514"/>
      <c r="L71" s="3514"/>
      <c r="M71" s="3514"/>
      <c r="N71" s="3514"/>
      <c r="O71" s="3514"/>
      <c r="P71" s="3514"/>
      <c r="Q71" s="3514"/>
      <c r="R71" s="3514"/>
      <c r="S71" s="3514"/>
      <c r="T71" s="3514"/>
      <c r="U71" s="3514"/>
      <c r="V71" s="3514"/>
      <c r="W71" s="3514"/>
      <c r="X71" s="3514"/>
      <c r="Y71" s="3514"/>
      <c r="Z71" s="3514"/>
      <c r="AA71" s="3514"/>
      <c r="AB71" s="3514"/>
      <c r="AC71" s="3514"/>
      <c r="AD71" s="3514"/>
      <c r="AE71" s="3514"/>
      <c r="AF71" s="3514"/>
      <c r="AG71" s="3514"/>
      <c r="AH71" s="3514"/>
      <c r="AI71" s="3514"/>
      <c r="AJ71" s="3514"/>
      <c r="AK71" s="3514"/>
      <c r="AL71" s="3514"/>
      <c r="AM71" s="3515"/>
      <c r="AN71" s="505"/>
      <c r="AO71" s="568"/>
      <c r="AP71" s="569"/>
      <c r="AQ71" s="569"/>
      <c r="AR71" s="569"/>
      <c r="AS71" s="569"/>
      <c r="AT71" s="570"/>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row>
    <row r="72" spans="3:78" ht="21.75" customHeight="1">
      <c r="C72" s="457"/>
      <c r="D72" s="3516" t="s">
        <v>2317</v>
      </c>
      <c r="E72" s="3516"/>
      <c r="F72" s="3516"/>
      <c r="G72" s="3516"/>
      <c r="H72" s="3516"/>
      <c r="I72" s="3516"/>
      <c r="J72" s="3516"/>
      <c r="K72" s="3516"/>
      <c r="L72" s="3516"/>
      <c r="M72" s="3516"/>
      <c r="N72" s="3516"/>
      <c r="O72" s="3516"/>
      <c r="P72" s="3516"/>
      <c r="Q72" s="3516"/>
      <c r="R72" s="3516"/>
      <c r="S72" s="3516"/>
      <c r="T72" s="3516"/>
      <c r="U72" s="3516"/>
      <c r="V72" s="3516"/>
      <c r="W72" s="3516"/>
      <c r="X72" s="3516"/>
      <c r="Y72" s="3516"/>
      <c r="Z72" s="3516"/>
      <c r="AA72" s="3516"/>
      <c r="AB72" s="3516"/>
      <c r="AC72" s="3516"/>
      <c r="AD72" s="3516"/>
      <c r="AE72" s="3516"/>
      <c r="AF72" s="3516"/>
      <c r="AG72" s="3516"/>
      <c r="AH72" s="3516"/>
      <c r="AI72" s="3516"/>
      <c r="AJ72" s="3516"/>
      <c r="AK72" s="3516"/>
      <c r="AL72" s="3516"/>
      <c r="AM72" s="506"/>
      <c r="AN72" s="457"/>
      <c r="AO72" s="568"/>
      <c r="AP72" s="569"/>
      <c r="AQ72" s="569"/>
      <c r="AR72" s="569"/>
      <c r="AS72" s="569"/>
      <c r="AT72" s="571"/>
      <c r="AU72" s="457"/>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row>
    <row r="73" spans="3:78" ht="12" customHeight="1">
      <c r="D73" s="3517" t="s">
        <v>1426</v>
      </c>
      <c r="E73" s="3520" t="s">
        <v>2318</v>
      </c>
      <c r="F73" s="3521"/>
      <c r="G73" s="3526" t="s">
        <v>2294</v>
      </c>
      <c r="H73" s="3527"/>
      <c r="I73" s="3528"/>
      <c r="J73" s="3706"/>
      <c r="K73" s="3708"/>
      <c r="L73" s="3708"/>
      <c r="M73" s="3550"/>
      <c r="N73" s="3550"/>
      <c r="O73" s="3550"/>
      <c r="P73" s="3550"/>
      <c r="Q73" s="3550"/>
      <c r="R73" s="3708"/>
      <c r="S73" s="3550"/>
      <c r="T73" s="3552"/>
      <c r="U73" s="3552"/>
      <c r="V73" s="3552"/>
      <c r="W73" s="3552"/>
      <c r="X73" s="3737"/>
      <c r="Y73" s="3740"/>
      <c r="Z73" s="3550"/>
      <c r="AA73" s="3550"/>
      <c r="AB73" s="3550"/>
      <c r="AC73" s="3550"/>
      <c r="AD73" s="3550"/>
      <c r="AE73" s="3550"/>
      <c r="AF73" s="3550"/>
      <c r="AG73" s="3550"/>
      <c r="AH73" s="3550"/>
      <c r="AI73" s="3550"/>
      <c r="AJ73" s="3550"/>
      <c r="AK73" s="3550"/>
      <c r="AL73" s="3550"/>
      <c r="AM73" s="3739"/>
      <c r="AN73" s="457"/>
      <c r="AO73" s="572"/>
      <c r="AP73" s="573"/>
      <c r="AQ73" s="573"/>
      <c r="AR73" s="573"/>
      <c r="AS73" s="573"/>
      <c r="AT73" s="574"/>
      <c r="AU73" s="457"/>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row>
    <row r="74" spans="3:78" ht="12" customHeight="1">
      <c r="D74" s="3518"/>
      <c r="E74" s="3522"/>
      <c r="F74" s="3523"/>
      <c r="G74" s="3529"/>
      <c r="H74" s="3530"/>
      <c r="I74" s="3531"/>
      <c r="J74" s="3707"/>
      <c r="K74" s="3709"/>
      <c r="L74" s="3709"/>
      <c r="M74" s="3551"/>
      <c r="N74" s="3551"/>
      <c r="O74" s="3551"/>
      <c r="P74" s="3551"/>
      <c r="Q74" s="3551"/>
      <c r="R74" s="3709"/>
      <c r="S74" s="3551"/>
      <c r="T74" s="3551"/>
      <c r="U74" s="3551"/>
      <c r="V74" s="3551"/>
      <c r="W74" s="3551"/>
      <c r="X74" s="3738"/>
      <c r="Y74" s="3741"/>
      <c r="Z74" s="3551"/>
      <c r="AA74" s="3551"/>
      <c r="AB74" s="3551"/>
      <c r="AC74" s="3551"/>
      <c r="AD74" s="3551"/>
      <c r="AE74" s="3551"/>
      <c r="AF74" s="3551"/>
      <c r="AG74" s="3551"/>
      <c r="AH74" s="3551"/>
      <c r="AI74" s="3551"/>
      <c r="AJ74" s="3551"/>
      <c r="AK74" s="3551"/>
      <c r="AL74" s="3551"/>
      <c r="AM74" s="3738"/>
      <c r="AN74" s="457"/>
      <c r="AO74" s="575"/>
      <c r="AP74" s="575"/>
      <c r="AQ74" s="575"/>
      <c r="AR74" s="575"/>
      <c r="AS74" s="575"/>
      <c r="AT74" s="576"/>
      <c r="AU74" s="457"/>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row>
    <row r="75" spans="3:78" ht="12" customHeight="1">
      <c r="D75" s="3518"/>
      <c r="E75" s="3522"/>
      <c r="F75" s="3523"/>
      <c r="G75" s="3487" t="s">
        <v>2320</v>
      </c>
      <c r="H75" s="3488"/>
      <c r="I75" s="3489"/>
      <c r="J75" s="3493"/>
      <c r="K75" s="3494"/>
      <c r="L75" s="3494"/>
      <c r="M75" s="3494"/>
      <c r="N75" s="3494"/>
      <c r="O75" s="3494"/>
      <c r="P75" s="3494"/>
      <c r="Q75" s="3494"/>
      <c r="R75" s="3494"/>
      <c r="S75" s="3494"/>
      <c r="T75" s="3497" t="s">
        <v>2345</v>
      </c>
      <c r="U75" s="3497"/>
      <c r="V75" s="3497"/>
      <c r="W75" s="3497"/>
      <c r="X75" s="3498"/>
      <c r="Y75" s="3493"/>
      <c r="Z75" s="3494"/>
      <c r="AA75" s="3494"/>
      <c r="AB75" s="3494"/>
      <c r="AC75" s="3494"/>
      <c r="AD75" s="3494"/>
      <c r="AE75" s="3494"/>
      <c r="AF75" s="3494"/>
      <c r="AG75" s="3494"/>
      <c r="AH75" s="3494"/>
      <c r="AI75" s="3494"/>
      <c r="AJ75" s="3494"/>
      <c r="AK75" s="3494"/>
      <c r="AL75" s="3501" t="s">
        <v>2321</v>
      </c>
      <c r="AM75" s="3502"/>
      <c r="AN75" s="507"/>
      <c r="AO75" s="569"/>
      <c r="AP75" s="569"/>
      <c r="AQ75" s="569"/>
      <c r="AR75" s="569"/>
      <c r="AS75" s="569"/>
      <c r="AT75" s="569"/>
      <c r="AU75" s="457"/>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row>
    <row r="76" spans="3:78" ht="12" customHeight="1">
      <c r="D76" s="3518"/>
      <c r="E76" s="3522"/>
      <c r="F76" s="3523"/>
      <c r="G76" s="3490"/>
      <c r="H76" s="3491"/>
      <c r="I76" s="3492"/>
      <c r="J76" s="3495"/>
      <c r="K76" s="3496"/>
      <c r="L76" s="3496"/>
      <c r="M76" s="3496"/>
      <c r="N76" s="3496"/>
      <c r="O76" s="3496"/>
      <c r="P76" s="3496"/>
      <c r="Q76" s="3496"/>
      <c r="R76" s="3496"/>
      <c r="S76" s="3496"/>
      <c r="T76" s="3499"/>
      <c r="U76" s="3499"/>
      <c r="V76" s="3499"/>
      <c r="W76" s="3499"/>
      <c r="X76" s="3500"/>
      <c r="Y76" s="3495"/>
      <c r="Z76" s="3496"/>
      <c r="AA76" s="3496"/>
      <c r="AB76" s="3496"/>
      <c r="AC76" s="3496"/>
      <c r="AD76" s="3496"/>
      <c r="AE76" s="3496"/>
      <c r="AF76" s="3496"/>
      <c r="AG76" s="3496"/>
      <c r="AH76" s="3496"/>
      <c r="AI76" s="3496"/>
      <c r="AJ76" s="3496"/>
      <c r="AK76" s="3496"/>
      <c r="AL76" s="3503"/>
      <c r="AM76" s="3504"/>
      <c r="AN76" s="457"/>
      <c r="AO76" s="569"/>
      <c r="AP76" s="3742" t="s">
        <v>2319</v>
      </c>
      <c r="AQ76" s="3742"/>
      <c r="AR76" s="3742"/>
      <c r="AS76" s="3742"/>
      <c r="AT76" s="3742"/>
      <c r="AU76" s="457"/>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row>
    <row r="77" spans="3:78" ht="12" customHeight="1">
      <c r="D77" s="3518"/>
      <c r="E77" s="3522"/>
      <c r="F77" s="3523"/>
      <c r="G77" s="3536" t="s">
        <v>2322</v>
      </c>
      <c r="H77" s="3537"/>
      <c r="I77" s="3537"/>
      <c r="J77" s="3537"/>
      <c r="K77" s="3537"/>
      <c r="L77" s="3538"/>
      <c r="M77" s="3452"/>
      <c r="N77" s="3452"/>
      <c r="O77" s="3452"/>
      <c r="P77" s="3452"/>
      <c r="Q77" s="3542" t="s">
        <v>2323</v>
      </c>
      <c r="R77" s="3532"/>
      <c r="S77" s="3533"/>
      <c r="T77" s="3452"/>
      <c r="U77" s="3452"/>
      <c r="V77" s="3454"/>
      <c r="W77" s="3532" t="s">
        <v>2324</v>
      </c>
      <c r="X77" s="3532"/>
      <c r="Y77" s="3533"/>
      <c r="Z77" s="3544" t="s">
        <v>2346</v>
      </c>
      <c r="AA77" s="3545"/>
      <c r="AB77" s="3545"/>
      <c r="AC77" s="3546"/>
      <c r="AD77" s="3481" t="s">
        <v>2325</v>
      </c>
      <c r="AE77" s="3482"/>
      <c r="AF77" s="3483"/>
      <c r="AG77" s="3452"/>
      <c r="AH77" s="3452"/>
      <c r="AI77" s="3452"/>
      <c r="AJ77" s="3452"/>
      <c r="AK77" s="3452"/>
      <c r="AL77" s="3452"/>
      <c r="AM77" s="3454"/>
      <c r="AN77" s="507"/>
      <c r="AO77" s="569"/>
      <c r="AP77" s="3742"/>
      <c r="AQ77" s="3742"/>
      <c r="AR77" s="3742"/>
      <c r="AS77" s="3742"/>
      <c r="AT77" s="3742"/>
      <c r="AU77" s="457"/>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row>
    <row r="78" spans="3:78" ht="12" customHeight="1">
      <c r="D78" s="3519"/>
      <c r="E78" s="3524"/>
      <c r="F78" s="3525"/>
      <c r="G78" s="3539"/>
      <c r="H78" s="3540"/>
      <c r="I78" s="3540"/>
      <c r="J78" s="3540"/>
      <c r="K78" s="3540"/>
      <c r="L78" s="3541"/>
      <c r="M78" s="3453"/>
      <c r="N78" s="3453"/>
      <c r="O78" s="3453"/>
      <c r="P78" s="3453"/>
      <c r="Q78" s="3543"/>
      <c r="R78" s="3534"/>
      <c r="S78" s="3535"/>
      <c r="T78" s="3453"/>
      <c r="U78" s="3453"/>
      <c r="V78" s="3455"/>
      <c r="W78" s="3534"/>
      <c r="X78" s="3534"/>
      <c r="Y78" s="3535"/>
      <c r="Z78" s="3547"/>
      <c r="AA78" s="3548"/>
      <c r="AB78" s="3548"/>
      <c r="AC78" s="3549"/>
      <c r="AD78" s="3484"/>
      <c r="AE78" s="3485"/>
      <c r="AF78" s="3486"/>
      <c r="AG78" s="3453"/>
      <c r="AH78" s="3453"/>
      <c r="AI78" s="3453"/>
      <c r="AJ78" s="3453"/>
      <c r="AK78" s="3453"/>
      <c r="AL78" s="3453"/>
      <c r="AM78" s="3455"/>
      <c r="AN78" s="457"/>
      <c r="AO78" s="457"/>
      <c r="AP78" s="457"/>
      <c r="AQ78" s="457"/>
      <c r="AR78" s="457"/>
      <c r="AS78" s="457"/>
      <c r="AT78" s="457"/>
      <c r="AU78" s="457"/>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row>
    <row r="79" spans="3:78" ht="23.25" customHeight="1">
      <c r="C79" s="457"/>
      <c r="D79" s="3456" t="s">
        <v>2326</v>
      </c>
      <c r="E79" s="3456"/>
      <c r="F79" s="3456"/>
      <c r="G79" s="3456"/>
      <c r="H79" s="3456"/>
      <c r="I79" s="3456"/>
      <c r="J79" s="3456"/>
      <c r="K79" s="3456"/>
      <c r="L79" s="3456"/>
      <c r="M79" s="3456"/>
      <c r="N79" s="3456"/>
      <c r="O79" s="3456"/>
      <c r="P79" s="3456"/>
      <c r="Q79" s="3456"/>
      <c r="R79" s="3456"/>
      <c r="S79" s="3456"/>
      <c r="T79" s="3456"/>
      <c r="U79" s="3456"/>
      <c r="V79" s="3456"/>
      <c r="W79" s="3456"/>
      <c r="X79" s="3456"/>
      <c r="Y79" s="3456"/>
      <c r="Z79" s="3456"/>
      <c r="AA79" s="3456"/>
      <c r="AB79" s="3456"/>
      <c r="AC79" s="3456"/>
      <c r="AD79" s="3456"/>
      <c r="AE79" s="3456"/>
      <c r="AF79" s="3456"/>
      <c r="AG79" s="3456"/>
      <c r="AH79" s="3456"/>
      <c r="AI79" s="3456"/>
      <c r="AJ79" s="3456"/>
      <c r="AK79" s="3456"/>
      <c r="AL79" s="3456"/>
      <c r="AM79" s="3456"/>
      <c r="AN79" s="506"/>
      <c r="AO79" s="506"/>
      <c r="AP79" s="506"/>
      <c r="AQ79" s="457"/>
      <c r="AR79" s="457"/>
      <c r="AS79" s="457"/>
      <c r="AT79" s="457"/>
      <c r="AU79" s="457"/>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row>
    <row r="80" spans="3:78" ht="12" customHeight="1">
      <c r="D80" s="3457" t="s">
        <v>2290</v>
      </c>
      <c r="E80" s="3460" t="s">
        <v>1434</v>
      </c>
      <c r="F80" s="3461"/>
      <c r="G80" s="3461"/>
      <c r="H80" s="3461"/>
      <c r="I80" s="3462"/>
      <c r="J80" s="3469" t="s">
        <v>1435</v>
      </c>
      <c r="K80" s="3470"/>
      <c r="L80" s="3471"/>
      <c r="M80" s="3435" t="s">
        <v>1436</v>
      </c>
      <c r="N80" s="3435" t="s">
        <v>1437</v>
      </c>
      <c r="O80" s="3435" t="s">
        <v>1437</v>
      </c>
      <c r="P80" s="3475" t="s">
        <v>1438</v>
      </c>
      <c r="Q80" s="3476"/>
      <c r="R80" s="3477"/>
      <c r="S80" s="3435" t="s">
        <v>1439</v>
      </c>
      <c r="T80" s="3445" t="s">
        <v>1440</v>
      </c>
      <c r="U80" s="3447" t="s">
        <v>2327</v>
      </c>
      <c r="V80" s="3440"/>
      <c r="W80" s="3440"/>
      <c r="X80" s="3440"/>
      <c r="Y80" s="3448"/>
      <c r="Z80" s="3450" t="s">
        <v>1436</v>
      </c>
      <c r="AA80" s="3434"/>
      <c r="AB80" s="3434"/>
      <c r="AC80" s="3434"/>
      <c r="AD80" s="3435" t="s">
        <v>1440</v>
      </c>
      <c r="AE80" s="3437"/>
      <c r="AF80" s="3439" t="s">
        <v>2328</v>
      </c>
      <c r="AG80" s="3440"/>
      <c r="AH80" s="3441"/>
      <c r="AI80" s="3430"/>
      <c r="AJ80" s="3430"/>
      <c r="AK80" s="3430"/>
      <c r="AL80" s="3430"/>
      <c r="AM80" s="3430"/>
      <c r="AN80" s="3430"/>
      <c r="AO80" s="3430"/>
      <c r="AP80" s="3432"/>
      <c r="AQ80" s="457"/>
      <c r="AR80" s="457"/>
      <c r="AS80" s="457"/>
      <c r="AT80" s="457"/>
      <c r="AU80" s="457"/>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row>
    <row r="81" spans="1:78" ht="12" customHeight="1">
      <c r="D81" s="3458"/>
      <c r="E81" s="3463"/>
      <c r="F81" s="3464"/>
      <c r="G81" s="3464"/>
      <c r="H81" s="3464"/>
      <c r="I81" s="3465"/>
      <c r="J81" s="3472"/>
      <c r="K81" s="3473"/>
      <c r="L81" s="3474"/>
      <c r="M81" s="3436"/>
      <c r="N81" s="3436"/>
      <c r="O81" s="3436"/>
      <c r="P81" s="3478"/>
      <c r="Q81" s="3479"/>
      <c r="R81" s="3480"/>
      <c r="S81" s="3436"/>
      <c r="T81" s="3446"/>
      <c r="U81" s="3442"/>
      <c r="V81" s="3443"/>
      <c r="W81" s="3443"/>
      <c r="X81" s="3443"/>
      <c r="Y81" s="3449"/>
      <c r="Z81" s="3451"/>
      <c r="AA81" s="3431"/>
      <c r="AB81" s="3431"/>
      <c r="AC81" s="3431"/>
      <c r="AD81" s="3436"/>
      <c r="AE81" s="3438"/>
      <c r="AF81" s="3442"/>
      <c r="AG81" s="3443"/>
      <c r="AH81" s="3444"/>
      <c r="AI81" s="3431"/>
      <c r="AJ81" s="3431"/>
      <c r="AK81" s="3431"/>
      <c r="AL81" s="3431"/>
      <c r="AM81" s="3431"/>
      <c r="AN81" s="3431"/>
      <c r="AO81" s="3431"/>
      <c r="AP81" s="3433"/>
      <c r="AQ81" s="457"/>
      <c r="AR81" s="457"/>
      <c r="AS81" s="457"/>
      <c r="AT81" s="457"/>
      <c r="AU81" s="457"/>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row>
    <row r="82" spans="1:78" ht="12" customHeight="1">
      <c r="D82" s="3459"/>
      <c r="E82" s="3466"/>
      <c r="F82" s="3467"/>
      <c r="G82" s="3467"/>
      <c r="H82" s="3467"/>
      <c r="I82" s="3468"/>
      <c r="J82" s="3422" t="s">
        <v>1441</v>
      </c>
      <c r="K82" s="3423"/>
      <c r="L82" s="3423"/>
      <c r="M82" s="3423"/>
      <c r="N82" s="3423"/>
      <c r="O82" s="3424"/>
      <c r="P82" s="3425" t="s">
        <v>1442</v>
      </c>
      <c r="Q82" s="3425"/>
      <c r="R82" s="3425"/>
      <c r="S82" s="3425"/>
      <c r="T82" s="3425"/>
      <c r="U82" s="3425"/>
      <c r="V82" s="3425"/>
      <c r="W82" s="3425"/>
      <c r="X82" s="3425"/>
      <c r="Y82" s="3425"/>
      <c r="Z82" s="3426" t="s">
        <v>1443</v>
      </c>
      <c r="AA82" s="3425"/>
      <c r="AB82" s="3425"/>
      <c r="AC82" s="3425"/>
      <c r="AD82" s="3425"/>
      <c r="AE82" s="3427"/>
      <c r="AF82" s="3426" t="s">
        <v>2329</v>
      </c>
      <c r="AG82" s="3425"/>
      <c r="AH82" s="3425"/>
      <c r="AI82" s="3425"/>
      <c r="AJ82" s="3425"/>
      <c r="AK82" s="3425"/>
      <c r="AL82" s="3425"/>
      <c r="AM82" s="3425"/>
      <c r="AN82" s="3425"/>
      <c r="AO82" s="3425"/>
      <c r="AP82" s="3427"/>
      <c r="AQ82" s="457"/>
      <c r="AR82" s="457"/>
      <c r="AS82" s="457"/>
      <c r="AT82" s="457"/>
      <c r="AU82" s="457"/>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row>
    <row r="83" spans="1:78" ht="13.5" customHeight="1">
      <c r="C83" s="457"/>
      <c r="D83" s="3428" t="s">
        <v>1444</v>
      </c>
      <c r="E83" s="3428"/>
      <c r="F83" s="3428"/>
      <c r="G83" s="3428"/>
      <c r="H83" s="3428"/>
      <c r="I83" s="3428"/>
      <c r="J83" s="3428"/>
      <c r="K83" s="3428"/>
      <c r="L83" s="3428"/>
      <c r="M83" s="3428"/>
      <c r="N83" s="3428"/>
      <c r="O83" s="3428"/>
      <c r="P83" s="3428"/>
      <c r="Q83" s="3428"/>
      <c r="R83" s="3428"/>
      <c r="S83" s="3428"/>
      <c r="T83" s="3428"/>
      <c r="U83" s="3428"/>
      <c r="V83" s="3428"/>
      <c r="W83" s="3428"/>
      <c r="X83" s="3428"/>
      <c r="Y83" s="3428"/>
      <c r="Z83" s="3428"/>
      <c r="AA83" s="3428"/>
      <c r="AB83" s="3428"/>
      <c r="AC83" s="3428"/>
      <c r="AD83" s="3428"/>
      <c r="AE83" s="3428"/>
      <c r="AF83" s="3428"/>
      <c r="AG83" s="3428"/>
      <c r="AH83" s="3428"/>
      <c r="AI83" s="3428"/>
      <c r="AJ83" s="3428"/>
      <c r="AK83" s="3428"/>
      <c r="AL83" s="3428"/>
      <c r="AM83" s="3428"/>
      <c r="AN83" s="457"/>
      <c r="AO83" s="457"/>
      <c r="AP83" s="457"/>
      <c r="AQ83" s="457"/>
      <c r="AR83" s="457"/>
      <c r="AS83" s="457"/>
      <c r="AT83" s="457"/>
      <c r="AU83" s="457"/>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row>
    <row r="84" spans="1:78" ht="15.75" customHeight="1">
      <c r="C84" s="457"/>
      <c r="D84" s="3429" t="s">
        <v>2330</v>
      </c>
      <c r="E84" s="3429"/>
      <c r="F84" s="3429"/>
      <c r="G84" s="3429"/>
      <c r="H84" s="3429"/>
      <c r="I84" s="3429"/>
      <c r="J84" s="3429"/>
      <c r="K84" s="3429"/>
      <c r="L84" s="3429"/>
      <c r="M84" s="3429"/>
      <c r="N84" s="3429"/>
      <c r="O84" s="3429"/>
      <c r="P84" s="3429"/>
      <c r="Q84" s="3429"/>
      <c r="R84" s="3429"/>
      <c r="S84" s="3429"/>
      <c r="T84" s="3429"/>
      <c r="U84" s="3429"/>
      <c r="V84" s="3429"/>
      <c r="W84" s="3429"/>
      <c r="X84" s="3429"/>
      <c r="Y84" s="3429"/>
      <c r="Z84" s="3429"/>
      <c r="AA84" s="3429"/>
      <c r="AB84" s="3429"/>
      <c r="AC84" s="3429"/>
      <c r="AD84" s="3429"/>
      <c r="AE84" s="3429"/>
      <c r="AF84" s="3429"/>
      <c r="AG84" s="3429"/>
      <c r="AH84" s="3429"/>
      <c r="AI84" s="3429"/>
      <c r="AJ84" s="3429"/>
      <c r="AK84" s="3429"/>
      <c r="AL84" s="3429"/>
      <c r="AM84" s="3429"/>
      <c r="AN84" s="457"/>
      <c r="AO84" s="457"/>
      <c r="AP84" s="457"/>
      <c r="AQ84" s="457"/>
      <c r="AR84" s="457"/>
      <c r="AS84" s="457"/>
      <c r="AT84" s="457"/>
      <c r="AU84" s="457"/>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row>
    <row r="85" spans="1:78" s="492" customFormat="1" ht="18.75" customHeight="1">
      <c r="G85" s="3420" t="s">
        <v>2331</v>
      </c>
      <c r="H85" s="3420"/>
      <c r="I85" s="3420"/>
      <c r="J85" s="3420"/>
      <c r="K85" s="3420"/>
      <c r="L85" s="3420"/>
      <c r="M85" s="3420"/>
      <c r="N85" s="3420"/>
      <c r="O85" s="3420"/>
      <c r="P85" s="3420"/>
      <c r="Q85" s="3420"/>
      <c r="R85" s="3420"/>
      <c r="S85" s="3420"/>
      <c r="T85" s="3420"/>
      <c r="U85" s="3420"/>
      <c r="V85" s="3420"/>
      <c r="W85" s="3420"/>
      <c r="X85" s="3420"/>
      <c r="Y85" s="3420"/>
      <c r="Z85" s="3420"/>
      <c r="AA85" s="3420"/>
      <c r="AB85" s="3420"/>
      <c r="AC85" s="3420"/>
      <c r="AD85" s="3420"/>
      <c r="AE85" s="3420"/>
      <c r="AF85" s="3420"/>
      <c r="AG85" s="3420"/>
      <c r="AH85" s="3420"/>
      <c r="AI85" s="3420"/>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row>
    <row r="86" spans="1:78" s="492" customFormat="1" ht="18.75" customHeight="1">
      <c r="F86" s="493"/>
      <c r="G86" s="3420" t="s">
        <v>2332</v>
      </c>
      <c r="H86" s="3420"/>
      <c r="I86" s="3420"/>
      <c r="J86" s="3420"/>
      <c r="K86" s="3420"/>
      <c r="L86" s="3420"/>
      <c r="M86" s="3420"/>
      <c r="N86" s="3420"/>
      <c r="O86" s="3420"/>
      <c r="P86" s="3420"/>
      <c r="Q86" s="3420"/>
      <c r="R86" s="3420"/>
      <c r="S86" s="3420"/>
      <c r="T86" s="3420"/>
      <c r="U86" s="3420"/>
      <c r="V86" s="3420"/>
      <c r="W86" s="3420"/>
      <c r="X86" s="3420"/>
      <c r="Y86" s="3420"/>
      <c r="Z86" s="3420"/>
      <c r="AA86" s="3420"/>
      <c r="AB86" s="3420"/>
      <c r="AC86" s="3420"/>
      <c r="AD86" s="3420"/>
      <c r="AE86" s="3420"/>
      <c r="AF86" s="3420"/>
      <c r="AG86" s="3420"/>
      <c r="AH86" s="3420"/>
      <c r="AI86" s="3420"/>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row>
    <row r="87" spans="1:78" s="492" customFormat="1" ht="18.75" customHeight="1">
      <c r="G87" s="3421" t="s">
        <v>2333</v>
      </c>
      <c r="H87" s="3421"/>
      <c r="I87" s="3421"/>
      <c r="J87" s="3421"/>
      <c r="K87" s="3421"/>
      <c r="L87" s="3421"/>
      <c r="M87" s="3421"/>
      <c r="N87" s="3421"/>
      <c r="O87" s="3421"/>
      <c r="P87" s="3421"/>
      <c r="Q87" s="3421"/>
      <c r="R87" s="3421"/>
      <c r="S87" s="3421"/>
      <c r="T87" s="3421"/>
      <c r="U87" s="3421"/>
      <c r="V87" s="3421"/>
      <c r="W87" s="3421"/>
      <c r="X87" s="3421"/>
      <c r="Y87" s="3421"/>
      <c r="Z87" s="3421"/>
      <c r="AA87" s="3421"/>
      <c r="AB87" s="3421"/>
      <c r="AC87" s="3421"/>
      <c r="AD87" s="3421"/>
      <c r="AE87" s="3421"/>
      <c r="AF87" s="3421"/>
      <c r="AG87" s="3421"/>
      <c r="AH87" s="3421"/>
      <c r="AI87" s="3421"/>
      <c r="AO87" s="3420"/>
      <c r="AP87" s="3420"/>
      <c r="AQ87" s="3420"/>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row>
    <row r="88" spans="1:78" ht="15" customHeight="1">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row>
    <row r="89" spans="1:78" ht="12" hidden="1" customHeight="1"/>
    <row r="90" spans="1:78" ht="12" hidden="1" customHeight="1"/>
    <row r="91" spans="1:78" ht="12" hidden="1" customHeight="1"/>
  </sheetData>
  <sheetProtection algorithmName="SHA-512" hashValue="FH6u6hAhxPwChLsZFf+cySyp88BhJhkKbg174eedEKGOfPGRqDDS/yGX4sEWspkZ+cEI3qKRbe6Gl+vF8i4qWQ==" saltValue="0fAxODYZ3CPfoQbnGcWCWA==" spinCount="100000" sheet="1" objects="1" scenarios="1" selectLockedCells="1"/>
  <mergeCells count="200">
    <mergeCell ref="AJ73:AJ74"/>
    <mergeCell ref="AK73:AK74"/>
    <mergeCell ref="AL73:AL74"/>
    <mergeCell ref="AM73:AM74"/>
    <mergeCell ref="W73:W74"/>
    <mergeCell ref="X73:X74"/>
    <mergeCell ref="Y73:Y74"/>
    <mergeCell ref="Z73:Z74"/>
    <mergeCell ref="AP76:AT77"/>
    <mergeCell ref="AA73:AA74"/>
    <mergeCell ref="AB73:AB74"/>
    <mergeCell ref="AC73:AC74"/>
    <mergeCell ref="AD73:AD74"/>
    <mergeCell ref="AE73:AE74"/>
    <mergeCell ref="AF73:AF74"/>
    <mergeCell ref="AG73:AG74"/>
    <mergeCell ref="AH73:AH74"/>
    <mergeCell ref="AI73:AI74"/>
    <mergeCell ref="AB67:AB68"/>
    <mergeCell ref="AC67:AC68"/>
    <mergeCell ref="AD67:AD68"/>
    <mergeCell ref="AE67:AE68"/>
    <mergeCell ref="AF67:AF68"/>
    <mergeCell ref="J34:AP35"/>
    <mergeCell ref="O67:O68"/>
    <mergeCell ref="P67:P68"/>
    <mergeCell ref="Q67:Q68"/>
    <mergeCell ref="R67:R68"/>
    <mergeCell ref="J36:Y37"/>
    <mergeCell ref="AA36:AP37"/>
    <mergeCell ref="AH44:AK45"/>
    <mergeCell ref="AO63:AT66"/>
    <mergeCell ref="AG67:AG68"/>
    <mergeCell ref="AH67:AH68"/>
    <mergeCell ref="AI67:AI68"/>
    <mergeCell ref="AJ67:AJ68"/>
    <mergeCell ref="AK67:AK68"/>
    <mergeCell ref="AL67:AL68"/>
    <mergeCell ref="AM67:AM68"/>
    <mergeCell ref="S67:S68"/>
    <mergeCell ref="T67:T68"/>
    <mergeCell ref="U67:U68"/>
    <mergeCell ref="V67:V68"/>
    <mergeCell ref="W67:W68"/>
    <mergeCell ref="X67:X68"/>
    <mergeCell ref="Y67:Y68"/>
    <mergeCell ref="Z67:Z68"/>
    <mergeCell ref="AA67:AA68"/>
    <mergeCell ref="J73:J74"/>
    <mergeCell ref="K73:K74"/>
    <mergeCell ref="L73:L74"/>
    <mergeCell ref="M73:M74"/>
    <mergeCell ref="J67:J68"/>
    <mergeCell ref="K67:K68"/>
    <mergeCell ref="L67:L68"/>
    <mergeCell ref="M67:M68"/>
    <mergeCell ref="N67:N68"/>
    <mergeCell ref="N73:N74"/>
    <mergeCell ref="O73:O74"/>
    <mergeCell ref="P73:P74"/>
    <mergeCell ref="Q73:Q74"/>
    <mergeCell ref="R73:R74"/>
    <mergeCell ref="N2:AJ3"/>
    <mergeCell ref="AL2:AR3"/>
    <mergeCell ref="N4:AI4"/>
    <mergeCell ref="C5:P6"/>
    <mergeCell ref="AF6:AG6"/>
    <mergeCell ref="D8:AD9"/>
    <mergeCell ref="AG8:AG11"/>
    <mergeCell ref="AH8:AQ9"/>
    <mergeCell ref="AH10:AI11"/>
    <mergeCell ref="AJ10:AJ11"/>
    <mergeCell ref="AK10:AK11"/>
    <mergeCell ref="AL10:AL11"/>
    <mergeCell ref="AM10:AM11"/>
    <mergeCell ref="AN10:AN11"/>
    <mergeCell ref="AO10:AO11"/>
    <mergeCell ref="AP10:AP11"/>
    <mergeCell ref="AQ10:AQ11"/>
    <mergeCell ref="G11:L12"/>
    <mergeCell ref="M11:X12"/>
    <mergeCell ref="AH6:AQ6"/>
    <mergeCell ref="AL44:AL45"/>
    <mergeCell ref="AP44:AR46"/>
    <mergeCell ref="AG46:AN49"/>
    <mergeCell ref="AW12:AX19"/>
    <mergeCell ref="AY12:BY19"/>
    <mergeCell ref="D13:AT14"/>
    <mergeCell ref="D15:AT16"/>
    <mergeCell ref="D17:AT18"/>
    <mergeCell ref="B19:J20"/>
    <mergeCell ref="AA20:AB22"/>
    <mergeCell ref="AC20:AS22"/>
    <mergeCell ref="AW20:BY46"/>
    <mergeCell ref="D22:I25"/>
    <mergeCell ref="J22:U23"/>
    <mergeCell ref="J24:J25"/>
    <mergeCell ref="K24:K25"/>
    <mergeCell ref="L24:S25"/>
    <mergeCell ref="T24:T25"/>
    <mergeCell ref="U24:U25"/>
    <mergeCell ref="D33:I35"/>
    <mergeCell ref="K33:O33"/>
    <mergeCell ref="P33:AP33"/>
    <mergeCell ref="D36:I37"/>
    <mergeCell ref="V24:AQ25"/>
    <mergeCell ref="D67:I68"/>
    <mergeCell ref="G58:N59"/>
    <mergeCell ref="O58:AC59"/>
    <mergeCell ref="B61:J62"/>
    <mergeCell ref="L61:AN63"/>
    <mergeCell ref="D26:I27"/>
    <mergeCell ref="J26:AP27"/>
    <mergeCell ref="D28:I30"/>
    <mergeCell ref="J28:AP30"/>
    <mergeCell ref="D31:I32"/>
    <mergeCell ref="J31:AP32"/>
    <mergeCell ref="D65:AM66"/>
    <mergeCell ref="AP47:AR49"/>
    <mergeCell ref="AF52:AS53"/>
    <mergeCell ref="AF54:AS54"/>
    <mergeCell ref="AF55:AS56"/>
    <mergeCell ref="G56:N57"/>
    <mergeCell ref="O56:AC57"/>
    <mergeCell ref="G41:AA41"/>
    <mergeCell ref="AF41:AF49"/>
    <mergeCell ref="AG41:AN43"/>
    <mergeCell ref="AP41:AR43"/>
    <mergeCell ref="G42:AA54"/>
    <mergeCell ref="AG44:AG45"/>
    <mergeCell ref="G75:I76"/>
    <mergeCell ref="J75:S76"/>
    <mergeCell ref="T75:X76"/>
    <mergeCell ref="Y75:AK76"/>
    <mergeCell ref="AL75:AM76"/>
    <mergeCell ref="D69:I71"/>
    <mergeCell ref="J69:AM71"/>
    <mergeCell ref="D72:AL72"/>
    <mergeCell ref="D73:D78"/>
    <mergeCell ref="E73:F78"/>
    <mergeCell ref="G73:I74"/>
    <mergeCell ref="V77:V78"/>
    <mergeCell ref="W77:Y78"/>
    <mergeCell ref="G77:L78"/>
    <mergeCell ref="M77:M78"/>
    <mergeCell ref="N77:N78"/>
    <mergeCell ref="O77:O78"/>
    <mergeCell ref="P77:P78"/>
    <mergeCell ref="Q77:S78"/>
    <mergeCell ref="Z77:AC78"/>
    <mergeCell ref="S73:S74"/>
    <mergeCell ref="T73:T74"/>
    <mergeCell ref="U73:U74"/>
    <mergeCell ref="V73:V74"/>
    <mergeCell ref="S80:S81"/>
    <mergeCell ref="T80:T81"/>
    <mergeCell ref="U80:Y81"/>
    <mergeCell ref="Z80:Z81"/>
    <mergeCell ref="AA80:AA81"/>
    <mergeCell ref="AB80:AB81"/>
    <mergeCell ref="AL77:AL78"/>
    <mergeCell ref="AM77:AM78"/>
    <mergeCell ref="D79:AM79"/>
    <mergeCell ref="D80:D82"/>
    <mergeCell ref="E80:I82"/>
    <mergeCell ref="J80:L81"/>
    <mergeCell ref="M80:M81"/>
    <mergeCell ref="N80:N81"/>
    <mergeCell ref="O80:O81"/>
    <mergeCell ref="P80:R81"/>
    <mergeCell ref="AD77:AF78"/>
    <mergeCell ref="AG77:AG78"/>
    <mergeCell ref="AH77:AH78"/>
    <mergeCell ref="AI77:AI78"/>
    <mergeCell ref="AJ77:AJ78"/>
    <mergeCell ref="AK77:AK78"/>
    <mergeCell ref="T77:T78"/>
    <mergeCell ref="U77:U78"/>
    <mergeCell ref="AK80:AK81"/>
    <mergeCell ref="AL80:AL81"/>
    <mergeCell ref="AM80:AM81"/>
    <mergeCell ref="AN80:AN81"/>
    <mergeCell ref="AO80:AO81"/>
    <mergeCell ref="AP80:AP81"/>
    <mergeCell ref="AC80:AC81"/>
    <mergeCell ref="AD80:AD81"/>
    <mergeCell ref="AE80:AE81"/>
    <mergeCell ref="AF80:AH81"/>
    <mergeCell ref="AI80:AI81"/>
    <mergeCell ref="AJ80:AJ81"/>
    <mergeCell ref="G85:AI85"/>
    <mergeCell ref="G86:AI86"/>
    <mergeCell ref="G87:AI87"/>
    <mergeCell ref="AO87:AQ87"/>
    <mergeCell ref="J82:O82"/>
    <mergeCell ref="P82:Y82"/>
    <mergeCell ref="Z82:AE82"/>
    <mergeCell ref="AF82:AP82"/>
    <mergeCell ref="D83:AM83"/>
    <mergeCell ref="D84:AM84"/>
  </mergeCells>
  <phoneticPr fontId="15"/>
  <dataValidations count="4">
    <dataValidation imeMode="hiragana" allowBlank="1" showInputMessage="1" showErrorMessage="1" sqref="AW20:BY36 BZ1:BZ1048576 AW1:BY11 AV1:AV1048576 A88:AU88 AW47:BY1048576 J69:AM71 J75:S76 Y75:AH76" xr:uid="{B184C0E7-E13F-4D70-8874-574466A95980}"/>
    <dataValidation type="list" allowBlank="1" showInputMessage="1" showErrorMessage="1" sqref="AA20:AB22" xr:uid="{3739BD5A-4C86-4867-B52A-671B9C68760B}">
      <formula1>$CB$2:$CB$3</formula1>
    </dataValidation>
    <dataValidation imeMode="disabled" allowBlank="1" showInputMessage="1" showErrorMessage="1" sqref="M77:P78 T77:V78 AG77:AM78 AI80:AP81 AA80:AC81" xr:uid="{B4590298-44E6-4A16-AC05-11C9AA9DBAC9}"/>
    <dataValidation type="list" allowBlank="1" showInputMessage="1" showErrorMessage="1" sqref="D73:D78 D80:D82" xr:uid="{E1E3F5D3-C6E8-4339-A37F-84B493A8AC60}">
      <formula1>"□,☑"</formula1>
    </dataValidation>
  </dataValidations>
  <pageMargins left="0.39370078740157483" right="0.39370078740157483" top="0.39370078740157483" bottom="0.39370078740157483" header="0.31496062992125984" footer="0.31496062992125984"/>
  <pageSetup paperSize="9" scale="80" orientation="portrait" blackAndWhite="1" horizontalDpi="4294967292"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0000"/>
    <pageSetUpPr fitToPage="1"/>
  </sheetPr>
  <dimension ref="A1:BD54"/>
  <sheetViews>
    <sheetView showGridLines="0" showRowColHeaders="0" workbookViewId="0">
      <selection activeCell="Q43" sqref="D43:AL50"/>
    </sheetView>
  </sheetViews>
  <sheetFormatPr defaultColWidth="0" defaultRowHeight="15" customHeight="1" zeroHeight="1"/>
  <cols>
    <col min="1" max="1" width="2.75" style="134" customWidth="1"/>
    <col min="2" max="40" width="2.5" style="134" customWidth="1"/>
    <col min="41" max="41" width="2.75" style="134" customWidth="1"/>
    <col min="42" max="50" width="2.5" style="134" customWidth="1"/>
    <col min="51" max="51" width="9" style="134" hidden="1" customWidth="1"/>
    <col min="52" max="52" width="37.5" style="134" hidden="1" customWidth="1"/>
    <col min="53" max="53" width="15.625" style="134" hidden="1" customWidth="1"/>
    <col min="54" max="54" width="9" style="134" hidden="1" customWidth="1"/>
    <col min="55" max="56" width="0" style="134" hidden="1" customWidth="1"/>
    <col min="57" max="16384" width="9" style="134" hidden="1"/>
  </cols>
  <sheetData>
    <row r="1" spans="1:56" ht="15" customHeight="1">
      <c r="A1" s="2821"/>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157"/>
      <c r="AQ1" s="157"/>
      <c r="AR1" s="157"/>
      <c r="AS1" s="157"/>
      <c r="AT1" s="157"/>
      <c r="AU1" s="157"/>
      <c r="AV1" s="157"/>
      <c r="AW1" s="157"/>
      <c r="AX1" s="157"/>
      <c r="AZ1" s="158" t="s">
        <v>566</v>
      </c>
      <c r="BA1" s="158" t="s">
        <v>1262</v>
      </c>
      <c r="BB1" s="159" t="s">
        <v>557</v>
      </c>
      <c r="BC1" s="160" t="s">
        <v>1207</v>
      </c>
      <c r="BD1" s="160" t="s">
        <v>1208</v>
      </c>
    </row>
    <row r="2" spans="1:56" ht="15" customHeight="1">
      <c r="A2" s="2821"/>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157"/>
      <c r="AQ2" s="157"/>
      <c r="AR2" s="157"/>
      <c r="AS2" s="157"/>
      <c r="AT2" s="157"/>
      <c r="AU2" s="157"/>
      <c r="AV2" s="157"/>
      <c r="AW2" s="157"/>
      <c r="AX2" s="157"/>
      <c r="AZ2" s="134" t="s">
        <v>1263</v>
      </c>
      <c r="BA2" s="134" t="s">
        <v>1264</v>
      </c>
      <c r="BB2" s="161" t="s">
        <v>1125</v>
      </c>
      <c r="BC2" s="161" t="s">
        <v>1126</v>
      </c>
      <c r="BD2" s="161" t="s">
        <v>1127</v>
      </c>
    </row>
    <row r="3" spans="1:56" ht="15" customHeight="1">
      <c r="A3" s="2821"/>
      <c r="B3" s="2821"/>
      <c r="C3" s="2821"/>
      <c r="D3" s="2821"/>
      <c r="E3" s="2821"/>
      <c r="F3" s="2821"/>
      <c r="G3" s="2821"/>
      <c r="H3" s="2821"/>
      <c r="I3" s="2821"/>
      <c r="J3" s="2821"/>
      <c r="K3" s="2821"/>
      <c r="L3" s="2821"/>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21"/>
      <c r="AO3" s="2821"/>
      <c r="AP3" s="157"/>
      <c r="AQ3" s="157"/>
      <c r="AR3" s="157"/>
      <c r="AS3" s="157"/>
      <c r="AT3" s="157"/>
      <c r="AU3" s="157"/>
      <c r="AV3" s="157"/>
      <c r="AW3" s="157"/>
      <c r="AX3" s="157"/>
      <c r="AZ3" s="134" t="s">
        <v>980</v>
      </c>
      <c r="BA3" s="134" t="s">
        <v>1265</v>
      </c>
      <c r="BB3" s="161" t="s">
        <v>1266</v>
      </c>
      <c r="BC3" s="161" t="s">
        <v>1130</v>
      </c>
      <c r="BD3" s="161" t="s">
        <v>1131</v>
      </c>
    </row>
    <row r="4" spans="1:56" ht="15" customHeight="1">
      <c r="A4" s="2821"/>
      <c r="B4" s="2821"/>
      <c r="C4" s="2821"/>
      <c r="D4" s="2821"/>
      <c r="E4" s="2821"/>
      <c r="F4" s="2821"/>
      <c r="G4" s="2821"/>
      <c r="H4" s="2821"/>
      <c r="I4" s="2821"/>
      <c r="J4" s="2821"/>
      <c r="K4" s="2821"/>
      <c r="L4" s="2821"/>
      <c r="M4" s="2821"/>
      <c r="N4" s="2821"/>
      <c r="O4" s="2821"/>
      <c r="P4" s="2821"/>
      <c r="Q4" s="2821"/>
      <c r="R4" s="2821"/>
      <c r="S4" s="2821"/>
      <c r="T4" s="2821"/>
      <c r="U4" s="2821"/>
      <c r="V4" s="2821"/>
      <c r="W4" s="2821"/>
      <c r="X4" s="2821"/>
      <c r="Y4" s="2821"/>
      <c r="Z4" s="2821"/>
      <c r="AA4" s="2821"/>
      <c r="AB4" s="2821"/>
      <c r="AC4" s="2821"/>
      <c r="AD4" s="2821"/>
      <c r="AE4" s="2821"/>
      <c r="AF4" s="2821"/>
      <c r="AG4" s="2821"/>
      <c r="AH4" s="2821"/>
      <c r="AI4" s="2821"/>
      <c r="AJ4" s="2821"/>
      <c r="AK4" s="2821"/>
      <c r="AL4" s="2821"/>
      <c r="AM4" s="2821"/>
      <c r="AN4" s="2821"/>
      <c r="AO4" s="2821"/>
      <c r="AP4" s="157"/>
      <c r="AQ4" s="157"/>
      <c r="AR4" s="157"/>
      <c r="AS4" s="157"/>
      <c r="AT4" s="157"/>
      <c r="AU4" s="157"/>
      <c r="AV4" s="157"/>
      <c r="AW4" s="157"/>
      <c r="AX4" s="157"/>
      <c r="AZ4" s="134" t="s">
        <v>982</v>
      </c>
      <c r="BA4" s="134" t="s">
        <v>1267</v>
      </c>
      <c r="BB4" s="161" t="s">
        <v>1268</v>
      </c>
      <c r="BC4" s="161" t="s">
        <v>1134</v>
      </c>
      <c r="BD4" s="161" t="s">
        <v>1135</v>
      </c>
    </row>
    <row r="5" spans="1:56" ht="15" customHeight="1">
      <c r="A5" s="2821"/>
      <c r="B5" s="2821"/>
      <c r="C5" s="2821"/>
      <c r="D5" s="2821"/>
      <c r="E5" s="2821"/>
      <c r="F5" s="2821"/>
      <c r="G5" s="2821"/>
      <c r="H5" s="2821"/>
      <c r="I5" s="2821"/>
      <c r="J5" s="2821"/>
      <c r="K5" s="2821"/>
      <c r="L5" s="2821"/>
      <c r="M5" s="2821"/>
      <c r="N5" s="2821"/>
      <c r="O5" s="2821"/>
      <c r="P5" s="2823" t="s">
        <v>1269</v>
      </c>
      <c r="Q5" s="2823"/>
      <c r="R5" s="2823"/>
      <c r="S5" s="2823"/>
      <c r="T5" s="2823"/>
      <c r="U5" s="2823"/>
      <c r="V5" s="2823"/>
      <c r="W5" s="2823"/>
      <c r="X5" s="2823"/>
      <c r="Y5" s="2823"/>
      <c r="Z5" s="2823"/>
      <c r="AA5" s="2821"/>
      <c r="AB5" s="2821"/>
      <c r="AC5" s="2821"/>
      <c r="AD5" s="2821"/>
      <c r="AE5" s="2821"/>
      <c r="AF5" s="2821"/>
      <c r="AG5" s="2821"/>
      <c r="AH5" s="2821"/>
      <c r="AI5" s="2821"/>
      <c r="AJ5" s="2821"/>
      <c r="AK5" s="2821"/>
      <c r="AL5" s="2821"/>
      <c r="AM5" s="2821"/>
      <c r="AN5" s="2821"/>
      <c r="AO5" s="2821"/>
      <c r="AP5" s="157"/>
      <c r="AQ5" s="157"/>
      <c r="AR5" s="157"/>
      <c r="AS5" s="157"/>
      <c r="AT5" s="157"/>
      <c r="AU5" s="157"/>
      <c r="AV5" s="157"/>
      <c r="AW5" s="157"/>
      <c r="AX5" s="157"/>
      <c r="AZ5" s="134" t="s">
        <v>1270</v>
      </c>
      <c r="BB5" s="161" t="s">
        <v>1271</v>
      </c>
      <c r="BC5" s="161" t="s">
        <v>1137</v>
      </c>
      <c r="BD5" s="161" t="s">
        <v>1138</v>
      </c>
    </row>
    <row r="6" spans="1:56" ht="15" customHeight="1">
      <c r="A6" s="2821"/>
      <c r="B6" s="2821"/>
      <c r="C6" s="2821"/>
      <c r="D6" s="2821"/>
      <c r="E6" s="2821"/>
      <c r="F6" s="2821"/>
      <c r="G6" s="2821"/>
      <c r="H6" s="2821"/>
      <c r="I6" s="2821"/>
      <c r="J6" s="2821"/>
      <c r="K6" s="2821"/>
      <c r="L6" s="2821"/>
      <c r="M6" s="2821"/>
      <c r="N6" s="2821"/>
      <c r="O6" s="2821"/>
      <c r="P6" s="2823"/>
      <c r="Q6" s="2823"/>
      <c r="R6" s="2823"/>
      <c r="S6" s="2823"/>
      <c r="T6" s="2823"/>
      <c r="U6" s="2823"/>
      <c r="V6" s="2823"/>
      <c r="W6" s="2823"/>
      <c r="X6" s="2823"/>
      <c r="Y6" s="2823"/>
      <c r="Z6" s="2823"/>
      <c r="AA6" s="2821"/>
      <c r="AB6" s="2821"/>
      <c r="AC6" s="2821"/>
      <c r="AD6" s="2821"/>
      <c r="AE6" s="2821"/>
      <c r="AF6" s="2821"/>
      <c r="AG6" s="2821"/>
      <c r="AH6" s="2821"/>
      <c r="AI6" s="2821"/>
      <c r="AJ6" s="2821"/>
      <c r="AK6" s="2821"/>
      <c r="AL6" s="2821"/>
      <c r="AM6" s="2821"/>
      <c r="AN6" s="2821"/>
      <c r="AO6" s="2821"/>
      <c r="AP6" s="157"/>
      <c r="AQ6" s="157"/>
      <c r="AR6" s="157"/>
      <c r="AS6" s="157"/>
      <c r="AT6" s="157"/>
      <c r="AU6" s="157"/>
      <c r="AV6" s="157"/>
      <c r="AW6" s="157"/>
      <c r="AX6" s="157"/>
      <c r="AZ6" s="134" t="s">
        <v>1272</v>
      </c>
      <c r="BA6" s="134" t="s">
        <v>1273</v>
      </c>
      <c r="BB6" s="161" t="s">
        <v>1274</v>
      </c>
      <c r="BC6" s="161" t="s">
        <v>1140</v>
      </c>
      <c r="BD6" s="161" t="s">
        <v>1141</v>
      </c>
    </row>
    <row r="7" spans="1:56" ht="22.5" customHeight="1">
      <c r="A7" s="2821"/>
      <c r="B7" s="2821"/>
      <c r="C7" s="2821"/>
      <c r="D7" s="2821"/>
      <c r="E7" s="2821"/>
      <c r="F7" s="2821"/>
      <c r="G7" s="2821"/>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157"/>
      <c r="AQ7" s="157"/>
      <c r="AR7" s="157"/>
      <c r="AS7" s="157"/>
      <c r="AT7" s="157"/>
      <c r="AU7" s="157"/>
      <c r="AV7" s="157"/>
      <c r="AW7" s="157"/>
      <c r="AX7" s="157"/>
      <c r="AZ7" s="134" t="s">
        <v>1275</v>
      </c>
      <c r="BA7" s="134" t="s">
        <v>1276</v>
      </c>
      <c r="BB7" s="161" t="s">
        <v>1277</v>
      </c>
      <c r="BC7" s="161" t="s">
        <v>1145</v>
      </c>
      <c r="BD7" s="161" t="s">
        <v>1146</v>
      </c>
    </row>
    <row r="8" spans="1:56" ht="15" customHeight="1">
      <c r="A8" s="2821"/>
      <c r="B8" s="2821"/>
      <c r="C8" s="2821"/>
      <c r="D8" s="2824" t="s">
        <v>1278</v>
      </c>
      <c r="E8" s="2824"/>
      <c r="F8" s="2824"/>
      <c r="G8" s="2824"/>
      <c r="H8" s="2824"/>
      <c r="I8" s="2824"/>
      <c r="J8" s="2824"/>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c r="AI8" s="2824"/>
      <c r="AJ8" s="2824"/>
      <c r="AK8" s="2824"/>
      <c r="AL8" s="2824"/>
      <c r="AM8" s="2821"/>
      <c r="AN8" s="2821"/>
      <c r="AO8" s="2821"/>
      <c r="AP8" s="157"/>
      <c r="AQ8" s="157"/>
      <c r="AR8" s="157"/>
      <c r="AS8" s="157"/>
      <c r="AT8" s="157"/>
      <c r="AU8" s="157"/>
      <c r="AV8" s="157"/>
      <c r="AW8" s="157"/>
      <c r="AX8" s="157"/>
      <c r="AZ8" s="134" t="s">
        <v>1279</v>
      </c>
      <c r="BA8" s="134" t="s">
        <v>1280</v>
      </c>
      <c r="BB8" s="161" t="s">
        <v>1281</v>
      </c>
      <c r="BC8" s="161" t="s">
        <v>1148</v>
      </c>
      <c r="BD8" s="161" t="s">
        <v>1149</v>
      </c>
    </row>
    <row r="9" spans="1:56" ht="7.5" customHeight="1" thickBot="1">
      <c r="A9" s="2821"/>
      <c r="B9" s="2821"/>
      <c r="C9" s="2821"/>
      <c r="D9" s="2821"/>
      <c r="E9" s="2821"/>
      <c r="F9" s="2821"/>
      <c r="G9" s="2821"/>
      <c r="H9" s="2821"/>
      <c r="I9" s="2821"/>
      <c r="J9" s="2821"/>
      <c r="K9" s="2821"/>
      <c r="L9" s="2821"/>
      <c r="M9" s="2821"/>
      <c r="N9" s="2821"/>
      <c r="O9" s="2821"/>
      <c r="P9" s="2821"/>
      <c r="Q9" s="2821"/>
      <c r="R9" s="2821"/>
      <c r="S9" s="2821"/>
      <c r="T9" s="2821"/>
      <c r="U9" s="2821"/>
      <c r="V9" s="2821"/>
      <c r="W9" s="2821"/>
      <c r="X9" s="2821"/>
      <c r="Y9" s="2821"/>
      <c r="Z9" s="2821"/>
      <c r="AA9" s="2821"/>
      <c r="AB9" s="2821"/>
      <c r="AC9" s="2821"/>
      <c r="AD9" s="2821"/>
      <c r="AE9" s="2821"/>
      <c r="AF9" s="2821"/>
      <c r="AG9" s="2821"/>
      <c r="AH9" s="2821"/>
      <c r="AI9" s="2821"/>
      <c r="AJ9" s="2821"/>
      <c r="AK9" s="2821"/>
      <c r="AL9" s="2821"/>
      <c r="AM9" s="2821"/>
      <c r="AN9" s="2821"/>
      <c r="AO9" s="2821"/>
      <c r="AP9" s="157"/>
      <c r="AQ9" s="157"/>
      <c r="AR9" s="157"/>
      <c r="AS9" s="157"/>
      <c r="AT9" s="157"/>
      <c r="AU9" s="157"/>
      <c r="AV9" s="157"/>
      <c r="AW9" s="157"/>
      <c r="AX9" s="157"/>
      <c r="BB9" s="161" t="s">
        <v>1282</v>
      </c>
      <c r="BC9" s="161" t="s">
        <v>1151</v>
      </c>
      <c r="BD9" s="161" t="s">
        <v>1152</v>
      </c>
    </row>
    <row r="10" spans="1:56" ht="22.5" customHeight="1" thickTop="1" thickBot="1">
      <c r="A10" s="2821"/>
      <c r="B10" s="2821"/>
      <c r="C10" s="2821"/>
      <c r="D10" s="2821"/>
      <c r="E10" s="3743" t="s">
        <v>1283</v>
      </c>
      <c r="F10" s="3744"/>
      <c r="G10" s="3744"/>
      <c r="H10" s="3744"/>
      <c r="I10" s="3744"/>
      <c r="J10" s="3744"/>
      <c r="K10" s="3744"/>
      <c r="L10" s="3744"/>
      <c r="M10" s="3744"/>
      <c r="N10" s="3744"/>
      <c r="O10" s="3744"/>
      <c r="P10" s="3744"/>
      <c r="Q10" s="3744"/>
      <c r="R10" s="3744"/>
      <c r="S10" s="3744"/>
      <c r="T10" s="3744"/>
      <c r="U10" s="3744"/>
      <c r="V10" s="3744"/>
      <c r="W10" s="3744"/>
      <c r="X10" s="3744"/>
      <c r="Y10" s="3744"/>
      <c r="Z10" s="3744"/>
      <c r="AA10" s="3744"/>
      <c r="AB10" s="3744"/>
      <c r="AC10" s="3744"/>
      <c r="AD10" s="3744"/>
      <c r="AE10" s="3744"/>
      <c r="AF10" s="3744"/>
      <c r="AG10" s="3744"/>
      <c r="AH10" s="3744"/>
      <c r="AI10" s="3744"/>
      <c r="AJ10" s="3744"/>
      <c r="AK10" s="3745"/>
      <c r="AL10" s="2840"/>
      <c r="AM10" s="2821"/>
      <c r="AN10" s="2821"/>
      <c r="AO10" s="2821"/>
      <c r="AP10" s="157"/>
      <c r="AQ10" s="157"/>
      <c r="AR10" s="157"/>
      <c r="AS10" s="157"/>
      <c r="AT10" s="157"/>
      <c r="AU10" s="157"/>
      <c r="AV10" s="157"/>
      <c r="AW10" s="157"/>
      <c r="AX10" s="157"/>
      <c r="BB10" s="161" t="s">
        <v>1284</v>
      </c>
      <c r="BC10" s="161" t="s">
        <v>1156</v>
      </c>
      <c r="BD10" s="161" t="s">
        <v>1157</v>
      </c>
    </row>
    <row r="11" spans="1:56" ht="15" customHeight="1" thickTop="1">
      <c r="A11" s="2821"/>
      <c r="B11" s="2821"/>
      <c r="C11" s="2821"/>
      <c r="D11" s="2821"/>
      <c r="E11" s="3746" t="s">
        <v>1865</v>
      </c>
      <c r="F11" s="3747"/>
      <c r="G11" s="3747"/>
      <c r="H11" s="3747"/>
      <c r="I11" s="3747"/>
      <c r="J11" s="3747"/>
      <c r="K11" s="3747"/>
      <c r="L11" s="3747"/>
      <c r="M11" s="3747"/>
      <c r="N11" s="3747"/>
      <c r="O11" s="3747"/>
      <c r="P11" s="3747"/>
      <c r="Q11" s="3747"/>
      <c r="R11" s="3747"/>
      <c r="S11" s="3747"/>
      <c r="T11" s="3747"/>
      <c r="U11" s="3747"/>
      <c r="V11" s="3747"/>
      <c r="W11" s="3747"/>
      <c r="X11" s="3747"/>
      <c r="Y11" s="3747"/>
      <c r="Z11" s="3747"/>
      <c r="AA11" s="3747"/>
      <c r="AB11" s="3747"/>
      <c r="AC11" s="3747"/>
      <c r="AD11" s="3747"/>
      <c r="AE11" s="3747"/>
      <c r="AF11" s="3747"/>
      <c r="AG11" s="3747"/>
      <c r="AH11" s="3747"/>
      <c r="AI11" s="3747"/>
      <c r="AJ11" s="3747"/>
      <c r="AK11" s="3748"/>
      <c r="AL11" s="2840"/>
      <c r="AM11" s="2821"/>
      <c r="AN11" s="2821"/>
      <c r="AO11" s="2821"/>
      <c r="AP11" s="157"/>
      <c r="AQ11" s="157"/>
      <c r="AR11" s="157"/>
      <c r="AS11" s="157"/>
      <c r="AT11" s="157"/>
      <c r="AU11" s="157"/>
      <c r="AV11" s="157"/>
      <c r="AW11" s="157"/>
      <c r="AX11" s="157"/>
      <c r="BB11" s="161" t="s">
        <v>1285</v>
      </c>
      <c r="BC11" s="161" t="s">
        <v>1160</v>
      </c>
      <c r="BD11" s="161" t="s">
        <v>1161</v>
      </c>
    </row>
    <row r="12" spans="1:56" ht="15" customHeight="1">
      <c r="A12" s="2821"/>
      <c r="B12" s="2821"/>
      <c r="C12" s="2821"/>
      <c r="D12" s="2821"/>
      <c r="E12" s="3746"/>
      <c r="F12" s="3747"/>
      <c r="G12" s="3747"/>
      <c r="H12" s="3747"/>
      <c r="I12" s="3747"/>
      <c r="J12" s="3747"/>
      <c r="K12" s="3747"/>
      <c r="L12" s="3747"/>
      <c r="M12" s="3747"/>
      <c r="N12" s="3747"/>
      <c r="O12" s="3747"/>
      <c r="P12" s="3747"/>
      <c r="Q12" s="3747"/>
      <c r="R12" s="3747"/>
      <c r="S12" s="3747"/>
      <c r="T12" s="3747"/>
      <c r="U12" s="3747"/>
      <c r="V12" s="3747"/>
      <c r="W12" s="3747"/>
      <c r="X12" s="3747"/>
      <c r="Y12" s="3747"/>
      <c r="Z12" s="3747"/>
      <c r="AA12" s="3747"/>
      <c r="AB12" s="3747"/>
      <c r="AC12" s="3747"/>
      <c r="AD12" s="3747"/>
      <c r="AE12" s="3747"/>
      <c r="AF12" s="3747"/>
      <c r="AG12" s="3747"/>
      <c r="AH12" s="3747"/>
      <c r="AI12" s="3747"/>
      <c r="AJ12" s="3747"/>
      <c r="AK12" s="3748"/>
      <c r="AL12" s="2840"/>
      <c r="AM12" s="2821"/>
      <c r="AN12" s="2821"/>
      <c r="AO12" s="2821"/>
      <c r="AP12" s="157"/>
      <c r="AQ12" s="157"/>
      <c r="AR12" s="157"/>
      <c r="AS12" s="157"/>
      <c r="AT12" s="157"/>
      <c r="AU12" s="157"/>
      <c r="AV12" s="157"/>
      <c r="AW12" s="157"/>
      <c r="AX12" s="157"/>
      <c r="BB12" s="161"/>
      <c r="BC12" s="161" t="s">
        <v>1164</v>
      </c>
      <c r="BD12" s="161" t="s">
        <v>1165</v>
      </c>
    </row>
    <row r="13" spans="1:56" ht="15" customHeight="1">
      <c r="A13" s="2821"/>
      <c r="B13" s="2821"/>
      <c r="C13" s="2821"/>
      <c r="D13" s="2821"/>
      <c r="E13" s="3746"/>
      <c r="F13" s="3747"/>
      <c r="G13" s="3747"/>
      <c r="H13" s="3747"/>
      <c r="I13" s="3747"/>
      <c r="J13" s="3747"/>
      <c r="K13" s="3747"/>
      <c r="L13" s="3747"/>
      <c r="M13" s="3747"/>
      <c r="N13" s="3747"/>
      <c r="O13" s="3747"/>
      <c r="P13" s="3747"/>
      <c r="Q13" s="3747"/>
      <c r="R13" s="3747"/>
      <c r="S13" s="3747"/>
      <c r="T13" s="3747"/>
      <c r="U13" s="3747"/>
      <c r="V13" s="3747"/>
      <c r="W13" s="3747"/>
      <c r="X13" s="3747"/>
      <c r="Y13" s="3747"/>
      <c r="Z13" s="3747"/>
      <c r="AA13" s="3747"/>
      <c r="AB13" s="3747"/>
      <c r="AC13" s="3747"/>
      <c r="AD13" s="3747"/>
      <c r="AE13" s="3747"/>
      <c r="AF13" s="3747"/>
      <c r="AG13" s="3747"/>
      <c r="AH13" s="3747"/>
      <c r="AI13" s="3747"/>
      <c r="AJ13" s="3747"/>
      <c r="AK13" s="3748"/>
      <c r="AL13" s="2840"/>
      <c r="AM13" s="2821"/>
      <c r="AN13" s="2821"/>
      <c r="AO13" s="2821"/>
      <c r="AP13" s="157"/>
      <c r="AQ13" s="157"/>
      <c r="AR13" s="157"/>
      <c r="AS13" s="157"/>
      <c r="AT13" s="157"/>
      <c r="AU13" s="157"/>
      <c r="AV13" s="157"/>
      <c r="AW13" s="157"/>
      <c r="AX13" s="157"/>
      <c r="BB13" s="161"/>
      <c r="BC13" s="161" t="s">
        <v>1167</v>
      </c>
      <c r="BD13" s="161" t="s">
        <v>1168</v>
      </c>
    </row>
    <row r="14" spans="1:56" ht="15" customHeight="1" thickBot="1">
      <c r="A14" s="2821"/>
      <c r="B14" s="2821"/>
      <c r="C14" s="2821"/>
      <c r="D14" s="2821"/>
      <c r="E14" s="3749"/>
      <c r="F14" s="3750"/>
      <c r="G14" s="3750"/>
      <c r="H14" s="3750"/>
      <c r="I14" s="3750"/>
      <c r="J14" s="3750"/>
      <c r="K14" s="3750"/>
      <c r="L14" s="3750"/>
      <c r="M14" s="3750"/>
      <c r="N14" s="3750"/>
      <c r="O14" s="3750"/>
      <c r="P14" s="3750"/>
      <c r="Q14" s="3750"/>
      <c r="R14" s="3750"/>
      <c r="S14" s="3750"/>
      <c r="T14" s="3750"/>
      <c r="U14" s="3750"/>
      <c r="V14" s="3750"/>
      <c r="W14" s="3750"/>
      <c r="X14" s="3750"/>
      <c r="Y14" s="3750"/>
      <c r="Z14" s="3750"/>
      <c r="AA14" s="3750"/>
      <c r="AB14" s="3750"/>
      <c r="AC14" s="3750"/>
      <c r="AD14" s="3750"/>
      <c r="AE14" s="3750"/>
      <c r="AF14" s="3750"/>
      <c r="AG14" s="3750"/>
      <c r="AH14" s="3750"/>
      <c r="AI14" s="3750"/>
      <c r="AJ14" s="3750"/>
      <c r="AK14" s="3751"/>
      <c r="AL14" s="2840"/>
      <c r="AM14" s="2821"/>
      <c r="AN14" s="2821"/>
      <c r="AO14" s="2821"/>
      <c r="AP14" s="157"/>
      <c r="AQ14" s="157"/>
      <c r="AR14" s="157"/>
      <c r="AS14" s="157"/>
      <c r="AT14" s="157"/>
      <c r="AU14" s="157"/>
      <c r="AV14" s="157"/>
      <c r="AW14" s="157"/>
      <c r="AX14" s="157"/>
      <c r="BB14" s="161"/>
      <c r="BC14" s="161" t="s">
        <v>1169</v>
      </c>
      <c r="BD14" s="161" t="s">
        <v>1170</v>
      </c>
    </row>
    <row r="15" spans="1:56" ht="18.75" customHeight="1" thickTop="1">
      <c r="A15" s="2821"/>
      <c r="B15" s="2821"/>
      <c r="C15" s="2821"/>
      <c r="D15" s="2821"/>
      <c r="E15" s="2821"/>
      <c r="F15" s="2821"/>
      <c r="G15" s="2821"/>
      <c r="H15" s="2821"/>
      <c r="I15" s="2821"/>
      <c r="J15" s="2821"/>
      <c r="K15" s="2821"/>
      <c r="L15" s="2821"/>
      <c r="M15" s="2821"/>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c r="AL15" s="2821"/>
      <c r="AM15" s="2821"/>
      <c r="AN15" s="2821"/>
      <c r="AO15" s="2821"/>
      <c r="AP15" s="157"/>
      <c r="AQ15" s="157"/>
      <c r="AR15" s="157"/>
      <c r="AS15" s="157"/>
      <c r="AT15" s="157"/>
      <c r="AU15" s="157"/>
      <c r="AV15" s="157"/>
      <c r="AW15" s="157"/>
      <c r="AX15" s="157"/>
      <c r="BB15" s="161"/>
      <c r="BC15" s="161"/>
      <c r="BD15" s="161" t="s">
        <v>1171</v>
      </c>
    </row>
    <row r="16" spans="1:56" ht="18.75" customHeight="1">
      <c r="A16" s="2821"/>
      <c r="B16" s="2821"/>
      <c r="C16" s="2821"/>
      <c r="D16" s="2841" t="s">
        <v>1286</v>
      </c>
      <c r="E16" s="2841"/>
      <c r="F16" s="2841"/>
      <c r="G16" s="2841"/>
      <c r="H16" s="2841"/>
      <c r="I16" s="2841"/>
      <c r="J16" s="2841"/>
      <c r="K16" s="2841"/>
      <c r="L16" s="2841"/>
      <c r="M16" s="2841"/>
      <c r="N16" s="2841"/>
      <c r="O16" s="2841"/>
      <c r="P16" s="2841"/>
      <c r="Q16" s="2841"/>
      <c r="R16" s="2841"/>
      <c r="S16" s="2841"/>
      <c r="T16" s="2841"/>
      <c r="U16" s="2841"/>
      <c r="V16" s="2841"/>
      <c r="W16" s="2841"/>
      <c r="X16" s="2841"/>
      <c r="Y16" s="2841"/>
      <c r="Z16" s="2841"/>
      <c r="AA16" s="2841"/>
      <c r="AB16" s="2841"/>
      <c r="AC16" s="2841"/>
      <c r="AD16" s="2841"/>
      <c r="AE16" s="2841"/>
      <c r="AF16" s="2841"/>
      <c r="AG16" s="2841"/>
      <c r="AH16" s="2841"/>
      <c r="AI16" s="2841"/>
      <c r="AJ16" s="2841"/>
      <c r="AK16" s="2841"/>
      <c r="AL16" s="2841"/>
      <c r="AM16" s="2821"/>
      <c r="AN16" s="2821"/>
      <c r="AO16" s="2821"/>
      <c r="AP16" s="157"/>
      <c r="AQ16" s="157"/>
      <c r="AR16" s="157"/>
      <c r="AS16" s="157"/>
      <c r="AT16" s="157"/>
      <c r="AU16" s="157"/>
      <c r="AV16" s="157"/>
      <c r="AW16" s="157"/>
      <c r="AX16" s="157"/>
      <c r="BB16" s="161"/>
      <c r="BC16" s="161"/>
      <c r="BD16" s="161" t="s">
        <v>1175</v>
      </c>
    </row>
    <row r="17" spans="1:56" ht="18.75" customHeight="1">
      <c r="A17" s="2821"/>
      <c r="B17" s="2821"/>
      <c r="C17" s="2821"/>
      <c r="D17" s="2841"/>
      <c r="E17" s="2841"/>
      <c r="F17" s="2841"/>
      <c r="G17" s="2841"/>
      <c r="H17" s="2841"/>
      <c r="I17" s="2841"/>
      <c r="J17" s="2841"/>
      <c r="K17" s="2841"/>
      <c r="L17" s="2841"/>
      <c r="M17" s="2841"/>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c r="AL17" s="2841"/>
      <c r="AM17" s="2821"/>
      <c r="AN17" s="2821"/>
      <c r="AO17" s="2821"/>
      <c r="AP17" s="157"/>
      <c r="AQ17" s="157"/>
      <c r="AR17" s="157"/>
      <c r="AS17" s="157"/>
      <c r="AT17" s="157"/>
      <c r="AU17" s="157"/>
      <c r="AV17" s="157"/>
      <c r="AW17" s="157"/>
      <c r="AX17" s="157"/>
      <c r="BB17" s="161"/>
      <c r="BC17" s="161"/>
      <c r="BD17" s="161" t="s">
        <v>1176</v>
      </c>
    </row>
    <row r="18" spans="1:56" ht="18.75" customHeight="1" thickBot="1">
      <c r="A18" s="2821"/>
      <c r="B18" s="2821"/>
      <c r="C18" s="2821"/>
      <c r="D18" s="2821"/>
      <c r="E18" s="2821"/>
      <c r="F18" s="2821"/>
      <c r="G18" s="2821"/>
      <c r="H18" s="2821"/>
      <c r="I18" s="2821"/>
      <c r="J18" s="2821"/>
      <c r="K18" s="2821"/>
      <c r="L18" s="2821"/>
      <c r="M18" s="2821"/>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c r="AL18" s="2821"/>
      <c r="AM18" s="2821"/>
      <c r="AN18" s="2821"/>
      <c r="AO18" s="2821"/>
      <c r="AP18" s="157"/>
      <c r="AQ18" s="157"/>
      <c r="AR18" s="157"/>
      <c r="AS18" s="157"/>
      <c r="AT18" s="157"/>
      <c r="AU18" s="157"/>
      <c r="AV18" s="157"/>
      <c r="AW18" s="157"/>
      <c r="AX18" s="157"/>
      <c r="BB18" s="161"/>
      <c r="BC18" s="161"/>
      <c r="BD18" s="161" t="s">
        <v>1177</v>
      </c>
    </row>
    <row r="19" spans="1:56" ht="27.75" customHeight="1">
      <c r="A19" s="2821"/>
      <c r="B19" s="2821"/>
      <c r="C19" s="2821"/>
      <c r="D19" s="3752" t="s">
        <v>1866</v>
      </c>
      <c r="E19" s="3753"/>
      <c r="F19" s="3753"/>
      <c r="G19" s="3753"/>
      <c r="H19" s="3753"/>
      <c r="I19" s="3753"/>
      <c r="J19" s="2844" t="s">
        <v>980</v>
      </c>
      <c r="K19" s="2845"/>
      <c r="L19" s="2845"/>
      <c r="M19" s="2845"/>
      <c r="N19" s="2845"/>
      <c r="O19" s="2845"/>
      <c r="P19" s="2845"/>
      <c r="Q19" s="2845"/>
      <c r="R19" s="2845"/>
      <c r="S19" s="2845"/>
      <c r="T19" s="2845"/>
      <c r="U19" s="2845"/>
      <c r="V19" s="2845"/>
      <c r="W19" s="2845"/>
      <c r="X19" s="2846"/>
      <c r="Y19" s="3754" t="s">
        <v>1872</v>
      </c>
      <c r="Z19" s="3755"/>
      <c r="AA19" s="3755"/>
      <c r="AB19" s="3755"/>
      <c r="AC19" s="3755"/>
      <c r="AD19" s="3756"/>
      <c r="AE19" s="2850" t="str">
        <f>IF(★入力画面!$U$210="","　　　年　　月　　日",★入力画面!$BL$210)</f>
        <v>　　　年　　月　　日</v>
      </c>
      <c r="AF19" s="2851"/>
      <c r="AG19" s="2851"/>
      <c r="AH19" s="2851"/>
      <c r="AI19" s="2851"/>
      <c r="AJ19" s="2851"/>
      <c r="AK19" s="2851"/>
      <c r="AL19" s="2852"/>
      <c r="AM19" s="2821"/>
      <c r="AN19" s="2821"/>
      <c r="AO19" s="2821"/>
      <c r="AP19" s="157"/>
      <c r="AQ19" s="157"/>
      <c r="AR19" s="157"/>
      <c r="AS19" s="157"/>
      <c r="AT19" s="157"/>
      <c r="AU19" s="157"/>
      <c r="AV19" s="157"/>
      <c r="AW19" s="157"/>
      <c r="AX19" s="157"/>
      <c r="BB19" s="161"/>
      <c r="BC19" s="161"/>
      <c r="BD19" s="161" t="s">
        <v>1178</v>
      </c>
    </row>
    <row r="20" spans="1:56" ht="27.75" customHeight="1">
      <c r="A20" s="2821"/>
      <c r="B20" s="2821"/>
      <c r="C20" s="2821"/>
      <c r="D20" s="3757" t="s">
        <v>94</v>
      </c>
      <c r="E20" s="3758"/>
      <c r="F20" s="3758"/>
      <c r="G20" s="3758"/>
      <c r="H20" s="3758"/>
      <c r="I20" s="3758"/>
      <c r="J20" s="3759" t="str">
        <f>IF(★入力画面!$W$238="","□大臣 □都知事（　　）第　　　　号",★入力画面!$BL$238)</f>
        <v>□大臣 □都知事（　　）第　　　　号</v>
      </c>
      <c r="K20" s="3760"/>
      <c r="L20" s="3760"/>
      <c r="M20" s="3760"/>
      <c r="N20" s="3760"/>
      <c r="O20" s="3760"/>
      <c r="P20" s="3760"/>
      <c r="Q20" s="3760"/>
      <c r="R20" s="3760"/>
      <c r="S20" s="3760"/>
      <c r="T20" s="3760"/>
      <c r="U20" s="3760"/>
      <c r="V20" s="3760"/>
      <c r="W20" s="3760"/>
      <c r="X20" s="3761"/>
      <c r="Y20" s="3762" t="s">
        <v>71</v>
      </c>
      <c r="Z20" s="3763"/>
      <c r="AA20" s="3763"/>
      <c r="AB20" s="3763"/>
      <c r="AC20" s="3763"/>
      <c r="AD20" s="3764"/>
      <c r="AE20" s="2861" t="str">
        <f>IF(★入力画面!$U$239="","　　　年　　月　　日",★入力画面!$BL$239)</f>
        <v>　　　年　　月　　日</v>
      </c>
      <c r="AF20" s="2862"/>
      <c r="AG20" s="2862"/>
      <c r="AH20" s="2862"/>
      <c r="AI20" s="2862"/>
      <c r="AJ20" s="2862"/>
      <c r="AK20" s="2862"/>
      <c r="AL20" s="2863"/>
      <c r="AM20" s="2821"/>
      <c r="AN20" s="2821"/>
      <c r="AO20" s="2821"/>
      <c r="AP20" s="157"/>
      <c r="AQ20" s="157"/>
      <c r="AR20" s="157"/>
      <c r="AS20" s="157"/>
      <c r="AT20" s="157"/>
      <c r="AU20" s="157"/>
      <c r="AV20" s="157"/>
      <c r="AW20" s="157"/>
      <c r="AX20" s="157"/>
      <c r="BB20" s="161"/>
      <c r="BC20" s="161"/>
      <c r="BD20" s="161" t="s">
        <v>1179</v>
      </c>
    </row>
    <row r="21" spans="1:56" ht="21.75" customHeight="1">
      <c r="A21" s="2821"/>
      <c r="B21" s="2821"/>
      <c r="C21" s="2821"/>
      <c r="D21" s="3787" t="s">
        <v>1287</v>
      </c>
      <c r="E21" s="3788"/>
      <c r="F21" s="3788"/>
      <c r="G21" s="3788"/>
      <c r="H21" s="3788"/>
      <c r="I21" s="3789"/>
      <c r="J21" s="3790" t="str">
        <f>★入力画面!$M$222</f>
        <v>□有</v>
      </c>
      <c r="K21" s="3791"/>
      <c r="L21" s="3791"/>
      <c r="M21" s="387"/>
      <c r="N21" s="3793" t="str">
        <f>IF(★入力画面!$M$222="☑有",★入力画面!$BL$222,"年　　　月　　　日")</f>
        <v>年　　　月　　　日</v>
      </c>
      <c r="O21" s="3793"/>
      <c r="P21" s="3793"/>
      <c r="Q21" s="3793"/>
      <c r="R21" s="3793"/>
      <c r="S21" s="3793"/>
      <c r="T21" s="3793"/>
      <c r="U21" s="3793"/>
      <c r="V21" s="3793"/>
      <c r="W21" s="3793"/>
      <c r="X21" s="387"/>
      <c r="Y21" s="3792" t="s">
        <v>1288</v>
      </c>
      <c r="Z21" s="3792"/>
      <c r="AA21" s="3792"/>
      <c r="AB21" s="3794" t="str">
        <f>★入力画面!$BL$224</f>
        <v>万円</v>
      </c>
      <c r="AC21" s="3794"/>
      <c r="AD21" s="3794"/>
      <c r="AE21" s="3794"/>
      <c r="AF21" s="3794"/>
      <c r="AG21" s="3795"/>
      <c r="AH21" s="3795"/>
      <c r="AI21" s="3795"/>
      <c r="AJ21" s="3784" t="str">
        <f>★入力画面!$AK$222</f>
        <v>☑無</v>
      </c>
      <c r="AK21" s="3785"/>
      <c r="AL21" s="3786"/>
      <c r="AM21" s="2821"/>
      <c r="AN21" s="2821"/>
      <c r="AO21" s="2821"/>
      <c r="AP21" s="157"/>
      <c r="AQ21" s="157"/>
      <c r="AR21" s="157"/>
      <c r="AS21" s="157"/>
      <c r="AT21" s="157"/>
      <c r="AU21" s="157"/>
      <c r="AV21" s="157"/>
      <c r="AW21" s="157"/>
      <c r="AX21" s="157"/>
      <c r="BB21" s="161"/>
      <c r="BC21" s="161"/>
      <c r="BD21" s="161" t="s">
        <v>1184</v>
      </c>
    </row>
    <row r="22" spans="1:56" ht="15" customHeight="1">
      <c r="A22" s="2821"/>
      <c r="B22" s="2821"/>
      <c r="C22" s="2821"/>
      <c r="D22" s="2864" t="s">
        <v>112</v>
      </c>
      <c r="E22" s="2865"/>
      <c r="F22" s="2865"/>
      <c r="G22" s="2865"/>
      <c r="H22" s="2865"/>
      <c r="I22" s="2865"/>
      <c r="J22" s="2866">
        <f>★入力画面!$M$15</f>
        <v>0</v>
      </c>
      <c r="K22" s="2867"/>
      <c r="L22" s="2867"/>
      <c r="M22" s="2867"/>
      <c r="N22" s="2867"/>
      <c r="O22" s="2867"/>
      <c r="P22" s="2867"/>
      <c r="Q22" s="2867"/>
      <c r="R22" s="2867"/>
      <c r="S22" s="2867"/>
      <c r="T22" s="2867"/>
      <c r="U22" s="2867"/>
      <c r="V22" s="2867"/>
      <c r="W22" s="2867"/>
      <c r="X22" s="2867"/>
      <c r="Y22" s="2868"/>
      <c r="Z22" s="2868"/>
      <c r="AA22" s="2868"/>
      <c r="AB22" s="2868"/>
      <c r="AC22" s="2868"/>
      <c r="AD22" s="2868"/>
      <c r="AE22" s="2867"/>
      <c r="AF22" s="2867"/>
      <c r="AG22" s="2867"/>
      <c r="AH22" s="2867"/>
      <c r="AI22" s="2867"/>
      <c r="AJ22" s="2867"/>
      <c r="AK22" s="2867"/>
      <c r="AL22" s="2869"/>
      <c r="AM22" s="2821"/>
      <c r="AN22" s="2821"/>
      <c r="AO22" s="2821"/>
      <c r="AP22" s="157"/>
      <c r="AQ22" s="157"/>
      <c r="AR22" s="157"/>
      <c r="AS22" s="157"/>
      <c r="AT22" s="157"/>
      <c r="AU22" s="157"/>
      <c r="AV22" s="157"/>
      <c r="AW22" s="157"/>
      <c r="AX22" s="157"/>
      <c r="BB22" s="161"/>
      <c r="BC22" s="161"/>
      <c r="BD22" s="161" t="s">
        <v>1185</v>
      </c>
    </row>
    <row r="23" spans="1:56" ht="22.5" customHeight="1">
      <c r="A23" s="2821"/>
      <c r="B23" s="2821"/>
      <c r="C23" s="2821"/>
      <c r="D23" s="3765" t="s">
        <v>78</v>
      </c>
      <c r="E23" s="3766"/>
      <c r="F23" s="3766"/>
      <c r="G23" s="3766"/>
      <c r="H23" s="3766"/>
      <c r="I23" s="3767"/>
      <c r="J23" s="3768">
        <f>★入力画面!$M$18</f>
        <v>0</v>
      </c>
      <c r="K23" s="3769"/>
      <c r="L23" s="3769"/>
      <c r="M23" s="3769"/>
      <c r="N23" s="3769"/>
      <c r="O23" s="3769"/>
      <c r="P23" s="3769"/>
      <c r="Q23" s="3769"/>
      <c r="R23" s="3769"/>
      <c r="S23" s="3769"/>
      <c r="T23" s="3769"/>
      <c r="U23" s="3769"/>
      <c r="V23" s="3769"/>
      <c r="W23" s="3769"/>
      <c r="X23" s="3769"/>
      <c r="Y23" s="3769"/>
      <c r="Z23" s="3769"/>
      <c r="AA23" s="3769"/>
      <c r="AB23" s="3769"/>
      <c r="AC23" s="3769"/>
      <c r="AD23" s="3769"/>
      <c r="AE23" s="3769"/>
      <c r="AF23" s="3769"/>
      <c r="AG23" s="3769"/>
      <c r="AH23" s="3769"/>
      <c r="AI23" s="3769"/>
      <c r="AJ23" s="3772"/>
      <c r="AK23" s="3772"/>
      <c r="AL23" s="3773"/>
      <c r="AM23" s="2821"/>
      <c r="AN23" s="2821"/>
      <c r="AO23" s="2821"/>
      <c r="AP23" s="157"/>
      <c r="AQ23" s="157"/>
      <c r="AR23" s="157"/>
      <c r="AS23" s="157"/>
      <c r="AT23" s="157"/>
      <c r="AU23" s="157"/>
      <c r="AV23" s="157"/>
      <c r="AW23" s="157"/>
      <c r="AX23" s="157"/>
      <c r="BB23" s="161"/>
      <c r="BC23" s="161"/>
      <c r="BD23" s="161" t="s">
        <v>1187</v>
      </c>
    </row>
    <row r="24" spans="1:56" ht="11.25" customHeight="1">
      <c r="A24" s="2821"/>
      <c r="B24" s="2821"/>
      <c r="C24" s="2821"/>
      <c r="D24" s="3778" t="s">
        <v>1289</v>
      </c>
      <c r="E24" s="3779"/>
      <c r="F24" s="3779"/>
      <c r="G24" s="3779"/>
      <c r="H24" s="3779"/>
      <c r="I24" s="3780"/>
      <c r="J24" s="2872"/>
      <c r="K24" s="2873"/>
      <c r="L24" s="2873"/>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3774"/>
      <c r="AK24" s="3774"/>
      <c r="AL24" s="3775"/>
      <c r="AM24" s="2821"/>
      <c r="AN24" s="2821"/>
      <c r="AO24" s="2821"/>
      <c r="AP24" s="157"/>
      <c r="AQ24" s="157"/>
      <c r="AR24" s="157"/>
      <c r="AS24" s="157"/>
      <c r="AT24" s="157"/>
      <c r="AU24" s="157"/>
      <c r="AV24" s="157"/>
      <c r="AW24" s="157"/>
      <c r="AX24" s="157"/>
      <c r="BB24" s="161"/>
      <c r="BC24" s="161"/>
      <c r="BD24" s="161" t="s">
        <v>1188</v>
      </c>
    </row>
    <row r="25" spans="1:56" ht="11.25" customHeight="1">
      <c r="A25" s="2821"/>
      <c r="B25" s="2821"/>
      <c r="C25" s="2821"/>
      <c r="D25" s="3781" t="s">
        <v>1290</v>
      </c>
      <c r="E25" s="3782"/>
      <c r="F25" s="3782"/>
      <c r="G25" s="3782"/>
      <c r="H25" s="3782"/>
      <c r="I25" s="3783"/>
      <c r="J25" s="3770"/>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6"/>
      <c r="AK25" s="3776"/>
      <c r="AL25" s="3777"/>
      <c r="AM25" s="2821"/>
      <c r="AN25" s="2821"/>
      <c r="AO25" s="2821"/>
      <c r="AP25" s="157"/>
      <c r="AQ25" s="157"/>
      <c r="AR25" s="157"/>
      <c r="AS25" s="157"/>
      <c r="AT25" s="157"/>
      <c r="AU25" s="157"/>
      <c r="AV25" s="157"/>
      <c r="AW25" s="157"/>
      <c r="AX25" s="157"/>
      <c r="BB25" s="161"/>
      <c r="BC25" s="161"/>
      <c r="BD25" s="161" t="s">
        <v>1189</v>
      </c>
    </row>
    <row r="26" spans="1:56" ht="15" customHeight="1">
      <c r="A26" s="2821"/>
      <c r="B26" s="2821"/>
      <c r="C26" s="2821"/>
      <c r="D26" s="3796" t="s">
        <v>1291</v>
      </c>
      <c r="E26" s="2877"/>
      <c r="F26" s="2877"/>
      <c r="G26" s="2877"/>
      <c r="H26" s="2877"/>
      <c r="I26" s="2877"/>
      <c r="J26" s="388" t="s">
        <v>5</v>
      </c>
      <c r="K26" s="2878" t="str">
        <f>★入力画面!$BL$24</f>
        <v/>
      </c>
      <c r="L26" s="2878"/>
      <c r="M26" s="2878"/>
      <c r="N26" s="2878"/>
      <c r="O26" s="2878"/>
      <c r="P26" s="2878"/>
      <c r="Q26" s="2878"/>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80"/>
      <c r="AM26" s="2821"/>
      <c r="AN26" s="2821"/>
      <c r="AO26" s="2821"/>
      <c r="AP26" s="157"/>
      <c r="AQ26" s="157"/>
      <c r="AR26" s="157"/>
      <c r="AS26" s="157"/>
      <c r="AT26" s="157"/>
      <c r="AU26" s="157"/>
      <c r="AV26" s="157"/>
      <c r="AW26" s="157"/>
      <c r="AX26" s="157"/>
      <c r="BB26" s="161"/>
      <c r="BC26" s="161"/>
      <c r="BD26" s="161" t="s">
        <v>1190</v>
      </c>
    </row>
    <row r="27" spans="1:56" ht="30.75" customHeight="1">
      <c r="A27" s="2821"/>
      <c r="B27" s="2821"/>
      <c r="C27" s="2821"/>
      <c r="D27" s="2870"/>
      <c r="E27" s="2871"/>
      <c r="F27" s="2871"/>
      <c r="G27" s="2871"/>
      <c r="H27" s="2871"/>
      <c r="I27" s="2871"/>
      <c r="J27" s="2881" t="str">
        <f>★入力画面!$BL$29</f>
        <v/>
      </c>
      <c r="K27" s="2882"/>
      <c r="L27" s="2882"/>
      <c r="M27" s="2882"/>
      <c r="N27" s="2882"/>
      <c r="O27" s="2882"/>
      <c r="P27" s="2882"/>
      <c r="Q27" s="2882"/>
      <c r="R27" s="2882"/>
      <c r="S27" s="2882"/>
      <c r="T27" s="2882"/>
      <c r="U27" s="2882"/>
      <c r="V27" s="2882"/>
      <c r="W27" s="2882"/>
      <c r="X27" s="2882"/>
      <c r="Y27" s="2882"/>
      <c r="Z27" s="2882"/>
      <c r="AA27" s="2882"/>
      <c r="AB27" s="2882"/>
      <c r="AC27" s="2882"/>
      <c r="AD27" s="2882"/>
      <c r="AE27" s="2882"/>
      <c r="AF27" s="2882"/>
      <c r="AG27" s="2882"/>
      <c r="AH27" s="2882"/>
      <c r="AI27" s="2882"/>
      <c r="AJ27" s="2882"/>
      <c r="AK27" s="2882"/>
      <c r="AL27" s="2883"/>
      <c r="AM27" s="2821"/>
      <c r="AN27" s="2821"/>
      <c r="AO27" s="2821"/>
      <c r="AP27" s="157"/>
      <c r="AQ27" s="157"/>
      <c r="AR27" s="157"/>
      <c r="AS27" s="157"/>
      <c r="AT27" s="157"/>
      <c r="AU27" s="157"/>
      <c r="AV27" s="157"/>
      <c r="AW27" s="157"/>
      <c r="AX27" s="157"/>
      <c r="BB27" s="161"/>
      <c r="BC27" s="161"/>
      <c r="BD27" s="161" t="s">
        <v>1191</v>
      </c>
    </row>
    <row r="28" spans="1:56" ht="21.75" customHeight="1">
      <c r="A28" s="2821"/>
      <c r="B28" s="2821"/>
      <c r="C28" s="2821"/>
      <c r="D28" s="2853" t="s">
        <v>85</v>
      </c>
      <c r="E28" s="2854"/>
      <c r="F28" s="2854"/>
      <c r="G28" s="2854"/>
      <c r="H28" s="2854"/>
      <c r="I28" s="2892"/>
      <c r="J28" s="2893" t="str">
        <f>★入力画面!$BL$34</f>
        <v/>
      </c>
      <c r="K28" s="2893"/>
      <c r="L28" s="2893"/>
      <c r="M28" s="2893"/>
      <c r="N28" s="2893"/>
      <c r="O28" s="2893"/>
      <c r="P28" s="2893"/>
      <c r="Q28" s="2893"/>
      <c r="R28" s="2893"/>
      <c r="S28" s="2893"/>
      <c r="T28" s="2893"/>
      <c r="U28" s="2893"/>
      <c r="V28" s="3797" t="s">
        <v>1240</v>
      </c>
      <c r="W28" s="2877"/>
      <c r="X28" s="2877"/>
      <c r="Y28" s="2877"/>
      <c r="Z28" s="2877"/>
      <c r="AA28" s="2877"/>
      <c r="AB28" s="2896" t="str">
        <f>★入力画面!$BL$36</f>
        <v/>
      </c>
      <c r="AC28" s="2897"/>
      <c r="AD28" s="2897"/>
      <c r="AE28" s="2897"/>
      <c r="AF28" s="2897"/>
      <c r="AG28" s="2897"/>
      <c r="AH28" s="2897"/>
      <c r="AI28" s="2897"/>
      <c r="AJ28" s="2897"/>
      <c r="AK28" s="2897"/>
      <c r="AL28" s="2898"/>
      <c r="AM28" s="2821"/>
      <c r="AN28" s="2821"/>
      <c r="AO28" s="2821"/>
      <c r="AP28" s="157"/>
      <c r="AQ28" s="157"/>
      <c r="AR28" s="157"/>
      <c r="AS28" s="157"/>
      <c r="AT28" s="157"/>
      <c r="AU28" s="157"/>
      <c r="AV28" s="157"/>
      <c r="AW28" s="157"/>
      <c r="AX28" s="157"/>
      <c r="BB28" s="161"/>
      <c r="BC28" s="161"/>
      <c r="BD28" s="161" t="s">
        <v>1192</v>
      </c>
    </row>
    <row r="29" spans="1:56" ht="15" customHeight="1">
      <c r="A29" s="2821"/>
      <c r="B29" s="2821"/>
      <c r="C29" s="2821"/>
      <c r="D29" s="3798" t="s">
        <v>1292</v>
      </c>
      <c r="E29" s="3799"/>
      <c r="F29" s="3799"/>
      <c r="G29" s="3799"/>
      <c r="H29" s="3799"/>
      <c r="I29" s="3799"/>
      <c r="J29" s="388" t="s">
        <v>1293</v>
      </c>
      <c r="K29" s="3802"/>
      <c r="L29" s="3802"/>
      <c r="M29" s="3802"/>
      <c r="N29" s="3802"/>
      <c r="O29" s="3802"/>
      <c r="P29" s="3802"/>
      <c r="Q29" s="3802"/>
      <c r="R29" s="3803"/>
      <c r="S29" s="3803"/>
      <c r="T29" s="3803"/>
      <c r="U29" s="3803"/>
      <c r="V29" s="3803"/>
      <c r="W29" s="3803"/>
      <c r="X29" s="3803"/>
      <c r="Y29" s="3803"/>
      <c r="Z29" s="3803"/>
      <c r="AA29" s="3803"/>
      <c r="AB29" s="3803"/>
      <c r="AC29" s="3803"/>
      <c r="AD29" s="3803"/>
      <c r="AE29" s="3803"/>
      <c r="AF29" s="3803"/>
      <c r="AG29" s="3803"/>
      <c r="AH29" s="3803"/>
      <c r="AI29" s="3803"/>
      <c r="AJ29" s="3803"/>
      <c r="AK29" s="3803"/>
      <c r="AL29" s="3804"/>
      <c r="AM29" s="2821"/>
      <c r="AN29" s="2821"/>
      <c r="AO29" s="2821"/>
      <c r="AP29" s="157"/>
      <c r="AQ29" s="157"/>
      <c r="AR29" s="157"/>
      <c r="AS29" s="157"/>
      <c r="AT29" s="157"/>
      <c r="AU29" s="157"/>
      <c r="AV29" s="157"/>
      <c r="AW29" s="157"/>
      <c r="AX29" s="157"/>
      <c r="BB29" s="161"/>
      <c r="BC29" s="161"/>
      <c r="BD29" s="161" t="s">
        <v>1186</v>
      </c>
    </row>
    <row r="30" spans="1:56" ht="30.75" customHeight="1">
      <c r="A30" s="2821"/>
      <c r="B30" s="2821"/>
      <c r="C30" s="2821"/>
      <c r="D30" s="3800"/>
      <c r="E30" s="3801"/>
      <c r="F30" s="3801"/>
      <c r="G30" s="3801"/>
      <c r="H30" s="3801"/>
      <c r="I30" s="3801"/>
      <c r="J30" s="3805"/>
      <c r="K30" s="3806"/>
      <c r="L30" s="3806"/>
      <c r="M30" s="3806"/>
      <c r="N30" s="3806"/>
      <c r="O30" s="3806"/>
      <c r="P30" s="3806"/>
      <c r="Q30" s="3806"/>
      <c r="R30" s="3806"/>
      <c r="S30" s="3806"/>
      <c r="T30" s="3806"/>
      <c r="U30" s="3806"/>
      <c r="V30" s="3806"/>
      <c r="W30" s="3806"/>
      <c r="X30" s="3806"/>
      <c r="Y30" s="3806"/>
      <c r="Z30" s="3806"/>
      <c r="AA30" s="3806"/>
      <c r="AB30" s="3806"/>
      <c r="AC30" s="3806"/>
      <c r="AD30" s="3806"/>
      <c r="AE30" s="3806"/>
      <c r="AF30" s="3806"/>
      <c r="AG30" s="3806"/>
      <c r="AH30" s="3806"/>
      <c r="AI30" s="3806"/>
      <c r="AJ30" s="3806"/>
      <c r="AK30" s="3806"/>
      <c r="AL30" s="3807"/>
      <c r="AM30" s="2821"/>
      <c r="AN30" s="2821"/>
      <c r="AO30" s="2821"/>
      <c r="AP30" s="157"/>
      <c r="AQ30" s="157"/>
      <c r="AR30" s="157"/>
      <c r="AS30" s="157"/>
      <c r="AT30" s="157"/>
      <c r="AU30" s="157"/>
      <c r="AV30" s="157"/>
      <c r="AW30" s="157"/>
      <c r="AX30" s="157"/>
      <c r="BB30" s="161"/>
      <c r="BC30" s="161"/>
      <c r="BD30" s="161" t="s">
        <v>1193</v>
      </c>
    </row>
    <row r="31" spans="1:56" ht="21.75" customHeight="1">
      <c r="A31" s="2821"/>
      <c r="B31" s="2821"/>
      <c r="C31" s="2821"/>
      <c r="D31" s="3808" t="s">
        <v>85</v>
      </c>
      <c r="E31" s="3809"/>
      <c r="F31" s="3809"/>
      <c r="G31" s="3809"/>
      <c r="H31" s="3809"/>
      <c r="I31" s="3810"/>
      <c r="J31" s="3811"/>
      <c r="K31" s="3811"/>
      <c r="L31" s="3811"/>
      <c r="M31" s="3811"/>
      <c r="N31" s="3811"/>
      <c r="O31" s="3811"/>
      <c r="P31" s="3811"/>
      <c r="Q31" s="3811"/>
      <c r="R31" s="3811"/>
      <c r="S31" s="3811"/>
      <c r="T31" s="3811"/>
      <c r="U31" s="3811"/>
      <c r="V31" s="3812" t="s">
        <v>1240</v>
      </c>
      <c r="W31" s="3799"/>
      <c r="X31" s="3799"/>
      <c r="Y31" s="3799"/>
      <c r="Z31" s="3799"/>
      <c r="AA31" s="3799"/>
      <c r="AB31" s="3813"/>
      <c r="AC31" s="3814"/>
      <c r="AD31" s="3814"/>
      <c r="AE31" s="3814"/>
      <c r="AF31" s="3814"/>
      <c r="AG31" s="3814"/>
      <c r="AH31" s="3814"/>
      <c r="AI31" s="3814"/>
      <c r="AJ31" s="3814"/>
      <c r="AK31" s="3814"/>
      <c r="AL31" s="3815"/>
      <c r="AM31" s="2821"/>
      <c r="AN31" s="2821"/>
      <c r="AO31" s="2821"/>
      <c r="AP31" s="157"/>
      <c r="AQ31" s="157"/>
      <c r="AR31" s="157"/>
      <c r="AS31" s="157"/>
      <c r="AT31" s="157"/>
      <c r="AU31" s="157"/>
      <c r="AV31" s="157"/>
      <c r="AW31" s="157"/>
      <c r="AX31" s="157"/>
      <c r="BB31" s="161"/>
      <c r="BC31" s="161"/>
      <c r="BD31" s="161" t="s">
        <v>1194</v>
      </c>
    </row>
    <row r="32" spans="1:56" ht="15" customHeight="1">
      <c r="A32" s="2821"/>
      <c r="B32" s="2821"/>
      <c r="C32" s="2821"/>
      <c r="D32" s="2864" t="s">
        <v>1294</v>
      </c>
      <c r="E32" s="2865"/>
      <c r="F32" s="2865"/>
      <c r="G32" s="2865"/>
      <c r="H32" s="2865"/>
      <c r="I32" s="2865"/>
      <c r="J32" s="2866">
        <f>★入力画面!$M$52</f>
        <v>0</v>
      </c>
      <c r="K32" s="2867"/>
      <c r="L32" s="2867"/>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9"/>
      <c r="AM32" s="2821"/>
      <c r="AN32" s="2821"/>
      <c r="AO32" s="2821"/>
      <c r="AP32" s="157"/>
      <c r="AQ32" s="157"/>
      <c r="AR32" s="157"/>
      <c r="AS32" s="157"/>
      <c r="AT32" s="157"/>
      <c r="AU32" s="157"/>
      <c r="AV32" s="157"/>
      <c r="AW32" s="157"/>
      <c r="AX32" s="157"/>
      <c r="BB32" s="161"/>
      <c r="BC32" s="161"/>
      <c r="BD32" s="161" t="s">
        <v>1195</v>
      </c>
    </row>
    <row r="33" spans="1:56" ht="22.5" customHeight="1">
      <c r="A33" s="2821"/>
      <c r="B33" s="2821"/>
      <c r="C33" s="2821"/>
      <c r="D33" s="3765" t="s">
        <v>1295</v>
      </c>
      <c r="E33" s="3766"/>
      <c r="F33" s="3766"/>
      <c r="G33" s="3766"/>
      <c r="H33" s="3766"/>
      <c r="I33" s="3767"/>
      <c r="J33" s="3768">
        <f>★入力画面!$M$54</f>
        <v>0</v>
      </c>
      <c r="K33" s="3769"/>
      <c r="L33" s="3769"/>
      <c r="M33" s="3769"/>
      <c r="N33" s="3769"/>
      <c r="O33" s="3769"/>
      <c r="P33" s="3769"/>
      <c r="Q33" s="3769"/>
      <c r="R33" s="3769"/>
      <c r="S33" s="3769"/>
      <c r="T33" s="3769"/>
      <c r="U33" s="3769"/>
      <c r="V33" s="3769"/>
      <c r="W33" s="3769"/>
      <c r="X33" s="3769"/>
      <c r="Y33" s="3769"/>
      <c r="Z33" s="3769"/>
      <c r="AA33" s="3769"/>
      <c r="AB33" s="3769"/>
      <c r="AC33" s="3769"/>
      <c r="AD33" s="3769"/>
      <c r="AE33" s="3769"/>
      <c r="AF33" s="3769"/>
      <c r="AG33" s="3769"/>
      <c r="AH33" s="3769"/>
      <c r="AI33" s="3769"/>
      <c r="AJ33" s="3769"/>
      <c r="AK33" s="3769"/>
      <c r="AL33" s="3816"/>
      <c r="AM33" s="2821"/>
      <c r="AN33" s="2821"/>
      <c r="AO33" s="2821"/>
      <c r="AP33" s="157"/>
      <c r="AQ33" s="157"/>
      <c r="AR33" s="157"/>
      <c r="AS33" s="157"/>
      <c r="AT33" s="157"/>
      <c r="AU33" s="157"/>
      <c r="AV33" s="157"/>
      <c r="AW33" s="157"/>
      <c r="AX33" s="157"/>
      <c r="BC33" s="161"/>
      <c r="BD33" s="161" t="s">
        <v>1180</v>
      </c>
    </row>
    <row r="34" spans="1:56" ht="11.25" customHeight="1">
      <c r="A34" s="2821"/>
      <c r="B34" s="2821"/>
      <c r="C34" s="2821"/>
      <c r="D34" s="3778" t="s">
        <v>1289</v>
      </c>
      <c r="E34" s="3779"/>
      <c r="F34" s="3779"/>
      <c r="G34" s="3779"/>
      <c r="H34" s="3779"/>
      <c r="I34" s="3780"/>
      <c r="J34" s="2872"/>
      <c r="K34" s="2873"/>
      <c r="L34" s="2873"/>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3817"/>
      <c r="AM34" s="2821"/>
      <c r="AN34" s="2821"/>
      <c r="AO34" s="2821"/>
      <c r="AP34" s="157"/>
      <c r="AQ34" s="157"/>
      <c r="AR34" s="157"/>
      <c r="AS34" s="157"/>
      <c r="AT34" s="157"/>
      <c r="AU34" s="157"/>
      <c r="AV34" s="157"/>
      <c r="AW34" s="157"/>
      <c r="AX34" s="157"/>
    </row>
    <row r="35" spans="1:56" ht="11.25" customHeight="1">
      <c r="A35" s="2821"/>
      <c r="B35" s="2821"/>
      <c r="C35" s="2821"/>
      <c r="D35" s="3819" t="s">
        <v>1296</v>
      </c>
      <c r="E35" s="3820"/>
      <c r="F35" s="3820"/>
      <c r="G35" s="3820"/>
      <c r="H35" s="3820"/>
      <c r="I35" s="3821"/>
      <c r="J35" s="3770"/>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818"/>
      <c r="AM35" s="2821"/>
      <c r="AN35" s="2821"/>
      <c r="AO35" s="2821"/>
      <c r="AP35" s="157"/>
      <c r="AQ35" s="157"/>
      <c r="AR35" s="157"/>
      <c r="AS35" s="157"/>
      <c r="AT35" s="157"/>
      <c r="AU35" s="157"/>
      <c r="AV35" s="157"/>
      <c r="AW35" s="157"/>
      <c r="AX35" s="157"/>
    </row>
    <row r="36" spans="1:56" ht="15" customHeight="1">
      <c r="A36" s="2821"/>
      <c r="B36" s="2821"/>
      <c r="C36" s="2821"/>
      <c r="D36" s="3822" t="s">
        <v>245</v>
      </c>
      <c r="E36" s="2895"/>
      <c r="F36" s="2895"/>
      <c r="G36" s="2895"/>
      <c r="H36" s="2895"/>
      <c r="I36" s="2895"/>
      <c r="J36" s="388" t="s">
        <v>1293</v>
      </c>
      <c r="K36" s="3823" t="str">
        <f>★入力画面!$BL$58</f>
        <v/>
      </c>
      <c r="L36" s="3823"/>
      <c r="M36" s="3823"/>
      <c r="N36" s="3823"/>
      <c r="O36" s="3823"/>
      <c r="P36" s="3823"/>
      <c r="Q36" s="3823"/>
      <c r="R36" s="2879"/>
      <c r="S36" s="2879"/>
      <c r="T36" s="2879"/>
      <c r="U36" s="2879"/>
      <c r="V36" s="2879"/>
      <c r="W36" s="2879"/>
      <c r="X36" s="2879"/>
      <c r="Y36" s="2879"/>
      <c r="Z36" s="2879"/>
      <c r="AA36" s="2879"/>
      <c r="AB36" s="2879"/>
      <c r="AC36" s="2879"/>
      <c r="AD36" s="2879"/>
      <c r="AE36" s="2879"/>
      <c r="AF36" s="2879"/>
      <c r="AG36" s="2879"/>
      <c r="AH36" s="2879"/>
      <c r="AI36" s="2879"/>
      <c r="AJ36" s="2879"/>
      <c r="AK36" s="2879"/>
      <c r="AL36" s="2880"/>
      <c r="AM36" s="2821"/>
      <c r="AN36" s="2821"/>
      <c r="AO36" s="2821"/>
      <c r="AP36" s="157"/>
      <c r="AQ36" s="157"/>
      <c r="AR36" s="157"/>
      <c r="AS36" s="157"/>
      <c r="AT36" s="157"/>
      <c r="AU36" s="157"/>
      <c r="AV36" s="157"/>
      <c r="AW36" s="157"/>
      <c r="AX36" s="157"/>
    </row>
    <row r="37" spans="1:56" ht="22.5" customHeight="1">
      <c r="A37" s="2821"/>
      <c r="B37" s="2821"/>
      <c r="C37" s="2821"/>
      <c r="D37" s="2903"/>
      <c r="E37" s="2904"/>
      <c r="F37" s="2904"/>
      <c r="G37" s="2904"/>
      <c r="H37" s="2904"/>
      <c r="I37" s="2904"/>
      <c r="J37" s="3824">
        <f>★入力画面!$M$60</f>
        <v>0</v>
      </c>
      <c r="K37" s="3825"/>
      <c r="L37" s="3825"/>
      <c r="M37" s="3825"/>
      <c r="N37" s="3825"/>
      <c r="O37" s="3825"/>
      <c r="P37" s="3825"/>
      <c r="Q37" s="3825"/>
      <c r="R37" s="3825"/>
      <c r="S37" s="3825"/>
      <c r="T37" s="3825"/>
      <c r="U37" s="3825"/>
      <c r="V37" s="3825"/>
      <c r="W37" s="3825"/>
      <c r="X37" s="3825"/>
      <c r="Y37" s="3825"/>
      <c r="Z37" s="3825"/>
      <c r="AA37" s="3825"/>
      <c r="AB37" s="3825"/>
      <c r="AC37" s="3825"/>
      <c r="AD37" s="3825"/>
      <c r="AE37" s="3825"/>
      <c r="AF37" s="3825"/>
      <c r="AG37" s="3825"/>
      <c r="AH37" s="3825"/>
      <c r="AI37" s="3825"/>
      <c r="AJ37" s="3825"/>
      <c r="AK37" s="3825"/>
      <c r="AL37" s="3826"/>
      <c r="AM37" s="2821"/>
      <c r="AN37" s="2821"/>
      <c r="AO37" s="2821"/>
      <c r="AP37" s="157"/>
      <c r="AQ37" s="157"/>
      <c r="AR37" s="157"/>
      <c r="AS37" s="157"/>
      <c r="AT37" s="157"/>
      <c r="AU37" s="157"/>
      <c r="AV37" s="157"/>
      <c r="AW37" s="157"/>
      <c r="AX37" s="157"/>
    </row>
    <row r="38" spans="1:56" ht="22.5" customHeight="1" thickBot="1">
      <c r="A38" s="2821"/>
      <c r="B38" s="2821"/>
      <c r="C38" s="2821"/>
      <c r="D38" s="3827" t="s">
        <v>1297</v>
      </c>
      <c r="E38" s="3828"/>
      <c r="F38" s="3828"/>
      <c r="G38" s="3828"/>
      <c r="H38" s="3828"/>
      <c r="I38" s="3828"/>
      <c r="J38" s="3829" t="str">
        <f>IF(★入力画面!$M$56="選択▼","　　年　　 月 　　日",★入力画面!$BL$56)</f>
        <v>　　年　　 月 　　日</v>
      </c>
      <c r="K38" s="3830"/>
      <c r="L38" s="3830"/>
      <c r="M38" s="3830"/>
      <c r="N38" s="3830"/>
      <c r="O38" s="3830"/>
      <c r="P38" s="3830"/>
      <c r="Q38" s="3830"/>
      <c r="R38" s="3830"/>
      <c r="S38" s="3830"/>
      <c r="T38" s="3830"/>
      <c r="U38" s="3830"/>
      <c r="V38" s="3830"/>
      <c r="W38" s="3830"/>
      <c r="X38" s="3830"/>
      <c r="Y38" s="3831" t="str">
        <f>IF(★入力画面!$M$63="選択　▼","（□男　□女）",★入力画面!$M$63)</f>
        <v>（□男　□女）</v>
      </c>
      <c r="Z38" s="3831"/>
      <c r="AA38" s="3831"/>
      <c r="AB38" s="3831"/>
      <c r="AC38" s="3831"/>
      <c r="AD38" s="3831"/>
      <c r="AE38" s="3831"/>
      <c r="AF38" s="3831"/>
      <c r="AG38" s="3831"/>
      <c r="AH38" s="3831"/>
      <c r="AI38" s="3831"/>
      <c r="AJ38" s="3831"/>
      <c r="AK38" s="3831"/>
      <c r="AL38" s="3832"/>
      <c r="AM38" s="2821"/>
      <c r="AN38" s="2821"/>
      <c r="AO38" s="2821"/>
      <c r="AP38" s="157"/>
      <c r="AQ38" s="157"/>
      <c r="AR38" s="157"/>
      <c r="AS38" s="157"/>
      <c r="AT38" s="157"/>
      <c r="AU38" s="157"/>
      <c r="AV38" s="157"/>
      <c r="AW38" s="157"/>
      <c r="AX38" s="157"/>
    </row>
    <row r="39" spans="1:56" ht="15" customHeight="1">
      <c r="A39" s="2821"/>
      <c r="B39" s="2821"/>
      <c r="C39" s="2821"/>
      <c r="D39" s="3833"/>
      <c r="E39" s="3833"/>
      <c r="F39" s="3833"/>
      <c r="G39" s="3833"/>
      <c r="H39" s="3833"/>
      <c r="I39" s="3833"/>
      <c r="J39" s="3833"/>
      <c r="K39" s="3833"/>
      <c r="L39" s="3833"/>
      <c r="M39" s="3833"/>
      <c r="N39" s="3833"/>
      <c r="O39" s="3833"/>
      <c r="P39" s="3833"/>
      <c r="Q39" s="3833"/>
      <c r="R39" s="3833"/>
      <c r="S39" s="3833"/>
      <c r="T39" s="3833"/>
      <c r="U39" s="3833"/>
      <c r="V39" s="3833"/>
      <c r="W39" s="3833"/>
      <c r="X39" s="3833"/>
      <c r="Y39" s="3833"/>
      <c r="Z39" s="3833"/>
      <c r="AA39" s="3833"/>
      <c r="AB39" s="3833"/>
      <c r="AC39" s="3833"/>
      <c r="AD39" s="3833"/>
      <c r="AE39" s="3833"/>
      <c r="AF39" s="3833"/>
      <c r="AG39" s="3833"/>
      <c r="AH39" s="3833"/>
      <c r="AI39" s="3833"/>
      <c r="AJ39" s="3833"/>
      <c r="AK39" s="3833"/>
      <c r="AL39" s="3833"/>
      <c r="AM39" s="2821"/>
      <c r="AN39" s="2821"/>
      <c r="AO39" s="2821"/>
      <c r="AP39" s="157"/>
      <c r="AQ39" s="157"/>
      <c r="AR39" s="157"/>
      <c r="AS39" s="157"/>
      <c r="AT39" s="157"/>
      <c r="AU39" s="157"/>
      <c r="AV39" s="157"/>
      <c r="AW39" s="157"/>
      <c r="AX39" s="157"/>
    </row>
    <row r="40" spans="1:56" ht="15" customHeight="1">
      <c r="A40" s="2821"/>
      <c r="B40" s="2821"/>
      <c r="C40" s="2821"/>
      <c r="D40" s="2821"/>
      <c r="E40" s="2821"/>
      <c r="F40" s="2821"/>
      <c r="G40" s="2821"/>
      <c r="H40" s="2821"/>
      <c r="I40" s="2821"/>
      <c r="J40" s="2821"/>
      <c r="K40" s="2821"/>
      <c r="L40" s="2821"/>
      <c r="M40" s="2821"/>
      <c r="N40" s="2821"/>
      <c r="O40" s="2821"/>
      <c r="P40" s="2821"/>
      <c r="Q40" s="2821"/>
      <c r="R40" s="2821"/>
      <c r="S40" s="2821"/>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157"/>
      <c r="AQ40" s="157"/>
      <c r="AR40" s="157"/>
      <c r="AS40" s="157"/>
      <c r="AT40" s="157"/>
      <c r="AU40" s="157"/>
      <c r="AV40" s="157"/>
      <c r="AW40" s="157"/>
      <c r="AX40" s="157"/>
    </row>
    <row r="41" spans="1:56" ht="15" customHeight="1">
      <c r="A41" s="2821"/>
      <c r="B41" s="2821"/>
      <c r="C41" s="2821"/>
      <c r="D41" s="2821"/>
      <c r="E41" s="2821"/>
      <c r="F41" s="2821"/>
      <c r="G41" s="2821"/>
      <c r="H41" s="2821"/>
      <c r="I41" s="2821"/>
      <c r="J41" s="2821"/>
      <c r="K41" s="2821"/>
      <c r="L41" s="2821"/>
      <c r="M41" s="2821"/>
      <c r="N41" s="2821"/>
      <c r="O41" s="2821"/>
      <c r="P41" s="2821"/>
      <c r="Q41" s="2821"/>
      <c r="R41" s="2821"/>
      <c r="S41" s="2821"/>
      <c r="T41" s="2821"/>
      <c r="U41" s="2821"/>
      <c r="V41" s="2821"/>
      <c r="W41" s="2821"/>
      <c r="X41" s="2821"/>
      <c r="Y41" s="2821"/>
      <c r="Z41" s="2821"/>
      <c r="AA41" s="2821"/>
      <c r="AB41" s="2821"/>
      <c r="AC41" s="2821"/>
      <c r="AD41" s="2821"/>
      <c r="AE41" s="2821"/>
      <c r="AF41" s="2821"/>
      <c r="AG41" s="2821"/>
      <c r="AH41" s="2821"/>
      <c r="AI41" s="2821"/>
      <c r="AJ41" s="2821"/>
      <c r="AK41" s="2821"/>
      <c r="AL41" s="2821"/>
      <c r="AM41" s="2821"/>
      <c r="AN41" s="2821"/>
      <c r="AO41" s="2821"/>
      <c r="AP41" s="157"/>
      <c r="AQ41" s="157"/>
      <c r="AR41" s="157"/>
      <c r="AS41" s="157"/>
      <c r="AT41" s="157"/>
      <c r="AU41" s="157"/>
      <c r="AV41" s="157"/>
      <c r="AW41" s="157"/>
      <c r="AX41" s="157"/>
    </row>
    <row r="42" spans="1:56" ht="15" customHeight="1">
      <c r="A42" s="2821"/>
      <c r="B42" s="2821"/>
      <c r="C42" s="2821"/>
      <c r="D42" s="2821"/>
      <c r="E42" s="2821"/>
      <c r="F42" s="2821"/>
      <c r="G42" s="2821"/>
      <c r="H42" s="2821"/>
      <c r="I42" s="2821"/>
      <c r="J42" s="2821"/>
      <c r="K42" s="2821"/>
      <c r="L42" s="2821"/>
      <c r="M42" s="2821"/>
      <c r="N42" s="2821"/>
      <c r="O42" s="2821"/>
      <c r="P42" s="2821"/>
      <c r="Q42" s="2821"/>
      <c r="R42" s="2821"/>
      <c r="S42" s="2821"/>
      <c r="T42" s="2821"/>
      <c r="U42" s="2821"/>
      <c r="V42" s="2821"/>
      <c r="W42" s="2821"/>
      <c r="X42" s="2821"/>
      <c r="Y42" s="2821"/>
      <c r="Z42" s="2821"/>
      <c r="AA42" s="2821"/>
      <c r="AB42" s="2821"/>
      <c r="AC42" s="2821"/>
      <c r="AD42" s="2821"/>
      <c r="AE42" s="2821"/>
      <c r="AF42" s="2821"/>
      <c r="AG42" s="2821"/>
      <c r="AH42" s="2821"/>
      <c r="AI42" s="2821"/>
      <c r="AJ42" s="2821"/>
      <c r="AK42" s="2821"/>
      <c r="AL42" s="2821"/>
      <c r="AM42" s="2821"/>
      <c r="AN42" s="2821"/>
      <c r="AO42" s="2821"/>
      <c r="AP42" s="157"/>
      <c r="AQ42" s="157"/>
      <c r="AR42" s="157"/>
      <c r="AS42" s="157"/>
      <c r="AT42" s="157"/>
      <c r="AU42" s="157"/>
      <c r="AV42" s="157"/>
      <c r="AW42" s="157"/>
      <c r="AX42" s="157"/>
    </row>
    <row r="43" spans="1:56" ht="15" customHeight="1">
      <c r="A43" s="2821"/>
      <c r="B43" s="2821"/>
      <c r="C43" s="2821"/>
      <c r="Q43" s="3834" t="s">
        <v>2367</v>
      </c>
      <c r="R43" s="3834"/>
      <c r="S43" s="3834"/>
      <c r="T43" s="3834"/>
      <c r="U43" s="3834"/>
      <c r="V43" s="3834"/>
      <c r="W43" s="3834"/>
      <c r="X43" s="3834"/>
      <c r="Y43" s="2911" t="s">
        <v>1125</v>
      </c>
      <c r="Z43" s="2911"/>
      <c r="AA43" s="2911"/>
      <c r="AB43" s="2911"/>
      <c r="AC43" s="2911"/>
      <c r="AD43" s="2911" t="s">
        <v>1126</v>
      </c>
      <c r="AE43" s="2911"/>
      <c r="AF43" s="2911"/>
      <c r="AG43" s="2911" t="s">
        <v>1127</v>
      </c>
      <c r="AH43" s="2911"/>
      <c r="AI43" s="2911"/>
      <c r="AJ43" s="2821"/>
      <c r="AK43" s="2821"/>
      <c r="AL43" s="2821"/>
      <c r="AM43" s="2821"/>
      <c r="AN43" s="2821"/>
      <c r="AO43" s="2821"/>
      <c r="AP43" s="157"/>
      <c r="AQ43" s="157"/>
      <c r="AR43" s="157"/>
      <c r="AS43" s="157"/>
      <c r="AT43" s="157"/>
      <c r="AU43" s="157"/>
      <c r="AV43" s="157"/>
      <c r="AW43" s="157"/>
      <c r="AX43" s="157"/>
    </row>
    <row r="44" spans="1:56" ht="15" customHeight="1">
      <c r="A44" s="2821"/>
      <c r="B44" s="2821"/>
      <c r="C44" s="2821"/>
      <c r="Q44" s="3834"/>
      <c r="R44" s="3834"/>
      <c r="S44" s="3834"/>
      <c r="T44" s="3834"/>
      <c r="U44" s="3834"/>
      <c r="V44" s="3834"/>
      <c r="W44" s="3834"/>
      <c r="X44" s="3834"/>
      <c r="Y44" s="2911"/>
      <c r="Z44" s="2911"/>
      <c r="AA44" s="2911"/>
      <c r="AB44" s="2911"/>
      <c r="AC44" s="2911"/>
      <c r="AD44" s="2911"/>
      <c r="AE44" s="2911"/>
      <c r="AF44" s="2911"/>
      <c r="AG44" s="2911"/>
      <c r="AH44" s="2911"/>
      <c r="AI44" s="2911"/>
      <c r="AJ44" s="2821"/>
      <c r="AK44" s="2821"/>
      <c r="AL44" s="2821"/>
      <c r="AM44" s="2821"/>
      <c r="AN44" s="2821"/>
      <c r="AO44" s="2821"/>
      <c r="AP44" s="157"/>
      <c r="AQ44" s="157"/>
      <c r="AR44" s="157"/>
      <c r="AS44" s="157"/>
      <c r="AT44" s="157"/>
      <c r="AU44" s="157"/>
      <c r="AV44" s="157"/>
      <c r="AW44" s="157"/>
      <c r="AX44" s="157"/>
    </row>
    <row r="45" spans="1:56" ht="7.5" customHeight="1">
      <c r="A45" s="2821"/>
      <c r="B45" s="2821"/>
      <c r="C45" s="2821"/>
      <c r="D45" s="2821"/>
      <c r="E45" s="2821"/>
      <c r="F45" s="2821"/>
      <c r="G45" s="2821"/>
      <c r="H45" s="2821"/>
      <c r="I45" s="2821"/>
      <c r="J45" s="2821"/>
      <c r="K45" s="2821"/>
      <c r="L45" s="2821"/>
      <c r="M45" s="2821"/>
      <c r="N45" s="2821"/>
      <c r="O45" s="2821"/>
      <c r="P45" s="2821"/>
      <c r="Q45" s="2821"/>
      <c r="R45" s="2821"/>
      <c r="S45" s="2821"/>
      <c r="T45" s="2821"/>
      <c r="U45" s="2821"/>
      <c r="V45" s="2821"/>
      <c r="W45" s="2821"/>
      <c r="X45" s="2821"/>
      <c r="Y45" s="2821"/>
      <c r="Z45" s="2821"/>
      <c r="AA45" s="2821"/>
      <c r="AB45" s="2821"/>
      <c r="AC45" s="2821"/>
      <c r="AD45" s="2821"/>
      <c r="AE45" s="2821"/>
      <c r="AF45" s="2821"/>
      <c r="AG45" s="2821"/>
      <c r="AH45" s="2821"/>
      <c r="AI45" s="2821"/>
      <c r="AJ45" s="2821"/>
      <c r="AK45" s="2821"/>
      <c r="AL45" s="2821"/>
      <c r="AM45" s="2821"/>
      <c r="AN45" s="2821"/>
      <c r="AO45" s="2821"/>
      <c r="AP45" s="157"/>
      <c r="AQ45" s="157"/>
      <c r="AR45" s="157"/>
      <c r="AS45" s="157"/>
      <c r="AT45" s="157"/>
      <c r="AU45" s="157"/>
      <c r="AV45" s="157"/>
      <c r="AW45" s="157"/>
      <c r="AX45" s="157"/>
    </row>
    <row r="46" spans="1:56" ht="15" customHeight="1">
      <c r="A46" s="2821"/>
      <c r="B46" s="2821"/>
      <c r="C46" s="2821"/>
      <c r="Q46" s="3834" t="s">
        <v>2368</v>
      </c>
      <c r="R46" s="3834"/>
      <c r="S46" s="3834"/>
      <c r="T46" s="3834"/>
      <c r="U46" s="3834"/>
      <c r="V46" s="3834"/>
      <c r="W46" s="3834"/>
      <c r="X46" s="3834"/>
      <c r="Y46" s="3835"/>
      <c r="Z46" s="3835"/>
      <c r="AA46" s="3835"/>
      <c r="AB46" s="3835"/>
      <c r="AC46" s="3835"/>
      <c r="AD46" s="3835"/>
      <c r="AE46" s="3835"/>
      <c r="AF46" s="3835"/>
      <c r="AG46" s="3835"/>
      <c r="AH46" s="3835"/>
      <c r="AI46" s="3835"/>
      <c r="AJ46" s="3835"/>
      <c r="AK46" s="3835"/>
      <c r="AL46" s="3835"/>
      <c r="AM46" s="2821"/>
      <c r="AN46" s="2821"/>
      <c r="AO46" s="2821"/>
      <c r="AP46" s="157"/>
      <c r="AQ46" s="157"/>
      <c r="AR46" s="157"/>
      <c r="AS46" s="157"/>
      <c r="AT46" s="157"/>
      <c r="AU46" s="157"/>
      <c r="AV46" s="157"/>
      <c r="AW46" s="157"/>
      <c r="AX46" s="157"/>
    </row>
    <row r="47" spans="1:56" ht="15" customHeight="1">
      <c r="A47" s="2821"/>
      <c r="B47" s="2821"/>
      <c r="C47" s="2821"/>
      <c r="Q47" s="3834"/>
      <c r="R47" s="3834"/>
      <c r="S47" s="3834"/>
      <c r="T47" s="3834"/>
      <c r="U47" s="3834"/>
      <c r="V47" s="3834"/>
      <c r="W47" s="3834"/>
      <c r="X47" s="3834"/>
      <c r="Y47" s="3835"/>
      <c r="Z47" s="3835"/>
      <c r="AA47" s="3835"/>
      <c r="AB47" s="3835"/>
      <c r="AC47" s="3835"/>
      <c r="AD47" s="3835"/>
      <c r="AE47" s="3835"/>
      <c r="AF47" s="3835"/>
      <c r="AG47" s="3835"/>
      <c r="AH47" s="3835"/>
      <c r="AI47" s="3835"/>
      <c r="AJ47" s="3835"/>
      <c r="AK47" s="3835"/>
      <c r="AL47" s="3835"/>
      <c r="AM47" s="2821"/>
      <c r="AN47" s="2821"/>
      <c r="AO47" s="2821"/>
      <c r="AP47" s="157"/>
      <c r="AQ47" s="157"/>
      <c r="AR47" s="157"/>
      <c r="AS47" s="157"/>
      <c r="AT47" s="157"/>
      <c r="AU47" s="157"/>
      <c r="AV47" s="157"/>
      <c r="AW47" s="157"/>
      <c r="AX47" s="157"/>
    </row>
    <row r="48" spans="1:56" ht="7.5" customHeight="1">
      <c r="A48" s="2821"/>
      <c r="B48" s="2821"/>
      <c r="C48" s="2821"/>
      <c r="D48" s="2821"/>
      <c r="E48" s="2821"/>
      <c r="F48" s="2821"/>
      <c r="G48" s="2821"/>
      <c r="H48" s="2821"/>
      <c r="I48" s="2821"/>
      <c r="J48" s="2821"/>
      <c r="K48" s="2821"/>
      <c r="L48" s="2821"/>
      <c r="M48" s="2821"/>
      <c r="N48" s="2821"/>
      <c r="O48" s="2821"/>
      <c r="P48" s="2821"/>
      <c r="Q48" s="2821"/>
      <c r="R48" s="2821"/>
      <c r="S48" s="2821"/>
      <c r="T48" s="2821"/>
      <c r="U48" s="2821"/>
      <c r="V48" s="2821"/>
      <c r="W48" s="2821"/>
      <c r="X48" s="2821"/>
      <c r="Y48" s="2821"/>
      <c r="Z48" s="2821"/>
      <c r="AA48" s="2821"/>
      <c r="AB48" s="2821"/>
      <c r="AC48" s="2821"/>
      <c r="AD48" s="2821"/>
      <c r="AE48" s="2821"/>
      <c r="AF48" s="2821"/>
      <c r="AG48" s="2821"/>
      <c r="AH48" s="2821"/>
      <c r="AI48" s="2821"/>
      <c r="AJ48" s="2821"/>
      <c r="AK48" s="2821"/>
      <c r="AL48" s="2821"/>
      <c r="AM48" s="2821"/>
      <c r="AN48" s="2821"/>
      <c r="AO48" s="2821"/>
      <c r="AP48" s="157"/>
      <c r="AQ48" s="157"/>
      <c r="AR48" s="157"/>
      <c r="AS48" s="157"/>
      <c r="AT48" s="157"/>
      <c r="AU48" s="157"/>
      <c r="AV48" s="157"/>
      <c r="AW48" s="157"/>
      <c r="AX48" s="157"/>
    </row>
    <row r="49" spans="1:56" ht="15" customHeight="1">
      <c r="A49" s="2821"/>
      <c r="B49" s="2821"/>
      <c r="C49" s="2821"/>
      <c r="D49" s="3836" t="s">
        <v>1298</v>
      </c>
      <c r="E49" s="3836"/>
      <c r="Q49" s="3834" t="s">
        <v>2369</v>
      </c>
      <c r="R49" s="3834"/>
      <c r="S49" s="3834"/>
      <c r="T49" s="3834"/>
      <c r="U49" s="3834"/>
      <c r="V49" s="3834"/>
      <c r="W49" s="3834"/>
      <c r="X49" s="3834"/>
      <c r="Y49" s="3837"/>
      <c r="Z49" s="3837"/>
      <c r="AA49" s="3837"/>
      <c r="AB49" s="3837"/>
      <c r="AC49" s="3837"/>
      <c r="AD49" s="3837"/>
      <c r="AE49" s="3837"/>
      <c r="AF49" s="3837"/>
      <c r="AG49" s="3837"/>
      <c r="AH49" s="3837"/>
      <c r="AI49" s="3837"/>
      <c r="AJ49" s="3838"/>
      <c r="AK49" s="3838"/>
      <c r="AL49" s="2821"/>
      <c r="AM49" s="2821"/>
      <c r="AN49" s="2821"/>
      <c r="AO49" s="2821"/>
      <c r="AP49" s="157"/>
      <c r="AQ49" s="157"/>
      <c r="AR49" s="157"/>
      <c r="AS49" s="157"/>
      <c r="AT49" s="157"/>
      <c r="AU49" s="157"/>
      <c r="AV49" s="157"/>
      <c r="AW49" s="157"/>
      <c r="AX49" s="157"/>
    </row>
    <row r="50" spans="1:56" ht="15" customHeight="1">
      <c r="A50" s="2821"/>
      <c r="B50" s="2821"/>
      <c r="C50" s="2821"/>
      <c r="D50" s="3836"/>
      <c r="E50" s="3836"/>
      <c r="Q50" s="3834"/>
      <c r="R50" s="3834"/>
      <c r="S50" s="3834"/>
      <c r="T50" s="3834"/>
      <c r="U50" s="3834"/>
      <c r="V50" s="3834"/>
      <c r="W50" s="3834"/>
      <c r="X50" s="3834"/>
      <c r="Y50" s="3837"/>
      <c r="Z50" s="3837"/>
      <c r="AA50" s="3837"/>
      <c r="AB50" s="3837"/>
      <c r="AC50" s="3837"/>
      <c r="AD50" s="3837"/>
      <c r="AE50" s="3837"/>
      <c r="AF50" s="3837"/>
      <c r="AG50" s="3837"/>
      <c r="AH50" s="3837"/>
      <c r="AI50" s="3837"/>
      <c r="AJ50" s="3838"/>
      <c r="AK50" s="3838"/>
      <c r="AL50" s="2821"/>
      <c r="AM50" s="2821"/>
      <c r="AN50" s="2821"/>
      <c r="AO50" s="2821"/>
      <c r="AP50" s="157"/>
      <c r="AQ50" s="157"/>
      <c r="AR50" s="157"/>
      <c r="AS50" s="157"/>
      <c r="AT50" s="157"/>
      <c r="AU50" s="157"/>
      <c r="AV50" s="157"/>
      <c r="AW50" s="157"/>
      <c r="AX50" s="157"/>
      <c r="BB50" s="133"/>
    </row>
    <row r="51" spans="1:56" ht="15" customHeight="1">
      <c r="A51" s="2821"/>
      <c r="B51" s="2821"/>
      <c r="C51" s="2821"/>
      <c r="D51" s="2821"/>
      <c r="E51" s="2821"/>
      <c r="F51" s="2821"/>
      <c r="G51" s="2821"/>
      <c r="H51" s="2821"/>
      <c r="I51" s="2821"/>
      <c r="J51" s="2821"/>
      <c r="K51" s="2821"/>
      <c r="L51" s="2821"/>
      <c r="M51" s="2821"/>
      <c r="N51" s="2821"/>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c r="AP51" s="157"/>
      <c r="AQ51" s="157"/>
      <c r="AR51" s="157"/>
      <c r="AS51" s="157"/>
      <c r="AT51" s="157"/>
      <c r="AU51" s="157"/>
      <c r="AV51" s="157"/>
      <c r="AW51" s="157"/>
      <c r="AX51" s="157"/>
      <c r="BC51" s="133"/>
      <c r="BD51" s="133"/>
    </row>
    <row r="52" spans="1:56" ht="15" customHeight="1">
      <c r="A52" s="2821"/>
      <c r="B52" s="2821"/>
      <c r="C52" s="2821"/>
      <c r="D52" s="2821"/>
      <c r="E52" s="2821"/>
      <c r="F52" s="2821"/>
      <c r="G52" s="2821"/>
      <c r="H52" s="2821"/>
      <c r="I52" s="2821"/>
      <c r="J52" s="2821"/>
      <c r="K52" s="2821"/>
      <c r="L52" s="2821"/>
      <c r="M52" s="2821"/>
      <c r="N52" s="2821"/>
      <c r="O52" s="2821"/>
      <c r="P52" s="2821"/>
      <c r="Q52" s="2821"/>
      <c r="R52" s="2821"/>
      <c r="S52" s="2821"/>
      <c r="T52" s="2821"/>
      <c r="U52" s="2821"/>
      <c r="V52" s="2821"/>
      <c r="W52" s="2821"/>
      <c r="X52" s="2821"/>
      <c r="Y52" s="2821"/>
      <c r="Z52" s="2821"/>
      <c r="AA52" s="2821"/>
      <c r="AB52" s="2821"/>
      <c r="AC52" s="2821"/>
      <c r="AD52" s="2821"/>
      <c r="AE52" s="2821"/>
      <c r="AF52" s="2821"/>
      <c r="AG52" s="2821"/>
      <c r="AH52" s="2821"/>
      <c r="AI52" s="2821"/>
      <c r="AJ52" s="2821"/>
      <c r="AK52" s="2821"/>
      <c r="AL52" s="2821"/>
      <c r="AM52" s="2821"/>
      <c r="AN52" s="2821"/>
      <c r="AO52" s="2821"/>
      <c r="AP52" s="157"/>
      <c r="AQ52" s="157"/>
      <c r="AR52" s="157"/>
      <c r="AS52" s="157"/>
      <c r="AT52" s="157"/>
      <c r="AU52" s="157"/>
      <c r="AV52" s="157"/>
      <c r="AW52" s="157"/>
      <c r="AX52" s="157"/>
    </row>
    <row r="53" spans="1:56" ht="20.25" customHeight="1">
      <c r="A53" s="2821"/>
      <c r="B53" s="2821"/>
      <c r="C53" s="2821"/>
      <c r="D53" s="2821"/>
      <c r="E53" s="2821"/>
      <c r="F53" s="2821"/>
      <c r="G53" s="2821"/>
      <c r="H53" s="2821"/>
      <c r="I53" s="2821"/>
      <c r="J53" s="2821"/>
      <c r="K53" s="2821"/>
      <c r="L53" s="2821"/>
      <c r="M53" s="2821"/>
      <c r="N53" s="2821"/>
      <c r="O53" s="2821"/>
      <c r="P53" s="2821"/>
      <c r="Q53" s="2821"/>
      <c r="R53" s="2821"/>
      <c r="S53" s="2821"/>
      <c r="T53" s="2821"/>
      <c r="U53" s="2821"/>
      <c r="V53" s="2821"/>
      <c r="W53" s="2821"/>
      <c r="X53" s="2821"/>
      <c r="Y53" s="2821"/>
      <c r="Z53" s="2821"/>
      <c r="AA53" s="2821"/>
      <c r="AB53" s="2821"/>
      <c r="AC53" s="2821"/>
      <c r="AD53" s="2821"/>
      <c r="AE53" s="2821"/>
      <c r="AF53" s="2821"/>
      <c r="AG53" s="2821"/>
      <c r="AH53" s="2821"/>
      <c r="AI53" s="2821"/>
      <c r="AJ53" s="2821"/>
      <c r="AK53" s="2821"/>
      <c r="AL53" s="2821"/>
      <c r="AM53" s="2821"/>
      <c r="AN53" s="2821"/>
      <c r="AO53" s="2821"/>
      <c r="AP53" s="157"/>
      <c r="AQ53" s="157"/>
      <c r="AR53" s="157"/>
      <c r="AS53" s="157"/>
      <c r="AT53" s="157"/>
      <c r="AU53" s="157"/>
      <c r="AV53" s="157"/>
      <c r="AW53" s="157"/>
      <c r="AX53" s="157"/>
    </row>
    <row r="54" spans="1:56" s="133" customFormat="1" ht="15" customHeight="1">
      <c r="BB54" s="134"/>
      <c r="BC54" s="134"/>
      <c r="BD54" s="134"/>
    </row>
  </sheetData>
  <sheetProtection algorithmName="SHA-512" hashValue="1dM7IuwFseqXv94IzUptojPn71q9FpcDfjiDJq8wEPp4YNaK5J/4ZD1jMJcgZyu1/X/9j8M38J7FsSay3youVQ==" saltValue="7BPg0sib5lSk10qb7rTvNw==" spinCount="100000" sheet="1" objects="1" scenarios="1" selectLockedCells="1" selectUnlockedCells="1"/>
  <mergeCells count="83">
    <mergeCell ref="AL49:AL50"/>
    <mergeCell ref="D51:AL53"/>
    <mergeCell ref="D45:AL45"/>
    <mergeCell ref="Y46:AL47"/>
    <mergeCell ref="D48:AL48"/>
    <mergeCell ref="D49:E50"/>
    <mergeCell ref="Y49:AI50"/>
    <mergeCell ref="AJ49:AK50"/>
    <mergeCell ref="Q46:X47"/>
    <mergeCell ref="Q49:X50"/>
    <mergeCell ref="D39:AL42"/>
    <mergeCell ref="Y43:AC44"/>
    <mergeCell ref="AD43:AF44"/>
    <mergeCell ref="AG43:AI44"/>
    <mergeCell ref="AJ43:AL44"/>
    <mergeCell ref="Q43:X44"/>
    <mergeCell ref="D36:I37"/>
    <mergeCell ref="K36:Q36"/>
    <mergeCell ref="R36:AL36"/>
    <mergeCell ref="J37:AL37"/>
    <mergeCell ref="D38:I38"/>
    <mergeCell ref="J38:X38"/>
    <mergeCell ref="Y38:AL38"/>
    <mergeCell ref="D32:I32"/>
    <mergeCell ref="J32:AL32"/>
    <mergeCell ref="D33:I33"/>
    <mergeCell ref="J33:AL35"/>
    <mergeCell ref="D34:I34"/>
    <mergeCell ref="D35:I35"/>
    <mergeCell ref="D29:I30"/>
    <mergeCell ref="K29:Q29"/>
    <mergeCell ref="R29:AL29"/>
    <mergeCell ref="J30:AL30"/>
    <mergeCell ref="D31:I31"/>
    <mergeCell ref="J31:U31"/>
    <mergeCell ref="V31:AA31"/>
    <mergeCell ref="AB31:AL31"/>
    <mergeCell ref="D26:I27"/>
    <mergeCell ref="K26:Q26"/>
    <mergeCell ref="R26:AL26"/>
    <mergeCell ref="J27:AL27"/>
    <mergeCell ref="D28:I28"/>
    <mergeCell ref="J28:U28"/>
    <mergeCell ref="V28:AA28"/>
    <mergeCell ref="AB28:AL28"/>
    <mergeCell ref="AJ21:AL21"/>
    <mergeCell ref="D22:I22"/>
    <mergeCell ref="J22:AL22"/>
    <mergeCell ref="D21:I21"/>
    <mergeCell ref="J21:L21"/>
    <mergeCell ref="Y21:AA21"/>
    <mergeCell ref="N21:W21"/>
    <mergeCell ref="AB21:AF21"/>
    <mergeCell ref="AG21:AI21"/>
    <mergeCell ref="D23:I23"/>
    <mergeCell ref="J23:AI25"/>
    <mergeCell ref="AJ23:AL25"/>
    <mergeCell ref="D24:I24"/>
    <mergeCell ref="D25:I25"/>
    <mergeCell ref="D19:I19"/>
    <mergeCell ref="J19:X19"/>
    <mergeCell ref="Y19:AD19"/>
    <mergeCell ref="AE19:AL19"/>
    <mergeCell ref="D20:I20"/>
    <mergeCell ref="J20:X20"/>
    <mergeCell ref="Y20:AD20"/>
    <mergeCell ref="AE20:AL20"/>
    <mergeCell ref="D18:AL18"/>
    <mergeCell ref="A1:C53"/>
    <mergeCell ref="D1:AL4"/>
    <mergeCell ref="AM1:AO53"/>
    <mergeCell ref="D5:O6"/>
    <mergeCell ref="P5:Z6"/>
    <mergeCell ref="AA5:AL6"/>
    <mergeCell ref="D7:AL7"/>
    <mergeCell ref="D8:AL8"/>
    <mergeCell ref="D9:AL9"/>
    <mergeCell ref="D10:D14"/>
    <mergeCell ref="E10:AK10"/>
    <mergeCell ref="AL10:AL14"/>
    <mergeCell ref="E11:AK14"/>
    <mergeCell ref="D15:AL15"/>
    <mergeCell ref="D16:AL17"/>
  </mergeCells>
  <phoneticPr fontId="15"/>
  <dataValidations count="2">
    <dataValidation imeMode="hiragana" allowBlank="1" showInputMessage="1" sqref="BB1 BC1:BD33 BB3:BB32" xr:uid="{00000000-0002-0000-1B00-000003000000}"/>
    <dataValidation imeMode="hiragana" allowBlank="1" showInputMessage="1" showErrorMessage="1" sqref="A54:AO1048576 A1 AM1 BB33:BB35 D1 P5 AA5 D5 AE19:AE20 D15:D16 AL10 J22:J23 AJ23 D28:D29 V28 AB31 V31 J26:J33 J20 D38:D39 J36:J38 BC34:BD36 D31:D36 E10:E11 AB28 Y19:Y20 D18:D26 AP1:BA1048576 BB38:BB1048576 D7:D10 D51 BE1:XFD1048576 BC39:BD1048576 Q43 F49 D48:D49 D43 AJ49 AL49 Q49 Q46 D45:D46" xr:uid="{00000000-0002-0000-1B00-000004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0000"/>
    <pageSetUpPr fitToPage="1"/>
  </sheetPr>
  <dimension ref="A1:CN50"/>
  <sheetViews>
    <sheetView showGridLines="0" showRowColHeaders="0" workbookViewId="0">
      <selection activeCell="D23" sqref="D23:E23"/>
    </sheetView>
  </sheetViews>
  <sheetFormatPr defaultColWidth="0" defaultRowHeight="15" customHeight="1" zeroHeight="1"/>
  <cols>
    <col min="1" max="1" width="2.75" style="134" customWidth="1"/>
    <col min="2" max="40" width="2.5" style="134" customWidth="1"/>
    <col min="41" max="41" width="2.75" style="134" customWidth="1"/>
    <col min="42" max="50" width="2.5" style="134" customWidth="1"/>
    <col min="51" max="51" width="2.5" style="134" hidden="1" customWidth="1"/>
    <col min="52" max="52" width="10.625" style="134" hidden="1" customWidth="1"/>
    <col min="53" max="55" width="9" style="134" hidden="1" customWidth="1"/>
    <col min="56" max="92" width="2.5" style="134" hidden="1" customWidth="1"/>
    <col min="93" max="16384" width="9" style="134" hidden="1"/>
  </cols>
  <sheetData>
    <row r="1" spans="4:55" ht="15" customHeight="1" thickBot="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P1" s="157"/>
      <c r="AQ1" s="157"/>
      <c r="AR1" s="157"/>
      <c r="AS1" s="157"/>
      <c r="AT1" s="157"/>
      <c r="AU1" s="157"/>
      <c r="AV1" s="157"/>
      <c r="AW1" s="157"/>
      <c r="AX1" s="157"/>
      <c r="AZ1" s="182" t="s">
        <v>1506</v>
      </c>
      <c r="BA1" s="183" t="s">
        <v>557</v>
      </c>
      <c r="BB1" s="184" t="s">
        <v>1207</v>
      </c>
      <c r="BC1" s="184" t="s">
        <v>1208</v>
      </c>
    </row>
    <row r="2" spans="4:55" ht="15" customHeight="1" thickBot="1">
      <c r="D2" s="3839" t="s">
        <v>1858</v>
      </c>
      <c r="E2" s="3840"/>
      <c r="F2" s="3840"/>
      <c r="G2" s="3840"/>
      <c r="H2" s="3840"/>
      <c r="I2" s="3840"/>
      <c r="J2" s="3840"/>
      <c r="K2" s="3840"/>
      <c r="L2" s="3841"/>
      <c r="M2" s="3842"/>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P2" s="157"/>
      <c r="AQ2" s="157"/>
      <c r="AR2" s="157"/>
      <c r="AS2" s="157"/>
      <c r="AT2" s="157"/>
      <c r="AU2" s="157"/>
      <c r="AV2" s="157"/>
      <c r="AW2" s="157"/>
      <c r="AX2" s="157"/>
      <c r="AZ2" s="134" t="s">
        <v>1507</v>
      </c>
      <c r="BA2" s="181" t="s">
        <v>1450</v>
      </c>
      <c r="BB2" s="181" t="s">
        <v>1126</v>
      </c>
      <c r="BC2" s="181" t="s">
        <v>1127</v>
      </c>
    </row>
    <row r="3" spans="4:55" ht="15" customHeight="1">
      <c r="D3" s="3843"/>
      <c r="E3" s="3843"/>
      <c r="F3" s="3843"/>
      <c r="G3" s="3843"/>
      <c r="H3" s="3843"/>
      <c r="I3" s="3843"/>
      <c r="J3" s="3843"/>
      <c r="K3" s="3843"/>
      <c r="L3" s="3843"/>
      <c r="M3" s="3843"/>
      <c r="N3" s="3843"/>
      <c r="O3" s="3843"/>
      <c r="P3" s="3843"/>
      <c r="Q3" s="3843"/>
      <c r="R3" s="3843"/>
      <c r="S3" s="3843"/>
      <c r="T3" s="3843"/>
      <c r="U3" s="3843"/>
      <c r="V3" s="3843"/>
      <c r="W3" s="3843"/>
      <c r="X3" s="3843"/>
      <c r="Y3" s="3843"/>
      <c r="Z3" s="3843"/>
      <c r="AA3" s="3843"/>
      <c r="AB3" s="3843"/>
      <c r="AC3" s="3843"/>
      <c r="AD3" s="3843"/>
      <c r="AE3" s="3843"/>
      <c r="AF3" s="3843"/>
      <c r="AG3" s="3843"/>
      <c r="AH3" s="3843"/>
      <c r="AI3" s="3843"/>
      <c r="AJ3" s="3843"/>
      <c r="AK3" s="3843"/>
      <c r="AL3" s="3843"/>
      <c r="AP3" s="157"/>
      <c r="AQ3" s="157"/>
      <c r="AR3" s="157"/>
      <c r="AS3" s="157"/>
      <c r="AT3" s="157"/>
      <c r="AU3" s="157"/>
      <c r="AV3" s="157"/>
      <c r="AW3" s="157"/>
      <c r="AX3" s="157"/>
      <c r="AZ3" s="134" t="s">
        <v>1508</v>
      </c>
      <c r="BA3" s="181" t="s">
        <v>1213</v>
      </c>
      <c r="BB3" s="181" t="s">
        <v>1130</v>
      </c>
      <c r="BC3" s="181" t="s">
        <v>1131</v>
      </c>
    </row>
    <row r="4" spans="4:55" ht="15" customHeight="1">
      <c r="D4" s="3843"/>
      <c r="E4" s="3843"/>
      <c r="F4" s="3843"/>
      <c r="G4" s="3843"/>
      <c r="H4" s="3843"/>
      <c r="I4" s="3843"/>
      <c r="J4" s="3843"/>
      <c r="K4" s="3843"/>
      <c r="L4" s="3843"/>
      <c r="M4" s="3843"/>
      <c r="N4" s="3843"/>
      <c r="O4" s="3843"/>
      <c r="P4" s="3843"/>
      <c r="Q4" s="3843"/>
      <c r="R4" s="3843"/>
      <c r="S4" s="3843"/>
      <c r="T4" s="3843"/>
      <c r="U4" s="3843"/>
      <c r="V4" s="3843"/>
      <c r="W4" s="3843"/>
      <c r="X4" s="3843"/>
      <c r="Y4" s="3843"/>
      <c r="Z4" s="3843"/>
      <c r="AA4" s="3843"/>
      <c r="AB4" s="3843"/>
      <c r="AC4" s="3843"/>
      <c r="AD4" s="3843"/>
      <c r="AE4" s="3843"/>
      <c r="AF4" s="3843"/>
      <c r="AG4" s="3843"/>
      <c r="AH4" s="3843"/>
      <c r="AI4" s="3843"/>
      <c r="AJ4" s="3843"/>
      <c r="AK4" s="3843"/>
      <c r="AL4" s="3843"/>
      <c r="AP4" s="157"/>
      <c r="AQ4" s="157"/>
      <c r="AR4" s="157"/>
      <c r="AS4" s="157"/>
      <c r="AT4" s="157"/>
      <c r="AU4" s="157"/>
      <c r="AV4" s="157"/>
      <c r="AW4" s="157"/>
      <c r="AX4" s="157"/>
      <c r="BA4" s="181" t="s">
        <v>1217</v>
      </c>
      <c r="BB4" s="181" t="s">
        <v>1134</v>
      </c>
      <c r="BC4" s="181" t="s">
        <v>1135</v>
      </c>
    </row>
    <row r="5" spans="4:55" ht="15" customHeight="1">
      <c r="D5" s="2821"/>
      <c r="E5" s="2821"/>
      <c r="F5" s="2821"/>
      <c r="G5" s="2821"/>
      <c r="H5" s="2821"/>
      <c r="I5" s="2821"/>
      <c r="J5" s="2821"/>
      <c r="K5" s="2821"/>
      <c r="L5" s="2821"/>
      <c r="M5" s="2821"/>
      <c r="N5" s="2821"/>
      <c r="O5" s="2821"/>
      <c r="P5" s="2823" t="s">
        <v>1509</v>
      </c>
      <c r="Q5" s="2823"/>
      <c r="R5" s="2823"/>
      <c r="S5" s="2823"/>
      <c r="T5" s="2823"/>
      <c r="U5" s="2823"/>
      <c r="V5" s="2823"/>
      <c r="W5" s="2823"/>
      <c r="X5" s="2823"/>
      <c r="Y5" s="2823"/>
      <c r="Z5" s="2823"/>
      <c r="AA5" s="2821"/>
      <c r="AB5" s="2821"/>
      <c r="AC5" s="2821"/>
      <c r="AD5" s="2821"/>
      <c r="AE5" s="2821"/>
      <c r="AF5" s="2821"/>
      <c r="AG5" s="2821"/>
      <c r="AH5" s="2821"/>
      <c r="AI5" s="2821"/>
      <c r="AJ5" s="2821"/>
      <c r="AK5" s="2821"/>
      <c r="AL5" s="2821"/>
      <c r="AP5" s="157"/>
      <c r="AQ5" s="157"/>
      <c r="AR5" s="157"/>
      <c r="AS5" s="157"/>
      <c r="AT5" s="157"/>
      <c r="AU5" s="157"/>
      <c r="AV5" s="157"/>
      <c r="AW5" s="157"/>
      <c r="AX5" s="157"/>
      <c r="BA5" s="181" t="s">
        <v>1220</v>
      </c>
      <c r="BB5" s="181" t="s">
        <v>1137</v>
      </c>
      <c r="BC5" s="181" t="s">
        <v>1138</v>
      </c>
    </row>
    <row r="6" spans="4:55" ht="15" customHeight="1">
      <c r="D6" s="2821"/>
      <c r="E6" s="2821"/>
      <c r="F6" s="2821"/>
      <c r="G6" s="2821"/>
      <c r="H6" s="2821"/>
      <c r="I6" s="2821"/>
      <c r="J6" s="2821"/>
      <c r="K6" s="2821"/>
      <c r="L6" s="2821"/>
      <c r="M6" s="2821"/>
      <c r="N6" s="2821"/>
      <c r="O6" s="2821"/>
      <c r="P6" s="2823"/>
      <c r="Q6" s="2823"/>
      <c r="R6" s="2823"/>
      <c r="S6" s="2823"/>
      <c r="T6" s="2823"/>
      <c r="U6" s="2823"/>
      <c r="V6" s="2823"/>
      <c r="W6" s="2823"/>
      <c r="X6" s="2823"/>
      <c r="Y6" s="2823"/>
      <c r="Z6" s="2823"/>
      <c r="AA6" s="2821"/>
      <c r="AB6" s="2821"/>
      <c r="AC6" s="2821"/>
      <c r="AD6" s="2821"/>
      <c r="AE6" s="2821"/>
      <c r="AF6" s="2821"/>
      <c r="AG6" s="2821"/>
      <c r="AH6" s="2821"/>
      <c r="AI6" s="2821"/>
      <c r="AJ6" s="2821"/>
      <c r="AK6" s="2821"/>
      <c r="AL6" s="2821"/>
      <c r="AP6" s="157"/>
      <c r="AQ6" s="157"/>
      <c r="AR6" s="157"/>
      <c r="AS6" s="157"/>
      <c r="AT6" s="157"/>
      <c r="AU6" s="157"/>
      <c r="AV6" s="157"/>
      <c r="AW6" s="157"/>
      <c r="AX6" s="157"/>
      <c r="BA6" s="181" t="s">
        <v>1224</v>
      </c>
      <c r="BB6" s="181" t="s">
        <v>1140</v>
      </c>
      <c r="BC6" s="181" t="s">
        <v>1141</v>
      </c>
    </row>
    <row r="7" spans="4:55" ht="22.5" customHeight="1">
      <c r="D7" s="2821"/>
      <c r="E7" s="2821"/>
      <c r="F7" s="2821"/>
      <c r="G7" s="2821"/>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P7" s="157"/>
      <c r="AQ7" s="157"/>
      <c r="AR7" s="157"/>
      <c r="AS7" s="157"/>
      <c r="AT7" s="157"/>
      <c r="AU7" s="157"/>
      <c r="AV7" s="157"/>
      <c r="AW7" s="157"/>
      <c r="AX7" s="157"/>
      <c r="BA7" s="181" t="s">
        <v>1227</v>
      </c>
      <c r="BB7" s="181" t="s">
        <v>1145</v>
      </c>
      <c r="BC7" s="181" t="s">
        <v>1146</v>
      </c>
    </row>
    <row r="8" spans="4:55" ht="15" customHeight="1">
      <c r="D8" s="2824" t="s">
        <v>1510</v>
      </c>
      <c r="E8" s="2824"/>
      <c r="F8" s="2824"/>
      <c r="G8" s="2824"/>
      <c r="H8" s="2824"/>
      <c r="I8" s="2824"/>
      <c r="J8" s="2824"/>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c r="AI8" s="2824"/>
      <c r="AJ8" s="2824"/>
      <c r="AK8" s="2824"/>
      <c r="AL8" s="2824"/>
      <c r="AP8" s="157"/>
      <c r="AQ8" s="157"/>
      <c r="AR8" s="157"/>
      <c r="AS8" s="157"/>
      <c r="AT8" s="157"/>
      <c r="AU8" s="157"/>
      <c r="AV8" s="157"/>
      <c r="AW8" s="157"/>
      <c r="AX8" s="157"/>
      <c r="BA8" s="181" t="s">
        <v>1230</v>
      </c>
      <c r="BB8" s="181" t="s">
        <v>1148</v>
      </c>
      <c r="BC8" s="181" t="s">
        <v>1149</v>
      </c>
    </row>
    <row r="9" spans="4:55" ht="7.5" customHeight="1" thickBot="1">
      <c r="D9" s="2821"/>
      <c r="E9" s="2821"/>
      <c r="F9" s="2821"/>
      <c r="G9" s="2821"/>
      <c r="H9" s="2821"/>
      <c r="I9" s="2821"/>
      <c r="J9" s="2821"/>
      <c r="K9" s="2821"/>
      <c r="L9" s="2821"/>
      <c r="M9" s="2821"/>
      <c r="N9" s="2821"/>
      <c r="O9" s="2821"/>
      <c r="P9" s="2821"/>
      <c r="Q9" s="2821"/>
      <c r="R9" s="2821"/>
      <c r="S9" s="2821"/>
      <c r="T9" s="2821"/>
      <c r="U9" s="2821"/>
      <c r="V9" s="2821"/>
      <c r="W9" s="2821"/>
      <c r="X9" s="2821"/>
      <c r="Y9" s="2821"/>
      <c r="Z9" s="2821"/>
      <c r="AA9" s="2821"/>
      <c r="AB9" s="2821"/>
      <c r="AC9" s="2821"/>
      <c r="AD9" s="2821"/>
      <c r="AE9" s="2821"/>
      <c r="AF9" s="2821"/>
      <c r="AG9" s="2821"/>
      <c r="AH9" s="2821"/>
      <c r="AI9" s="2821"/>
      <c r="AJ9" s="2821"/>
      <c r="AK9" s="2821"/>
      <c r="AL9" s="2821"/>
      <c r="AP9" s="157"/>
      <c r="AQ9" s="157"/>
      <c r="AR9" s="157"/>
      <c r="AS9" s="157"/>
      <c r="AT9" s="157"/>
      <c r="AU9" s="157"/>
      <c r="AV9" s="157"/>
      <c r="AW9" s="157"/>
      <c r="AX9" s="157"/>
      <c r="BA9" s="181" t="s">
        <v>1232</v>
      </c>
      <c r="BB9" s="181" t="s">
        <v>1151</v>
      </c>
      <c r="BC9" s="181" t="s">
        <v>1152</v>
      </c>
    </row>
    <row r="10" spans="4:55" ht="22.5" customHeight="1" thickTop="1" thickBot="1">
      <c r="D10" s="2821"/>
      <c r="E10" s="3743" t="s">
        <v>1511</v>
      </c>
      <c r="F10" s="3744"/>
      <c r="G10" s="3744"/>
      <c r="H10" s="3744"/>
      <c r="I10" s="3744"/>
      <c r="J10" s="3744"/>
      <c r="K10" s="3744"/>
      <c r="L10" s="3744"/>
      <c r="M10" s="3744"/>
      <c r="N10" s="3744"/>
      <c r="O10" s="3744"/>
      <c r="P10" s="3744"/>
      <c r="Q10" s="3744"/>
      <c r="R10" s="3744"/>
      <c r="S10" s="3744"/>
      <c r="T10" s="3744"/>
      <c r="U10" s="3744"/>
      <c r="V10" s="3744"/>
      <c r="W10" s="3744"/>
      <c r="X10" s="3744"/>
      <c r="Y10" s="3744"/>
      <c r="Z10" s="3744"/>
      <c r="AA10" s="3744"/>
      <c r="AB10" s="3744"/>
      <c r="AC10" s="3744"/>
      <c r="AD10" s="3744"/>
      <c r="AE10" s="3744"/>
      <c r="AF10" s="3744"/>
      <c r="AG10" s="3744"/>
      <c r="AH10" s="3744"/>
      <c r="AI10" s="3744"/>
      <c r="AJ10" s="3744"/>
      <c r="AK10" s="3745"/>
      <c r="AL10" s="2840"/>
      <c r="AP10" s="157"/>
      <c r="AQ10" s="157"/>
      <c r="AR10" s="157"/>
      <c r="AS10" s="157"/>
      <c r="AT10" s="157"/>
      <c r="AU10" s="157"/>
      <c r="AV10" s="157"/>
      <c r="AW10" s="157"/>
      <c r="AX10" s="157"/>
      <c r="BA10" s="181" t="s">
        <v>1233</v>
      </c>
      <c r="BB10" s="181" t="s">
        <v>1156</v>
      </c>
      <c r="BC10" s="181" t="s">
        <v>1157</v>
      </c>
    </row>
    <row r="11" spans="4:55" ht="15" customHeight="1" thickTop="1">
      <c r="D11" s="2821"/>
      <c r="E11" s="3746" t="s">
        <v>1865</v>
      </c>
      <c r="F11" s="3747"/>
      <c r="G11" s="3747"/>
      <c r="H11" s="3747"/>
      <c r="I11" s="3747"/>
      <c r="J11" s="3747"/>
      <c r="K11" s="3747"/>
      <c r="L11" s="3747"/>
      <c r="M11" s="3747"/>
      <c r="N11" s="3747"/>
      <c r="O11" s="3747"/>
      <c r="P11" s="3747"/>
      <c r="Q11" s="3747"/>
      <c r="R11" s="3747"/>
      <c r="S11" s="3747"/>
      <c r="T11" s="3747"/>
      <c r="U11" s="3747"/>
      <c r="V11" s="3747"/>
      <c r="W11" s="3747"/>
      <c r="X11" s="3747"/>
      <c r="Y11" s="3747"/>
      <c r="Z11" s="3747"/>
      <c r="AA11" s="3747"/>
      <c r="AB11" s="3747"/>
      <c r="AC11" s="3747"/>
      <c r="AD11" s="3747"/>
      <c r="AE11" s="3747"/>
      <c r="AF11" s="3747"/>
      <c r="AG11" s="3747"/>
      <c r="AH11" s="3747"/>
      <c r="AI11" s="3747"/>
      <c r="AJ11" s="3747"/>
      <c r="AK11" s="3748"/>
      <c r="AL11" s="2840"/>
      <c r="AP11" s="157"/>
      <c r="AQ11" s="157"/>
      <c r="AR11" s="157"/>
      <c r="AS11" s="157"/>
      <c r="AT11" s="157"/>
      <c r="AU11" s="157"/>
      <c r="AV11" s="157"/>
      <c r="AW11" s="157"/>
      <c r="AX11" s="157"/>
      <c r="BA11" s="181" t="s">
        <v>1235</v>
      </c>
      <c r="BB11" s="181" t="s">
        <v>1160</v>
      </c>
      <c r="BC11" s="181" t="s">
        <v>1161</v>
      </c>
    </row>
    <row r="12" spans="4:55" ht="15" customHeight="1">
      <c r="D12" s="2821"/>
      <c r="E12" s="3746"/>
      <c r="F12" s="3747"/>
      <c r="G12" s="3747"/>
      <c r="H12" s="3747"/>
      <c r="I12" s="3747"/>
      <c r="J12" s="3747"/>
      <c r="K12" s="3747"/>
      <c r="L12" s="3747"/>
      <c r="M12" s="3747"/>
      <c r="N12" s="3747"/>
      <c r="O12" s="3747"/>
      <c r="P12" s="3747"/>
      <c r="Q12" s="3747"/>
      <c r="R12" s="3747"/>
      <c r="S12" s="3747"/>
      <c r="T12" s="3747"/>
      <c r="U12" s="3747"/>
      <c r="V12" s="3747"/>
      <c r="W12" s="3747"/>
      <c r="X12" s="3747"/>
      <c r="Y12" s="3747"/>
      <c r="Z12" s="3747"/>
      <c r="AA12" s="3747"/>
      <c r="AB12" s="3747"/>
      <c r="AC12" s="3747"/>
      <c r="AD12" s="3747"/>
      <c r="AE12" s="3747"/>
      <c r="AF12" s="3747"/>
      <c r="AG12" s="3747"/>
      <c r="AH12" s="3747"/>
      <c r="AI12" s="3747"/>
      <c r="AJ12" s="3747"/>
      <c r="AK12" s="3748"/>
      <c r="AL12" s="2840"/>
      <c r="AP12" s="157"/>
      <c r="AQ12" s="157"/>
      <c r="AR12" s="157"/>
      <c r="AS12" s="157"/>
      <c r="AT12" s="157"/>
      <c r="AU12" s="157"/>
      <c r="AV12" s="157"/>
      <c r="AW12" s="157"/>
      <c r="AX12" s="157"/>
      <c r="BA12" s="181"/>
      <c r="BB12" s="181" t="s">
        <v>1164</v>
      </c>
      <c r="BC12" s="181" t="s">
        <v>1165</v>
      </c>
    </row>
    <row r="13" spans="4:55" ht="15" customHeight="1">
      <c r="D13" s="2821"/>
      <c r="E13" s="3746"/>
      <c r="F13" s="3747"/>
      <c r="G13" s="3747"/>
      <c r="H13" s="3747"/>
      <c r="I13" s="3747"/>
      <c r="J13" s="3747"/>
      <c r="K13" s="3747"/>
      <c r="L13" s="3747"/>
      <c r="M13" s="3747"/>
      <c r="N13" s="3747"/>
      <c r="O13" s="3747"/>
      <c r="P13" s="3747"/>
      <c r="Q13" s="3747"/>
      <c r="R13" s="3747"/>
      <c r="S13" s="3747"/>
      <c r="T13" s="3747"/>
      <c r="U13" s="3747"/>
      <c r="V13" s="3747"/>
      <c r="W13" s="3747"/>
      <c r="X13" s="3747"/>
      <c r="Y13" s="3747"/>
      <c r="Z13" s="3747"/>
      <c r="AA13" s="3747"/>
      <c r="AB13" s="3747"/>
      <c r="AC13" s="3747"/>
      <c r="AD13" s="3747"/>
      <c r="AE13" s="3747"/>
      <c r="AF13" s="3747"/>
      <c r="AG13" s="3747"/>
      <c r="AH13" s="3747"/>
      <c r="AI13" s="3747"/>
      <c r="AJ13" s="3747"/>
      <c r="AK13" s="3748"/>
      <c r="AL13" s="2840"/>
      <c r="AP13" s="157"/>
      <c r="AQ13" s="157"/>
      <c r="AR13" s="157"/>
      <c r="AS13" s="157"/>
      <c r="AT13" s="157"/>
      <c r="AU13" s="157"/>
      <c r="AV13" s="157"/>
      <c r="AW13" s="157"/>
      <c r="AX13" s="157"/>
      <c r="BA13" s="181"/>
      <c r="BB13" s="181" t="s">
        <v>1167</v>
      </c>
      <c r="BC13" s="181" t="s">
        <v>1168</v>
      </c>
    </row>
    <row r="14" spans="4:55" ht="15" customHeight="1" thickBot="1">
      <c r="D14" s="2821"/>
      <c r="E14" s="3749"/>
      <c r="F14" s="3750"/>
      <c r="G14" s="3750"/>
      <c r="H14" s="3750"/>
      <c r="I14" s="3750"/>
      <c r="J14" s="3750"/>
      <c r="K14" s="3750"/>
      <c r="L14" s="3750"/>
      <c r="M14" s="3750"/>
      <c r="N14" s="3750"/>
      <c r="O14" s="3750"/>
      <c r="P14" s="3750"/>
      <c r="Q14" s="3750"/>
      <c r="R14" s="3750"/>
      <c r="S14" s="3750"/>
      <c r="T14" s="3750"/>
      <c r="U14" s="3750"/>
      <c r="V14" s="3750"/>
      <c r="W14" s="3750"/>
      <c r="X14" s="3750"/>
      <c r="Y14" s="3750"/>
      <c r="Z14" s="3750"/>
      <c r="AA14" s="3750"/>
      <c r="AB14" s="3750"/>
      <c r="AC14" s="3750"/>
      <c r="AD14" s="3750"/>
      <c r="AE14" s="3750"/>
      <c r="AF14" s="3750"/>
      <c r="AG14" s="3750"/>
      <c r="AH14" s="3750"/>
      <c r="AI14" s="3750"/>
      <c r="AJ14" s="3750"/>
      <c r="AK14" s="3751"/>
      <c r="AL14" s="2840"/>
      <c r="AP14" s="157"/>
      <c r="AQ14" s="157"/>
      <c r="AR14" s="157"/>
      <c r="AS14" s="157"/>
      <c r="AT14" s="157"/>
      <c r="AU14" s="157"/>
      <c r="AV14" s="157"/>
      <c r="AW14" s="157"/>
      <c r="AX14" s="157"/>
      <c r="BA14" s="181"/>
      <c r="BB14" s="181" t="s">
        <v>1169</v>
      </c>
      <c r="BC14" s="181" t="s">
        <v>1170</v>
      </c>
    </row>
    <row r="15" spans="4:55" ht="15" customHeight="1" thickTop="1">
      <c r="D15" s="2821"/>
      <c r="E15" s="2821"/>
      <c r="F15" s="2821"/>
      <c r="G15" s="2821"/>
      <c r="H15" s="2821"/>
      <c r="I15" s="2821"/>
      <c r="J15" s="2821"/>
      <c r="K15" s="2821"/>
      <c r="L15" s="2821"/>
      <c r="M15" s="2821"/>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c r="AL15" s="2821"/>
      <c r="AP15" s="157"/>
      <c r="AQ15" s="157"/>
      <c r="AR15" s="157"/>
      <c r="AS15" s="157"/>
      <c r="AT15" s="157"/>
      <c r="AU15" s="157"/>
      <c r="AV15" s="157"/>
      <c r="AW15" s="157"/>
      <c r="AX15" s="157"/>
      <c r="BA15" s="181"/>
      <c r="BB15" s="181"/>
      <c r="BC15" s="181" t="s">
        <v>1171</v>
      </c>
    </row>
    <row r="16" spans="4:55" ht="18.75" customHeight="1">
      <c r="D16" s="2841" t="s">
        <v>1512</v>
      </c>
      <c r="E16" s="2841"/>
      <c r="F16" s="2841"/>
      <c r="G16" s="2841"/>
      <c r="H16" s="2841"/>
      <c r="I16" s="2841"/>
      <c r="J16" s="2841"/>
      <c r="K16" s="2841"/>
      <c r="L16" s="2841"/>
      <c r="M16" s="2841"/>
      <c r="N16" s="2841"/>
      <c r="O16" s="2841"/>
      <c r="P16" s="2841"/>
      <c r="Q16" s="2841"/>
      <c r="R16" s="2841"/>
      <c r="S16" s="2841"/>
      <c r="T16" s="2841"/>
      <c r="U16" s="2841"/>
      <c r="V16" s="2841"/>
      <c r="W16" s="2841"/>
      <c r="X16" s="2841"/>
      <c r="Y16" s="2841"/>
      <c r="Z16" s="2841"/>
      <c r="AA16" s="2841"/>
      <c r="AB16" s="2841"/>
      <c r="AC16" s="2841"/>
      <c r="AD16" s="2841"/>
      <c r="AE16" s="2841"/>
      <c r="AF16" s="2841"/>
      <c r="AG16" s="2841"/>
      <c r="AH16" s="2841"/>
      <c r="AI16" s="2841"/>
      <c r="AJ16" s="2841"/>
      <c r="AK16" s="2841"/>
      <c r="AL16" s="2841"/>
      <c r="AP16" s="157"/>
      <c r="AQ16" s="157"/>
      <c r="AR16" s="157"/>
      <c r="AS16" s="157"/>
      <c r="AT16" s="157"/>
      <c r="AU16" s="157"/>
      <c r="AV16" s="157"/>
      <c r="AW16" s="157"/>
      <c r="AX16" s="157"/>
      <c r="BA16" s="181"/>
      <c r="BB16" s="181"/>
      <c r="BC16" s="181" t="s">
        <v>1175</v>
      </c>
    </row>
    <row r="17" spans="4:55" ht="18.75" customHeight="1">
      <c r="D17" s="2841"/>
      <c r="E17" s="2841"/>
      <c r="F17" s="2841"/>
      <c r="G17" s="2841"/>
      <c r="H17" s="2841"/>
      <c r="I17" s="2841"/>
      <c r="J17" s="2841"/>
      <c r="K17" s="2841"/>
      <c r="L17" s="2841"/>
      <c r="M17" s="2841"/>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c r="AL17" s="2841"/>
      <c r="AP17" s="157"/>
      <c r="AQ17" s="157"/>
      <c r="AR17" s="157"/>
      <c r="AS17" s="157"/>
      <c r="AT17" s="157"/>
      <c r="AU17" s="157"/>
      <c r="AV17" s="157"/>
      <c r="AW17" s="157"/>
      <c r="AX17" s="157"/>
      <c r="BA17" s="181"/>
      <c r="BB17" s="181"/>
      <c r="BC17" s="181" t="s">
        <v>1176</v>
      </c>
    </row>
    <row r="18" spans="4:55" ht="22.5" customHeight="1">
      <c r="D18" s="3852" t="s">
        <v>1500</v>
      </c>
      <c r="E18" s="3853"/>
      <c r="F18" s="3853"/>
      <c r="G18" s="3853"/>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4"/>
      <c r="AP18" s="157"/>
      <c r="AQ18" s="157"/>
      <c r="AR18" s="157"/>
      <c r="AS18" s="157"/>
      <c r="AT18" s="157"/>
      <c r="AU18" s="157"/>
      <c r="AV18" s="157"/>
      <c r="AW18" s="157"/>
      <c r="AX18" s="157"/>
      <c r="BA18" s="181"/>
      <c r="BB18" s="181"/>
      <c r="BC18" s="181" t="s">
        <v>1177</v>
      </c>
    </row>
    <row r="19" spans="4:55" ht="15" customHeight="1">
      <c r="D19" s="389"/>
      <c r="E19" s="3855" t="s">
        <v>1501</v>
      </c>
      <c r="F19" s="3855"/>
      <c r="G19" s="3855"/>
      <c r="H19" s="3855"/>
      <c r="I19" s="3855"/>
      <c r="J19" s="3855"/>
      <c r="K19" s="3855"/>
      <c r="L19" s="3855"/>
      <c r="M19" s="3855"/>
      <c r="N19" s="3855"/>
      <c r="O19" s="3855"/>
      <c r="P19" s="3855"/>
      <c r="Q19" s="3855"/>
      <c r="R19" s="3855"/>
      <c r="S19" s="3855"/>
      <c r="T19" s="3855"/>
      <c r="U19" s="3855"/>
      <c r="V19" s="3855"/>
      <c r="W19" s="3855"/>
      <c r="X19" s="3855"/>
      <c r="Y19" s="3855"/>
      <c r="Z19" s="3855"/>
      <c r="AA19" s="3855"/>
      <c r="AB19" s="3855"/>
      <c r="AC19" s="3855"/>
      <c r="AD19" s="3855"/>
      <c r="AE19" s="3855"/>
      <c r="AF19" s="3855"/>
      <c r="AG19" s="3855"/>
      <c r="AH19" s="3855"/>
      <c r="AI19" s="3855"/>
      <c r="AJ19" s="3855"/>
      <c r="AK19" s="3855"/>
      <c r="AL19" s="3856"/>
      <c r="AP19" s="157"/>
      <c r="AQ19" s="157"/>
      <c r="AR19" s="157"/>
      <c r="AS19" s="157"/>
      <c r="AT19" s="157"/>
      <c r="AU19" s="157"/>
      <c r="AV19" s="157"/>
      <c r="AW19" s="157"/>
      <c r="AX19" s="157"/>
      <c r="BA19" s="181"/>
      <c r="BB19" s="181"/>
      <c r="BC19" s="181" t="s">
        <v>1178</v>
      </c>
    </row>
    <row r="20" spans="4:55" ht="27" customHeight="1">
      <c r="D20" s="390">
        <v>1</v>
      </c>
      <c r="E20" s="3850" t="s">
        <v>1502</v>
      </c>
      <c r="F20" s="3850"/>
      <c r="G20" s="3850"/>
      <c r="H20" s="3850"/>
      <c r="I20" s="3850"/>
      <c r="J20" s="3850"/>
      <c r="K20" s="3850"/>
      <c r="L20" s="3850"/>
      <c r="M20" s="3850"/>
      <c r="N20" s="3850"/>
      <c r="O20" s="3850"/>
      <c r="P20" s="3850"/>
      <c r="Q20" s="3850"/>
      <c r="R20" s="3850"/>
      <c r="S20" s="3850"/>
      <c r="T20" s="3850"/>
      <c r="U20" s="3850"/>
      <c r="V20" s="3850"/>
      <c r="W20" s="3850"/>
      <c r="X20" s="3850"/>
      <c r="Y20" s="3850"/>
      <c r="Z20" s="3850"/>
      <c r="AA20" s="3850"/>
      <c r="AB20" s="3850"/>
      <c r="AC20" s="3850"/>
      <c r="AD20" s="3850"/>
      <c r="AE20" s="3850"/>
      <c r="AF20" s="3850"/>
      <c r="AG20" s="3850"/>
      <c r="AH20" s="3850"/>
      <c r="AI20" s="3850"/>
      <c r="AJ20" s="3850"/>
      <c r="AK20" s="3850"/>
      <c r="AL20" s="3851"/>
      <c r="AP20" s="157"/>
      <c r="AQ20" s="157"/>
      <c r="AR20" s="157"/>
      <c r="AS20" s="157"/>
      <c r="AT20" s="157"/>
      <c r="AU20" s="157"/>
      <c r="AV20" s="157"/>
      <c r="AW20" s="157"/>
      <c r="AX20" s="157"/>
      <c r="BA20" s="181"/>
      <c r="BB20" s="181"/>
      <c r="BC20" s="181" t="s">
        <v>1179</v>
      </c>
    </row>
    <row r="21" spans="4:55" ht="40.5" customHeight="1" thickBot="1">
      <c r="D21" s="390">
        <v>2</v>
      </c>
      <c r="E21" s="3850" t="s">
        <v>1513</v>
      </c>
      <c r="F21" s="3850"/>
      <c r="G21" s="3850"/>
      <c r="H21" s="3850"/>
      <c r="I21" s="3850"/>
      <c r="J21" s="3850"/>
      <c r="K21" s="3850"/>
      <c r="L21" s="3850"/>
      <c r="M21" s="3850"/>
      <c r="N21" s="3850"/>
      <c r="O21" s="3850"/>
      <c r="P21" s="3850"/>
      <c r="Q21" s="3850"/>
      <c r="R21" s="3850"/>
      <c r="S21" s="3850"/>
      <c r="T21" s="3850"/>
      <c r="U21" s="3850"/>
      <c r="V21" s="3850"/>
      <c r="W21" s="3850"/>
      <c r="X21" s="3850"/>
      <c r="Y21" s="3850"/>
      <c r="Z21" s="3850"/>
      <c r="AA21" s="3850"/>
      <c r="AB21" s="3850"/>
      <c r="AC21" s="3850"/>
      <c r="AD21" s="3850"/>
      <c r="AE21" s="3850"/>
      <c r="AF21" s="3850"/>
      <c r="AG21" s="3850"/>
      <c r="AH21" s="3850"/>
      <c r="AI21" s="3850"/>
      <c r="AJ21" s="3850"/>
      <c r="AK21" s="3850"/>
      <c r="AL21" s="3851"/>
      <c r="AP21" s="157"/>
      <c r="AQ21" s="157"/>
      <c r="AR21" s="157"/>
      <c r="AS21" s="157"/>
      <c r="AT21" s="157"/>
      <c r="AU21" s="157"/>
      <c r="AV21" s="157"/>
      <c r="AW21" s="157"/>
      <c r="AX21" s="157"/>
      <c r="BA21" s="181"/>
      <c r="BB21" s="181"/>
      <c r="BC21" s="181" t="s">
        <v>1184</v>
      </c>
    </row>
    <row r="22" spans="4:55" ht="13.5" customHeight="1">
      <c r="D22" s="390">
        <v>3</v>
      </c>
      <c r="E22" s="3850" t="s">
        <v>1503</v>
      </c>
      <c r="F22" s="3850"/>
      <c r="G22" s="3850"/>
      <c r="H22" s="3850"/>
      <c r="I22" s="3850"/>
      <c r="J22" s="3850"/>
      <c r="K22" s="3850"/>
      <c r="L22" s="3850"/>
      <c r="M22" s="3850"/>
      <c r="N22" s="3850"/>
      <c r="O22" s="3850"/>
      <c r="P22" s="3850"/>
      <c r="Q22" s="3850"/>
      <c r="R22" s="3850"/>
      <c r="S22" s="3850"/>
      <c r="T22" s="3850"/>
      <c r="U22" s="3850"/>
      <c r="V22" s="3850"/>
      <c r="W22" s="3850"/>
      <c r="X22" s="3850"/>
      <c r="Y22" s="3850"/>
      <c r="Z22" s="3850"/>
      <c r="AA22" s="3850"/>
      <c r="AB22" s="3850"/>
      <c r="AC22" s="3850"/>
      <c r="AD22" s="3850"/>
      <c r="AE22" s="3850"/>
      <c r="AF22" s="3850"/>
      <c r="AG22" s="3850"/>
      <c r="AH22" s="3850"/>
      <c r="AI22" s="3850"/>
      <c r="AJ22" s="3850"/>
      <c r="AK22" s="3850"/>
      <c r="AL22" s="3851"/>
      <c r="AP22" s="157"/>
      <c r="AQ22" s="3844" t="s">
        <v>1449</v>
      </c>
      <c r="AR22" s="3846" t="s">
        <v>1505</v>
      </c>
      <c r="AS22" s="3846"/>
      <c r="AT22" s="3846"/>
      <c r="AU22" s="3846"/>
      <c r="AV22" s="3846"/>
      <c r="AW22" s="3847"/>
      <c r="AX22" s="157"/>
      <c r="BA22" s="181"/>
      <c r="BB22" s="181"/>
      <c r="BC22" s="181" t="s">
        <v>1185</v>
      </c>
    </row>
    <row r="23" spans="4:55" ht="21" customHeight="1" thickBot="1">
      <c r="D23" s="3857" t="s">
        <v>1426</v>
      </c>
      <c r="E23" s="3858"/>
      <c r="F23" s="3859" t="s">
        <v>1504</v>
      </c>
      <c r="G23" s="3859"/>
      <c r="H23" s="3859"/>
      <c r="I23" s="3859"/>
      <c r="J23" s="3859"/>
      <c r="K23" s="3859"/>
      <c r="L23" s="3859"/>
      <c r="M23" s="3859"/>
      <c r="N23" s="3859"/>
      <c r="O23" s="3859"/>
      <c r="P23" s="3859"/>
      <c r="Q23" s="3859"/>
      <c r="R23" s="3859"/>
      <c r="S23" s="3859"/>
      <c r="T23" s="3859"/>
      <c r="U23" s="3859"/>
      <c r="V23" s="3859"/>
      <c r="W23" s="3859"/>
      <c r="X23" s="3859"/>
      <c r="Y23" s="3859"/>
      <c r="Z23" s="3859"/>
      <c r="AA23" s="3859"/>
      <c r="AB23" s="3859"/>
      <c r="AC23" s="3859"/>
      <c r="AD23" s="3859"/>
      <c r="AE23" s="3859"/>
      <c r="AF23" s="3859"/>
      <c r="AG23" s="3859"/>
      <c r="AH23" s="3859"/>
      <c r="AI23" s="3859"/>
      <c r="AJ23" s="3859"/>
      <c r="AK23" s="3859"/>
      <c r="AL23" s="3860"/>
      <c r="AP23" s="157"/>
      <c r="AQ23" s="3845"/>
      <c r="AR23" s="3848"/>
      <c r="AS23" s="3848"/>
      <c r="AT23" s="3848"/>
      <c r="AU23" s="3848"/>
      <c r="AV23" s="3848"/>
      <c r="AW23" s="3849"/>
      <c r="AX23" s="157"/>
      <c r="BA23" s="181"/>
      <c r="BB23" s="181"/>
      <c r="BC23" s="181" t="s">
        <v>1187</v>
      </c>
    </row>
    <row r="24" spans="4:55" ht="15" customHeight="1" thickBot="1">
      <c r="AP24" s="157"/>
      <c r="AQ24" s="157"/>
      <c r="AR24" s="157"/>
      <c r="AS24" s="157"/>
      <c r="AT24" s="157"/>
      <c r="AU24" s="157"/>
      <c r="AV24" s="157"/>
      <c r="AW24" s="157"/>
      <c r="AX24" s="157"/>
      <c r="BA24" s="181"/>
      <c r="BB24" s="181"/>
      <c r="BC24" s="181" t="s">
        <v>1188</v>
      </c>
    </row>
    <row r="25" spans="4:55" ht="28.5" customHeight="1">
      <c r="D25" s="3752" t="s">
        <v>1866</v>
      </c>
      <c r="E25" s="3753"/>
      <c r="F25" s="3753"/>
      <c r="G25" s="3753"/>
      <c r="H25" s="3753"/>
      <c r="I25" s="3753"/>
      <c r="J25" s="2844" t="s">
        <v>980</v>
      </c>
      <c r="K25" s="2845"/>
      <c r="L25" s="2845"/>
      <c r="M25" s="2845"/>
      <c r="N25" s="2845"/>
      <c r="O25" s="2845"/>
      <c r="P25" s="2845"/>
      <c r="Q25" s="2845"/>
      <c r="R25" s="2845"/>
      <c r="S25" s="2845"/>
      <c r="T25" s="2845"/>
      <c r="U25" s="2845"/>
      <c r="V25" s="2845"/>
      <c r="W25" s="2845"/>
      <c r="X25" s="2846"/>
      <c r="Y25" s="3754" t="s">
        <v>1872</v>
      </c>
      <c r="Z25" s="3755"/>
      <c r="AA25" s="3755"/>
      <c r="AB25" s="3755"/>
      <c r="AC25" s="3755"/>
      <c r="AD25" s="3756"/>
      <c r="AE25" s="2850" t="str">
        <f>IF(★入力画面!$BL$210="","　　　年　　月　　日",★入力画面!$BL$210)</f>
        <v xml:space="preserve"> 　　年　 　月　 　日</v>
      </c>
      <c r="AF25" s="2851"/>
      <c r="AG25" s="2851"/>
      <c r="AH25" s="2851"/>
      <c r="AI25" s="2851"/>
      <c r="AJ25" s="2851"/>
      <c r="AK25" s="2851"/>
      <c r="AL25" s="2852"/>
      <c r="AP25" s="157"/>
      <c r="AQ25" s="157"/>
      <c r="AR25" s="157"/>
      <c r="AS25" s="157"/>
      <c r="AT25" s="157"/>
      <c r="AU25" s="157"/>
      <c r="AV25" s="157"/>
      <c r="AW25" s="157"/>
      <c r="AX25" s="157"/>
      <c r="BA25" s="181"/>
      <c r="BB25" s="181"/>
      <c r="BC25" s="181" t="s">
        <v>1189</v>
      </c>
    </row>
    <row r="26" spans="4:55" ht="28.5" customHeight="1">
      <c r="D26" s="3757" t="s">
        <v>94</v>
      </c>
      <c r="E26" s="3758"/>
      <c r="F26" s="3758"/>
      <c r="G26" s="3758"/>
      <c r="H26" s="3758"/>
      <c r="I26" s="3758"/>
      <c r="J26" s="3759" t="str">
        <f>IF(★入力画面!$W$238="","□大臣 □都知事（　　）第　　　　号",★入力画面!$BL$238)</f>
        <v>□大臣 □都知事（　　）第　　　　号</v>
      </c>
      <c r="K26" s="3760"/>
      <c r="L26" s="3760"/>
      <c r="M26" s="3760"/>
      <c r="N26" s="3760"/>
      <c r="O26" s="3760"/>
      <c r="P26" s="3760"/>
      <c r="Q26" s="3760"/>
      <c r="R26" s="3760"/>
      <c r="S26" s="3760"/>
      <c r="T26" s="3760"/>
      <c r="U26" s="3760"/>
      <c r="V26" s="3760"/>
      <c r="W26" s="3760"/>
      <c r="X26" s="3761"/>
      <c r="Y26" s="3762" t="s">
        <v>71</v>
      </c>
      <c r="Z26" s="3763"/>
      <c r="AA26" s="3763"/>
      <c r="AB26" s="3763"/>
      <c r="AC26" s="3763"/>
      <c r="AD26" s="3764"/>
      <c r="AE26" s="2861" t="str">
        <f>IF(★入力画面!$U$239="","　　　年　　月　　日",★入力画面!$BL$239)</f>
        <v>　　　年　　月　　日</v>
      </c>
      <c r="AF26" s="2862"/>
      <c r="AG26" s="2862"/>
      <c r="AH26" s="2862"/>
      <c r="AI26" s="2862"/>
      <c r="AJ26" s="2862"/>
      <c r="AK26" s="2862"/>
      <c r="AL26" s="2863"/>
      <c r="AP26" s="157"/>
      <c r="AQ26" s="133"/>
      <c r="AR26" s="133"/>
      <c r="AS26" s="133"/>
      <c r="AT26" s="133"/>
      <c r="AU26" s="133"/>
      <c r="AV26" s="133"/>
      <c r="AW26" s="133"/>
      <c r="AX26" s="157"/>
      <c r="BA26" s="181"/>
      <c r="BB26" s="181"/>
      <c r="BC26" s="181" t="s">
        <v>1190</v>
      </c>
    </row>
    <row r="27" spans="4:55" ht="28.5" customHeight="1">
      <c r="D27" s="3787" t="s">
        <v>1287</v>
      </c>
      <c r="E27" s="3788"/>
      <c r="F27" s="3788"/>
      <c r="G27" s="3788"/>
      <c r="H27" s="3788"/>
      <c r="I27" s="3789"/>
      <c r="J27" s="3790" t="str">
        <f>★入力画面!$M$222</f>
        <v>□有</v>
      </c>
      <c r="K27" s="3791"/>
      <c r="L27" s="3791"/>
      <c r="M27" s="387"/>
      <c r="N27" s="3793" t="str">
        <f>IF(★入力画面!$M$222="☑有",★入力画面!$BL$222,"年　　　月　　　日")</f>
        <v>年　　　月　　　日</v>
      </c>
      <c r="O27" s="3793"/>
      <c r="P27" s="3793"/>
      <c r="Q27" s="3793"/>
      <c r="R27" s="3793"/>
      <c r="S27" s="3793"/>
      <c r="T27" s="3793"/>
      <c r="U27" s="3793"/>
      <c r="V27" s="3793"/>
      <c r="W27" s="3793"/>
      <c r="X27" s="387"/>
      <c r="Y27" s="3792" t="s">
        <v>1288</v>
      </c>
      <c r="Z27" s="3792"/>
      <c r="AA27" s="3792"/>
      <c r="AB27" s="3794" t="str">
        <f>★入力画面!$BL$224</f>
        <v>万円</v>
      </c>
      <c r="AC27" s="3794"/>
      <c r="AD27" s="3794"/>
      <c r="AE27" s="3794"/>
      <c r="AF27" s="3794"/>
      <c r="AG27" s="3795"/>
      <c r="AH27" s="3795"/>
      <c r="AI27" s="3795"/>
      <c r="AJ27" s="3784" t="str">
        <f>★入力画面!$AK$222</f>
        <v>☑無</v>
      </c>
      <c r="AK27" s="3785"/>
      <c r="AL27" s="3786"/>
      <c r="AP27" s="157"/>
      <c r="AQ27" s="133"/>
      <c r="AR27" s="133"/>
      <c r="AS27" s="133"/>
      <c r="AT27" s="133"/>
      <c r="AU27" s="133"/>
      <c r="AV27" s="133"/>
      <c r="AW27" s="133"/>
      <c r="AX27" s="157"/>
      <c r="BA27" s="181"/>
      <c r="BB27" s="181"/>
      <c r="BC27" s="181" t="s">
        <v>1191</v>
      </c>
    </row>
    <row r="28" spans="4:55" ht="18.75" customHeight="1">
      <c r="D28" s="2864" t="s">
        <v>922</v>
      </c>
      <c r="E28" s="2865"/>
      <c r="F28" s="2865"/>
      <c r="G28" s="2865"/>
      <c r="H28" s="2865"/>
      <c r="I28" s="2865"/>
      <c r="J28" s="3861">
        <f>★入力画面!$M$15</f>
        <v>0</v>
      </c>
      <c r="K28" s="2868"/>
      <c r="L28" s="2868"/>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3862"/>
      <c r="AP28" s="157"/>
      <c r="AQ28" s="157"/>
      <c r="AR28" s="157"/>
      <c r="AS28" s="157"/>
      <c r="AT28" s="157"/>
      <c r="AU28" s="157"/>
      <c r="AV28" s="157"/>
      <c r="AW28" s="157"/>
      <c r="AX28" s="157"/>
      <c r="BA28" s="181"/>
      <c r="BB28" s="181"/>
      <c r="BC28" s="181" t="s">
        <v>1192</v>
      </c>
    </row>
    <row r="29" spans="4:55" ht="22.5" customHeight="1">
      <c r="D29" s="3765" t="s">
        <v>78</v>
      </c>
      <c r="E29" s="3766"/>
      <c r="F29" s="3766"/>
      <c r="G29" s="3766"/>
      <c r="H29" s="3766"/>
      <c r="I29" s="3767"/>
      <c r="J29" s="3768">
        <f>★入力画面!$M$18</f>
        <v>0</v>
      </c>
      <c r="K29" s="3769"/>
      <c r="L29" s="3769"/>
      <c r="M29" s="3769"/>
      <c r="N29" s="3769"/>
      <c r="O29" s="3769"/>
      <c r="P29" s="3769"/>
      <c r="Q29" s="3769"/>
      <c r="R29" s="3769"/>
      <c r="S29" s="3769"/>
      <c r="T29" s="3769"/>
      <c r="U29" s="3769"/>
      <c r="V29" s="3769"/>
      <c r="W29" s="3769"/>
      <c r="X29" s="3769"/>
      <c r="Y29" s="3769"/>
      <c r="Z29" s="3769"/>
      <c r="AA29" s="3769"/>
      <c r="AB29" s="3769"/>
      <c r="AC29" s="3769"/>
      <c r="AD29" s="3769"/>
      <c r="AE29" s="3769"/>
      <c r="AF29" s="3769"/>
      <c r="AG29" s="3769"/>
      <c r="AH29" s="3769"/>
      <c r="AI29" s="3769"/>
      <c r="AJ29" s="3772"/>
      <c r="AK29" s="3772"/>
      <c r="AL29" s="3773"/>
      <c r="AP29" s="157"/>
      <c r="AQ29" s="157"/>
      <c r="AR29" s="157"/>
      <c r="AS29" s="157"/>
      <c r="AT29" s="157"/>
      <c r="AU29" s="157"/>
      <c r="AV29" s="157"/>
      <c r="AW29" s="157"/>
      <c r="AX29" s="157"/>
      <c r="BA29" s="181"/>
      <c r="BB29" s="181"/>
      <c r="BC29" s="181" t="s">
        <v>1186</v>
      </c>
    </row>
    <row r="30" spans="4:55" ht="11.25" customHeight="1">
      <c r="D30" s="3863"/>
      <c r="E30" s="3864"/>
      <c r="F30" s="3864"/>
      <c r="G30" s="3864"/>
      <c r="H30" s="3864"/>
      <c r="I30" s="3865"/>
      <c r="J30" s="2872"/>
      <c r="K30" s="2873"/>
      <c r="L30" s="2873"/>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3774"/>
      <c r="AK30" s="3774"/>
      <c r="AL30" s="3775"/>
      <c r="AP30" s="157"/>
      <c r="AQ30" s="157"/>
      <c r="AR30" s="157"/>
      <c r="AS30" s="157"/>
      <c r="AT30" s="157"/>
      <c r="AU30" s="157"/>
      <c r="AV30" s="157"/>
      <c r="AW30" s="157"/>
      <c r="AX30" s="157"/>
      <c r="BA30" s="181"/>
      <c r="BB30" s="181"/>
      <c r="BC30" s="181" t="s">
        <v>1193</v>
      </c>
    </row>
    <row r="31" spans="4:55" ht="11.25" customHeight="1">
      <c r="D31" s="2870"/>
      <c r="E31" s="2871"/>
      <c r="F31" s="2871"/>
      <c r="G31" s="2871"/>
      <c r="H31" s="2871"/>
      <c r="I31" s="3866"/>
      <c r="J31" s="3770"/>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6"/>
      <c r="AK31" s="3776"/>
      <c r="AL31" s="3777"/>
      <c r="AP31" s="157"/>
      <c r="AQ31" s="157"/>
      <c r="AR31" s="157"/>
      <c r="AS31" s="157"/>
      <c r="AT31" s="157"/>
      <c r="AU31" s="157"/>
      <c r="AV31" s="157"/>
      <c r="AW31" s="157"/>
      <c r="AX31" s="157"/>
      <c r="BA31" s="181"/>
      <c r="BB31" s="181"/>
      <c r="BC31" s="181" t="s">
        <v>1194</v>
      </c>
    </row>
    <row r="32" spans="4:55" ht="15" customHeight="1">
      <c r="D32" s="3796" t="s">
        <v>1291</v>
      </c>
      <c r="E32" s="2877"/>
      <c r="F32" s="2877"/>
      <c r="G32" s="2877"/>
      <c r="H32" s="2877"/>
      <c r="I32" s="2877"/>
      <c r="J32" s="388" t="s">
        <v>1514</v>
      </c>
      <c r="K32" s="2878" t="str">
        <f>★入力画面!$BL$24</f>
        <v/>
      </c>
      <c r="L32" s="2878"/>
      <c r="M32" s="2878"/>
      <c r="N32" s="2878"/>
      <c r="O32" s="2878"/>
      <c r="P32" s="2878"/>
      <c r="Q32" s="2878"/>
      <c r="R32" s="2879"/>
      <c r="S32" s="2879"/>
      <c r="T32" s="2879"/>
      <c r="U32" s="2879"/>
      <c r="V32" s="2879"/>
      <c r="W32" s="2879"/>
      <c r="X32" s="2879"/>
      <c r="Y32" s="2879"/>
      <c r="Z32" s="2879"/>
      <c r="AA32" s="2879"/>
      <c r="AB32" s="2879"/>
      <c r="AC32" s="2879"/>
      <c r="AD32" s="2879"/>
      <c r="AE32" s="2879"/>
      <c r="AF32" s="2879"/>
      <c r="AG32" s="2879"/>
      <c r="AH32" s="2879"/>
      <c r="AI32" s="2879"/>
      <c r="AJ32" s="2879"/>
      <c r="AK32" s="2879"/>
      <c r="AL32" s="2880"/>
      <c r="AP32" s="157"/>
      <c r="AQ32" s="157"/>
      <c r="AR32" s="157"/>
      <c r="AS32" s="157"/>
      <c r="AT32" s="157"/>
      <c r="AU32" s="157"/>
      <c r="AV32" s="157"/>
      <c r="AW32" s="157"/>
      <c r="AX32" s="157"/>
      <c r="BA32" s="181"/>
      <c r="BB32" s="181"/>
      <c r="BC32" s="181" t="s">
        <v>1195</v>
      </c>
    </row>
    <row r="33" spans="4:55" ht="30.75" customHeight="1">
      <c r="D33" s="2870"/>
      <c r="E33" s="2871"/>
      <c r="F33" s="2871"/>
      <c r="G33" s="2871"/>
      <c r="H33" s="2871"/>
      <c r="I33" s="2871"/>
      <c r="J33" s="2881" t="str">
        <f>★入力画面!$BL$29</f>
        <v/>
      </c>
      <c r="K33" s="2882"/>
      <c r="L33" s="2882"/>
      <c r="M33" s="2882"/>
      <c r="N33" s="2882"/>
      <c r="O33" s="2882"/>
      <c r="P33" s="2882"/>
      <c r="Q33" s="2882"/>
      <c r="R33" s="2882"/>
      <c r="S33" s="2882"/>
      <c r="T33" s="2882"/>
      <c r="U33" s="2882"/>
      <c r="V33" s="2882"/>
      <c r="W33" s="2882"/>
      <c r="X33" s="2882"/>
      <c r="Y33" s="2882"/>
      <c r="Z33" s="2882"/>
      <c r="AA33" s="2882"/>
      <c r="AB33" s="2882"/>
      <c r="AC33" s="2882"/>
      <c r="AD33" s="2882"/>
      <c r="AE33" s="2882"/>
      <c r="AF33" s="2882"/>
      <c r="AG33" s="2882"/>
      <c r="AH33" s="2882"/>
      <c r="AI33" s="2882"/>
      <c r="AJ33" s="2882"/>
      <c r="AK33" s="2882"/>
      <c r="AL33" s="2883"/>
      <c r="AP33" s="157"/>
      <c r="AQ33" s="157"/>
      <c r="AR33" s="157"/>
      <c r="AS33" s="157"/>
      <c r="AT33" s="157"/>
      <c r="AU33" s="157"/>
      <c r="AV33" s="157"/>
      <c r="AW33" s="157"/>
      <c r="AX33" s="157"/>
      <c r="BB33" s="181"/>
      <c r="BC33" s="181" t="s">
        <v>1180</v>
      </c>
    </row>
    <row r="34" spans="4:55" ht="26.25" customHeight="1">
      <c r="D34" s="2853" t="s">
        <v>85</v>
      </c>
      <c r="E34" s="2854"/>
      <c r="F34" s="2854"/>
      <c r="G34" s="2854"/>
      <c r="H34" s="2854"/>
      <c r="I34" s="2892"/>
      <c r="J34" s="2893" t="str">
        <f>★入力画面!$BL$34</f>
        <v/>
      </c>
      <c r="K34" s="2893"/>
      <c r="L34" s="2893"/>
      <c r="M34" s="2893"/>
      <c r="N34" s="2893"/>
      <c r="O34" s="2893"/>
      <c r="P34" s="2893"/>
      <c r="Q34" s="2893"/>
      <c r="R34" s="2893"/>
      <c r="S34" s="2893"/>
      <c r="T34" s="2893"/>
      <c r="U34" s="2893"/>
      <c r="V34" s="3797" t="s">
        <v>1240</v>
      </c>
      <c r="W34" s="2877"/>
      <c r="X34" s="2877"/>
      <c r="Y34" s="2877"/>
      <c r="Z34" s="2877"/>
      <c r="AA34" s="2877"/>
      <c r="AB34" s="2896" t="str">
        <f>★入力画面!$BL$36</f>
        <v/>
      </c>
      <c r="AC34" s="2897"/>
      <c r="AD34" s="2897"/>
      <c r="AE34" s="2897"/>
      <c r="AF34" s="2897"/>
      <c r="AG34" s="2897"/>
      <c r="AH34" s="2897"/>
      <c r="AI34" s="2897"/>
      <c r="AJ34" s="2897"/>
      <c r="AK34" s="2897"/>
      <c r="AL34" s="2898"/>
      <c r="AP34" s="157"/>
      <c r="AQ34" s="157"/>
      <c r="AR34" s="157"/>
      <c r="AS34" s="157"/>
      <c r="AT34" s="157"/>
      <c r="AU34" s="157"/>
      <c r="AV34" s="157"/>
      <c r="AW34" s="157"/>
      <c r="AX34" s="157"/>
    </row>
    <row r="35" spans="4:55" ht="18.75" customHeight="1">
      <c r="D35" s="2864" t="s">
        <v>922</v>
      </c>
      <c r="E35" s="2865"/>
      <c r="F35" s="2865"/>
      <c r="G35" s="2865"/>
      <c r="H35" s="2865"/>
      <c r="I35" s="2865"/>
      <c r="J35" s="2866">
        <f>★入力画面!$M$52</f>
        <v>0</v>
      </c>
      <c r="K35" s="2867"/>
      <c r="L35" s="2867"/>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9"/>
      <c r="AP35" s="157"/>
      <c r="AQ35" s="157"/>
      <c r="AR35" s="157"/>
      <c r="AS35" s="157"/>
      <c r="AT35" s="157"/>
      <c r="AU35" s="157"/>
      <c r="AV35" s="157"/>
      <c r="AW35" s="157"/>
      <c r="AX35" s="157"/>
    </row>
    <row r="36" spans="4:55" ht="22.5" customHeight="1">
      <c r="D36" s="3765" t="s">
        <v>1295</v>
      </c>
      <c r="E36" s="3766"/>
      <c r="F36" s="3766"/>
      <c r="G36" s="3766"/>
      <c r="H36" s="3766"/>
      <c r="I36" s="3767"/>
      <c r="J36" s="3768">
        <f>★入力画面!$M$54</f>
        <v>0</v>
      </c>
      <c r="K36" s="3769"/>
      <c r="L36" s="3769"/>
      <c r="M36" s="3769"/>
      <c r="N36" s="3769"/>
      <c r="O36" s="3769"/>
      <c r="P36" s="3769"/>
      <c r="Q36" s="3769"/>
      <c r="R36" s="3769"/>
      <c r="S36" s="3769"/>
      <c r="T36" s="3769"/>
      <c r="U36" s="3769"/>
      <c r="V36" s="3769"/>
      <c r="W36" s="3769"/>
      <c r="X36" s="3769"/>
      <c r="Y36" s="3769"/>
      <c r="Z36" s="3769"/>
      <c r="AA36" s="3769"/>
      <c r="AB36" s="3769"/>
      <c r="AC36" s="3769"/>
      <c r="AD36" s="3769"/>
      <c r="AE36" s="3769"/>
      <c r="AF36" s="3769"/>
      <c r="AG36" s="3769"/>
      <c r="AH36" s="3769"/>
      <c r="AI36" s="3769"/>
      <c r="AJ36" s="3769"/>
      <c r="AK36" s="3769"/>
      <c r="AL36" s="3816"/>
      <c r="AP36" s="157"/>
      <c r="AQ36" s="157"/>
      <c r="AR36" s="157"/>
      <c r="AS36" s="157"/>
      <c r="AT36" s="157"/>
      <c r="AU36" s="157"/>
      <c r="AV36" s="157"/>
      <c r="AW36" s="157"/>
      <c r="AX36" s="157"/>
    </row>
    <row r="37" spans="4:55" ht="11.25" customHeight="1">
      <c r="D37" s="3863"/>
      <c r="E37" s="3864"/>
      <c r="F37" s="3864"/>
      <c r="G37" s="3864"/>
      <c r="H37" s="3864"/>
      <c r="I37" s="3865"/>
      <c r="J37" s="2872"/>
      <c r="K37" s="2873"/>
      <c r="L37" s="2873"/>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3817"/>
      <c r="AP37" s="157"/>
      <c r="AQ37" s="157"/>
      <c r="AR37" s="157"/>
      <c r="AS37" s="157"/>
      <c r="AT37" s="157"/>
      <c r="AU37" s="157"/>
      <c r="AV37" s="157"/>
      <c r="AW37" s="157"/>
      <c r="AX37" s="157"/>
    </row>
    <row r="38" spans="4:55" ht="11.25" customHeight="1">
      <c r="D38" s="2870"/>
      <c r="E38" s="2871"/>
      <c r="F38" s="2871"/>
      <c r="G38" s="2871"/>
      <c r="H38" s="2871"/>
      <c r="I38" s="3866"/>
      <c r="J38" s="3770"/>
      <c r="K38" s="3771"/>
      <c r="L38" s="3771"/>
      <c r="M38" s="3771"/>
      <c r="N38" s="3771"/>
      <c r="O38" s="3771"/>
      <c r="P38" s="3771"/>
      <c r="Q38" s="3771"/>
      <c r="R38" s="3771"/>
      <c r="S38" s="3771"/>
      <c r="T38" s="3771"/>
      <c r="U38" s="3771"/>
      <c r="V38" s="3771"/>
      <c r="W38" s="3771"/>
      <c r="X38" s="3771"/>
      <c r="Y38" s="3771"/>
      <c r="Z38" s="3771"/>
      <c r="AA38" s="3771"/>
      <c r="AB38" s="3771"/>
      <c r="AC38" s="3771"/>
      <c r="AD38" s="3771"/>
      <c r="AE38" s="3771"/>
      <c r="AF38" s="3771"/>
      <c r="AG38" s="3771"/>
      <c r="AH38" s="3771"/>
      <c r="AI38" s="3771"/>
      <c r="AJ38" s="3771"/>
      <c r="AK38" s="3771"/>
      <c r="AL38" s="3818"/>
      <c r="AP38" s="157"/>
      <c r="AQ38" s="157"/>
      <c r="AR38" s="157"/>
      <c r="AS38" s="157"/>
      <c r="AT38" s="157"/>
      <c r="AU38" s="157"/>
      <c r="AV38" s="157"/>
      <c r="AW38" s="157"/>
      <c r="AX38" s="157"/>
    </row>
    <row r="39" spans="4:55" ht="15" customHeight="1">
      <c r="D39" s="3822" t="s">
        <v>245</v>
      </c>
      <c r="E39" s="2895"/>
      <c r="F39" s="2895"/>
      <c r="G39" s="2895"/>
      <c r="H39" s="2895"/>
      <c r="I39" s="2895"/>
      <c r="J39" s="388" t="s">
        <v>1514</v>
      </c>
      <c r="K39" s="3823" t="str">
        <f>★入力画面!$BL$58</f>
        <v/>
      </c>
      <c r="L39" s="3823"/>
      <c r="M39" s="3823"/>
      <c r="N39" s="3823"/>
      <c r="O39" s="3823"/>
      <c r="P39" s="3823"/>
      <c r="Q39" s="3823"/>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80"/>
      <c r="AP39" s="157"/>
      <c r="AQ39" s="157"/>
      <c r="AR39" s="157"/>
      <c r="AS39" s="157"/>
      <c r="AT39" s="157"/>
      <c r="AU39" s="157"/>
      <c r="AV39" s="157"/>
      <c r="AW39" s="157"/>
      <c r="AX39" s="157"/>
    </row>
    <row r="40" spans="4:55" ht="22.5" customHeight="1">
      <c r="D40" s="2903"/>
      <c r="E40" s="2904"/>
      <c r="F40" s="2904"/>
      <c r="G40" s="2904"/>
      <c r="H40" s="2904"/>
      <c r="I40" s="2904"/>
      <c r="J40" s="3824">
        <f>★入力画面!$M$60</f>
        <v>0</v>
      </c>
      <c r="K40" s="3825"/>
      <c r="L40" s="3825"/>
      <c r="M40" s="3825"/>
      <c r="N40" s="3825"/>
      <c r="O40" s="3825"/>
      <c r="P40" s="3825"/>
      <c r="Q40" s="3825"/>
      <c r="R40" s="3825"/>
      <c r="S40" s="3825"/>
      <c r="T40" s="3825"/>
      <c r="U40" s="3825"/>
      <c r="V40" s="3825"/>
      <c r="W40" s="3825"/>
      <c r="X40" s="3825"/>
      <c r="Y40" s="3825"/>
      <c r="Z40" s="3825"/>
      <c r="AA40" s="3825"/>
      <c r="AB40" s="3825"/>
      <c r="AC40" s="3825"/>
      <c r="AD40" s="3825"/>
      <c r="AE40" s="3825"/>
      <c r="AF40" s="3825"/>
      <c r="AG40" s="3825"/>
      <c r="AH40" s="3825"/>
      <c r="AI40" s="3825"/>
      <c r="AJ40" s="3825"/>
      <c r="AK40" s="3825"/>
      <c r="AL40" s="3826"/>
      <c r="AP40" s="157"/>
      <c r="AQ40" s="157"/>
      <c r="AR40" s="157"/>
      <c r="AS40" s="157"/>
      <c r="AT40" s="157"/>
      <c r="AU40" s="157"/>
      <c r="AV40" s="157"/>
      <c r="AW40" s="157"/>
      <c r="AX40" s="157"/>
    </row>
    <row r="41" spans="4:55" ht="28.5" customHeight="1" thickBot="1">
      <c r="D41" s="3827" t="s">
        <v>1297</v>
      </c>
      <c r="E41" s="3828"/>
      <c r="F41" s="3828"/>
      <c r="G41" s="3828"/>
      <c r="H41" s="3828"/>
      <c r="I41" s="3828"/>
      <c r="J41" s="3829" t="str">
        <f>IF(★入力画面!$M$56="選択▼","　　年　　 月 　　日",★入力画面!$BL$56)</f>
        <v>　　年　　 月 　　日</v>
      </c>
      <c r="K41" s="3830"/>
      <c r="L41" s="3830"/>
      <c r="M41" s="3830"/>
      <c r="N41" s="3830"/>
      <c r="O41" s="3830"/>
      <c r="P41" s="3830"/>
      <c r="Q41" s="3830"/>
      <c r="R41" s="3830"/>
      <c r="S41" s="3830"/>
      <c r="T41" s="3830"/>
      <c r="U41" s="3830"/>
      <c r="V41" s="3830"/>
      <c r="W41" s="3830"/>
      <c r="X41" s="3830"/>
      <c r="Y41" s="3867" t="str">
        <f>IF(★入力画面!$M$63="選択　▼","（□男　□女）",★入力画面!$M$63)</f>
        <v>（□男　□女）</v>
      </c>
      <c r="Z41" s="3867"/>
      <c r="AA41" s="3867"/>
      <c r="AB41" s="3867"/>
      <c r="AC41" s="3867"/>
      <c r="AD41" s="3867"/>
      <c r="AE41" s="3867"/>
      <c r="AF41" s="3867"/>
      <c r="AG41" s="3867"/>
      <c r="AH41" s="3867"/>
      <c r="AI41" s="3867"/>
      <c r="AJ41" s="3867"/>
      <c r="AK41" s="3867"/>
      <c r="AL41" s="3868"/>
      <c r="AP41" s="157"/>
      <c r="AQ41" s="157"/>
      <c r="AR41" s="157"/>
      <c r="AS41" s="157"/>
      <c r="AT41" s="157"/>
      <c r="AU41" s="157"/>
      <c r="AV41" s="157"/>
      <c r="AW41" s="157"/>
      <c r="AX41" s="157"/>
    </row>
    <row r="42" spans="4:55" ht="15" customHeight="1">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P42" s="157"/>
      <c r="AQ42" s="157"/>
      <c r="AR42" s="157"/>
      <c r="AS42" s="157"/>
      <c r="AT42" s="157"/>
      <c r="AU42" s="157"/>
      <c r="AV42" s="157"/>
      <c r="AW42" s="157"/>
      <c r="AX42" s="157"/>
    </row>
    <row r="43" spans="4:55" ht="22.5" customHeight="1">
      <c r="Q43" s="3834" t="s">
        <v>2367</v>
      </c>
      <c r="R43" s="3834"/>
      <c r="S43" s="3834"/>
      <c r="T43" s="3834"/>
      <c r="U43" s="3834"/>
      <c r="V43" s="3834"/>
      <c r="W43" s="3834"/>
      <c r="X43" s="3834"/>
      <c r="Y43" s="2911" t="s">
        <v>1125</v>
      </c>
      <c r="Z43" s="2911"/>
      <c r="AA43" s="2911"/>
      <c r="AB43" s="2911"/>
      <c r="AC43" s="2911"/>
      <c r="AD43" s="2911" t="s">
        <v>1126</v>
      </c>
      <c r="AE43" s="2911"/>
      <c r="AF43" s="2911"/>
      <c r="AG43" s="2911" t="s">
        <v>1127</v>
      </c>
      <c r="AH43" s="2911"/>
      <c r="AI43" s="2911"/>
      <c r="AJ43" s="2821"/>
      <c r="AK43" s="2821"/>
      <c r="AL43" s="2821"/>
      <c r="AP43" s="157"/>
      <c r="AQ43" s="157"/>
      <c r="AR43" s="157"/>
      <c r="AS43" s="157"/>
      <c r="AT43" s="157"/>
      <c r="AU43" s="157"/>
      <c r="AV43" s="157"/>
      <c r="AW43" s="157"/>
      <c r="AX43" s="157"/>
    </row>
    <row r="44" spans="4:55" ht="7.5" customHeight="1">
      <c r="D44" s="2821"/>
      <c r="E44" s="2821"/>
      <c r="F44" s="2821"/>
      <c r="G44" s="2821"/>
      <c r="H44" s="2821"/>
      <c r="I44" s="2821"/>
      <c r="J44" s="2821"/>
      <c r="K44" s="2821"/>
      <c r="L44" s="2821"/>
      <c r="M44" s="2821"/>
      <c r="N44" s="2821"/>
      <c r="O44" s="2821"/>
      <c r="P44" s="2821"/>
      <c r="Q44" s="2821"/>
      <c r="R44" s="2821"/>
      <c r="S44" s="2821"/>
      <c r="T44" s="2821"/>
      <c r="U44" s="2821"/>
      <c r="V44" s="2821"/>
      <c r="W44" s="2821"/>
      <c r="X44" s="2821"/>
      <c r="Y44" s="2821"/>
      <c r="Z44" s="2821"/>
      <c r="AA44" s="2821"/>
      <c r="AB44" s="2821"/>
      <c r="AC44" s="2821"/>
      <c r="AD44" s="2821"/>
      <c r="AE44" s="2821"/>
      <c r="AF44" s="2821"/>
      <c r="AG44" s="2821"/>
      <c r="AH44" s="2821"/>
      <c r="AI44" s="2821"/>
      <c r="AJ44" s="2821"/>
      <c r="AK44" s="2821"/>
      <c r="AL44" s="2821"/>
      <c r="AP44" s="157"/>
      <c r="AQ44" s="157"/>
      <c r="AR44" s="157"/>
      <c r="AS44" s="157"/>
      <c r="AT44" s="157"/>
      <c r="AU44" s="157"/>
      <c r="AV44" s="157"/>
      <c r="AW44" s="157"/>
      <c r="AX44" s="157"/>
    </row>
    <row r="45" spans="4:55" ht="22.5" customHeight="1">
      <c r="Q45" s="3834" t="s">
        <v>2368</v>
      </c>
      <c r="R45" s="3834"/>
      <c r="S45" s="3834"/>
      <c r="T45" s="3834"/>
      <c r="U45" s="3834"/>
      <c r="V45" s="3834"/>
      <c r="W45" s="3834"/>
      <c r="X45" s="3834"/>
      <c r="Y45" s="3835"/>
      <c r="Z45" s="3835"/>
      <c r="AA45" s="3835"/>
      <c r="AB45" s="3835"/>
      <c r="AC45" s="3835"/>
      <c r="AD45" s="3835"/>
      <c r="AE45" s="3835"/>
      <c r="AF45" s="3835"/>
      <c r="AG45" s="3835"/>
      <c r="AH45" s="3835"/>
      <c r="AI45" s="3835"/>
      <c r="AJ45" s="3835"/>
      <c r="AK45" s="3835"/>
      <c r="AL45" s="3835"/>
      <c r="AP45" s="157"/>
      <c r="AQ45" s="157"/>
      <c r="AR45" s="157"/>
      <c r="AS45" s="157"/>
      <c r="AT45" s="157"/>
      <c r="AU45" s="157"/>
      <c r="AV45" s="157"/>
      <c r="AW45" s="157"/>
      <c r="AX45" s="157"/>
    </row>
    <row r="46" spans="4:55" ht="7.5" customHeight="1">
      <c r="D46" s="2821"/>
      <c r="E46" s="2821"/>
      <c r="F46" s="2821"/>
      <c r="G46" s="2821"/>
      <c r="H46" s="2821"/>
      <c r="I46" s="2821"/>
      <c r="J46" s="2821"/>
      <c r="K46" s="2821"/>
      <c r="L46" s="2821"/>
      <c r="M46" s="2821"/>
      <c r="N46" s="2821"/>
      <c r="O46" s="2821"/>
      <c r="P46" s="2821"/>
      <c r="Q46" s="2821"/>
      <c r="R46" s="2821"/>
      <c r="S46" s="2821"/>
      <c r="T46" s="2821"/>
      <c r="U46" s="2821"/>
      <c r="V46" s="2821"/>
      <c r="W46" s="2821"/>
      <c r="X46" s="2821"/>
      <c r="Y46" s="2821"/>
      <c r="Z46" s="2821"/>
      <c r="AA46" s="2821"/>
      <c r="AB46" s="2821"/>
      <c r="AC46" s="2821"/>
      <c r="AD46" s="2821"/>
      <c r="AE46" s="2821"/>
      <c r="AF46" s="2821"/>
      <c r="AG46" s="2821"/>
      <c r="AH46" s="2821"/>
      <c r="AI46" s="2821"/>
      <c r="AJ46" s="2821"/>
      <c r="AK46" s="2821"/>
      <c r="AL46" s="2821"/>
      <c r="AP46" s="157"/>
      <c r="AQ46" s="157"/>
      <c r="AR46" s="157"/>
      <c r="AS46" s="157"/>
      <c r="AT46" s="157"/>
      <c r="AU46" s="157"/>
      <c r="AV46" s="157"/>
      <c r="AW46" s="157"/>
      <c r="AX46" s="157"/>
    </row>
    <row r="47" spans="4:55" ht="22.5" customHeight="1">
      <c r="D47" s="3836" t="s">
        <v>1298</v>
      </c>
      <c r="E47" s="3836"/>
      <c r="Q47" s="3834" t="s">
        <v>2369</v>
      </c>
      <c r="R47" s="3834"/>
      <c r="S47" s="3834"/>
      <c r="T47" s="3834"/>
      <c r="U47" s="3834"/>
      <c r="V47" s="3834"/>
      <c r="W47" s="3834"/>
      <c r="X47" s="3834"/>
      <c r="Y47" s="3837"/>
      <c r="Z47" s="3837"/>
      <c r="AA47" s="3837"/>
      <c r="AB47" s="3837"/>
      <c r="AC47" s="3837"/>
      <c r="AD47" s="3837"/>
      <c r="AE47" s="3837"/>
      <c r="AF47" s="3837"/>
      <c r="AG47" s="3837"/>
      <c r="AH47" s="3837"/>
      <c r="AI47" s="3837"/>
      <c r="AJ47" s="3838"/>
      <c r="AK47" s="3838"/>
      <c r="AP47" s="157"/>
      <c r="AQ47" s="157"/>
      <c r="AR47" s="157"/>
      <c r="AS47" s="157"/>
      <c r="AT47" s="157"/>
      <c r="AU47" s="157"/>
      <c r="AV47" s="157"/>
      <c r="AW47" s="157"/>
      <c r="AX47" s="157"/>
    </row>
    <row r="48" spans="4:55" ht="20.25" customHeight="1">
      <c r="D48" s="2821"/>
      <c r="E48" s="2821"/>
      <c r="F48" s="2821"/>
      <c r="G48" s="2821"/>
      <c r="H48" s="2821"/>
      <c r="I48" s="2821"/>
      <c r="J48" s="2821"/>
      <c r="K48" s="2821"/>
      <c r="L48" s="2821"/>
      <c r="M48" s="2821"/>
      <c r="N48" s="2821"/>
      <c r="O48" s="2821"/>
      <c r="P48" s="2821"/>
      <c r="Q48" s="2821"/>
      <c r="R48" s="2821"/>
      <c r="S48" s="2821"/>
      <c r="T48" s="2821"/>
      <c r="U48" s="2821"/>
      <c r="V48" s="2821"/>
      <c r="W48" s="2821"/>
      <c r="X48" s="2821"/>
      <c r="Y48" s="2821"/>
      <c r="Z48" s="2821"/>
      <c r="AA48" s="2821"/>
      <c r="AB48" s="2821"/>
      <c r="AC48" s="2821"/>
      <c r="AD48" s="2821"/>
      <c r="AE48" s="2821"/>
      <c r="AF48" s="2821"/>
      <c r="AG48" s="2821"/>
      <c r="AH48" s="2821"/>
      <c r="AI48" s="2821"/>
      <c r="AJ48" s="2821"/>
      <c r="AK48" s="2821"/>
      <c r="AL48" s="2821"/>
      <c r="AP48" s="157"/>
      <c r="AQ48" s="157"/>
      <c r="AR48" s="157"/>
      <c r="AS48" s="157"/>
      <c r="AT48" s="157"/>
      <c r="AU48" s="157"/>
      <c r="AV48" s="157"/>
      <c r="AW48" s="157"/>
      <c r="AX48" s="157"/>
    </row>
    <row r="49" s="133" customFormat="1" ht="15" customHeight="1"/>
    <row r="50" ht="14.25" hidden="1" customHeight="1"/>
  </sheetData>
  <sheetProtection algorithmName="SHA-512" hashValue="/hj3+sTVF72cJsjnU5gBxfgHEeIcQW16eVWPZV20YLsOKW7D3RwjHKUmPpNoom+QqJVUIaD1pLo+Td9NWSlbqg==" saltValue="ayPr+5taTO4laE2i5JWc6w==" spinCount="100000" sheet="1" objects="1" scenarios="1" selectLockedCells="1"/>
  <mergeCells count="78">
    <mergeCell ref="D48:AL48"/>
    <mergeCell ref="D44:AL44"/>
    <mergeCell ref="Y45:AL45"/>
    <mergeCell ref="D46:AL46"/>
    <mergeCell ref="D47:E47"/>
    <mergeCell ref="Y47:AI47"/>
    <mergeCell ref="AJ47:AK47"/>
    <mergeCell ref="Q45:X45"/>
    <mergeCell ref="Q47:X47"/>
    <mergeCell ref="D41:I41"/>
    <mergeCell ref="J41:X41"/>
    <mergeCell ref="Y41:AL41"/>
    <mergeCell ref="Y43:AC43"/>
    <mergeCell ref="AD43:AF43"/>
    <mergeCell ref="AG43:AI43"/>
    <mergeCell ref="AJ43:AL43"/>
    <mergeCell ref="Q43:X43"/>
    <mergeCell ref="D35:I35"/>
    <mergeCell ref="J35:AL35"/>
    <mergeCell ref="D36:I38"/>
    <mergeCell ref="J36:AL38"/>
    <mergeCell ref="D39:I40"/>
    <mergeCell ref="K39:Q39"/>
    <mergeCell ref="R39:AL39"/>
    <mergeCell ref="J40:AL40"/>
    <mergeCell ref="D32:I33"/>
    <mergeCell ref="K32:Q32"/>
    <mergeCell ref="R32:AL32"/>
    <mergeCell ref="J33:AL33"/>
    <mergeCell ref="D34:I34"/>
    <mergeCell ref="J34:U34"/>
    <mergeCell ref="V34:AA34"/>
    <mergeCell ref="AB34:AL34"/>
    <mergeCell ref="AG27:AI27"/>
    <mergeCell ref="AJ27:AL27"/>
    <mergeCell ref="D28:I28"/>
    <mergeCell ref="J28:AL28"/>
    <mergeCell ref="D29:I31"/>
    <mergeCell ref="J29:AI31"/>
    <mergeCell ref="AJ29:AL31"/>
    <mergeCell ref="D27:I27"/>
    <mergeCell ref="J27:L27"/>
    <mergeCell ref="N27:W27"/>
    <mergeCell ref="Y27:AA27"/>
    <mergeCell ref="AB27:AF27"/>
    <mergeCell ref="D25:I25"/>
    <mergeCell ref="J25:X25"/>
    <mergeCell ref="Y25:AD25"/>
    <mergeCell ref="AE25:AL25"/>
    <mergeCell ref="D26:I26"/>
    <mergeCell ref="J26:X26"/>
    <mergeCell ref="Y26:AD26"/>
    <mergeCell ref="AE26:AL26"/>
    <mergeCell ref="AQ22:AQ23"/>
    <mergeCell ref="AR22:AW23"/>
    <mergeCell ref="E22:AL22"/>
    <mergeCell ref="D9:AL9"/>
    <mergeCell ref="D10:D14"/>
    <mergeCell ref="E10:AK10"/>
    <mergeCell ref="AL10:AL14"/>
    <mergeCell ref="E11:AK14"/>
    <mergeCell ref="D15:AL15"/>
    <mergeCell ref="D16:AL17"/>
    <mergeCell ref="D18:AL18"/>
    <mergeCell ref="E19:AL19"/>
    <mergeCell ref="E20:AL20"/>
    <mergeCell ref="E21:AL21"/>
    <mergeCell ref="D23:E23"/>
    <mergeCell ref="F23:AL23"/>
    <mergeCell ref="D1:AL1"/>
    <mergeCell ref="D2:L2"/>
    <mergeCell ref="M2:AL2"/>
    <mergeCell ref="D3:AL4"/>
    <mergeCell ref="D8:AL8"/>
    <mergeCell ref="D5:O6"/>
    <mergeCell ref="P5:Z6"/>
    <mergeCell ref="AA5:AL6"/>
    <mergeCell ref="D7:AL7"/>
  </mergeCells>
  <phoneticPr fontId="15"/>
  <dataValidations count="3">
    <dataValidation imeMode="hiragana" allowBlank="1" showInputMessage="1" sqref="BA1 BB1:BC33 BA3:BA32" xr:uid="{00000000-0002-0000-1C00-000003000000}"/>
    <dataValidation type="list" allowBlank="1" showInputMessage="1" showErrorMessage="1" sqref="D23:E23" xr:uid="{00000000-0002-0000-1C00-000004000000}">
      <formula1>$AZ$2:$AZ$3</formula1>
    </dataValidation>
    <dataValidation imeMode="hiragana" allowBlank="1" showInputMessage="1" showErrorMessage="1" sqref="A49:AO1048576 A1 AM1 J28:J29 AQ22:AR22 P5 AA5 D5 D1 AL10 AJ29 V34 BB39:BC1048576 J39:J41 BD1:XFD17 BB34:BC36 AB34 BA33:BA35 BA38:BA1048576 D7:D10 BD24:BJ1048576 AP1:AZ17 AE25:AE26 J26 D24:D29 D39 D32 D34:D36 J32:J36 D20 D15:D16 E10:E11 CL18:XFD23 AQ18:AW21 AP18:AP1048576 AX18:AY23 Y25:Y26 AQ28:AW1048576 AQ24:AW25 BX24:XFD1048576 BK26:BW1048576 AX24:AZ1048576 D41:D47 Q43 F47 AJ47 AL47 Q47 Q45" xr:uid="{00000000-0002-0000-1C00-000005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FF0000"/>
    <pageSetUpPr fitToPage="1"/>
  </sheetPr>
  <dimension ref="A1:AX63"/>
  <sheetViews>
    <sheetView showGridLines="0" showRowColHeaders="0" zoomScaleNormal="100" workbookViewId="0">
      <selection activeCell="X55" sqref="X55:AJ55"/>
    </sheetView>
  </sheetViews>
  <sheetFormatPr defaultColWidth="9" defaultRowHeight="15" customHeight="1" zeroHeight="1"/>
  <cols>
    <col min="1" max="1" width="2.75" style="134" customWidth="1"/>
    <col min="2" max="40" width="2.5" style="134" customWidth="1"/>
    <col min="41" max="41" width="2.75" style="134" customWidth="1"/>
    <col min="42" max="50" width="2.5" style="134" customWidth="1"/>
    <col min="51" max="16384" width="9" style="134"/>
  </cols>
  <sheetData>
    <row r="1" spans="1:50" ht="15" customHeight="1">
      <c r="A1" s="2821"/>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157"/>
      <c r="AQ1" s="157"/>
      <c r="AR1" s="157"/>
      <c r="AS1" s="157"/>
      <c r="AT1" s="157"/>
      <c r="AU1" s="157"/>
      <c r="AV1" s="157"/>
      <c r="AW1" s="157"/>
      <c r="AX1" s="157"/>
    </row>
    <row r="2" spans="1:50" ht="15" customHeight="1">
      <c r="A2" s="2821"/>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157"/>
      <c r="AQ2" s="157"/>
      <c r="AR2" s="157"/>
      <c r="AS2" s="157"/>
      <c r="AT2" s="157"/>
      <c r="AU2" s="157"/>
      <c r="AV2" s="157"/>
      <c r="AW2" s="157"/>
      <c r="AX2" s="157"/>
    </row>
    <row r="3" spans="1:50" ht="15" customHeight="1">
      <c r="A3" s="2821"/>
      <c r="B3" s="2821"/>
      <c r="C3" s="2821"/>
      <c r="D3" s="2821"/>
      <c r="E3" s="2821"/>
      <c r="F3" s="2821"/>
      <c r="G3" s="2821"/>
      <c r="H3" s="2821"/>
      <c r="I3" s="2821"/>
      <c r="J3" s="2821"/>
      <c r="K3" s="2821"/>
      <c r="L3" s="2821"/>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21"/>
      <c r="AO3" s="2821"/>
      <c r="AP3" s="157"/>
      <c r="AQ3" s="157"/>
      <c r="AR3" s="157"/>
      <c r="AS3" s="157"/>
      <c r="AT3" s="157"/>
      <c r="AU3" s="157"/>
      <c r="AV3" s="157"/>
      <c r="AW3" s="157"/>
      <c r="AX3" s="157"/>
    </row>
    <row r="4" spans="1:50" ht="15" customHeight="1">
      <c r="A4" s="2821"/>
      <c r="B4" s="2821"/>
      <c r="C4" s="2821"/>
      <c r="D4" s="2821"/>
      <c r="E4" s="2821"/>
      <c r="F4" s="2821"/>
      <c r="G4" s="2821"/>
      <c r="H4" s="2821"/>
      <c r="I4" s="2821"/>
      <c r="J4" s="2821"/>
      <c r="K4" s="2821"/>
      <c r="L4" s="2821"/>
      <c r="M4" s="2821"/>
      <c r="N4" s="2821"/>
      <c r="O4" s="2821"/>
      <c r="P4" s="2821"/>
      <c r="Q4" s="2821"/>
      <c r="R4" s="2821"/>
      <c r="S4" s="2821"/>
      <c r="T4" s="2821"/>
      <c r="U4" s="2821"/>
      <c r="V4" s="2821"/>
      <c r="W4" s="2821"/>
      <c r="X4" s="2821"/>
      <c r="Y4" s="2821"/>
      <c r="Z4" s="2821"/>
      <c r="AA4" s="2821"/>
      <c r="AB4" s="2821"/>
      <c r="AC4" s="2821"/>
      <c r="AD4" s="2821"/>
      <c r="AE4" s="2821"/>
      <c r="AF4" s="2821"/>
      <c r="AG4" s="2821"/>
      <c r="AH4" s="2821"/>
      <c r="AI4" s="2821"/>
      <c r="AJ4" s="2821"/>
      <c r="AK4" s="2821"/>
      <c r="AL4" s="2821"/>
      <c r="AM4" s="2821"/>
      <c r="AN4" s="2821"/>
      <c r="AO4" s="2821"/>
      <c r="AP4" s="157"/>
      <c r="AQ4" s="157"/>
      <c r="AR4" s="157"/>
      <c r="AS4" s="157"/>
      <c r="AT4" s="157"/>
      <c r="AU4" s="157"/>
      <c r="AV4" s="157"/>
      <c r="AW4" s="157"/>
      <c r="AX4" s="157"/>
    </row>
    <row r="5" spans="1:50" ht="15" customHeight="1">
      <c r="A5" s="2821"/>
      <c r="B5" s="2821"/>
      <c r="C5" s="2821"/>
      <c r="D5" s="2821"/>
      <c r="E5" s="2821"/>
      <c r="F5" s="2821"/>
      <c r="G5" s="2821"/>
      <c r="H5" s="2821"/>
      <c r="I5" s="2821"/>
      <c r="J5" s="2821"/>
      <c r="K5" s="2821"/>
      <c r="L5" s="2821"/>
      <c r="M5" s="2821"/>
      <c r="N5" s="2821"/>
      <c r="O5" s="2821"/>
      <c r="P5" s="2821"/>
      <c r="Q5" s="2821"/>
      <c r="R5" s="2821"/>
      <c r="S5" s="2821"/>
      <c r="T5" s="2821"/>
      <c r="U5" s="2821"/>
      <c r="V5" s="2821"/>
      <c r="W5" s="2821"/>
      <c r="X5" s="2821"/>
      <c r="Y5" s="2821"/>
      <c r="Z5" s="2821"/>
      <c r="AA5" s="2821"/>
      <c r="AB5" s="2821"/>
      <c r="AC5" s="2821"/>
      <c r="AD5" s="2821"/>
      <c r="AE5" s="2821"/>
      <c r="AF5" s="2821"/>
      <c r="AG5" s="2821"/>
      <c r="AH5" s="2821"/>
      <c r="AI5" s="2821"/>
      <c r="AJ5" s="2821"/>
      <c r="AK5" s="2821"/>
      <c r="AL5" s="2821"/>
      <c r="AM5" s="2821"/>
      <c r="AN5" s="2821"/>
      <c r="AO5" s="2821"/>
      <c r="AP5" s="157"/>
      <c r="AQ5" s="157"/>
      <c r="AR5" s="157"/>
      <c r="AS5" s="157"/>
      <c r="AT5" s="157"/>
      <c r="AU5" s="157"/>
      <c r="AV5" s="157"/>
      <c r="AW5" s="157"/>
      <c r="AX5" s="157"/>
    </row>
    <row r="6" spans="1:50" ht="15" customHeight="1">
      <c r="A6" s="2821"/>
      <c r="B6" s="2821"/>
      <c r="C6" s="2821"/>
      <c r="D6" s="2821"/>
      <c r="E6" s="2821"/>
      <c r="F6" s="3869" t="s">
        <v>1299</v>
      </c>
      <c r="G6" s="3869"/>
      <c r="H6" s="3869"/>
      <c r="I6" s="3869"/>
      <c r="J6" s="3869"/>
      <c r="K6" s="3869"/>
      <c r="L6" s="3869"/>
      <c r="M6" s="3869"/>
      <c r="N6" s="3869"/>
      <c r="O6" s="3869"/>
      <c r="P6" s="3869"/>
      <c r="Q6" s="3869"/>
      <c r="R6" s="3869"/>
      <c r="S6" s="3869"/>
      <c r="T6" s="3869"/>
      <c r="U6" s="3869"/>
      <c r="V6" s="3869"/>
      <c r="W6" s="3869"/>
      <c r="X6" s="3869"/>
      <c r="Y6" s="3869"/>
      <c r="Z6" s="3869"/>
      <c r="AA6" s="3869"/>
      <c r="AB6" s="3869"/>
      <c r="AC6" s="3869"/>
      <c r="AD6" s="3869"/>
      <c r="AE6" s="3869"/>
      <c r="AF6" s="3869"/>
      <c r="AG6" s="3869"/>
      <c r="AH6" s="3869"/>
      <c r="AI6" s="3869"/>
      <c r="AJ6" s="3869"/>
      <c r="AK6" s="2821"/>
      <c r="AL6" s="2821"/>
      <c r="AM6" s="2821"/>
      <c r="AN6" s="2821"/>
      <c r="AO6" s="2821"/>
      <c r="AP6" s="157"/>
      <c r="AQ6" s="157"/>
      <c r="AR6" s="157"/>
      <c r="AS6" s="157"/>
      <c r="AT6" s="157"/>
      <c r="AU6" s="157"/>
      <c r="AV6" s="157"/>
      <c r="AW6" s="157"/>
      <c r="AX6" s="157"/>
    </row>
    <row r="7" spans="1:50" ht="15" customHeight="1">
      <c r="A7" s="2821"/>
      <c r="B7" s="2821"/>
      <c r="C7" s="2821"/>
      <c r="D7" s="2821"/>
      <c r="E7" s="2821"/>
      <c r="F7" s="3869"/>
      <c r="G7" s="3869"/>
      <c r="H7" s="3869"/>
      <c r="I7" s="3869"/>
      <c r="J7" s="3869"/>
      <c r="K7" s="3869"/>
      <c r="L7" s="3869"/>
      <c r="M7" s="3869"/>
      <c r="N7" s="3869"/>
      <c r="O7" s="3869"/>
      <c r="P7" s="3869"/>
      <c r="Q7" s="3869"/>
      <c r="R7" s="3869"/>
      <c r="S7" s="3869"/>
      <c r="T7" s="3869"/>
      <c r="U7" s="3869"/>
      <c r="V7" s="3869"/>
      <c r="W7" s="3869"/>
      <c r="X7" s="3869"/>
      <c r="Y7" s="3869"/>
      <c r="Z7" s="3869"/>
      <c r="AA7" s="3869"/>
      <c r="AB7" s="3869"/>
      <c r="AC7" s="3869"/>
      <c r="AD7" s="3869"/>
      <c r="AE7" s="3869"/>
      <c r="AF7" s="3869"/>
      <c r="AG7" s="3869"/>
      <c r="AH7" s="3869"/>
      <c r="AI7" s="3869"/>
      <c r="AJ7" s="3869"/>
      <c r="AK7" s="2821"/>
      <c r="AL7" s="2821"/>
      <c r="AM7" s="2821"/>
      <c r="AN7" s="2821"/>
      <c r="AO7" s="2821"/>
      <c r="AP7" s="157"/>
      <c r="AQ7" s="157"/>
      <c r="AR7" s="157"/>
      <c r="AS7" s="157"/>
      <c r="AT7" s="157"/>
      <c r="AU7" s="157"/>
      <c r="AV7" s="157"/>
      <c r="AW7" s="157"/>
      <c r="AX7" s="157"/>
    </row>
    <row r="8" spans="1:50" ht="15" customHeight="1">
      <c r="A8" s="2821"/>
      <c r="B8" s="2821"/>
      <c r="C8" s="2821"/>
      <c r="D8" s="2821"/>
      <c r="E8" s="2821"/>
      <c r="F8" s="2821"/>
      <c r="G8" s="2821"/>
      <c r="H8" s="2821"/>
      <c r="I8" s="2821"/>
      <c r="J8" s="2821"/>
      <c r="K8" s="2821"/>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157"/>
      <c r="AQ8" s="157"/>
      <c r="AR8" s="157"/>
      <c r="AS8" s="157"/>
      <c r="AT8" s="157"/>
      <c r="AU8" s="157"/>
      <c r="AV8" s="157"/>
      <c r="AW8" s="157"/>
      <c r="AX8" s="157"/>
    </row>
    <row r="9" spans="1:50" ht="15" customHeight="1">
      <c r="A9" s="2821"/>
      <c r="B9" s="2821"/>
      <c r="C9" s="2821"/>
      <c r="D9" s="2821"/>
      <c r="E9" s="2821"/>
      <c r="F9" s="3870" t="s">
        <v>1809</v>
      </c>
      <c r="G9" s="3870"/>
      <c r="H9" s="3870"/>
      <c r="I9" s="3870"/>
      <c r="J9" s="3870"/>
      <c r="K9" s="3870"/>
      <c r="L9" s="3870"/>
      <c r="M9" s="3870"/>
      <c r="N9" s="3870"/>
      <c r="O9" s="3870"/>
      <c r="P9" s="3870"/>
      <c r="Q9" s="3870"/>
      <c r="R9" s="3870"/>
      <c r="S9" s="3870"/>
      <c r="T9" s="3870"/>
      <c r="U9" s="3870"/>
      <c r="V9" s="3870"/>
      <c r="W9" s="3870"/>
      <c r="X9" s="3870"/>
      <c r="Y9" s="3870"/>
      <c r="Z9" s="3870"/>
      <c r="AA9" s="3870"/>
      <c r="AB9" s="3870"/>
      <c r="AC9" s="3870"/>
      <c r="AD9" s="3870"/>
      <c r="AE9" s="3870"/>
      <c r="AF9" s="3870"/>
      <c r="AG9" s="3870"/>
      <c r="AH9" s="3870"/>
      <c r="AI9" s="3870"/>
      <c r="AJ9" s="3870"/>
      <c r="AK9" s="2821"/>
      <c r="AL9" s="2821"/>
      <c r="AM9" s="2821"/>
      <c r="AN9" s="2821"/>
      <c r="AO9" s="2821"/>
      <c r="AP9" s="157"/>
      <c r="AQ9" s="157"/>
      <c r="AR9" s="157"/>
      <c r="AS9" s="157"/>
      <c r="AT9" s="157"/>
      <c r="AU9" s="157"/>
      <c r="AV9" s="157"/>
      <c r="AW9" s="157"/>
      <c r="AX9" s="157"/>
    </row>
    <row r="10" spans="1:50" ht="15" customHeight="1">
      <c r="A10" s="2821"/>
      <c r="B10" s="2821"/>
      <c r="C10" s="2821"/>
      <c r="D10" s="2821"/>
      <c r="E10" s="2821"/>
      <c r="F10" s="2821"/>
      <c r="G10" s="2821"/>
      <c r="H10" s="2821"/>
      <c r="I10" s="2821"/>
      <c r="J10" s="2821"/>
      <c r="K10" s="2821"/>
      <c r="L10" s="2821"/>
      <c r="M10" s="2821"/>
      <c r="N10" s="2821"/>
      <c r="O10" s="2821"/>
      <c r="P10" s="2821"/>
      <c r="Q10" s="2821"/>
      <c r="R10" s="2821"/>
      <c r="S10" s="2821"/>
      <c r="T10" s="2821"/>
      <c r="U10" s="2821"/>
      <c r="V10" s="2821"/>
      <c r="W10" s="2821"/>
      <c r="X10" s="2821"/>
      <c r="Y10" s="2821"/>
      <c r="Z10" s="2821"/>
      <c r="AA10" s="2821"/>
      <c r="AB10" s="2821"/>
      <c r="AC10" s="2821"/>
      <c r="AD10" s="2821"/>
      <c r="AE10" s="2821"/>
      <c r="AF10" s="2821"/>
      <c r="AG10" s="2821"/>
      <c r="AH10" s="2821"/>
      <c r="AI10" s="2821"/>
      <c r="AJ10" s="2821"/>
      <c r="AK10" s="2821"/>
      <c r="AL10" s="2821"/>
      <c r="AM10" s="2821"/>
      <c r="AN10" s="2821"/>
      <c r="AO10" s="2821"/>
      <c r="AP10" s="157"/>
      <c r="AQ10" s="157"/>
      <c r="AR10" s="157"/>
      <c r="AS10" s="157"/>
      <c r="AT10" s="157"/>
      <c r="AU10" s="157"/>
      <c r="AV10" s="157"/>
      <c r="AW10" s="157"/>
      <c r="AX10" s="157"/>
    </row>
    <row r="11" spans="1:50" ht="15.75" customHeight="1">
      <c r="A11" s="2821"/>
      <c r="B11" s="2821"/>
      <c r="C11" s="2821"/>
      <c r="D11" s="2821"/>
      <c r="E11" s="2821"/>
      <c r="F11" s="3871" t="s">
        <v>1300</v>
      </c>
      <c r="G11" s="3871"/>
      <c r="H11" s="3871" t="s">
        <v>1301</v>
      </c>
      <c r="I11" s="3871"/>
      <c r="J11" s="3871"/>
      <c r="K11" s="3871"/>
      <c r="L11" s="3871"/>
      <c r="M11" s="3871"/>
      <c r="N11" s="3871"/>
      <c r="O11" s="3871"/>
      <c r="P11" s="3871"/>
      <c r="Q11" s="3871"/>
      <c r="R11" s="3871"/>
      <c r="S11" s="3871"/>
      <c r="T11" s="3871"/>
      <c r="U11" s="3871"/>
      <c r="V11" s="3871"/>
      <c r="W11" s="3871"/>
      <c r="X11" s="3871"/>
      <c r="Y11" s="3871"/>
      <c r="Z11" s="3871"/>
      <c r="AA11" s="3871"/>
      <c r="AB11" s="3871"/>
      <c r="AC11" s="3871"/>
      <c r="AD11" s="3871"/>
      <c r="AE11" s="3871"/>
      <c r="AF11" s="3871"/>
      <c r="AG11" s="3871"/>
      <c r="AH11" s="3871"/>
      <c r="AI11" s="3871"/>
      <c r="AJ11" s="3871"/>
      <c r="AK11" s="2821"/>
      <c r="AL11" s="2821"/>
      <c r="AM11" s="2821"/>
      <c r="AN11" s="2821"/>
      <c r="AO11" s="2821"/>
      <c r="AP11" s="157"/>
      <c r="AQ11" s="157"/>
      <c r="AR11" s="157"/>
      <c r="AS11" s="157"/>
      <c r="AT11" s="157"/>
      <c r="AU11" s="157"/>
      <c r="AV11" s="157"/>
      <c r="AW11" s="157"/>
      <c r="AX11" s="157"/>
    </row>
    <row r="12" spans="1:50" ht="15.75" customHeight="1">
      <c r="A12" s="2821"/>
      <c r="B12" s="2821"/>
      <c r="C12" s="2821"/>
      <c r="D12" s="2821"/>
      <c r="E12" s="2821"/>
      <c r="F12" s="2821"/>
      <c r="G12" s="2821"/>
      <c r="H12" s="2821" t="s">
        <v>1302</v>
      </c>
      <c r="I12" s="2821"/>
      <c r="J12" s="2821"/>
      <c r="K12" s="2821"/>
      <c r="L12" s="2821"/>
      <c r="M12" s="2821"/>
      <c r="N12" s="2821"/>
      <c r="O12" s="2821"/>
      <c r="P12" s="2821"/>
      <c r="Q12" s="2821"/>
      <c r="R12" s="2821"/>
      <c r="S12" s="2821"/>
      <c r="T12" s="2821"/>
      <c r="U12" s="2821"/>
      <c r="V12" s="2821"/>
      <c r="W12" s="2821"/>
      <c r="X12" s="2821"/>
      <c r="Y12" s="2821"/>
      <c r="Z12" s="2821"/>
      <c r="AA12" s="2821"/>
      <c r="AB12" s="2821"/>
      <c r="AC12" s="2821"/>
      <c r="AD12" s="2821"/>
      <c r="AE12" s="2821"/>
      <c r="AF12" s="2821"/>
      <c r="AG12" s="2821"/>
      <c r="AH12" s="2821"/>
      <c r="AI12" s="2821"/>
      <c r="AJ12" s="2821"/>
      <c r="AK12" s="2821"/>
      <c r="AL12" s="2821"/>
      <c r="AM12" s="2821"/>
      <c r="AN12" s="2821"/>
      <c r="AO12" s="2821"/>
      <c r="AP12" s="157"/>
      <c r="AQ12" s="157"/>
      <c r="AR12" s="157"/>
      <c r="AS12" s="157"/>
      <c r="AT12" s="157"/>
      <c r="AU12" s="157"/>
      <c r="AV12" s="157"/>
      <c r="AW12" s="157"/>
      <c r="AX12" s="157"/>
    </row>
    <row r="13" spans="1:50" ht="15.75" customHeight="1">
      <c r="A13" s="2821"/>
      <c r="B13" s="2821"/>
      <c r="C13" s="2821"/>
      <c r="D13" s="2821"/>
      <c r="E13" s="2821"/>
      <c r="F13" s="2821"/>
      <c r="G13" s="2821"/>
      <c r="H13" s="2821" t="s">
        <v>1303</v>
      </c>
      <c r="I13" s="2821"/>
      <c r="J13" s="2821"/>
      <c r="K13" s="2821"/>
      <c r="L13" s="2821"/>
      <c r="M13" s="2821"/>
      <c r="N13" s="2821"/>
      <c r="O13" s="2821"/>
      <c r="P13" s="2821"/>
      <c r="Q13" s="2821"/>
      <c r="R13" s="2821"/>
      <c r="S13" s="2821"/>
      <c r="T13" s="2821"/>
      <c r="U13" s="2821"/>
      <c r="V13" s="2821"/>
      <c r="W13" s="2821"/>
      <c r="X13" s="2821"/>
      <c r="Y13" s="2821"/>
      <c r="Z13" s="2821"/>
      <c r="AA13" s="2821"/>
      <c r="AB13" s="2821"/>
      <c r="AC13" s="2821"/>
      <c r="AD13" s="2821"/>
      <c r="AE13" s="2821"/>
      <c r="AF13" s="2821"/>
      <c r="AG13" s="2821"/>
      <c r="AH13" s="2821"/>
      <c r="AI13" s="2821"/>
      <c r="AJ13" s="2821"/>
      <c r="AK13" s="2821"/>
      <c r="AL13" s="2821"/>
      <c r="AM13" s="2821"/>
      <c r="AN13" s="2821"/>
      <c r="AO13" s="2821"/>
      <c r="AP13" s="157"/>
      <c r="AQ13" s="157"/>
      <c r="AR13" s="157"/>
      <c r="AS13" s="157"/>
      <c r="AT13" s="157"/>
      <c r="AU13" s="157"/>
      <c r="AV13" s="157"/>
      <c r="AW13" s="157"/>
      <c r="AX13" s="157"/>
    </row>
    <row r="14" spans="1:50" ht="15" customHeight="1">
      <c r="A14" s="2821"/>
      <c r="B14" s="2821"/>
      <c r="C14" s="2821"/>
      <c r="D14" s="2821"/>
      <c r="E14" s="2821"/>
      <c r="F14" s="2821"/>
      <c r="G14" s="2821"/>
      <c r="H14" s="2821"/>
      <c r="I14" s="2821"/>
      <c r="J14" s="2821"/>
      <c r="K14" s="2821"/>
      <c r="L14" s="2821"/>
      <c r="M14" s="2821"/>
      <c r="N14" s="2821"/>
      <c r="O14" s="2821"/>
      <c r="P14" s="2821"/>
      <c r="Q14" s="2821"/>
      <c r="R14" s="2821"/>
      <c r="S14" s="2821"/>
      <c r="T14" s="2821"/>
      <c r="U14" s="2821"/>
      <c r="V14" s="2821"/>
      <c r="W14" s="2821"/>
      <c r="X14" s="2821"/>
      <c r="Y14" s="2821"/>
      <c r="Z14" s="2821"/>
      <c r="AA14" s="2821"/>
      <c r="AB14" s="2821"/>
      <c r="AC14" s="2821"/>
      <c r="AD14" s="2821"/>
      <c r="AE14" s="2821"/>
      <c r="AF14" s="2821"/>
      <c r="AG14" s="2821"/>
      <c r="AH14" s="2821"/>
      <c r="AI14" s="2821"/>
      <c r="AJ14" s="2821"/>
      <c r="AK14" s="2821"/>
      <c r="AL14" s="2821"/>
      <c r="AM14" s="2821"/>
      <c r="AN14" s="2821"/>
      <c r="AO14" s="2821"/>
      <c r="AP14" s="157"/>
      <c r="AQ14" s="157"/>
      <c r="AR14" s="157"/>
      <c r="AS14" s="157"/>
      <c r="AT14" s="157"/>
      <c r="AU14" s="157"/>
      <c r="AV14" s="157"/>
      <c r="AW14" s="157"/>
      <c r="AX14" s="157"/>
    </row>
    <row r="15" spans="1:50" ht="15.75" customHeight="1">
      <c r="A15" s="2821"/>
      <c r="B15" s="2821"/>
      <c r="C15" s="2821"/>
      <c r="D15" s="2821"/>
      <c r="E15" s="2821"/>
      <c r="F15" s="3871" t="s">
        <v>1304</v>
      </c>
      <c r="G15" s="3871"/>
      <c r="H15" s="3871" t="s">
        <v>1305</v>
      </c>
      <c r="I15" s="3871"/>
      <c r="J15" s="3871"/>
      <c r="K15" s="3871"/>
      <c r="L15" s="3871"/>
      <c r="M15" s="3871"/>
      <c r="N15" s="3871"/>
      <c r="O15" s="3871"/>
      <c r="P15" s="3871"/>
      <c r="Q15" s="3871"/>
      <c r="R15" s="3871"/>
      <c r="S15" s="3871"/>
      <c r="T15" s="3871"/>
      <c r="U15" s="3871"/>
      <c r="V15" s="3871"/>
      <c r="W15" s="3871"/>
      <c r="X15" s="3871"/>
      <c r="Y15" s="3871"/>
      <c r="Z15" s="3871"/>
      <c r="AA15" s="3871"/>
      <c r="AB15" s="3871"/>
      <c r="AC15" s="3871"/>
      <c r="AD15" s="3871"/>
      <c r="AE15" s="3871"/>
      <c r="AF15" s="3871"/>
      <c r="AG15" s="3871"/>
      <c r="AH15" s="3871"/>
      <c r="AI15" s="3871"/>
      <c r="AJ15" s="3871"/>
      <c r="AK15" s="2821"/>
      <c r="AL15" s="2821"/>
      <c r="AM15" s="2821"/>
      <c r="AN15" s="2821"/>
      <c r="AO15" s="2821"/>
      <c r="AP15" s="157"/>
      <c r="AQ15" s="157"/>
      <c r="AR15" s="157"/>
      <c r="AS15" s="157"/>
      <c r="AT15" s="157"/>
      <c r="AU15" s="157"/>
      <c r="AV15" s="157"/>
      <c r="AW15" s="157"/>
      <c r="AX15" s="157"/>
    </row>
    <row r="16" spans="1:50" ht="15.75" customHeight="1">
      <c r="A16" s="2821"/>
      <c r="B16" s="2821"/>
      <c r="C16" s="2821"/>
      <c r="D16" s="2821"/>
      <c r="E16" s="2821"/>
      <c r="F16" s="2821"/>
      <c r="G16" s="2821"/>
      <c r="H16" s="2821" t="s">
        <v>1306</v>
      </c>
      <c r="I16" s="2821"/>
      <c r="J16" s="2821"/>
      <c r="K16" s="2821"/>
      <c r="L16" s="2821"/>
      <c r="M16" s="2821"/>
      <c r="N16" s="2821"/>
      <c r="O16" s="2821"/>
      <c r="P16" s="2821"/>
      <c r="Q16" s="2821"/>
      <c r="R16" s="2821"/>
      <c r="S16" s="2821"/>
      <c r="T16" s="2821"/>
      <c r="U16" s="2821"/>
      <c r="V16" s="2821"/>
      <c r="W16" s="2821"/>
      <c r="X16" s="2821"/>
      <c r="Y16" s="2821"/>
      <c r="Z16" s="2821"/>
      <c r="AA16" s="2821"/>
      <c r="AB16" s="2821"/>
      <c r="AC16" s="2821"/>
      <c r="AD16" s="2821"/>
      <c r="AE16" s="2821"/>
      <c r="AF16" s="2821"/>
      <c r="AG16" s="2821"/>
      <c r="AH16" s="2821"/>
      <c r="AI16" s="2821"/>
      <c r="AJ16" s="2821"/>
      <c r="AK16" s="2821"/>
      <c r="AL16" s="2821"/>
      <c r="AM16" s="2821"/>
      <c r="AN16" s="2821"/>
      <c r="AO16" s="2821"/>
      <c r="AP16" s="157"/>
      <c r="AQ16" s="157"/>
      <c r="AR16" s="157"/>
      <c r="AS16" s="157"/>
      <c r="AT16" s="157"/>
      <c r="AU16" s="157"/>
      <c r="AV16" s="157"/>
      <c r="AW16" s="157"/>
      <c r="AX16" s="157"/>
    </row>
    <row r="17" spans="1:50" ht="7.5" customHeight="1">
      <c r="A17" s="2821"/>
      <c r="B17" s="2821"/>
      <c r="C17" s="2821"/>
      <c r="D17" s="2821"/>
      <c r="E17" s="2821"/>
      <c r="F17" s="2821"/>
      <c r="G17" s="2821"/>
      <c r="H17" s="2821"/>
      <c r="I17" s="2821"/>
      <c r="J17" s="2821"/>
      <c r="K17" s="2821"/>
      <c r="L17" s="2821"/>
      <c r="M17" s="2821"/>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c r="AL17" s="2821"/>
      <c r="AM17" s="2821"/>
      <c r="AN17" s="2821"/>
      <c r="AO17" s="2821"/>
      <c r="AP17" s="157"/>
      <c r="AQ17" s="157"/>
      <c r="AR17" s="157"/>
      <c r="AS17" s="157"/>
      <c r="AT17" s="157"/>
      <c r="AU17" s="157"/>
      <c r="AV17" s="157"/>
      <c r="AW17" s="157"/>
      <c r="AX17" s="157"/>
    </row>
    <row r="18" spans="1:50" ht="15" customHeight="1">
      <c r="A18" s="2821"/>
      <c r="B18" s="2821"/>
      <c r="C18" s="2821"/>
      <c r="D18" s="2821"/>
      <c r="E18" s="2821"/>
      <c r="F18" s="2821"/>
      <c r="G18" s="2821"/>
      <c r="H18" s="2821" t="s">
        <v>1307</v>
      </c>
      <c r="I18" s="2821"/>
      <c r="J18" s="2821"/>
      <c r="K18" s="2821"/>
      <c r="L18" s="2821"/>
      <c r="M18" s="2821"/>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c r="AL18" s="2821"/>
      <c r="AM18" s="2821"/>
      <c r="AN18" s="2821"/>
      <c r="AO18" s="2821"/>
      <c r="AP18" s="157"/>
      <c r="AQ18" s="157"/>
      <c r="AR18" s="157"/>
      <c r="AS18" s="157"/>
      <c r="AT18" s="157"/>
      <c r="AU18" s="157"/>
      <c r="AV18" s="157"/>
      <c r="AW18" s="157"/>
      <c r="AX18" s="157"/>
    </row>
    <row r="19" spans="1:50" ht="15" customHeight="1">
      <c r="A19" s="2821"/>
      <c r="B19" s="2821"/>
      <c r="C19" s="2821"/>
      <c r="D19" s="2821"/>
      <c r="E19" s="2821"/>
      <c r="F19" s="2821"/>
      <c r="G19" s="2821"/>
      <c r="H19" s="2821" t="s">
        <v>1308</v>
      </c>
      <c r="I19" s="2821"/>
      <c r="J19" s="2821"/>
      <c r="K19" s="2821"/>
      <c r="L19" s="2821"/>
      <c r="M19" s="2821"/>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c r="AL19" s="2821"/>
      <c r="AM19" s="2821"/>
      <c r="AN19" s="2821"/>
      <c r="AO19" s="2821"/>
      <c r="AP19" s="157"/>
      <c r="AQ19" s="157"/>
      <c r="AR19" s="157"/>
      <c r="AS19" s="157"/>
      <c r="AT19" s="157"/>
      <c r="AU19" s="157"/>
      <c r="AV19" s="157"/>
      <c r="AW19" s="157"/>
      <c r="AX19" s="157"/>
    </row>
    <row r="20" spans="1:50" ht="15" customHeight="1">
      <c r="A20" s="2821"/>
      <c r="B20" s="2821"/>
      <c r="C20" s="2821"/>
      <c r="D20" s="2821"/>
      <c r="E20" s="2821"/>
      <c r="F20" s="2821"/>
      <c r="G20" s="2821"/>
      <c r="H20" s="2821" t="s">
        <v>1309</v>
      </c>
      <c r="I20" s="2821"/>
      <c r="J20" s="2821"/>
      <c r="K20" s="2821"/>
      <c r="L20" s="2821"/>
      <c r="M20" s="2821"/>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c r="AL20" s="2821"/>
      <c r="AM20" s="2821"/>
      <c r="AN20" s="2821"/>
      <c r="AO20" s="2821"/>
      <c r="AP20" s="157"/>
      <c r="AQ20" s="157"/>
      <c r="AR20" s="157"/>
      <c r="AS20" s="157"/>
      <c r="AT20" s="157"/>
      <c r="AU20" s="157"/>
      <c r="AV20" s="157"/>
      <c r="AW20" s="157"/>
      <c r="AX20" s="157"/>
    </row>
    <row r="21" spans="1:50" ht="7.5" customHeight="1">
      <c r="A21" s="2821"/>
      <c r="B21" s="2821"/>
      <c r="C21" s="2821"/>
      <c r="D21" s="2821"/>
      <c r="E21" s="2821"/>
      <c r="F21" s="2821"/>
      <c r="G21" s="2821"/>
      <c r="H21" s="2821"/>
      <c r="I21" s="2821"/>
      <c r="J21" s="2821"/>
      <c r="K21" s="2821"/>
      <c r="L21" s="2821"/>
      <c r="M21" s="2821"/>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c r="AL21" s="2821"/>
      <c r="AM21" s="2821"/>
      <c r="AN21" s="2821"/>
      <c r="AO21" s="2821"/>
      <c r="AP21" s="157"/>
      <c r="AQ21" s="157"/>
      <c r="AR21" s="157"/>
      <c r="AS21" s="157"/>
      <c r="AT21" s="157"/>
      <c r="AU21" s="157"/>
      <c r="AV21" s="157"/>
      <c r="AW21" s="157"/>
      <c r="AX21" s="157"/>
    </row>
    <row r="22" spans="1:50" ht="15" customHeight="1">
      <c r="A22" s="2821"/>
      <c r="B22" s="2821"/>
      <c r="C22" s="2821"/>
      <c r="D22" s="2821"/>
      <c r="E22" s="2821"/>
      <c r="F22" s="2821"/>
      <c r="G22" s="2821"/>
      <c r="H22" s="2821" t="s">
        <v>1310</v>
      </c>
      <c r="I22" s="2821"/>
      <c r="J22" s="2821"/>
      <c r="K22" s="2821"/>
      <c r="L22" s="2821"/>
      <c r="M22" s="2821"/>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c r="AL22" s="2821"/>
      <c r="AM22" s="2821"/>
      <c r="AN22" s="2821"/>
      <c r="AO22" s="2821"/>
      <c r="AP22" s="157"/>
      <c r="AQ22" s="157"/>
      <c r="AR22" s="157"/>
      <c r="AS22" s="157"/>
      <c r="AT22" s="157"/>
      <c r="AU22" s="157"/>
      <c r="AV22" s="157"/>
      <c r="AW22" s="157"/>
      <c r="AX22" s="157"/>
    </row>
    <row r="23" spans="1:50" ht="15" customHeight="1">
      <c r="A23" s="2821"/>
      <c r="B23" s="2821"/>
      <c r="C23" s="2821"/>
      <c r="D23" s="2821"/>
      <c r="E23" s="2821"/>
      <c r="F23" s="2821"/>
      <c r="G23" s="2821"/>
      <c r="H23" s="2821" t="s">
        <v>1311</v>
      </c>
      <c r="I23" s="2821"/>
      <c r="J23" s="2821"/>
      <c r="K23" s="2821"/>
      <c r="L23" s="2821"/>
      <c r="M23" s="2821"/>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157"/>
      <c r="AQ23" s="157"/>
      <c r="AR23" s="157"/>
      <c r="AS23" s="157"/>
      <c r="AT23" s="157"/>
      <c r="AU23" s="157"/>
      <c r="AV23" s="157"/>
      <c r="AW23" s="157"/>
      <c r="AX23" s="157"/>
    </row>
    <row r="24" spans="1:50" ht="15" customHeight="1">
      <c r="A24" s="2821"/>
      <c r="B24" s="2821"/>
      <c r="C24" s="2821"/>
      <c r="D24" s="2821"/>
      <c r="E24" s="2821"/>
      <c r="F24" s="2821"/>
      <c r="G24" s="2821"/>
      <c r="H24" s="2821" t="s">
        <v>1312</v>
      </c>
      <c r="I24" s="2821"/>
      <c r="J24" s="2821"/>
      <c r="K24" s="2821"/>
      <c r="L24" s="2821"/>
      <c r="M24" s="2821"/>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157"/>
      <c r="AQ24" s="157"/>
      <c r="AR24" s="157"/>
      <c r="AS24" s="157"/>
      <c r="AT24" s="157"/>
      <c r="AU24" s="157"/>
      <c r="AV24" s="157"/>
      <c r="AW24" s="157"/>
      <c r="AX24" s="157"/>
    </row>
    <row r="25" spans="1:50" ht="7.5" customHeight="1">
      <c r="A25" s="2821"/>
      <c r="B25" s="2821"/>
      <c r="C25" s="2821"/>
      <c r="D25" s="2821"/>
      <c r="E25" s="2821"/>
      <c r="F25" s="2821"/>
      <c r="G25" s="2821"/>
      <c r="H25" s="2821"/>
      <c r="I25" s="2821"/>
      <c r="J25" s="2821"/>
      <c r="K25" s="2821"/>
      <c r="L25" s="2821"/>
      <c r="M25" s="2821"/>
      <c r="N25" s="2821"/>
      <c r="O25" s="2821"/>
      <c r="P25" s="2821"/>
      <c r="Q25" s="2821"/>
      <c r="R25" s="2821"/>
      <c r="S25" s="2821"/>
      <c r="T25" s="2821"/>
      <c r="U25" s="2821"/>
      <c r="V25" s="2821"/>
      <c r="W25" s="2821"/>
      <c r="X25" s="2821"/>
      <c r="Y25" s="2821"/>
      <c r="Z25" s="2821"/>
      <c r="AA25" s="2821"/>
      <c r="AB25" s="2821"/>
      <c r="AC25" s="2821"/>
      <c r="AD25" s="2821"/>
      <c r="AE25" s="2821"/>
      <c r="AF25" s="2821"/>
      <c r="AG25" s="2821"/>
      <c r="AH25" s="2821"/>
      <c r="AI25" s="2821"/>
      <c r="AJ25" s="2821"/>
      <c r="AK25" s="2821"/>
      <c r="AL25" s="2821"/>
      <c r="AM25" s="2821"/>
      <c r="AN25" s="2821"/>
      <c r="AO25" s="2821"/>
      <c r="AP25" s="157"/>
      <c r="AQ25" s="157"/>
      <c r="AR25" s="157"/>
      <c r="AS25" s="157"/>
      <c r="AT25" s="157"/>
      <c r="AU25" s="157"/>
      <c r="AV25" s="157"/>
      <c r="AW25" s="157"/>
      <c r="AX25" s="157"/>
    </row>
    <row r="26" spans="1:50" ht="15" customHeight="1">
      <c r="A26" s="2821"/>
      <c r="B26" s="2821"/>
      <c r="C26" s="2821"/>
      <c r="D26" s="2821"/>
      <c r="E26" s="2821"/>
      <c r="F26" s="2821"/>
      <c r="G26" s="2821"/>
      <c r="H26" s="2821" t="s">
        <v>1313</v>
      </c>
      <c r="I26" s="2821"/>
      <c r="J26" s="2821"/>
      <c r="K26" s="2821"/>
      <c r="L26" s="2821"/>
      <c r="M26" s="2821"/>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c r="AL26" s="2821"/>
      <c r="AM26" s="2821"/>
      <c r="AN26" s="2821"/>
      <c r="AO26" s="2821"/>
      <c r="AP26" s="157"/>
      <c r="AQ26" s="157"/>
      <c r="AR26" s="157"/>
      <c r="AS26" s="157"/>
      <c r="AT26" s="157"/>
      <c r="AU26" s="157"/>
      <c r="AV26" s="157"/>
      <c r="AW26" s="157"/>
      <c r="AX26" s="157"/>
    </row>
    <row r="27" spans="1:50" ht="15" customHeight="1">
      <c r="A27" s="2821"/>
      <c r="B27" s="2821"/>
      <c r="C27" s="2821"/>
      <c r="D27" s="2821"/>
      <c r="E27" s="2821"/>
      <c r="F27" s="2821"/>
      <c r="G27" s="2821"/>
      <c r="H27" s="2821" t="s">
        <v>1314</v>
      </c>
      <c r="I27" s="2821"/>
      <c r="J27" s="2821"/>
      <c r="K27" s="2821"/>
      <c r="L27" s="2821"/>
      <c r="M27" s="2821"/>
      <c r="N27" s="2821"/>
      <c r="O27" s="2821"/>
      <c r="P27" s="2821"/>
      <c r="Q27" s="2821"/>
      <c r="R27" s="2821"/>
      <c r="S27" s="2821"/>
      <c r="T27" s="2821"/>
      <c r="U27" s="2821"/>
      <c r="V27" s="2821"/>
      <c r="W27" s="2821"/>
      <c r="X27" s="2821"/>
      <c r="Y27" s="2821"/>
      <c r="Z27" s="2821"/>
      <c r="AA27" s="2821"/>
      <c r="AB27" s="2821"/>
      <c r="AC27" s="2821"/>
      <c r="AD27" s="2821"/>
      <c r="AE27" s="2821"/>
      <c r="AF27" s="2821"/>
      <c r="AG27" s="2821"/>
      <c r="AH27" s="2821"/>
      <c r="AI27" s="2821"/>
      <c r="AJ27" s="2821"/>
      <c r="AK27" s="2821"/>
      <c r="AL27" s="2821"/>
      <c r="AM27" s="2821"/>
      <c r="AN27" s="2821"/>
      <c r="AO27" s="2821"/>
      <c r="AP27" s="157"/>
      <c r="AQ27" s="157"/>
      <c r="AR27" s="157"/>
      <c r="AS27" s="157"/>
      <c r="AT27" s="157"/>
      <c r="AU27" s="157"/>
      <c r="AV27" s="157"/>
      <c r="AW27" s="157"/>
      <c r="AX27" s="157"/>
    </row>
    <row r="28" spans="1:50" ht="7.5" customHeight="1">
      <c r="A28" s="2821"/>
      <c r="B28" s="2821"/>
      <c r="C28" s="2821"/>
      <c r="D28" s="2821"/>
      <c r="E28" s="2821"/>
      <c r="F28" s="2821"/>
      <c r="G28" s="2821"/>
      <c r="H28" s="2821"/>
      <c r="I28" s="2821"/>
      <c r="J28" s="2821"/>
      <c r="K28" s="2821"/>
      <c r="L28" s="2821"/>
      <c r="M28" s="2821"/>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c r="AL28" s="2821"/>
      <c r="AM28" s="2821"/>
      <c r="AN28" s="2821"/>
      <c r="AO28" s="2821"/>
      <c r="AP28" s="157"/>
      <c r="AQ28" s="157"/>
      <c r="AR28" s="157"/>
      <c r="AS28" s="157"/>
      <c r="AT28" s="157"/>
      <c r="AU28" s="157"/>
      <c r="AV28" s="157"/>
      <c r="AW28" s="157"/>
      <c r="AX28" s="157"/>
    </row>
    <row r="29" spans="1:50" ht="15" customHeight="1">
      <c r="A29" s="2821"/>
      <c r="B29" s="2821"/>
      <c r="C29" s="2821"/>
      <c r="D29" s="2821"/>
      <c r="E29" s="2821"/>
      <c r="F29" s="2821"/>
      <c r="G29" s="2821"/>
      <c r="H29" s="2821" t="s">
        <v>1315</v>
      </c>
      <c r="I29" s="2821"/>
      <c r="J29" s="2821"/>
      <c r="K29" s="2821"/>
      <c r="L29" s="2821"/>
      <c r="M29" s="2821"/>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c r="AL29" s="2821"/>
      <c r="AM29" s="2821"/>
      <c r="AN29" s="2821"/>
      <c r="AO29" s="2821"/>
      <c r="AP29" s="157"/>
      <c r="AQ29" s="157"/>
      <c r="AR29" s="157"/>
      <c r="AS29" s="157"/>
      <c r="AT29" s="157"/>
      <c r="AU29" s="157"/>
      <c r="AV29" s="157"/>
      <c r="AW29" s="157"/>
      <c r="AX29" s="157"/>
    </row>
    <row r="30" spans="1:50" ht="7.5" customHeight="1">
      <c r="A30" s="2821"/>
      <c r="B30" s="2821"/>
      <c r="C30" s="2821"/>
      <c r="D30" s="2821"/>
      <c r="E30" s="2821"/>
      <c r="F30" s="2821"/>
      <c r="G30" s="2821"/>
      <c r="H30" s="2821"/>
      <c r="I30" s="2821"/>
      <c r="J30" s="2821"/>
      <c r="K30" s="2821"/>
      <c r="L30" s="2821"/>
      <c r="M30" s="2821"/>
      <c r="N30" s="2821"/>
      <c r="O30" s="2821"/>
      <c r="P30" s="2821"/>
      <c r="Q30" s="2821"/>
      <c r="R30" s="2821"/>
      <c r="S30" s="2821"/>
      <c r="T30" s="2821"/>
      <c r="U30" s="2821"/>
      <c r="V30" s="2821"/>
      <c r="W30" s="2821"/>
      <c r="X30" s="2821"/>
      <c r="Y30" s="2821"/>
      <c r="Z30" s="2821"/>
      <c r="AA30" s="2821"/>
      <c r="AB30" s="2821"/>
      <c r="AC30" s="2821"/>
      <c r="AD30" s="2821"/>
      <c r="AE30" s="2821"/>
      <c r="AF30" s="2821"/>
      <c r="AG30" s="2821"/>
      <c r="AH30" s="2821"/>
      <c r="AI30" s="2821"/>
      <c r="AJ30" s="2821"/>
      <c r="AK30" s="2821"/>
      <c r="AL30" s="2821"/>
      <c r="AM30" s="2821"/>
      <c r="AN30" s="2821"/>
      <c r="AO30" s="2821"/>
      <c r="AP30" s="157"/>
      <c r="AQ30" s="157"/>
      <c r="AR30" s="157"/>
      <c r="AS30" s="157"/>
      <c r="AT30" s="157"/>
      <c r="AU30" s="157"/>
      <c r="AV30" s="157"/>
      <c r="AW30" s="157"/>
      <c r="AX30" s="157"/>
    </row>
    <row r="31" spans="1:50" ht="15" customHeight="1">
      <c r="A31" s="2821"/>
      <c r="B31" s="2821"/>
      <c r="C31" s="2821"/>
      <c r="D31" s="2821"/>
      <c r="E31" s="2821"/>
      <c r="F31" s="2821"/>
      <c r="G31" s="2821"/>
      <c r="H31" s="2821" t="s">
        <v>1316</v>
      </c>
      <c r="I31" s="2821"/>
      <c r="J31" s="2821"/>
      <c r="K31" s="2821"/>
      <c r="L31" s="2821"/>
      <c r="M31" s="2821"/>
      <c r="N31" s="2821"/>
      <c r="O31" s="2821"/>
      <c r="P31" s="2821"/>
      <c r="Q31" s="2821"/>
      <c r="R31" s="2821"/>
      <c r="S31" s="2821"/>
      <c r="T31" s="2821"/>
      <c r="U31" s="2821"/>
      <c r="V31" s="2821"/>
      <c r="W31" s="2821"/>
      <c r="X31" s="2821"/>
      <c r="Y31" s="2821"/>
      <c r="Z31" s="2821"/>
      <c r="AA31" s="2821"/>
      <c r="AB31" s="2821"/>
      <c r="AC31" s="2821"/>
      <c r="AD31" s="2821"/>
      <c r="AE31" s="2821"/>
      <c r="AF31" s="2821"/>
      <c r="AG31" s="2821"/>
      <c r="AH31" s="2821"/>
      <c r="AI31" s="2821"/>
      <c r="AJ31" s="2821"/>
      <c r="AK31" s="2821"/>
      <c r="AL31" s="2821"/>
      <c r="AM31" s="2821"/>
      <c r="AN31" s="2821"/>
      <c r="AO31" s="2821"/>
      <c r="AP31" s="157"/>
      <c r="AQ31" s="157"/>
      <c r="AR31" s="157"/>
      <c r="AS31" s="157"/>
      <c r="AT31" s="157"/>
      <c r="AU31" s="157"/>
      <c r="AV31" s="157"/>
      <c r="AW31" s="157"/>
      <c r="AX31" s="157"/>
    </row>
    <row r="32" spans="1:50" ht="15" customHeight="1">
      <c r="A32" s="2821"/>
      <c r="B32" s="2821"/>
      <c r="C32" s="2821"/>
      <c r="D32" s="2821"/>
      <c r="E32" s="2821"/>
      <c r="F32" s="2821"/>
      <c r="G32" s="2821"/>
      <c r="H32" s="2821" t="s">
        <v>1317</v>
      </c>
      <c r="I32" s="2821"/>
      <c r="J32" s="2821"/>
      <c r="K32" s="2821"/>
      <c r="L32" s="2821"/>
      <c r="M32" s="2821"/>
      <c r="N32" s="2821"/>
      <c r="O32" s="2821"/>
      <c r="P32" s="2821"/>
      <c r="Q32" s="2821"/>
      <c r="R32" s="2821"/>
      <c r="S32" s="2821"/>
      <c r="T32" s="2821"/>
      <c r="U32" s="2821"/>
      <c r="V32" s="2821"/>
      <c r="W32" s="2821"/>
      <c r="X32" s="2821"/>
      <c r="Y32" s="2821"/>
      <c r="Z32" s="2821"/>
      <c r="AA32" s="2821"/>
      <c r="AB32" s="2821"/>
      <c r="AC32" s="2821"/>
      <c r="AD32" s="2821"/>
      <c r="AE32" s="2821"/>
      <c r="AF32" s="2821"/>
      <c r="AG32" s="2821"/>
      <c r="AH32" s="2821"/>
      <c r="AI32" s="2821"/>
      <c r="AJ32" s="2821"/>
      <c r="AK32" s="2821"/>
      <c r="AL32" s="2821"/>
      <c r="AM32" s="2821"/>
      <c r="AN32" s="2821"/>
      <c r="AO32" s="2821"/>
      <c r="AP32" s="157"/>
      <c r="AQ32" s="157"/>
      <c r="AR32" s="157"/>
      <c r="AS32" s="157"/>
      <c r="AT32" s="157"/>
      <c r="AU32" s="157"/>
      <c r="AV32" s="157"/>
      <c r="AW32" s="157"/>
      <c r="AX32" s="157"/>
    </row>
    <row r="33" spans="1:50" ht="15" customHeight="1">
      <c r="A33" s="2821"/>
      <c r="B33" s="2821"/>
      <c r="C33" s="2821"/>
      <c r="D33" s="2821"/>
      <c r="E33" s="2821"/>
      <c r="F33" s="2821"/>
      <c r="G33" s="2821"/>
      <c r="H33" s="2821" t="s">
        <v>1318</v>
      </c>
      <c r="I33" s="2821"/>
      <c r="J33" s="2821"/>
      <c r="K33" s="2821"/>
      <c r="L33" s="2821"/>
      <c r="M33" s="2821"/>
      <c r="N33" s="2821"/>
      <c r="O33" s="2821"/>
      <c r="P33" s="2821"/>
      <c r="Q33" s="2821"/>
      <c r="R33" s="2821"/>
      <c r="S33" s="2821"/>
      <c r="T33" s="2821"/>
      <c r="U33" s="2821"/>
      <c r="V33" s="2821"/>
      <c r="W33" s="2821"/>
      <c r="X33" s="2821"/>
      <c r="Y33" s="2821"/>
      <c r="Z33" s="2821"/>
      <c r="AA33" s="2821"/>
      <c r="AB33" s="2821"/>
      <c r="AC33" s="2821"/>
      <c r="AD33" s="2821"/>
      <c r="AE33" s="2821"/>
      <c r="AF33" s="2821"/>
      <c r="AG33" s="2821"/>
      <c r="AH33" s="2821"/>
      <c r="AI33" s="2821"/>
      <c r="AJ33" s="2821"/>
      <c r="AK33" s="2821"/>
      <c r="AL33" s="2821"/>
      <c r="AM33" s="2821"/>
      <c r="AN33" s="2821"/>
      <c r="AO33" s="2821"/>
      <c r="AP33" s="157"/>
      <c r="AQ33" s="157"/>
      <c r="AR33" s="157"/>
      <c r="AS33" s="157"/>
      <c r="AT33" s="157"/>
      <c r="AU33" s="157"/>
      <c r="AV33" s="157"/>
      <c r="AW33" s="157"/>
      <c r="AX33" s="157"/>
    </row>
    <row r="34" spans="1:50" ht="15" customHeight="1">
      <c r="A34" s="2821"/>
      <c r="B34" s="2821"/>
      <c r="C34" s="2821"/>
      <c r="D34" s="2821"/>
      <c r="E34" s="2821"/>
      <c r="F34" s="2821"/>
      <c r="G34" s="2821"/>
      <c r="H34" s="2821"/>
      <c r="I34" s="2821"/>
      <c r="J34" s="2821"/>
      <c r="K34" s="2821"/>
      <c r="L34" s="2821"/>
      <c r="M34" s="2821"/>
      <c r="N34" s="2821"/>
      <c r="O34" s="2821"/>
      <c r="P34" s="2821"/>
      <c r="Q34" s="2821"/>
      <c r="R34" s="2821"/>
      <c r="S34" s="2821"/>
      <c r="T34" s="2821"/>
      <c r="U34" s="2821"/>
      <c r="V34" s="2821"/>
      <c r="W34" s="2821"/>
      <c r="X34" s="2821"/>
      <c r="Y34" s="2821"/>
      <c r="Z34" s="2821"/>
      <c r="AA34" s="2821"/>
      <c r="AB34" s="2821"/>
      <c r="AC34" s="2821"/>
      <c r="AD34" s="2821"/>
      <c r="AE34" s="2821"/>
      <c r="AF34" s="2821"/>
      <c r="AG34" s="2821"/>
      <c r="AH34" s="2821"/>
      <c r="AI34" s="2821"/>
      <c r="AJ34" s="2821"/>
      <c r="AK34" s="2821"/>
      <c r="AL34" s="2821"/>
      <c r="AM34" s="2821"/>
      <c r="AN34" s="2821"/>
      <c r="AO34" s="2821"/>
      <c r="AP34" s="157"/>
      <c r="AQ34" s="157"/>
      <c r="AR34" s="157"/>
      <c r="AS34" s="157"/>
      <c r="AT34" s="157"/>
      <c r="AU34" s="157"/>
      <c r="AV34" s="157"/>
      <c r="AW34" s="157"/>
      <c r="AX34" s="157"/>
    </row>
    <row r="35" spans="1:50" ht="15.75" customHeight="1">
      <c r="A35" s="2821"/>
      <c r="B35" s="2821"/>
      <c r="C35" s="2821"/>
      <c r="D35" s="2821"/>
      <c r="E35" s="2821"/>
      <c r="F35" s="3871" t="s">
        <v>1319</v>
      </c>
      <c r="G35" s="3871"/>
      <c r="H35" s="3871" t="s">
        <v>1320</v>
      </c>
      <c r="I35" s="3871"/>
      <c r="J35" s="3871"/>
      <c r="K35" s="3871"/>
      <c r="L35" s="3871"/>
      <c r="M35" s="3871"/>
      <c r="N35" s="3871"/>
      <c r="O35" s="3871"/>
      <c r="P35" s="3871"/>
      <c r="Q35" s="3871"/>
      <c r="R35" s="3871"/>
      <c r="S35" s="3871"/>
      <c r="T35" s="3871"/>
      <c r="U35" s="3871"/>
      <c r="V35" s="3871"/>
      <c r="W35" s="3871"/>
      <c r="X35" s="3871"/>
      <c r="Y35" s="3871"/>
      <c r="Z35" s="3871"/>
      <c r="AA35" s="3871"/>
      <c r="AB35" s="3871"/>
      <c r="AC35" s="3871"/>
      <c r="AD35" s="3871"/>
      <c r="AE35" s="3871"/>
      <c r="AF35" s="3871"/>
      <c r="AG35" s="3871"/>
      <c r="AH35" s="3871"/>
      <c r="AI35" s="3871"/>
      <c r="AJ35" s="3871"/>
      <c r="AK35" s="2821"/>
      <c r="AL35" s="2821"/>
      <c r="AM35" s="2821"/>
      <c r="AN35" s="2821"/>
      <c r="AO35" s="2821"/>
      <c r="AP35" s="157"/>
      <c r="AQ35" s="157"/>
      <c r="AR35" s="157"/>
      <c r="AS35" s="157"/>
      <c r="AT35" s="157"/>
      <c r="AU35" s="157"/>
      <c r="AV35" s="157"/>
      <c r="AW35" s="157"/>
      <c r="AX35" s="157"/>
    </row>
    <row r="36" spans="1:50" ht="15.75" customHeight="1">
      <c r="A36" s="2821"/>
      <c r="B36" s="2821"/>
      <c r="C36" s="2821"/>
      <c r="D36" s="2821"/>
      <c r="E36" s="2821"/>
      <c r="F36" s="2821"/>
      <c r="G36" s="2821"/>
      <c r="H36" s="2821" t="s">
        <v>1321</v>
      </c>
      <c r="I36" s="2821"/>
      <c r="J36" s="2821"/>
      <c r="K36" s="2821"/>
      <c r="L36" s="2821"/>
      <c r="M36" s="2821"/>
      <c r="N36" s="2821"/>
      <c r="O36" s="2821"/>
      <c r="P36" s="2821"/>
      <c r="Q36" s="2821"/>
      <c r="R36" s="2821"/>
      <c r="S36" s="2821"/>
      <c r="T36" s="2821"/>
      <c r="U36" s="2821"/>
      <c r="V36" s="2821"/>
      <c r="W36" s="2821"/>
      <c r="X36" s="2821"/>
      <c r="Y36" s="2821"/>
      <c r="Z36" s="2821"/>
      <c r="AA36" s="2821"/>
      <c r="AB36" s="2821"/>
      <c r="AC36" s="2821"/>
      <c r="AD36" s="2821"/>
      <c r="AE36" s="2821"/>
      <c r="AF36" s="2821"/>
      <c r="AG36" s="2821"/>
      <c r="AH36" s="2821"/>
      <c r="AI36" s="2821"/>
      <c r="AJ36" s="2821"/>
      <c r="AK36" s="2821"/>
      <c r="AL36" s="2821"/>
      <c r="AM36" s="2821"/>
      <c r="AN36" s="2821"/>
      <c r="AO36" s="2821"/>
      <c r="AP36" s="157"/>
      <c r="AQ36" s="157"/>
      <c r="AR36" s="157"/>
      <c r="AS36" s="157"/>
      <c r="AT36" s="157"/>
      <c r="AU36" s="157"/>
      <c r="AV36" s="157"/>
      <c r="AW36" s="157"/>
      <c r="AX36" s="157"/>
    </row>
    <row r="37" spans="1:50" ht="15.75" customHeight="1">
      <c r="A37" s="2821"/>
      <c r="B37" s="2821"/>
      <c r="C37" s="2821"/>
      <c r="D37" s="2821"/>
      <c r="E37" s="2821"/>
      <c r="F37" s="2821"/>
      <c r="G37" s="2821"/>
      <c r="H37" s="2821" t="s">
        <v>1322</v>
      </c>
      <c r="I37" s="2821"/>
      <c r="J37" s="2821"/>
      <c r="K37" s="2821"/>
      <c r="L37" s="2821"/>
      <c r="M37" s="2821"/>
      <c r="N37" s="2821"/>
      <c r="O37" s="2821"/>
      <c r="P37" s="2821"/>
      <c r="Q37" s="2821"/>
      <c r="R37" s="2821"/>
      <c r="S37" s="2821"/>
      <c r="T37" s="2821"/>
      <c r="U37" s="2821"/>
      <c r="V37" s="2821"/>
      <c r="W37" s="2821"/>
      <c r="X37" s="2821"/>
      <c r="Y37" s="2821"/>
      <c r="Z37" s="2821"/>
      <c r="AA37" s="2821"/>
      <c r="AB37" s="2821"/>
      <c r="AC37" s="2821"/>
      <c r="AD37" s="2821"/>
      <c r="AE37" s="2821"/>
      <c r="AF37" s="2821"/>
      <c r="AG37" s="2821"/>
      <c r="AH37" s="2821"/>
      <c r="AI37" s="2821"/>
      <c r="AJ37" s="2821"/>
      <c r="AK37" s="2821"/>
      <c r="AL37" s="2821"/>
      <c r="AM37" s="2821"/>
      <c r="AN37" s="2821"/>
      <c r="AO37" s="2821"/>
      <c r="AP37" s="157"/>
      <c r="AQ37" s="157"/>
      <c r="AR37" s="157"/>
      <c r="AS37" s="157"/>
      <c r="AT37" s="157"/>
      <c r="AU37" s="157"/>
      <c r="AV37" s="157"/>
      <c r="AW37" s="157"/>
      <c r="AX37" s="157"/>
    </row>
    <row r="38" spans="1:50" ht="15.75" customHeight="1">
      <c r="A38" s="2821"/>
      <c r="B38" s="2821"/>
      <c r="C38" s="2821"/>
      <c r="D38" s="2821"/>
      <c r="E38" s="2821"/>
      <c r="F38" s="2821"/>
      <c r="G38" s="2821"/>
      <c r="H38" s="2821" t="s">
        <v>1323</v>
      </c>
      <c r="I38" s="2821"/>
      <c r="J38" s="2821"/>
      <c r="K38" s="2821"/>
      <c r="L38" s="2821"/>
      <c r="M38" s="2821"/>
      <c r="N38" s="2821"/>
      <c r="O38" s="2821"/>
      <c r="P38" s="2821"/>
      <c r="Q38" s="2821"/>
      <c r="R38" s="2821"/>
      <c r="S38" s="2821"/>
      <c r="T38" s="2821"/>
      <c r="U38" s="2821"/>
      <c r="V38" s="2821"/>
      <c r="W38" s="2821"/>
      <c r="X38" s="2821"/>
      <c r="Y38" s="2821"/>
      <c r="Z38" s="2821"/>
      <c r="AA38" s="2821"/>
      <c r="AB38" s="2821"/>
      <c r="AC38" s="2821"/>
      <c r="AD38" s="2821"/>
      <c r="AE38" s="2821"/>
      <c r="AF38" s="2821"/>
      <c r="AG38" s="2821"/>
      <c r="AH38" s="2821"/>
      <c r="AI38" s="2821"/>
      <c r="AJ38" s="2821"/>
      <c r="AK38" s="2821"/>
      <c r="AL38" s="2821"/>
      <c r="AM38" s="2821"/>
      <c r="AN38" s="2821"/>
      <c r="AO38" s="2821"/>
      <c r="AP38" s="157"/>
      <c r="AQ38" s="157"/>
      <c r="AR38" s="157"/>
      <c r="AS38" s="157"/>
      <c r="AT38" s="157"/>
      <c r="AU38" s="157"/>
      <c r="AV38" s="157"/>
      <c r="AW38" s="157"/>
      <c r="AX38" s="157"/>
    </row>
    <row r="39" spans="1:50" ht="15" customHeight="1">
      <c r="A39" s="2821"/>
      <c r="B39" s="2821"/>
      <c r="C39" s="2821"/>
      <c r="D39" s="2821"/>
      <c r="E39" s="2821"/>
      <c r="F39" s="2821"/>
      <c r="G39" s="2821"/>
      <c r="H39" s="2821"/>
      <c r="I39" s="2821"/>
      <c r="J39" s="2821"/>
      <c r="K39" s="2821"/>
      <c r="L39" s="2821"/>
      <c r="M39" s="2821"/>
      <c r="N39" s="2821"/>
      <c r="O39" s="2821"/>
      <c r="P39" s="2821"/>
      <c r="Q39" s="2821"/>
      <c r="R39" s="2821"/>
      <c r="S39" s="2821"/>
      <c r="T39" s="2821"/>
      <c r="U39" s="2821"/>
      <c r="V39" s="2821"/>
      <c r="W39" s="2821"/>
      <c r="X39" s="2821"/>
      <c r="Y39" s="2821"/>
      <c r="Z39" s="2821"/>
      <c r="AA39" s="2821"/>
      <c r="AB39" s="2821"/>
      <c r="AC39" s="2821"/>
      <c r="AD39" s="2821"/>
      <c r="AE39" s="2821"/>
      <c r="AF39" s="2821"/>
      <c r="AG39" s="2821"/>
      <c r="AH39" s="2821"/>
      <c r="AI39" s="2821"/>
      <c r="AJ39" s="2821"/>
      <c r="AK39" s="2821"/>
      <c r="AL39" s="2821"/>
      <c r="AM39" s="2821"/>
      <c r="AN39" s="2821"/>
      <c r="AO39" s="2821"/>
      <c r="AP39" s="157"/>
      <c r="AQ39" s="157"/>
      <c r="AR39" s="157"/>
      <c r="AS39" s="157"/>
      <c r="AT39" s="157"/>
      <c r="AU39" s="157"/>
      <c r="AV39" s="157"/>
      <c r="AW39" s="157"/>
      <c r="AX39" s="157"/>
    </row>
    <row r="40" spans="1:50" ht="15.75" customHeight="1">
      <c r="A40" s="2821"/>
      <c r="B40" s="2821"/>
      <c r="C40" s="2821"/>
      <c r="D40" s="2821"/>
      <c r="E40" s="2821"/>
      <c r="F40" s="3871" t="s">
        <v>1324</v>
      </c>
      <c r="G40" s="3871"/>
      <c r="H40" s="3871" t="s">
        <v>1325</v>
      </c>
      <c r="I40" s="3871"/>
      <c r="J40" s="3871"/>
      <c r="K40" s="3871"/>
      <c r="L40" s="3871"/>
      <c r="M40" s="3871"/>
      <c r="N40" s="3871"/>
      <c r="O40" s="3871"/>
      <c r="P40" s="3871"/>
      <c r="Q40" s="3871"/>
      <c r="R40" s="3871"/>
      <c r="S40" s="3871"/>
      <c r="T40" s="3871"/>
      <c r="U40" s="3871"/>
      <c r="V40" s="3871"/>
      <c r="W40" s="3871"/>
      <c r="X40" s="3871"/>
      <c r="Y40" s="3871"/>
      <c r="Z40" s="3871"/>
      <c r="AA40" s="3871"/>
      <c r="AB40" s="3871"/>
      <c r="AC40" s="3871"/>
      <c r="AD40" s="3871"/>
      <c r="AE40" s="3871"/>
      <c r="AF40" s="3871"/>
      <c r="AG40" s="3871"/>
      <c r="AH40" s="3871"/>
      <c r="AI40" s="3871"/>
      <c r="AJ40" s="3871"/>
      <c r="AK40" s="2821"/>
      <c r="AL40" s="2821"/>
      <c r="AM40" s="2821"/>
      <c r="AN40" s="2821"/>
      <c r="AO40" s="2821"/>
      <c r="AP40" s="157"/>
      <c r="AQ40" s="157"/>
      <c r="AR40" s="157"/>
      <c r="AS40" s="157"/>
      <c r="AT40" s="157"/>
      <c r="AU40" s="157"/>
      <c r="AV40" s="157"/>
      <c r="AW40" s="157"/>
      <c r="AX40" s="157"/>
    </row>
    <row r="41" spans="1:50" ht="15.75" customHeight="1">
      <c r="A41" s="2821"/>
      <c r="B41" s="2821"/>
      <c r="C41" s="2821"/>
      <c r="D41" s="2821"/>
      <c r="E41" s="2821"/>
      <c r="F41" s="2821"/>
      <c r="G41" s="2821"/>
      <c r="H41" s="2821" t="s">
        <v>1326</v>
      </c>
      <c r="I41" s="2821"/>
      <c r="J41" s="2821"/>
      <c r="K41" s="2821"/>
      <c r="L41" s="2821"/>
      <c r="M41" s="2821"/>
      <c r="N41" s="2821"/>
      <c r="O41" s="2821"/>
      <c r="P41" s="2821"/>
      <c r="Q41" s="2821"/>
      <c r="R41" s="2821"/>
      <c r="S41" s="2821"/>
      <c r="T41" s="2821"/>
      <c r="U41" s="2821"/>
      <c r="V41" s="2821"/>
      <c r="W41" s="2821"/>
      <c r="X41" s="2821"/>
      <c r="Y41" s="2821"/>
      <c r="Z41" s="2821"/>
      <c r="AA41" s="2821"/>
      <c r="AB41" s="2821"/>
      <c r="AC41" s="2821"/>
      <c r="AD41" s="2821"/>
      <c r="AE41" s="2821"/>
      <c r="AF41" s="2821"/>
      <c r="AG41" s="2821"/>
      <c r="AH41" s="2821"/>
      <c r="AI41" s="2821"/>
      <c r="AJ41" s="2821"/>
      <c r="AK41" s="2821"/>
      <c r="AL41" s="2821"/>
      <c r="AM41" s="2821"/>
      <c r="AN41" s="2821"/>
      <c r="AO41" s="2821"/>
      <c r="AP41" s="157"/>
      <c r="AQ41" s="157"/>
      <c r="AR41" s="157"/>
      <c r="AS41" s="157"/>
      <c r="AT41" s="157"/>
      <c r="AU41" s="157"/>
      <c r="AV41" s="157"/>
      <c r="AW41" s="157"/>
      <c r="AX41" s="157"/>
    </row>
    <row r="42" spans="1:50" ht="15.75" customHeight="1">
      <c r="A42" s="2821"/>
      <c r="B42" s="2821"/>
      <c r="C42" s="2821"/>
      <c r="D42" s="2821"/>
      <c r="E42" s="2821"/>
      <c r="F42" s="2821"/>
      <c r="G42" s="2821"/>
      <c r="H42" s="2821" t="s">
        <v>1327</v>
      </c>
      <c r="I42" s="2821"/>
      <c r="J42" s="2821"/>
      <c r="K42" s="2821"/>
      <c r="L42" s="2821"/>
      <c r="M42" s="2821"/>
      <c r="N42" s="2821"/>
      <c r="O42" s="2821"/>
      <c r="P42" s="2821"/>
      <c r="Q42" s="2821"/>
      <c r="R42" s="2821"/>
      <c r="S42" s="2821"/>
      <c r="T42" s="2821"/>
      <c r="U42" s="2821"/>
      <c r="V42" s="2821"/>
      <c r="W42" s="2821"/>
      <c r="X42" s="2821"/>
      <c r="Y42" s="2821"/>
      <c r="Z42" s="2821"/>
      <c r="AA42" s="2821"/>
      <c r="AB42" s="2821"/>
      <c r="AC42" s="2821"/>
      <c r="AD42" s="2821"/>
      <c r="AE42" s="2821"/>
      <c r="AF42" s="2821"/>
      <c r="AG42" s="2821"/>
      <c r="AH42" s="2821"/>
      <c r="AI42" s="2821"/>
      <c r="AJ42" s="2821"/>
      <c r="AK42" s="2821"/>
      <c r="AL42" s="2821"/>
      <c r="AM42" s="2821"/>
      <c r="AN42" s="2821"/>
      <c r="AO42" s="2821"/>
      <c r="AP42" s="157"/>
      <c r="AQ42" s="157"/>
      <c r="AR42" s="157"/>
      <c r="AS42" s="157"/>
      <c r="AT42" s="157"/>
      <c r="AU42" s="157"/>
      <c r="AV42" s="157"/>
      <c r="AW42" s="157"/>
      <c r="AX42" s="157"/>
    </row>
    <row r="43" spans="1:50" ht="15" customHeight="1">
      <c r="A43" s="2821"/>
      <c r="B43" s="2821"/>
      <c r="C43" s="2821"/>
      <c r="D43" s="2821"/>
      <c r="E43" s="2821"/>
      <c r="F43" s="2821"/>
      <c r="G43" s="2821"/>
      <c r="H43" s="2821"/>
      <c r="I43" s="2821"/>
      <c r="J43" s="2821"/>
      <c r="K43" s="2821"/>
      <c r="L43" s="2821"/>
      <c r="M43" s="2821"/>
      <c r="N43" s="2821"/>
      <c r="O43" s="2821"/>
      <c r="P43" s="2821"/>
      <c r="Q43" s="2821"/>
      <c r="R43" s="2821"/>
      <c r="S43" s="2821"/>
      <c r="T43" s="2821"/>
      <c r="U43" s="2821"/>
      <c r="V43" s="2821"/>
      <c r="W43" s="2821"/>
      <c r="X43" s="2821"/>
      <c r="Y43" s="2821"/>
      <c r="Z43" s="2821"/>
      <c r="AA43" s="2821"/>
      <c r="AB43" s="2821"/>
      <c r="AC43" s="2821"/>
      <c r="AD43" s="2821"/>
      <c r="AE43" s="2821"/>
      <c r="AF43" s="2821"/>
      <c r="AG43" s="2821"/>
      <c r="AH43" s="2821"/>
      <c r="AI43" s="2821"/>
      <c r="AJ43" s="2821"/>
      <c r="AK43" s="2821"/>
      <c r="AL43" s="2821"/>
      <c r="AM43" s="2821"/>
      <c r="AN43" s="2821"/>
      <c r="AO43" s="2821"/>
      <c r="AP43" s="157"/>
      <c r="AQ43" s="157"/>
      <c r="AR43" s="157"/>
      <c r="AS43" s="157"/>
      <c r="AT43" s="157"/>
      <c r="AU43" s="157"/>
      <c r="AV43" s="157"/>
      <c r="AW43" s="157"/>
      <c r="AX43" s="157"/>
    </row>
    <row r="44" spans="1:50" ht="15" customHeight="1">
      <c r="A44" s="2821"/>
      <c r="B44" s="2821"/>
      <c r="C44" s="2821"/>
      <c r="D44" s="2821"/>
      <c r="E44" s="2821"/>
      <c r="F44" s="2821"/>
      <c r="G44" s="2821"/>
      <c r="H44" s="2821" t="s">
        <v>1328</v>
      </c>
      <c r="I44" s="2821"/>
      <c r="J44" s="2821"/>
      <c r="K44" s="2821"/>
      <c r="L44" s="2821"/>
      <c r="M44" s="2821"/>
      <c r="N44" s="2821"/>
      <c r="O44" s="2821"/>
      <c r="P44" s="2821"/>
      <c r="Q44" s="2821"/>
      <c r="R44" s="2821"/>
      <c r="S44" s="2821"/>
      <c r="T44" s="2821"/>
      <c r="U44" s="2821"/>
      <c r="V44" s="2821"/>
      <c r="W44" s="2821"/>
      <c r="X44" s="2821"/>
      <c r="Y44" s="2821"/>
      <c r="Z44" s="2821"/>
      <c r="AA44" s="2821"/>
      <c r="AB44" s="2821"/>
      <c r="AC44" s="2821"/>
      <c r="AD44" s="2821"/>
      <c r="AE44" s="2821"/>
      <c r="AF44" s="2821"/>
      <c r="AG44" s="2821"/>
      <c r="AH44" s="2821"/>
      <c r="AI44" s="2821"/>
      <c r="AJ44" s="2821"/>
      <c r="AK44" s="2821"/>
      <c r="AL44" s="2821"/>
      <c r="AM44" s="2821"/>
      <c r="AN44" s="2821"/>
      <c r="AO44" s="2821"/>
      <c r="AP44" s="157"/>
      <c r="AQ44" s="157"/>
      <c r="AR44" s="157"/>
      <c r="AS44" s="157"/>
      <c r="AT44" s="157"/>
      <c r="AU44" s="157"/>
      <c r="AV44" s="157"/>
      <c r="AW44" s="157"/>
      <c r="AX44" s="157"/>
    </row>
    <row r="45" spans="1:50" ht="7.5" customHeight="1">
      <c r="A45" s="2821"/>
      <c r="B45" s="2821"/>
      <c r="C45" s="2821"/>
      <c r="D45" s="2821"/>
      <c r="E45" s="2821"/>
      <c r="F45" s="2821"/>
      <c r="G45" s="2821"/>
      <c r="H45" s="2821"/>
      <c r="I45" s="2821"/>
      <c r="J45" s="2821"/>
      <c r="K45" s="2821"/>
      <c r="L45" s="2821"/>
      <c r="M45" s="2821"/>
      <c r="N45" s="2821"/>
      <c r="O45" s="2821"/>
      <c r="P45" s="2821"/>
      <c r="Q45" s="2821"/>
      <c r="R45" s="2821"/>
      <c r="S45" s="2821"/>
      <c r="T45" s="2821"/>
      <c r="U45" s="2821"/>
      <c r="V45" s="2821"/>
      <c r="W45" s="2821"/>
      <c r="X45" s="2821"/>
      <c r="Y45" s="2821"/>
      <c r="Z45" s="2821"/>
      <c r="AA45" s="2821"/>
      <c r="AB45" s="2821"/>
      <c r="AC45" s="2821"/>
      <c r="AD45" s="2821"/>
      <c r="AE45" s="2821"/>
      <c r="AF45" s="2821"/>
      <c r="AG45" s="2821"/>
      <c r="AH45" s="2821"/>
      <c r="AI45" s="2821"/>
      <c r="AJ45" s="2821"/>
      <c r="AK45" s="2821"/>
      <c r="AL45" s="2821"/>
      <c r="AM45" s="2821"/>
      <c r="AN45" s="2821"/>
      <c r="AO45" s="2821"/>
      <c r="AP45" s="157"/>
      <c r="AQ45" s="157"/>
      <c r="AR45" s="157"/>
      <c r="AS45" s="157"/>
      <c r="AT45" s="157"/>
      <c r="AU45" s="157"/>
      <c r="AV45" s="157"/>
      <c r="AW45" s="157"/>
      <c r="AX45" s="157"/>
    </row>
    <row r="46" spans="1:50" ht="13.5" customHeight="1">
      <c r="A46" s="2821"/>
      <c r="B46" s="2821"/>
      <c r="C46" s="2821"/>
      <c r="D46" s="2821"/>
      <c r="E46" s="2821"/>
      <c r="F46" s="2821"/>
      <c r="G46" s="2821"/>
      <c r="H46" s="2821"/>
      <c r="I46" s="2821"/>
      <c r="J46" s="2821"/>
      <c r="K46" s="2821" t="s">
        <v>1329</v>
      </c>
      <c r="L46" s="2821"/>
      <c r="M46" s="2821"/>
      <c r="N46" s="2821"/>
      <c r="O46" s="2821"/>
      <c r="P46" s="2821"/>
      <c r="Q46" s="2821"/>
      <c r="R46" s="2821"/>
      <c r="S46" s="2821"/>
      <c r="T46" s="2821"/>
      <c r="U46" s="2821"/>
      <c r="V46" s="2821"/>
      <c r="W46" s="2821"/>
      <c r="X46" s="2821"/>
      <c r="Y46" s="2821"/>
      <c r="Z46" s="2821"/>
      <c r="AA46" s="2821"/>
      <c r="AB46" s="2821"/>
      <c r="AC46" s="2821"/>
      <c r="AD46" s="2821"/>
      <c r="AE46" s="2821"/>
      <c r="AF46" s="2821"/>
      <c r="AG46" s="2821"/>
      <c r="AH46" s="2821"/>
      <c r="AI46" s="2821"/>
      <c r="AJ46" s="2821"/>
      <c r="AK46" s="2821"/>
      <c r="AL46" s="2821"/>
      <c r="AM46" s="2821"/>
      <c r="AN46" s="2821"/>
      <c r="AO46" s="2821"/>
      <c r="AP46" s="157"/>
      <c r="AQ46" s="157"/>
      <c r="AR46" s="157"/>
      <c r="AS46" s="157"/>
      <c r="AT46" s="157"/>
      <c r="AU46" s="157"/>
      <c r="AV46" s="157"/>
      <c r="AW46" s="157"/>
      <c r="AX46" s="157"/>
    </row>
    <row r="47" spans="1:50" ht="13.5" customHeight="1">
      <c r="A47" s="2821"/>
      <c r="B47" s="2821"/>
      <c r="C47" s="2821"/>
      <c r="D47" s="2821"/>
      <c r="E47" s="2821"/>
      <c r="F47" s="2821"/>
      <c r="G47" s="2821"/>
      <c r="H47" s="2821"/>
      <c r="I47" s="2821"/>
      <c r="J47" s="2821"/>
      <c r="K47" s="2821" t="s">
        <v>2370</v>
      </c>
      <c r="L47" s="2821"/>
      <c r="M47" s="2821"/>
      <c r="N47" s="2821"/>
      <c r="O47" s="2821"/>
      <c r="P47" s="2821"/>
      <c r="Q47" s="2821"/>
      <c r="R47" s="2821"/>
      <c r="S47" s="2821"/>
      <c r="T47" s="2821"/>
      <c r="U47" s="2821"/>
      <c r="V47" s="2821"/>
      <c r="W47" s="2821"/>
      <c r="X47" s="2821"/>
      <c r="Y47" s="2821"/>
      <c r="Z47" s="2821"/>
      <c r="AA47" s="2821"/>
      <c r="AB47" s="2821"/>
      <c r="AC47" s="2821"/>
      <c r="AD47" s="2821"/>
      <c r="AE47" s="2821"/>
      <c r="AF47" s="2821"/>
      <c r="AG47" s="2821"/>
      <c r="AH47" s="2821"/>
      <c r="AI47" s="2821"/>
      <c r="AJ47" s="2821"/>
      <c r="AK47" s="2821"/>
      <c r="AL47" s="2821"/>
      <c r="AM47" s="2821"/>
      <c r="AN47" s="2821"/>
      <c r="AO47" s="2821"/>
      <c r="AP47" s="157"/>
      <c r="AQ47" s="157"/>
      <c r="AR47" s="157"/>
      <c r="AS47" s="157"/>
      <c r="AT47" s="157"/>
      <c r="AU47" s="157"/>
      <c r="AV47" s="157"/>
      <c r="AW47" s="157"/>
      <c r="AX47" s="157"/>
    </row>
    <row r="48" spans="1:50" ht="13.5" customHeight="1">
      <c r="A48" s="2821"/>
      <c r="B48" s="2821"/>
      <c r="C48" s="2821"/>
      <c r="D48" s="2821"/>
      <c r="E48" s="2821"/>
      <c r="F48" s="2821"/>
      <c r="G48" s="2821"/>
      <c r="H48" s="2821"/>
      <c r="I48" s="2821"/>
      <c r="J48" s="2821"/>
      <c r="K48" s="2821" t="s">
        <v>1330</v>
      </c>
      <c r="L48" s="2821"/>
      <c r="M48" s="2821"/>
      <c r="N48" s="2821"/>
      <c r="O48" s="2821"/>
      <c r="P48" s="2821"/>
      <c r="Q48" s="2821"/>
      <c r="R48" s="2821"/>
      <c r="S48" s="2821"/>
      <c r="T48" s="2821"/>
      <c r="U48" s="2821"/>
      <c r="V48" s="2821"/>
      <c r="W48" s="2821"/>
      <c r="X48" s="2821"/>
      <c r="Y48" s="2821"/>
      <c r="Z48" s="2821"/>
      <c r="AA48" s="2821"/>
      <c r="AB48" s="2821"/>
      <c r="AC48" s="2821"/>
      <c r="AD48" s="2821"/>
      <c r="AE48" s="2821"/>
      <c r="AF48" s="2821"/>
      <c r="AG48" s="2821"/>
      <c r="AH48" s="2821"/>
      <c r="AI48" s="2821"/>
      <c r="AJ48" s="2821"/>
      <c r="AK48" s="2821"/>
      <c r="AL48" s="2821"/>
      <c r="AM48" s="2821"/>
      <c r="AN48" s="2821"/>
      <c r="AO48" s="2821"/>
      <c r="AP48" s="157"/>
      <c r="AQ48" s="157"/>
      <c r="AR48" s="157"/>
      <c r="AS48" s="157"/>
      <c r="AT48" s="157"/>
      <c r="AU48" s="157"/>
      <c r="AV48" s="157"/>
      <c r="AW48" s="157"/>
      <c r="AX48" s="157"/>
    </row>
    <row r="49" spans="1:50" ht="22.5" customHeight="1">
      <c r="A49" s="2821"/>
      <c r="B49" s="2821"/>
      <c r="C49" s="2821"/>
      <c r="D49" s="2821"/>
      <c r="E49" s="2821"/>
      <c r="F49" s="2821"/>
      <c r="G49" s="2821"/>
      <c r="H49" s="2821"/>
      <c r="I49" s="2821"/>
      <c r="J49" s="2821"/>
      <c r="K49" s="2821"/>
      <c r="L49" s="2821"/>
      <c r="M49" s="2821"/>
      <c r="N49" s="2821"/>
      <c r="O49" s="2821"/>
      <c r="P49" s="2821"/>
      <c r="Q49" s="2821"/>
      <c r="R49" s="2821"/>
      <c r="S49" s="2821"/>
      <c r="T49" s="2821"/>
      <c r="U49" s="2821"/>
      <c r="V49" s="2821"/>
      <c r="W49" s="2821"/>
      <c r="X49" s="2821"/>
      <c r="Y49" s="2821"/>
      <c r="Z49" s="2821"/>
      <c r="AA49" s="2821"/>
      <c r="AB49" s="2821"/>
      <c r="AC49" s="2821"/>
      <c r="AD49" s="2821"/>
      <c r="AE49" s="2821"/>
      <c r="AF49" s="2821"/>
      <c r="AG49" s="2821"/>
      <c r="AH49" s="2821"/>
      <c r="AI49" s="2821"/>
      <c r="AJ49" s="2821"/>
      <c r="AK49" s="2821"/>
      <c r="AL49" s="2821"/>
      <c r="AM49" s="2821"/>
      <c r="AN49" s="2821"/>
      <c r="AO49" s="2821"/>
      <c r="AP49" s="157"/>
      <c r="AQ49" s="157"/>
      <c r="AR49" s="157"/>
      <c r="AS49" s="157"/>
      <c r="AT49" s="157"/>
      <c r="AU49" s="157"/>
      <c r="AV49" s="157"/>
      <c r="AW49" s="157"/>
      <c r="AX49" s="157"/>
    </row>
    <row r="50" spans="1:50" ht="13.5" customHeight="1">
      <c r="A50" s="2821"/>
      <c r="B50" s="2821"/>
      <c r="C50" s="2821"/>
      <c r="D50" s="2821"/>
      <c r="E50" s="2821"/>
      <c r="F50" s="2821"/>
      <c r="G50" s="2821"/>
      <c r="H50" s="2821" t="s">
        <v>1810</v>
      </c>
      <c r="I50" s="2821"/>
      <c r="J50" s="2821"/>
      <c r="K50" s="2821" t="s">
        <v>1331</v>
      </c>
      <c r="L50" s="2821"/>
      <c r="M50" s="2821"/>
      <c r="N50" s="2821"/>
      <c r="O50" s="2821"/>
      <c r="P50" s="2821"/>
      <c r="Q50" s="2821"/>
      <c r="R50" s="2821"/>
      <c r="S50" s="2821"/>
      <c r="T50" s="2821"/>
      <c r="U50" s="2821"/>
      <c r="V50" s="2821"/>
      <c r="W50" s="2821"/>
      <c r="X50" s="2821"/>
      <c r="Y50" s="2821"/>
      <c r="Z50" s="2821"/>
      <c r="AA50" s="2821"/>
      <c r="AB50" s="2821"/>
      <c r="AC50" s="2821"/>
      <c r="AD50" s="2821"/>
      <c r="AE50" s="2821"/>
      <c r="AF50" s="2821"/>
      <c r="AG50" s="2821"/>
      <c r="AH50" s="2821"/>
      <c r="AI50" s="2821"/>
      <c r="AJ50" s="2821"/>
      <c r="AK50" s="2821"/>
      <c r="AL50" s="2821"/>
      <c r="AM50" s="2821"/>
      <c r="AN50" s="2821"/>
      <c r="AO50" s="2821"/>
      <c r="AP50" s="157"/>
      <c r="AQ50" s="157"/>
      <c r="AR50" s="157"/>
      <c r="AS50" s="157"/>
      <c r="AT50" s="157"/>
      <c r="AU50" s="157"/>
      <c r="AV50" s="157"/>
      <c r="AW50" s="157"/>
      <c r="AX50" s="157"/>
    </row>
    <row r="51" spans="1:50" ht="13.5" customHeight="1">
      <c r="A51" s="2821"/>
      <c r="B51" s="2821"/>
      <c r="C51" s="2821"/>
      <c r="D51" s="2821"/>
      <c r="E51" s="2821"/>
      <c r="F51" s="2821"/>
      <c r="G51" s="2821"/>
      <c r="H51" s="2821"/>
      <c r="I51" s="2821"/>
      <c r="J51" s="2821"/>
      <c r="K51" s="2821" t="s">
        <v>1332</v>
      </c>
      <c r="L51" s="2821"/>
      <c r="M51" s="2821"/>
      <c r="N51" s="2821"/>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c r="AP51" s="157"/>
      <c r="AQ51" s="157"/>
      <c r="AR51" s="157"/>
      <c r="AS51" s="157"/>
      <c r="AT51" s="157"/>
      <c r="AU51" s="157"/>
      <c r="AV51" s="157"/>
      <c r="AW51" s="157"/>
      <c r="AX51" s="157"/>
    </row>
    <row r="52" spans="1:50" ht="13.5" customHeight="1">
      <c r="A52" s="2821"/>
      <c r="B52" s="2821"/>
      <c r="C52" s="2821"/>
      <c r="D52" s="2821"/>
      <c r="E52" s="2821"/>
      <c r="F52" s="2821"/>
      <c r="G52" s="2821"/>
      <c r="H52" s="2821"/>
      <c r="I52" s="2821"/>
      <c r="J52" s="2821"/>
      <c r="K52" s="2821" t="s">
        <v>1333</v>
      </c>
      <c r="L52" s="2821"/>
      <c r="M52" s="2821"/>
      <c r="N52" s="2821"/>
      <c r="O52" s="2821"/>
      <c r="P52" s="2821"/>
      <c r="Q52" s="2821"/>
      <c r="R52" s="2821"/>
      <c r="S52" s="2821"/>
      <c r="T52" s="2821"/>
      <c r="U52" s="2821"/>
      <c r="V52" s="2821"/>
      <c r="W52" s="2821"/>
      <c r="X52" s="2821"/>
      <c r="Y52" s="2821"/>
      <c r="Z52" s="2821"/>
      <c r="AA52" s="2821"/>
      <c r="AB52" s="2821"/>
      <c r="AC52" s="2821"/>
      <c r="AD52" s="2821"/>
      <c r="AE52" s="2821"/>
      <c r="AF52" s="2821"/>
      <c r="AG52" s="2821"/>
      <c r="AH52" s="2821"/>
      <c r="AI52" s="2821"/>
      <c r="AJ52" s="2821"/>
      <c r="AK52" s="2821"/>
      <c r="AL52" s="2821"/>
      <c r="AM52" s="2821"/>
      <c r="AN52" s="2821"/>
      <c r="AO52" s="2821"/>
      <c r="AP52" s="157"/>
      <c r="AQ52" s="157"/>
      <c r="AR52" s="157"/>
      <c r="AS52" s="157"/>
      <c r="AT52" s="157"/>
      <c r="AU52" s="157"/>
      <c r="AV52" s="157"/>
      <c r="AW52" s="157"/>
      <c r="AX52" s="157"/>
    </row>
    <row r="53" spans="1:50" ht="15" customHeight="1">
      <c r="A53" s="2821"/>
      <c r="B53" s="2821"/>
      <c r="C53" s="2821"/>
      <c r="D53" s="2821"/>
      <c r="E53" s="2821"/>
      <c r="F53" s="2821"/>
      <c r="G53" s="2821"/>
      <c r="H53" s="2821"/>
      <c r="I53" s="2821"/>
      <c r="J53" s="2821"/>
      <c r="K53" s="2821"/>
      <c r="L53" s="2821"/>
      <c r="M53" s="2821"/>
      <c r="N53" s="2821"/>
      <c r="O53" s="2821"/>
      <c r="P53" s="2821"/>
      <c r="Q53" s="2821"/>
      <c r="R53" s="2821"/>
      <c r="S53" s="2821"/>
      <c r="T53" s="2821"/>
      <c r="U53" s="2821"/>
      <c r="V53" s="2821"/>
      <c r="W53" s="2821"/>
      <c r="X53" s="2821"/>
      <c r="Y53" s="2821"/>
      <c r="Z53" s="2821"/>
      <c r="AA53" s="2821"/>
      <c r="AB53" s="2821"/>
      <c r="AC53" s="2821"/>
      <c r="AD53" s="2821"/>
      <c r="AE53" s="2821"/>
      <c r="AF53" s="2821"/>
      <c r="AG53" s="2821"/>
      <c r="AH53" s="2821"/>
      <c r="AI53" s="2821"/>
      <c r="AJ53" s="2821"/>
      <c r="AK53" s="2821"/>
      <c r="AL53" s="2821"/>
      <c r="AM53" s="2821"/>
      <c r="AN53" s="2821"/>
      <c r="AO53" s="2821"/>
      <c r="AP53" s="157"/>
      <c r="AQ53" s="157"/>
      <c r="AR53" s="157"/>
      <c r="AS53" s="157"/>
      <c r="AT53" s="157"/>
      <c r="AU53" s="157"/>
      <c r="AV53" s="157"/>
      <c r="AW53" s="157"/>
      <c r="AX53" s="157"/>
    </row>
    <row r="54" spans="1:50" ht="15" customHeight="1">
      <c r="A54" s="2821"/>
      <c r="B54" s="2821"/>
      <c r="C54" s="2821"/>
      <c r="D54" s="2821"/>
      <c r="E54" s="2821"/>
      <c r="F54" s="2821"/>
      <c r="G54" s="2821"/>
      <c r="H54" s="2821"/>
      <c r="I54" s="2821"/>
      <c r="J54" s="2821"/>
      <c r="K54" s="2821"/>
      <c r="L54" s="2821"/>
      <c r="M54" s="2821"/>
      <c r="N54" s="2821"/>
      <c r="O54" s="2821"/>
      <c r="P54" s="2821"/>
      <c r="Q54" s="2821"/>
      <c r="R54" s="2821"/>
      <c r="S54" s="2821"/>
      <c r="T54" s="2821"/>
      <c r="U54" s="2821"/>
      <c r="V54" s="2821"/>
      <c r="W54" s="2821"/>
      <c r="X54" s="2821"/>
      <c r="Y54" s="2821"/>
      <c r="Z54" s="2821"/>
      <c r="AA54" s="2821"/>
      <c r="AB54" s="2821"/>
      <c r="AC54" s="2821"/>
      <c r="AD54" s="2821"/>
      <c r="AE54" s="2821"/>
      <c r="AF54" s="2821"/>
      <c r="AG54" s="2821"/>
      <c r="AH54" s="2821"/>
      <c r="AI54" s="2821"/>
      <c r="AJ54" s="2821"/>
      <c r="AK54" s="2821"/>
      <c r="AL54" s="2821"/>
      <c r="AM54" s="2821"/>
      <c r="AN54" s="2821"/>
      <c r="AO54" s="2821"/>
      <c r="AP54" s="157"/>
      <c r="AQ54" s="157"/>
      <c r="AR54" s="157"/>
      <c r="AS54" s="157"/>
      <c r="AT54" s="157"/>
      <c r="AU54" s="157"/>
      <c r="AV54" s="157"/>
      <c r="AW54" s="157"/>
      <c r="AX54" s="157"/>
    </row>
    <row r="55" spans="1:50" ht="15" customHeight="1">
      <c r="A55" s="2821"/>
      <c r="B55" s="2821"/>
      <c r="C55" s="2821"/>
      <c r="D55" s="2821"/>
      <c r="E55" s="2821"/>
      <c r="F55" s="3872" t="s">
        <v>1334</v>
      </c>
      <c r="G55" s="3872"/>
      <c r="H55" s="2821"/>
      <c r="I55" s="2821"/>
      <c r="J55" s="2821"/>
      <c r="K55" s="2821"/>
      <c r="L55" s="2821"/>
      <c r="M55" s="2821"/>
      <c r="N55" s="2821"/>
      <c r="O55" s="2821"/>
      <c r="P55" s="2821"/>
      <c r="Q55" s="2821"/>
      <c r="R55" s="2821"/>
      <c r="S55" s="2821"/>
      <c r="T55" s="2821"/>
      <c r="U55" s="2821"/>
      <c r="V55" s="2821"/>
      <c r="W55" s="2821"/>
      <c r="X55" s="2933"/>
      <c r="Y55" s="2933"/>
      <c r="Z55" s="2933"/>
      <c r="AA55" s="2933"/>
      <c r="AB55" s="2933"/>
      <c r="AC55" s="2933"/>
      <c r="AD55" s="2933"/>
      <c r="AE55" s="2933"/>
      <c r="AF55" s="2933"/>
      <c r="AG55" s="2933"/>
      <c r="AH55" s="2933"/>
      <c r="AI55" s="2933"/>
      <c r="AJ55" s="2933"/>
      <c r="AK55" s="2821"/>
      <c r="AL55" s="2821"/>
      <c r="AM55" s="2821"/>
      <c r="AN55" s="2821"/>
      <c r="AO55" s="2821"/>
      <c r="AP55" s="157"/>
      <c r="AQ55" s="157"/>
      <c r="AR55" s="157"/>
      <c r="AS55" s="157"/>
      <c r="AT55" s="157"/>
      <c r="AU55" s="157"/>
      <c r="AV55" s="157"/>
      <c r="AW55" s="157"/>
      <c r="AX55" s="157"/>
    </row>
    <row r="56" spans="1:50" ht="15" customHeight="1">
      <c r="A56" s="2821"/>
      <c r="B56" s="2821"/>
      <c r="C56" s="2821"/>
      <c r="D56" s="2821"/>
      <c r="E56" s="2821"/>
      <c r="F56" s="2821"/>
      <c r="G56" s="2821"/>
      <c r="H56" s="2821"/>
      <c r="I56" s="2821"/>
      <c r="J56" s="2821"/>
      <c r="K56" s="2821"/>
      <c r="L56" s="2821"/>
      <c r="M56" s="2821"/>
      <c r="N56" s="2821"/>
      <c r="O56" s="2821"/>
      <c r="P56" s="2821"/>
      <c r="Q56" s="2821"/>
      <c r="R56" s="2821"/>
      <c r="S56" s="2821"/>
      <c r="T56" s="2821"/>
      <c r="U56" s="2821"/>
      <c r="V56" s="2821"/>
      <c r="W56" s="2821"/>
      <c r="X56" s="2821"/>
      <c r="Y56" s="2821"/>
      <c r="Z56" s="2821"/>
      <c r="AA56" s="2821"/>
      <c r="AB56" s="2821"/>
      <c r="AC56" s="2821"/>
      <c r="AD56" s="2821"/>
      <c r="AE56" s="2821"/>
      <c r="AF56" s="2821"/>
      <c r="AG56" s="2821"/>
      <c r="AH56" s="2821"/>
      <c r="AI56" s="2821"/>
      <c r="AJ56" s="2821"/>
      <c r="AK56" s="2821"/>
      <c r="AL56" s="2821"/>
      <c r="AM56" s="2821"/>
      <c r="AN56" s="2821"/>
      <c r="AO56" s="2821"/>
      <c r="AP56" s="157"/>
      <c r="AQ56" s="157"/>
      <c r="AR56" s="157"/>
      <c r="AS56" s="157"/>
      <c r="AT56" s="157"/>
      <c r="AU56" s="157"/>
      <c r="AV56" s="157"/>
      <c r="AW56" s="157"/>
      <c r="AX56" s="157"/>
    </row>
    <row r="57" spans="1:50" ht="15" customHeight="1">
      <c r="A57" s="2821"/>
      <c r="B57" s="2821"/>
      <c r="C57" s="2821"/>
      <c r="D57" s="2821"/>
      <c r="E57" s="2821"/>
      <c r="F57" s="2821"/>
      <c r="G57" s="2821"/>
      <c r="H57" s="2821"/>
      <c r="I57" s="2821"/>
      <c r="J57" s="2821"/>
      <c r="K57" s="2821"/>
      <c r="L57" s="2821"/>
      <c r="M57" s="282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157"/>
      <c r="AQ57" s="157"/>
      <c r="AR57" s="157"/>
      <c r="AS57" s="157"/>
      <c r="AT57" s="157"/>
      <c r="AU57" s="157"/>
      <c r="AV57" s="157"/>
      <c r="AW57" s="157"/>
      <c r="AX57" s="157"/>
    </row>
    <row r="58" spans="1:50" ht="15" customHeight="1">
      <c r="A58" s="2821"/>
      <c r="B58" s="2821"/>
      <c r="C58" s="2821"/>
      <c r="D58" s="2821"/>
      <c r="E58" s="2821"/>
      <c r="F58" s="2821"/>
      <c r="G58" s="2821"/>
      <c r="H58" s="2821"/>
      <c r="I58" s="2821"/>
      <c r="J58" s="2821"/>
      <c r="K58" s="2821"/>
      <c r="L58" s="2821"/>
      <c r="M58" s="282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157"/>
      <c r="AQ58" s="157"/>
      <c r="AR58" s="157"/>
      <c r="AS58" s="157"/>
      <c r="AT58" s="157"/>
      <c r="AU58" s="157"/>
      <c r="AV58" s="157"/>
      <c r="AW58" s="157"/>
      <c r="AX58" s="157"/>
    </row>
    <row r="59" spans="1:50" ht="15" customHeight="1">
      <c r="A59" s="2821"/>
      <c r="B59" s="2821"/>
      <c r="C59" s="2821"/>
      <c r="D59" s="2821"/>
      <c r="E59" s="2821"/>
      <c r="F59" s="2821"/>
      <c r="G59" s="2821"/>
      <c r="H59" s="2821"/>
      <c r="I59" s="2821"/>
      <c r="J59" s="2821"/>
      <c r="K59" s="2821"/>
      <c r="L59" s="2821"/>
      <c r="M59" s="282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157"/>
      <c r="AQ59" s="157"/>
      <c r="AR59" s="157"/>
      <c r="AS59" s="157"/>
      <c r="AT59" s="157"/>
      <c r="AU59" s="157"/>
      <c r="AV59" s="157"/>
      <c r="AW59" s="157"/>
      <c r="AX59" s="157"/>
    </row>
    <row r="60" spans="1:50" ht="15" customHeight="1">
      <c r="A60" s="2821"/>
      <c r="B60" s="2821"/>
      <c r="C60" s="2821"/>
      <c r="D60" s="2821"/>
      <c r="E60" s="2821"/>
      <c r="F60" s="2821"/>
      <c r="G60" s="2821"/>
      <c r="H60" s="2821"/>
      <c r="I60" s="2821"/>
      <c r="J60" s="2821"/>
      <c r="K60" s="2821"/>
      <c r="L60" s="2821"/>
      <c r="M60" s="282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157"/>
      <c r="AQ60" s="157"/>
      <c r="AR60" s="157"/>
      <c r="AS60" s="157"/>
      <c r="AT60" s="157"/>
      <c r="AU60" s="157"/>
      <c r="AV60" s="157"/>
      <c r="AW60" s="157"/>
      <c r="AX60" s="157"/>
    </row>
    <row r="61" spans="1:50" ht="15" customHeight="1">
      <c r="A61" s="2821"/>
      <c r="B61" s="2821"/>
      <c r="C61" s="2821"/>
      <c r="D61" s="2821"/>
      <c r="E61" s="2821"/>
      <c r="F61" s="2821"/>
      <c r="G61" s="2821"/>
      <c r="H61" s="2821"/>
      <c r="I61" s="2821"/>
      <c r="J61" s="2821"/>
      <c r="K61" s="2821"/>
      <c r="L61" s="2821"/>
      <c r="M61" s="282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157"/>
      <c r="AQ61" s="157"/>
      <c r="AR61" s="157"/>
      <c r="AS61" s="157"/>
      <c r="AT61" s="157"/>
      <c r="AU61" s="157"/>
      <c r="AV61" s="157"/>
      <c r="AW61" s="157"/>
      <c r="AX61" s="157"/>
    </row>
    <row r="62" spans="1:50" ht="22.5" customHeight="1">
      <c r="A62" s="2821"/>
      <c r="B62" s="2821"/>
      <c r="C62" s="2821"/>
      <c r="D62" s="2821"/>
      <c r="E62" s="2821"/>
      <c r="F62" s="2821"/>
      <c r="G62" s="2821"/>
      <c r="H62" s="2821"/>
      <c r="I62" s="2821"/>
      <c r="J62" s="2821"/>
      <c r="K62" s="2821"/>
      <c r="L62" s="2821"/>
      <c r="M62" s="282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157"/>
      <c r="AQ62" s="157"/>
      <c r="AR62" s="157"/>
      <c r="AS62" s="157"/>
      <c r="AT62" s="157"/>
      <c r="AU62" s="157"/>
      <c r="AV62" s="157"/>
      <c r="AW62" s="157"/>
      <c r="AX62" s="157"/>
    </row>
    <row r="63" spans="1:50" s="133" customFormat="1" ht="15" customHeight="1"/>
  </sheetData>
  <sheetProtection algorithmName="SHA-512" hashValue="b9OtxEzF+LystcWrOhM1Z8rxBLFYOTBt3L2Vrt00yxer9VRL7wFTCKIpPo0jQeoWVh84O5/Cyg6FNO5kqCNCVg==" saltValue="XPapActhrgEfUdvrUzMCZg==" spinCount="100000" sheet="1" objects="1" scenarios="1" selectLockedCells="1" selectUnlockedCells="1"/>
  <mergeCells count="73">
    <mergeCell ref="F53:AJ54"/>
    <mergeCell ref="F55:G55"/>
    <mergeCell ref="H55:W55"/>
    <mergeCell ref="X55:AJ55"/>
    <mergeCell ref="F56:AJ62"/>
    <mergeCell ref="F49:AJ49"/>
    <mergeCell ref="K50:AD50"/>
    <mergeCell ref="AE50:AJ52"/>
    <mergeCell ref="K51:AD51"/>
    <mergeCell ref="K52:AD52"/>
    <mergeCell ref="F50:G50"/>
    <mergeCell ref="H50:J50"/>
    <mergeCell ref="F51:J52"/>
    <mergeCell ref="F45:G45"/>
    <mergeCell ref="H45:AJ45"/>
    <mergeCell ref="F46:J48"/>
    <mergeCell ref="K46:AD46"/>
    <mergeCell ref="AE46:AJ48"/>
    <mergeCell ref="K47:AD47"/>
    <mergeCell ref="K48:AD48"/>
    <mergeCell ref="F35:G35"/>
    <mergeCell ref="H35:AJ35"/>
    <mergeCell ref="F44:G44"/>
    <mergeCell ref="H44:AJ44"/>
    <mergeCell ref="F36:G39"/>
    <mergeCell ref="H36:AJ36"/>
    <mergeCell ref="H37:AJ37"/>
    <mergeCell ref="H38:AJ38"/>
    <mergeCell ref="H39:AJ39"/>
    <mergeCell ref="F40:G40"/>
    <mergeCell ref="H40:AJ40"/>
    <mergeCell ref="F41:G42"/>
    <mergeCell ref="H41:AJ41"/>
    <mergeCell ref="H42:AJ42"/>
    <mergeCell ref="F43:G43"/>
    <mergeCell ref="H43:AJ43"/>
    <mergeCell ref="H29:AJ29"/>
    <mergeCell ref="H31:AJ31"/>
    <mergeCell ref="H32:AJ32"/>
    <mergeCell ref="H33:AJ33"/>
    <mergeCell ref="H34:AJ34"/>
    <mergeCell ref="A1:C62"/>
    <mergeCell ref="D1:E62"/>
    <mergeCell ref="F1:AJ5"/>
    <mergeCell ref="H11:AJ11"/>
    <mergeCell ref="F12:G14"/>
    <mergeCell ref="H12:AJ12"/>
    <mergeCell ref="H13:AJ13"/>
    <mergeCell ref="H14:AJ14"/>
    <mergeCell ref="H30:AJ30"/>
    <mergeCell ref="F16:G34"/>
    <mergeCell ref="H16:AJ16"/>
    <mergeCell ref="H17:AJ17"/>
    <mergeCell ref="H18:AJ18"/>
    <mergeCell ref="H19:AJ19"/>
    <mergeCell ref="H20:AJ20"/>
    <mergeCell ref="H21:AJ21"/>
    <mergeCell ref="AK1:AL62"/>
    <mergeCell ref="AM1:AO62"/>
    <mergeCell ref="F6:AJ7"/>
    <mergeCell ref="F8:AJ8"/>
    <mergeCell ref="F9:AJ9"/>
    <mergeCell ref="F10:AJ10"/>
    <mergeCell ref="F11:G11"/>
    <mergeCell ref="F15:G15"/>
    <mergeCell ref="H15:AJ15"/>
    <mergeCell ref="H22:AJ22"/>
    <mergeCell ref="H23:AJ23"/>
    <mergeCell ref="H24:AJ24"/>
    <mergeCell ref="H25:AJ25"/>
    <mergeCell ref="H26:AJ26"/>
    <mergeCell ref="H27:AJ27"/>
    <mergeCell ref="H28:AJ28"/>
  </mergeCells>
  <phoneticPr fontId="15"/>
  <dataValidations count="1">
    <dataValidation imeMode="hiragana" allowBlank="1" showInputMessage="1" showErrorMessage="1" sqref="A1 AM1 F6 F1 A63:AO1048576 AK1 D1 F8:F12 H11:H45 F53 F55:F56 H55 F15:F16 F35:F36 D55:D62 F40:F41 F43:F46 E56:E62 AK56:AL62 AP1:XFD1048576 F49:F50" xr:uid="{00000000-0002-0000-1D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04A6B-E9AF-4D9B-9C2D-ECCA74603E4C}">
  <sheetPr codeName="Sheet34">
    <tabColor rgb="FF92D050"/>
    <pageSetUpPr fitToPage="1"/>
  </sheetPr>
  <dimension ref="A1:CC113"/>
  <sheetViews>
    <sheetView showGridLines="0" showRowColHeaders="0" zoomScaleNormal="100" workbookViewId="0">
      <selection activeCell="R31" sqref="R31:V32"/>
    </sheetView>
  </sheetViews>
  <sheetFormatPr defaultColWidth="0" defaultRowHeight="15" customHeight="1" zeroHeight="1"/>
  <cols>
    <col min="1" max="1" width="2.75" style="134" customWidth="1"/>
    <col min="2" max="40" width="2.5" style="134" customWidth="1"/>
    <col min="41" max="41" width="2.75" style="134" customWidth="1"/>
    <col min="42" max="50" width="2.5" style="134" customWidth="1"/>
    <col min="51" max="51" width="4.25" style="134" hidden="1" customWidth="1"/>
    <col min="52" max="52" width="23.875" style="134" hidden="1" customWidth="1"/>
    <col min="53" max="53" width="33.625" style="134" hidden="1" customWidth="1"/>
    <col min="54" max="54" width="21.875" style="134" hidden="1" customWidth="1"/>
    <col min="55" max="81" width="0" style="134" hidden="1" customWidth="1"/>
    <col min="82" max="16384" width="9" style="134" hidden="1"/>
  </cols>
  <sheetData>
    <row r="1" spans="1:54" ht="15" customHeight="1">
      <c r="A1" s="3877"/>
      <c r="B1" s="3877"/>
      <c r="C1" s="3877"/>
      <c r="D1" s="3877"/>
      <c r="E1" s="3877"/>
      <c r="F1" s="3877"/>
      <c r="G1" s="3877"/>
      <c r="H1" s="3877"/>
      <c r="I1" s="3877"/>
      <c r="J1" s="3877"/>
      <c r="K1" s="3877"/>
      <c r="L1" s="3877"/>
      <c r="M1" s="3877"/>
      <c r="N1" s="3877"/>
      <c r="O1" s="3877"/>
      <c r="P1" s="3877"/>
      <c r="Q1" s="3877"/>
      <c r="R1" s="3877"/>
      <c r="S1" s="3877"/>
      <c r="T1" s="3877"/>
      <c r="U1" s="3877"/>
      <c r="V1" s="3877"/>
      <c r="W1" s="3877"/>
      <c r="X1" s="3877"/>
      <c r="Y1" s="3877"/>
      <c r="Z1" s="3877"/>
      <c r="AA1" s="3877"/>
      <c r="AB1" s="3877"/>
      <c r="AC1" s="3877"/>
      <c r="AD1" s="3877"/>
      <c r="AE1" s="3877"/>
      <c r="AF1" s="3877"/>
      <c r="AG1" s="3877"/>
      <c r="AH1" s="3877"/>
      <c r="AI1" s="3877"/>
      <c r="AJ1" s="3877"/>
      <c r="AK1" s="3877"/>
      <c r="AL1" s="3877"/>
      <c r="AM1" s="3877"/>
      <c r="AN1" s="3877"/>
      <c r="AO1" s="3877"/>
      <c r="AP1" s="162"/>
      <c r="AQ1" s="162"/>
      <c r="AR1" s="162"/>
      <c r="AS1" s="162"/>
      <c r="AT1" s="162"/>
      <c r="AU1" s="162"/>
      <c r="AV1" s="162"/>
      <c r="AW1" s="162"/>
      <c r="AX1" s="162"/>
      <c r="AZ1" s="163" t="s">
        <v>1335</v>
      </c>
      <c r="BA1" s="158" t="s">
        <v>1206</v>
      </c>
      <c r="BB1" s="158" t="s">
        <v>1336</v>
      </c>
    </row>
    <row r="2" spans="1:54" ht="15" customHeight="1">
      <c r="A2" s="3877"/>
      <c r="B2" s="3877"/>
      <c r="C2" s="3877"/>
      <c r="D2" s="3877"/>
      <c r="E2" s="3877"/>
      <c r="F2" s="3877"/>
      <c r="G2" s="3877"/>
      <c r="H2" s="3877"/>
      <c r="I2" s="3877"/>
      <c r="J2" s="3877"/>
      <c r="K2" s="3877"/>
      <c r="L2" s="3877"/>
      <c r="M2" s="3877"/>
      <c r="N2" s="3877"/>
      <c r="O2" s="3877"/>
      <c r="P2" s="3877"/>
      <c r="Q2" s="3877"/>
      <c r="R2" s="3877"/>
      <c r="S2" s="3877"/>
      <c r="T2" s="3877"/>
      <c r="U2" s="3877"/>
      <c r="V2" s="3877"/>
      <c r="W2" s="3877"/>
      <c r="X2" s="3877"/>
      <c r="Y2" s="3877"/>
      <c r="Z2" s="3877"/>
      <c r="AA2" s="3877"/>
      <c r="AB2" s="3877"/>
      <c r="AC2" s="3877"/>
      <c r="AD2" s="3877"/>
      <c r="AE2" s="3877"/>
      <c r="AF2" s="3877"/>
      <c r="AG2" s="3877"/>
      <c r="AH2" s="3877"/>
      <c r="AI2" s="3877"/>
      <c r="AJ2" s="3877"/>
      <c r="AK2" s="3877"/>
      <c r="AL2" s="3877"/>
      <c r="AM2" s="3877"/>
      <c r="AN2" s="3877"/>
      <c r="AO2" s="3877"/>
      <c r="AP2" s="162"/>
      <c r="AQ2" s="162"/>
      <c r="AR2" s="162"/>
      <c r="AS2" s="162"/>
      <c r="AT2" s="162"/>
      <c r="AU2" s="162"/>
      <c r="AV2" s="162"/>
      <c r="AW2" s="162"/>
      <c r="AX2" s="162"/>
      <c r="AZ2" s="134" t="s">
        <v>1337</v>
      </c>
      <c r="BA2" s="134" t="s">
        <v>1210</v>
      </c>
      <c r="BB2" s="134" t="s">
        <v>1338</v>
      </c>
    </row>
    <row r="3" spans="1:54" ht="15" customHeight="1">
      <c r="A3" s="3877"/>
      <c r="B3" s="3877"/>
      <c r="C3" s="3877"/>
      <c r="D3" s="3877"/>
      <c r="E3" s="3877"/>
      <c r="F3" s="3877"/>
      <c r="G3" s="3877"/>
      <c r="H3" s="3877"/>
      <c r="I3" s="3877"/>
      <c r="J3" s="3877"/>
      <c r="K3" s="3877"/>
      <c r="L3" s="3877"/>
      <c r="M3" s="3877"/>
      <c r="N3" s="3877"/>
      <c r="O3" s="3877"/>
      <c r="P3" s="3877"/>
      <c r="Q3" s="3877"/>
      <c r="R3" s="3877"/>
      <c r="S3" s="3877"/>
      <c r="T3" s="3877"/>
      <c r="U3" s="3877"/>
      <c r="V3" s="3877"/>
      <c r="W3" s="3877"/>
      <c r="X3" s="3877"/>
      <c r="Y3" s="3877"/>
      <c r="Z3" s="3877"/>
      <c r="AA3" s="3877"/>
      <c r="AB3" s="3877"/>
      <c r="AC3" s="3877"/>
      <c r="AD3" s="3877"/>
      <c r="AE3" s="3877"/>
      <c r="AF3" s="3877"/>
      <c r="AG3" s="3877"/>
      <c r="AH3" s="3877"/>
      <c r="AI3" s="3877"/>
      <c r="AJ3" s="3877"/>
      <c r="AK3" s="3877"/>
      <c r="AL3" s="3877"/>
      <c r="AM3" s="3877"/>
      <c r="AN3" s="3877"/>
      <c r="AO3" s="3877"/>
      <c r="AP3" s="162"/>
      <c r="AQ3" s="162"/>
      <c r="AR3" s="162"/>
      <c r="AS3" s="162"/>
      <c r="AT3" s="162"/>
      <c r="AU3" s="162"/>
      <c r="AV3" s="162"/>
      <c r="AW3" s="162"/>
      <c r="AX3" s="162"/>
      <c r="AZ3" s="134" t="s">
        <v>1339</v>
      </c>
      <c r="BA3" s="134" t="s">
        <v>1212</v>
      </c>
      <c r="BB3" s="134" t="s">
        <v>1340</v>
      </c>
    </row>
    <row r="4" spans="1:54" ht="15" customHeight="1">
      <c r="A4" s="3877"/>
      <c r="B4" s="3877"/>
      <c r="C4" s="4031" t="s">
        <v>1341</v>
      </c>
      <c r="D4" s="4031"/>
      <c r="E4" s="4031"/>
      <c r="F4" s="4031"/>
      <c r="G4" s="4031"/>
      <c r="H4" s="4031"/>
      <c r="I4" s="4031"/>
      <c r="J4" s="4031"/>
      <c r="K4" s="4031"/>
      <c r="L4" s="4031"/>
      <c r="M4" s="4031"/>
      <c r="N4" s="4031"/>
      <c r="O4" s="4031"/>
      <c r="P4" s="4031"/>
      <c r="Q4" s="4031"/>
      <c r="R4" s="4031"/>
      <c r="S4" s="4031"/>
      <c r="T4" s="4031"/>
      <c r="U4" s="4031"/>
      <c r="V4" s="4031"/>
      <c r="W4" s="4031"/>
      <c r="X4" s="4031"/>
      <c r="Y4" s="4031"/>
      <c r="Z4" s="4031"/>
      <c r="AA4" s="4031"/>
      <c r="AB4" s="4031"/>
      <c r="AC4" s="4031"/>
      <c r="AD4" s="4031"/>
      <c r="AE4" s="4031"/>
      <c r="AF4" s="4031"/>
      <c r="AG4" s="4031"/>
      <c r="AH4" s="4031"/>
      <c r="AI4" s="4031"/>
      <c r="AJ4" s="4031"/>
      <c r="AK4" s="4031"/>
      <c r="AL4" s="4031"/>
      <c r="AM4" s="4031"/>
      <c r="AN4" s="3877"/>
      <c r="AO4" s="3877"/>
      <c r="AP4" s="162"/>
      <c r="AQ4" s="162"/>
      <c r="AR4" s="162"/>
      <c r="AS4" s="162"/>
      <c r="AT4" s="162"/>
      <c r="AU4" s="162"/>
      <c r="AV4" s="162"/>
      <c r="AW4" s="162"/>
      <c r="AX4" s="162"/>
      <c r="AZ4" s="134" t="s">
        <v>1342</v>
      </c>
      <c r="BA4" s="134" t="s">
        <v>1216</v>
      </c>
      <c r="BB4" s="134" t="s">
        <v>1343</v>
      </c>
    </row>
    <row r="5" spans="1:54" ht="15" customHeight="1">
      <c r="A5" s="3877"/>
      <c r="B5" s="3877"/>
      <c r="C5" s="4031"/>
      <c r="D5" s="4031"/>
      <c r="E5" s="4031"/>
      <c r="F5" s="4031"/>
      <c r="G5" s="4031"/>
      <c r="H5" s="4031"/>
      <c r="I5" s="4031"/>
      <c r="J5" s="4031"/>
      <c r="K5" s="4031"/>
      <c r="L5" s="4031"/>
      <c r="M5" s="4031"/>
      <c r="N5" s="4031"/>
      <c r="O5" s="4031"/>
      <c r="P5" s="4031"/>
      <c r="Q5" s="4031"/>
      <c r="R5" s="4031"/>
      <c r="S5" s="4031"/>
      <c r="T5" s="4031"/>
      <c r="U5" s="4031"/>
      <c r="V5" s="4031"/>
      <c r="W5" s="4031"/>
      <c r="X5" s="4031"/>
      <c r="Y5" s="4031"/>
      <c r="Z5" s="4031"/>
      <c r="AA5" s="4031"/>
      <c r="AB5" s="4031"/>
      <c r="AC5" s="4031"/>
      <c r="AD5" s="4031"/>
      <c r="AE5" s="4031"/>
      <c r="AF5" s="4031"/>
      <c r="AG5" s="4031"/>
      <c r="AH5" s="4031"/>
      <c r="AI5" s="4031"/>
      <c r="AJ5" s="4031"/>
      <c r="AK5" s="4031"/>
      <c r="AL5" s="4031"/>
      <c r="AM5" s="4031"/>
      <c r="AN5" s="3877"/>
      <c r="AO5" s="3877"/>
      <c r="AP5" s="162"/>
      <c r="AQ5" s="162"/>
      <c r="AR5" s="162"/>
      <c r="AS5" s="162"/>
      <c r="AT5" s="162"/>
      <c r="AU5" s="162"/>
      <c r="AV5" s="162"/>
      <c r="AW5" s="162"/>
      <c r="AX5" s="162"/>
      <c r="AZ5" s="134" t="s">
        <v>1344</v>
      </c>
      <c r="BA5" s="134" t="s">
        <v>1219</v>
      </c>
      <c r="BB5" s="134" t="s">
        <v>1345</v>
      </c>
    </row>
    <row r="6" spans="1:54" ht="15" customHeight="1">
      <c r="A6" s="3877"/>
      <c r="B6" s="3877"/>
      <c r="C6" s="4032" t="s">
        <v>1346</v>
      </c>
      <c r="D6" s="4032"/>
      <c r="E6" s="4032"/>
      <c r="F6" s="4032"/>
      <c r="G6" s="4032"/>
      <c r="H6" s="4032"/>
      <c r="I6" s="4032"/>
      <c r="J6" s="4032"/>
      <c r="K6" s="4032"/>
      <c r="L6" s="4032"/>
      <c r="M6" s="4032"/>
      <c r="N6" s="4032"/>
      <c r="O6" s="4032"/>
      <c r="P6" s="4032"/>
      <c r="Q6" s="4032"/>
      <c r="R6" s="4032"/>
      <c r="S6" s="4032"/>
      <c r="T6" s="4032"/>
      <c r="U6" s="4032"/>
      <c r="V6" s="4032"/>
      <c r="W6" s="4032"/>
      <c r="X6" s="4032"/>
      <c r="Y6" s="4032"/>
      <c r="Z6" s="4032"/>
      <c r="AA6" s="4032"/>
      <c r="AB6" s="4032"/>
      <c r="AC6" s="4032"/>
      <c r="AD6" s="4032"/>
      <c r="AE6" s="4032"/>
      <c r="AF6" s="4032"/>
      <c r="AG6" s="4032"/>
      <c r="AH6" s="4032"/>
      <c r="AI6" s="4032"/>
      <c r="AJ6" s="4032"/>
      <c r="AK6" s="4032"/>
      <c r="AL6" s="4032"/>
      <c r="AM6" s="4032"/>
      <c r="AN6" s="3877"/>
      <c r="AO6" s="3877"/>
      <c r="AP6" s="162"/>
      <c r="AQ6" s="162"/>
      <c r="AR6" s="162"/>
      <c r="AS6" s="162"/>
      <c r="AT6" s="162"/>
      <c r="AU6" s="162"/>
      <c r="AV6" s="162"/>
      <c r="AW6" s="162"/>
      <c r="AX6" s="162"/>
      <c r="AZ6" s="134" t="s">
        <v>1347</v>
      </c>
      <c r="BA6" s="134" t="s">
        <v>1223</v>
      </c>
      <c r="BB6" s="134" t="s">
        <v>1348</v>
      </c>
    </row>
    <row r="7" spans="1:54" ht="22.5" customHeight="1">
      <c r="A7" s="3877"/>
      <c r="B7" s="3877"/>
      <c r="C7" s="3877"/>
      <c r="D7" s="3877"/>
      <c r="E7" s="3877"/>
      <c r="F7" s="3877"/>
      <c r="G7" s="3877"/>
      <c r="H7" s="3877"/>
      <c r="I7" s="3877"/>
      <c r="J7" s="3877"/>
      <c r="K7" s="3877"/>
      <c r="L7" s="3877"/>
      <c r="M7" s="3877"/>
      <c r="N7" s="3877"/>
      <c r="O7" s="3877"/>
      <c r="P7" s="3877"/>
      <c r="Q7" s="3877"/>
      <c r="R7" s="3877"/>
      <c r="S7" s="3877"/>
      <c r="T7" s="3877"/>
      <c r="U7" s="3877"/>
      <c r="V7" s="3877"/>
      <c r="W7" s="3877"/>
      <c r="X7" s="3877"/>
      <c r="Y7" s="3877"/>
      <c r="Z7" s="3877"/>
      <c r="AA7" s="3877"/>
      <c r="AB7" s="3877"/>
      <c r="AC7" s="3877"/>
      <c r="AD7" s="3877"/>
      <c r="AE7" s="3877"/>
      <c r="AF7" s="3877"/>
      <c r="AG7" s="3877"/>
      <c r="AH7" s="3877"/>
      <c r="AI7" s="3877"/>
      <c r="AJ7" s="3877"/>
      <c r="AK7" s="3877"/>
      <c r="AL7" s="3877"/>
      <c r="AM7" s="3877"/>
      <c r="AN7" s="3877"/>
      <c r="AO7" s="3877"/>
      <c r="AP7" s="162"/>
      <c r="AQ7" s="162"/>
      <c r="AR7" s="162"/>
      <c r="AS7" s="162"/>
      <c r="AT7" s="162"/>
      <c r="AU7" s="162"/>
      <c r="AV7" s="162"/>
      <c r="AW7" s="162"/>
      <c r="AX7" s="162"/>
      <c r="AZ7" s="134" t="s">
        <v>1349</v>
      </c>
      <c r="BA7" s="134" t="s">
        <v>1226</v>
      </c>
      <c r="BB7" s="134" t="s">
        <v>1350</v>
      </c>
    </row>
    <row r="8" spans="1:54" ht="12.75" customHeight="1">
      <c r="A8" s="3877"/>
      <c r="B8" s="3877"/>
      <c r="C8" s="680" t="s">
        <v>1351</v>
      </c>
      <c r="D8" s="680"/>
      <c r="E8" s="680"/>
      <c r="F8" s="680"/>
      <c r="G8" s="680"/>
      <c r="H8" s="680"/>
      <c r="I8" s="680"/>
      <c r="J8" s="680"/>
      <c r="K8" s="680"/>
      <c r="L8" s="680"/>
      <c r="M8" s="680"/>
      <c r="N8" s="680"/>
      <c r="O8" s="680"/>
      <c r="P8" s="680"/>
      <c r="Q8" s="680"/>
      <c r="R8" s="680"/>
      <c r="S8" s="680"/>
      <c r="T8" s="680"/>
      <c r="U8" s="680"/>
      <c r="V8" s="680"/>
      <c r="W8" s="680"/>
      <c r="X8" s="3877"/>
      <c r="Y8" s="3877"/>
      <c r="Z8" s="3877"/>
      <c r="AA8" s="3877"/>
      <c r="AB8" s="3877"/>
      <c r="AC8" s="3877"/>
      <c r="AD8" s="3877"/>
      <c r="AE8" s="3877"/>
      <c r="AF8" s="3877"/>
      <c r="AG8" s="3877"/>
      <c r="AH8" s="3877"/>
      <c r="AI8" s="3877"/>
      <c r="AJ8" s="3877"/>
      <c r="AK8" s="3877"/>
      <c r="AL8" s="3877"/>
      <c r="AM8" s="3877"/>
      <c r="AN8" s="3877"/>
      <c r="AO8" s="3877"/>
      <c r="AP8" s="162"/>
      <c r="AQ8" s="162"/>
      <c r="AR8" s="162"/>
      <c r="AS8" s="162"/>
      <c r="AT8" s="162"/>
      <c r="AU8" s="162"/>
      <c r="AV8" s="162"/>
      <c r="AW8" s="162"/>
      <c r="AX8" s="162"/>
      <c r="AZ8" s="134" t="s">
        <v>1352</v>
      </c>
      <c r="BA8" s="134" t="s">
        <v>1229</v>
      </c>
      <c r="BB8" s="134" t="s">
        <v>1353</v>
      </c>
    </row>
    <row r="9" spans="1:54" ht="12.75" customHeight="1">
      <c r="A9" s="3877"/>
      <c r="B9" s="3877"/>
      <c r="C9" s="4027" t="s">
        <v>1354</v>
      </c>
      <c r="D9" s="4027"/>
      <c r="E9" s="4027"/>
      <c r="F9" s="4027"/>
      <c r="G9" s="4027"/>
      <c r="H9" s="4027"/>
      <c r="I9" s="4027"/>
      <c r="J9" s="4027"/>
      <c r="K9" s="4027"/>
      <c r="L9" s="4027"/>
      <c r="M9" s="4027"/>
      <c r="N9" s="4027"/>
      <c r="O9" s="4027"/>
      <c r="P9" s="4027"/>
      <c r="Q9" s="4027"/>
      <c r="R9" s="4027"/>
      <c r="S9" s="4027"/>
      <c r="T9" s="4027"/>
      <c r="U9" s="4027"/>
      <c r="V9" s="4027"/>
      <c r="W9" s="4027"/>
      <c r="X9" s="3877"/>
      <c r="Y9" s="3877"/>
      <c r="Z9" s="3877"/>
      <c r="AA9" s="3877"/>
      <c r="AB9" s="3877"/>
      <c r="AC9" s="3877"/>
      <c r="AD9" s="3877"/>
      <c r="AE9" s="3877"/>
      <c r="AF9" s="3877"/>
      <c r="AG9" s="3877"/>
      <c r="AH9" s="3877"/>
      <c r="AI9" s="3877"/>
      <c r="AJ9" s="3877"/>
      <c r="AK9" s="3877"/>
      <c r="AL9" s="3877"/>
      <c r="AM9" s="3877"/>
      <c r="AN9" s="3877"/>
      <c r="AO9" s="3877"/>
      <c r="AP9" s="162"/>
      <c r="AQ9" s="162"/>
      <c r="AR9" s="162"/>
      <c r="AS9" s="162"/>
      <c r="AT9" s="162"/>
      <c r="AU9" s="162"/>
      <c r="AV9" s="162"/>
      <c r="AW9" s="162"/>
      <c r="AX9" s="162"/>
    </row>
    <row r="10" spans="1:54" ht="12.75" customHeight="1">
      <c r="A10" s="3877"/>
      <c r="B10" s="3877"/>
      <c r="C10" s="4027" t="s">
        <v>1355</v>
      </c>
      <c r="D10" s="4027"/>
      <c r="E10" s="4027"/>
      <c r="F10" s="4027"/>
      <c r="G10" s="4027"/>
      <c r="H10" s="4027"/>
      <c r="I10" s="4027"/>
      <c r="J10" s="4027"/>
      <c r="K10" s="4027"/>
      <c r="L10" s="4027"/>
      <c r="M10" s="4027"/>
      <c r="N10" s="4027"/>
      <c r="O10" s="4027"/>
      <c r="P10" s="4027"/>
      <c r="Q10" s="4027"/>
      <c r="R10" s="4027"/>
      <c r="S10" s="4027"/>
      <c r="T10" s="4027"/>
      <c r="U10" s="4027"/>
      <c r="V10" s="4027"/>
      <c r="W10" s="4027"/>
      <c r="X10" s="3877"/>
      <c r="Y10" s="3877"/>
      <c r="Z10" s="3877"/>
      <c r="AA10" s="3877"/>
      <c r="AB10" s="3877"/>
      <c r="AC10" s="3877"/>
      <c r="AD10" s="3877"/>
      <c r="AE10" s="3877"/>
      <c r="AF10" s="3877"/>
      <c r="AG10" s="3877"/>
      <c r="AH10" s="3877"/>
      <c r="AI10" s="3877"/>
      <c r="AJ10" s="3877"/>
      <c r="AK10" s="3877"/>
      <c r="AL10" s="3877"/>
      <c r="AM10" s="3877"/>
      <c r="AN10" s="3877"/>
      <c r="AO10" s="3877"/>
      <c r="AP10" s="162"/>
      <c r="AQ10" s="162"/>
      <c r="AR10" s="162"/>
      <c r="AS10" s="162"/>
      <c r="AT10" s="162"/>
      <c r="AU10" s="162"/>
      <c r="AV10" s="162"/>
      <c r="AW10" s="162"/>
      <c r="AX10" s="162"/>
    </row>
    <row r="11" spans="1:54" ht="12.75" customHeight="1">
      <c r="A11" s="3877"/>
      <c r="B11" s="3877"/>
      <c r="C11" s="4027"/>
      <c r="D11" s="4027"/>
      <c r="E11" s="4027"/>
      <c r="F11" s="4027"/>
      <c r="G11" s="4027"/>
      <c r="H11" s="4027"/>
      <c r="I11" s="4027"/>
      <c r="J11" s="4027"/>
      <c r="K11" s="4027"/>
      <c r="L11" s="4027"/>
      <c r="M11" s="4027"/>
      <c r="N11" s="4027"/>
      <c r="O11" s="4027"/>
      <c r="P11" s="4027"/>
      <c r="Q11" s="4027"/>
      <c r="R11" s="4027"/>
      <c r="S11" s="4027"/>
      <c r="T11" s="4027"/>
      <c r="U11" s="4027"/>
      <c r="V11" s="4027"/>
      <c r="W11" s="4027"/>
      <c r="X11" s="3877"/>
      <c r="Y11" s="3877"/>
      <c r="Z11" s="3877"/>
      <c r="AA11" s="3877"/>
      <c r="AB11" s="3877"/>
      <c r="AC11" s="3877"/>
      <c r="AD11" s="3877"/>
      <c r="AE11" s="3877"/>
      <c r="AF11" s="3877"/>
      <c r="AG11" s="3877"/>
      <c r="AH11" s="3877"/>
      <c r="AI11" s="3877"/>
      <c r="AJ11" s="3877"/>
      <c r="AK11" s="3877"/>
      <c r="AL11" s="3877"/>
      <c r="AM11" s="3877"/>
      <c r="AN11" s="3877"/>
      <c r="AO11" s="3877"/>
      <c r="AP11" s="162"/>
      <c r="AQ11" s="162"/>
      <c r="AR11" s="162"/>
      <c r="AS11" s="162"/>
      <c r="AT11" s="162"/>
      <c r="AU11" s="162"/>
      <c r="AV11" s="162"/>
      <c r="AW11" s="162"/>
      <c r="AX11" s="162"/>
    </row>
    <row r="12" spans="1:54" ht="15" customHeight="1">
      <c r="A12" s="3877"/>
      <c r="B12" s="3877"/>
      <c r="C12" s="3877"/>
      <c r="D12" s="3877"/>
      <c r="E12" s="3877"/>
      <c r="F12" s="3877"/>
      <c r="G12" s="3877"/>
      <c r="H12" s="3877"/>
      <c r="I12" s="3877"/>
      <c r="J12" s="3877"/>
      <c r="K12" s="3877"/>
      <c r="L12" s="3877"/>
      <c r="M12" s="3877"/>
      <c r="N12" s="3877"/>
      <c r="O12" s="3877"/>
      <c r="P12" s="3877"/>
      <c r="Q12" s="3877"/>
      <c r="R12" s="3877"/>
      <c r="S12" s="3877"/>
      <c r="T12" s="3877"/>
      <c r="U12" s="3877"/>
      <c r="V12" s="3877"/>
      <c r="W12" s="3877"/>
      <c r="X12" s="3877"/>
      <c r="Y12" s="3877"/>
      <c r="Z12" s="3877"/>
      <c r="AA12" s="3877"/>
      <c r="AB12" s="3877"/>
      <c r="AC12" s="3877"/>
      <c r="AD12" s="3877"/>
      <c r="AE12" s="3877"/>
      <c r="AF12" s="3877"/>
      <c r="AG12" s="3877"/>
      <c r="AH12" s="3877"/>
      <c r="AI12" s="3877"/>
      <c r="AJ12" s="3877"/>
      <c r="AK12" s="3877"/>
      <c r="AL12" s="3877"/>
      <c r="AM12" s="3877"/>
      <c r="AN12" s="3877"/>
      <c r="AO12" s="3877"/>
      <c r="AP12" s="162"/>
      <c r="AQ12" s="162"/>
      <c r="AR12" s="162"/>
      <c r="AS12" s="162"/>
      <c r="AT12" s="162"/>
      <c r="AU12" s="162"/>
      <c r="AV12" s="162"/>
      <c r="AW12" s="162"/>
      <c r="AX12" s="162"/>
    </row>
    <row r="13" spans="1:54" ht="15" customHeight="1">
      <c r="A13" s="3877"/>
      <c r="B13" s="3877"/>
      <c r="C13" s="4028" t="s">
        <v>1356</v>
      </c>
      <c r="D13" s="4028"/>
      <c r="E13" s="4028"/>
      <c r="F13" s="4028"/>
      <c r="G13" s="4028"/>
      <c r="H13" s="4028"/>
      <c r="I13" s="4028"/>
      <c r="J13" s="4028"/>
      <c r="K13" s="4028"/>
      <c r="L13" s="4028"/>
      <c r="M13" s="4028"/>
      <c r="N13" s="4028"/>
      <c r="O13" s="4028"/>
      <c r="P13" s="4028"/>
      <c r="Q13" s="4028"/>
      <c r="R13" s="4028"/>
      <c r="S13" s="4028"/>
      <c r="T13" s="4028"/>
      <c r="U13" s="4028"/>
      <c r="V13" s="4028"/>
      <c r="W13" s="4028"/>
      <c r="X13" s="4028"/>
      <c r="Y13" s="4028"/>
      <c r="Z13" s="4028"/>
      <c r="AA13" s="4028"/>
      <c r="AB13" s="4028"/>
      <c r="AC13" s="4028"/>
      <c r="AD13" s="4028"/>
      <c r="AE13" s="4028"/>
      <c r="AF13" s="4028"/>
      <c r="AG13" s="4028"/>
      <c r="AH13" s="4028"/>
      <c r="AI13" s="4028"/>
      <c r="AJ13" s="4028"/>
      <c r="AK13" s="4028"/>
      <c r="AL13" s="4028"/>
      <c r="AM13" s="4028"/>
      <c r="AN13" s="3877"/>
      <c r="AO13" s="3877"/>
      <c r="AP13" s="162"/>
      <c r="AQ13" s="162"/>
      <c r="AR13" s="162"/>
      <c r="AS13" s="162"/>
      <c r="AT13" s="162"/>
      <c r="AU13" s="162"/>
      <c r="AV13" s="162"/>
      <c r="AW13" s="162"/>
      <c r="AX13" s="162"/>
    </row>
    <row r="14" spans="1:54" ht="11.25" customHeight="1">
      <c r="A14" s="3877"/>
      <c r="B14" s="3877"/>
      <c r="C14" s="4029" t="s">
        <v>1357</v>
      </c>
      <c r="D14" s="4029"/>
      <c r="E14" s="4030" t="s">
        <v>1358</v>
      </c>
      <c r="F14" s="4030"/>
      <c r="G14" s="4030"/>
      <c r="H14" s="4030"/>
      <c r="I14" s="4030"/>
      <c r="J14" s="4030"/>
      <c r="K14" s="4030"/>
      <c r="L14" s="4030"/>
      <c r="M14" s="4030"/>
      <c r="N14" s="4030"/>
      <c r="O14" s="4030"/>
      <c r="P14" s="4030"/>
      <c r="Q14" s="4030"/>
      <c r="R14" s="4030"/>
      <c r="S14" s="4030"/>
      <c r="T14" s="4030"/>
      <c r="U14" s="4030"/>
      <c r="V14" s="4030"/>
      <c r="W14" s="4030"/>
      <c r="X14" s="4030"/>
      <c r="Y14" s="4030"/>
      <c r="Z14" s="4030"/>
      <c r="AA14" s="4030"/>
      <c r="AB14" s="4030"/>
      <c r="AC14" s="4030"/>
      <c r="AD14" s="4030"/>
      <c r="AE14" s="4030"/>
      <c r="AF14" s="4030"/>
      <c r="AG14" s="4030"/>
      <c r="AH14" s="4030"/>
      <c r="AI14" s="4030"/>
      <c r="AJ14" s="4030"/>
      <c r="AK14" s="4030"/>
      <c r="AL14" s="4030"/>
      <c r="AM14" s="4030"/>
      <c r="AN14" s="3877"/>
      <c r="AO14" s="3877"/>
      <c r="AP14" s="162"/>
      <c r="AQ14" s="162"/>
      <c r="AR14" s="162"/>
      <c r="AS14" s="162"/>
      <c r="AT14" s="162"/>
      <c r="AU14" s="162"/>
      <c r="AV14" s="162"/>
      <c r="AW14" s="162"/>
      <c r="AX14" s="162"/>
    </row>
    <row r="15" spans="1:54" ht="11.25" customHeight="1" thickBot="1">
      <c r="A15" s="3877"/>
      <c r="B15" s="3877"/>
      <c r="C15" s="95"/>
      <c r="D15" s="95"/>
      <c r="E15" s="4030" t="s">
        <v>1359</v>
      </c>
      <c r="F15" s="4030"/>
      <c r="G15" s="4030"/>
      <c r="H15" s="4030"/>
      <c r="I15" s="4030"/>
      <c r="J15" s="4030"/>
      <c r="K15" s="4030"/>
      <c r="L15" s="4030"/>
      <c r="M15" s="4030"/>
      <c r="N15" s="4030"/>
      <c r="O15" s="4030"/>
      <c r="P15" s="4030"/>
      <c r="Q15" s="4030"/>
      <c r="R15" s="4030"/>
      <c r="S15" s="4030"/>
      <c r="T15" s="4030"/>
      <c r="U15" s="4030"/>
      <c r="V15" s="4030"/>
      <c r="W15" s="4030"/>
      <c r="X15" s="4030"/>
      <c r="Y15" s="4030"/>
      <c r="Z15" s="4030"/>
      <c r="AA15" s="4030"/>
      <c r="AB15" s="4030"/>
      <c r="AC15" s="4030"/>
      <c r="AD15" s="4030"/>
      <c r="AE15" s="4030"/>
      <c r="AF15" s="4030"/>
      <c r="AG15" s="4030"/>
      <c r="AH15" s="4030"/>
      <c r="AI15" s="4030"/>
      <c r="AJ15" s="4030"/>
      <c r="AK15" s="4030"/>
      <c r="AL15" s="4030"/>
      <c r="AM15" s="4030"/>
      <c r="AN15" s="3877"/>
      <c r="AO15" s="3877"/>
      <c r="AP15" s="162"/>
      <c r="AQ15" s="162"/>
      <c r="AR15" s="162"/>
      <c r="AS15" s="162"/>
      <c r="AT15" s="162"/>
      <c r="AU15" s="162"/>
      <c r="AV15" s="162"/>
      <c r="AW15" s="162"/>
      <c r="AX15" s="162"/>
    </row>
    <row r="16" spans="1:54" ht="30" customHeight="1">
      <c r="A16" s="3877"/>
      <c r="B16" s="3877"/>
      <c r="C16" s="4010" t="s">
        <v>1360</v>
      </c>
      <c r="D16" s="3903"/>
      <c r="E16" s="3903"/>
      <c r="F16" s="3903"/>
      <c r="G16" s="3904"/>
      <c r="H16" s="3911" t="s">
        <v>1361</v>
      </c>
      <c r="I16" s="3912"/>
      <c r="J16" s="3912"/>
      <c r="K16" s="3912"/>
      <c r="L16" s="3913"/>
      <c r="M16" s="4011" t="s">
        <v>1515</v>
      </c>
      <c r="N16" s="4012"/>
      <c r="O16" s="4012"/>
      <c r="P16" s="4012"/>
      <c r="Q16" s="4012"/>
      <c r="R16" s="4012"/>
      <c r="S16" s="4012"/>
      <c r="T16" s="4012"/>
      <c r="U16" s="4012"/>
      <c r="V16" s="4012"/>
      <c r="W16" s="4013"/>
      <c r="X16" s="3998" t="s">
        <v>1236</v>
      </c>
      <c r="Y16" s="3903"/>
      <c r="Z16" s="3903"/>
      <c r="AA16" s="3903"/>
      <c r="AB16" s="3904"/>
      <c r="AC16" s="4014" t="str">
        <f>IF(★入力画面!BL210="","　　　年　　月　　日",★入力画面!BL211)</f>
        <v xml:space="preserve"> 　　年　 　月　 　日</v>
      </c>
      <c r="AD16" s="4015"/>
      <c r="AE16" s="4015"/>
      <c r="AF16" s="4015"/>
      <c r="AG16" s="4015"/>
      <c r="AH16" s="4015"/>
      <c r="AI16" s="4015"/>
      <c r="AJ16" s="4015"/>
      <c r="AK16" s="4015"/>
      <c r="AL16" s="4015"/>
      <c r="AM16" s="4016"/>
      <c r="AN16" s="3877"/>
      <c r="AO16" s="3877"/>
      <c r="AP16" s="162"/>
      <c r="AQ16" s="162"/>
      <c r="AR16" s="162"/>
      <c r="AS16" s="162"/>
      <c r="AT16" s="162"/>
      <c r="AU16" s="162"/>
      <c r="AV16" s="162"/>
      <c r="AW16" s="162"/>
      <c r="AX16" s="162"/>
    </row>
    <row r="17" spans="1:81" ht="13.5" customHeight="1">
      <c r="A17" s="3877"/>
      <c r="B17" s="3877"/>
      <c r="C17" s="3905"/>
      <c r="D17" s="3906"/>
      <c r="E17" s="3906"/>
      <c r="F17" s="3906"/>
      <c r="G17" s="3907"/>
      <c r="H17" s="4002" t="s">
        <v>4</v>
      </c>
      <c r="I17" s="4003"/>
      <c r="J17" s="4003"/>
      <c r="K17" s="4003"/>
      <c r="L17" s="4004"/>
      <c r="M17" s="4005">
        <f>★入力画面!$M$15</f>
        <v>0</v>
      </c>
      <c r="N17" s="4006"/>
      <c r="O17" s="4006"/>
      <c r="P17" s="4006"/>
      <c r="Q17" s="4006"/>
      <c r="R17" s="4006"/>
      <c r="S17" s="4006"/>
      <c r="T17" s="4006"/>
      <c r="U17" s="4006"/>
      <c r="V17" s="4006"/>
      <c r="W17" s="4006"/>
      <c r="X17" s="4006"/>
      <c r="Y17" s="4006"/>
      <c r="Z17" s="4006"/>
      <c r="AA17" s="4006"/>
      <c r="AB17" s="4006"/>
      <c r="AC17" s="4006"/>
      <c r="AD17" s="4006"/>
      <c r="AE17" s="4006"/>
      <c r="AF17" s="4006"/>
      <c r="AG17" s="4006"/>
      <c r="AH17" s="4006"/>
      <c r="AI17" s="4006"/>
      <c r="AJ17" s="4006"/>
      <c r="AK17" s="4006"/>
      <c r="AL17" s="4006"/>
      <c r="AM17" s="4017"/>
      <c r="AN17" s="3877"/>
      <c r="AO17" s="3877"/>
      <c r="AP17" s="162"/>
      <c r="AQ17" s="162"/>
      <c r="AR17" s="162"/>
      <c r="AS17" s="162"/>
      <c r="AT17" s="162"/>
      <c r="AU17" s="162"/>
      <c r="AV17" s="162"/>
      <c r="AW17" s="162"/>
      <c r="AX17" s="162"/>
    </row>
    <row r="18" spans="1:81" ht="21" customHeight="1">
      <c r="A18" s="3877"/>
      <c r="B18" s="3877"/>
      <c r="C18" s="3905"/>
      <c r="D18" s="3906"/>
      <c r="E18" s="3906"/>
      <c r="F18" s="3906"/>
      <c r="G18" s="3907"/>
      <c r="H18" s="4018" t="s">
        <v>1</v>
      </c>
      <c r="I18" s="4019"/>
      <c r="J18" s="4019"/>
      <c r="K18" s="4019"/>
      <c r="L18" s="4020"/>
      <c r="M18" s="2872">
        <f>★入力画面!$M$18</f>
        <v>0</v>
      </c>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3774"/>
      <c r="AL18" s="3774"/>
      <c r="AM18" s="3775"/>
      <c r="AN18" s="3877"/>
      <c r="AO18" s="3877"/>
      <c r="AP18" s="162"/>
      <c r="AQ18" s="162"/>
      <c r="AR18" s="162"/>
      <c r="AS18" s="162"/>
      <c r="AT18" s="162"/>
      <c r="AU18" s="162"/>
      <c r="AV18" s="162"/>
      <c r="AW18" s="162"/>
      <c r="AX18" s="162"/>
    </row>
    <row r="19" spans="1:81" ht="21" customHeight="1">
      <c r="A19" s="3877"/>
      <c r="B19" s="3877"/>
      <c r="C19" s="3905"/>
      <c r="D19" s="3906"/>
      <c r="E19" s="3906"/>
      <c r="F19" s="3906"/>
      <c r="G19" s="3907"/>
      <c r="H19" s="4033" t="s">
        <v>1362</v>
      </c>
      <c r="I19" s="4034"/>
      <c r="J19" s="4034"/>
      <c r="K19" s="4034"/>
      <c r="L19" s="4035"/>
      <c r="M19" s="3770"/>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6"/>
      <c r="AL19" s="3776"/>
      <c r="AM19" s="3777"/>
      <c r="AN19" s="3877"/>
      <c r="AO19" s="3877"/>
      <c r="AP19" s="162"/>
      <c r="AQ19" s="162"/>
      <c r="AR19" s="162"/>
      <c r="AS19" s="162"/>
      <c r="AT19" s="162"/>
      <c r="AU19" s="162"/>
      <c r="AV19" s="162"/>
      <c r="AW19" s="162"/>
      <c r="AX19" s="162"/>
    </row>
    <row r="20" spans="1:81" ht="11.25" customHeight="1">
      <c r="A20" s="3877"/>
      <c r="B20" s="3877"/>
      <c r="C20" s="3905"/>
      <c r="D20" s="3906"/>
      <c r="E20" s="3906"/>
      <c r="F20" s="3906"/>
      <c r="G20" s="3907"/>
      <c r="H20" s="3922" t="s">
        <v>1261</v>
      </c>
      <c r="I20" s="3923"/>
      <c r="J20" s="3923"/>
      <c r="K20" s="3923"/>
      <c r="L20" s="4036"/>
      <c r="M20" s="427" t="s">
        <v>5</v>
      </c>
      <c r="N20" s="4038" t="str">
        <f>★入力画面!$BL$24</f>
        <v/>
      </c>
      <c r="O20" s="4038"/>
      <c r="P20" s="4038"/>
      <c r="Q20" s="4038"/>
      <c r="R20" s="4038"/>
      <c r="S20" s="4038"/>
      <c r="T20" s="4039"/>
      <c r="U20" s="4039"/>
      <c r="V20" s="4039"/>
      <c r="W20" s="4039"/>
      <c r="X20" s="4039"/>
      <c r="Y20" s="4039"/>
      <c r="Z20" s="4039"/>
      <c r="AA20" s="4039"/>
      <c r="AB20" s="4039"/>
      <c r="AC20" s="4039"/>
      <c r="AD20" s="4039"/>
      <c r="AE20" s="4039"/>
      <c r="AF20" s="4039"/>
      <c r="AG20" s="4039"/>
      <c r="AH20" s="4039"/>
      <c r="AI20" s="4039"/>
      <c r="AJ20" s="4039"/>
      <c r="AK20" s="4039"/>
      <c r="AL20" s="4039"/>
      <c r="AM20" s="4040"/>
      <c r="AN20" s="3877"/>
      <c r="AO20" s="3877"/>
      <c r="AP20" s="162"/>
      <c r="AQ20" s="162"/>
      <c r="AR20" s="162"/>
      <c r="AS20" s="162"/>
      <c r="AT20" s="162"/>
      <c r="AU20" s="162"/>
      <c r="AV20" s="162"/>
      <c r="AW20" s="162"/>
      <c r="AX20" s="162"/>
    </row>
    <row r="21" spans="1:81" ht="18.75" customHeight="1">
      <c r="A21" s="3877"/>
      <c r="B21" s="3877"/>
      <c r="C21" s="3905"/>
      <c r="D21" s="3906"/>
      <c r="E21" s="3906"/>
      <c r="F21" s="3906"/>
      <c r="G21" s="3907"/>
      <c r="H21" s="3924"/>
      <c r="I21" s="3925"/>
      <c r="J21" s="3925"/>
      <c r="K21" s="3925"/>
      <c r="L21" s="4037"/>
      <c r="M21" s="4041" t="str">
        <f>★入力画面!$BL$29</f>
        <v/>
      </c>
      <c r="N21" s="4042"/>
      <c r="O21" s="4042"/>
      <c r="P21" s="4042"/>
      <c r="Q21" s="4042"/>
      <c r="R21" s="4042"/>
      <c r="S21" s="4042"/>
      <c r="T21" s="4042"/>
      <c r="U21" s="4042"/>
      <c r="V21" s="4042"/>
      <c r="W21" s="4042"/>
      <c r="X21" s="4042"/>
      <c r="Y21" s="4042"/>
      <c r="Z21" s="4042"/>
      <c r="AA21" s="4042"/>
      <c r="AB21" s="4042"/>
      <c r="AC21" s="4042"/>
      <c r="AD21" s="4042"/>
      <c r="AE21" s="4042"/>
      <c r="AF21" s="4042"/>
      <c r="AG21" s="4042"/>
      <c r="AH21" s="4042"/>
      <c r="AI21" s="4042"/>
      <c r="AJ21" s="4042"/>
      <c r="AK21" s="4042"/>
      <c r="AL21" s="4042"/>
      <c r="AM21" s="4043"/>
      <c r="AN21" s="3877"/>
      <c r="AO21" s="3877"/>
      <c r="AP21" s="162"/>
      <c r="AQ21" s="162"/>
      <c r="AR21" s="162"/>
      <c r="AS21" s="162"/>
      <c r="AT21" s="162"/>
      <c r="AU21" s="162"/>
      <c r="AV21" s="162"/>
      <c r="AW21" s="162"/>
      <c r="AX21" s="162"/>
    </row>
    <row r="22" spans="1:81" ht="30" customHeight="1">
      <c r="A22" s="3877"/>
      <c r="B22" s="3877"/>
      <c r="C22" s="3905"/>
      <c r="D22" s="3906"/>
      <c r="E22" s="3906"/>
      <c r="F22" s="3906"/>
      <c r="G22" s="3907"/>
      <c r="H22" s="3926" t="s">
        <v>565</v>
      </c>
      <c r="I22" s="3927"/>
      <c r="J22" s="3927"/>
      <c r="K22" s="3927"/>
      <c r="L22" s="4044"/>
      <c r="M22" s="2861" t="str">
        <f>★入力画面!$BL$34</f>
        <v/>
      </c>
      <c r="N22" s="2862"/>
      <c r="O22" s="2862"/>
      <c r="P22" s="2862"/>
      <c r="Q22" s="2862"/>
      <c r="R22" s="2862"/>
      <c r="S22" s="2862"/>
      <c r="T22" s="2862"/>
      <c r="U22" s="2862"/>
      <c r="V22" s="2862"/>
      <c r="W22" s="4045"/>
      <c r="X22" s="3926" t="s">
        <v>1363</v>
      </c>
      <c r="Y22" s="3927"/>
      <c r="Z22" s="3927"/>
      <c r="AA22" s="3927"/>
      <c r="AB22" s="4044"/>
      <c r="AC22" s="2861" t="str">
        <f>★入力画面!$BL$36</f>
        <v/>
      </c>
      <c r="AD22" s="2862"/>
      <c r="AE22" s="2862"/>
      <c r="AF22" s="2862"/>
      <c r="AG22" s="2862"/>
      <c r="AH22" s="2862"/>
      <c r="AI22" s="2862"/>
      <c r="AJ22" s="2862"/>
      <c r="AK22" s="2862"/>
      <c r="AL22" s="2862"/>
      <c r="AM22" s="2863"/>
      <c r="AN22" s="3877"/>
      <c r="AO22" s="3877"/>
      <c r="AP22" s="162"/>
      <c r="AQ22" s="162"/>
      <c r="AR22" s="162"/>
      <c r="AS22" s="162"/>
      <c r="AT22" s="162"/>
      <c r="AU22" s="162"/>
      <c r="AV22" s="162"/>
      <c r="AW22" s="162"/>
      <c r="AX22" s="162"/>
    </row>
    <row r="23" spans="1:81" ht="30" customHeight="1" thickBot="1">
      <c r="A23" s="3877"/>
      <c r="B23" s="3877"/>
      <c r="C23" s="3908"/>
      <c r="D23" s="3909"/>
      <c r="E23" s="3909"/>
      <c r="F23" s="3909"/>
      <c r="G23" s="3910"/>
      <c r="H23" s="3986" t="s">
        <v>1364</v>
      </c>
      <c r="I23" s="3987"/>
      <c r="J23" s="3987"/>
      <c r="K23" s="3987"/>
      <c r="L23" s="3988"/>
      <c r="M23" s="3989" t="str">
        <f>★入力画面!BP61</f>
        <v/>
      </c>
      <c r="N23" s="3990"/>
      <c r="O23" s="3990"/>
      <c r="P23" s="3990"/>
      <c r="Q23" s="3990"/>
      <c r="R23" s="3990"/>
      <c r="S23" s="3990"/>
      <c r="T23" s="3990"/>
      <c r="U23" s="3990"/>
      <c r="V23" s="3990"/>
      <c r="W23" s="3991"/>
      <c r="X23" s="3992" t="s">
        <v>1365</v>
      </c>
      <c r="Y23" s="3993"/>
      <c r="Z23" s="3993"/>
      <c r="AA23" s="3993"/>
      <c r="AB23" s="3994"/>
      <c r="AC23" s="3995" t="str">
        <f>★入力画面!BL218</f>
        <v/>
      </c>
      <c r="AD23" s="3996"/>
      <c r="AE23" s="3996"/>
      <c r="AF23" s="3996"/>
      <c r="AG23" s="3996"/>
      <c r="AH23" s="3996"/>
      <c r="AI23" s="3996"/>
      <c r="AJ23" s="3996"/>
      <c r="AK23" s="3996"/>
      <c r="AL23" s="3996"/>
      <c r="AM23" s="3997"/>
      <c r="AN23" s="3877"/>
      <c r="AO23" s="3877"/>
      <c r="AP23" s="162"/>
      <c r="AQ23" s="162"/>
      <c r="AR23" s="162"/>
      <c r="AS23" s="162"/>
      <c r="AT23" s="162"/>
      <c r="AU23" s="162"/>
      <c r="AV23" s="162"/>
      <c r="AW23" s="162"/>
      <c r="AX23" s="162"/>
    </row>
    <row r="24" spans="1:81" ht="30" customHeight="1">
      <c r="A24" s="3877"/>
      <c r="B24" s="3877"/>
      <c r="C24" s="3902" t="s">
        <v>561</v>
      </c>
      <c r="D24" s="3903"/>
      <c r="E24" s="3903"/>
      <c r="F24" s="3903"/>
      <c r="G24" s="3904"/>
      <c r="H24" s="3998" t="s">
        <v>1366</v>
      </c>
      <c r="I24" s="3903"/>
      <c r="J24" s="3903"/>
      <c r="K24" s="3903"/>
      <c r="L24" s="3904"/>
      <c r="M24" s="3999" t="s">
        <v>1516</v>
      </c>
      <c r="N24" s="4000"/>
      <c r="O24" s="4000"/>
      <c r="P24" s="4000"/>
      <c r="Q24" s="4000"/>
      <c r="R24" s="4000"/>
      <c r="S24" s="4000"/>
      <c r="T24" s="4000"/>
      <c r="U24" s="4000"/>
      <c r="V24" s="4000"/>
      <c r="W24" s="4000"/>
      <c r="X24" s="4000"/>
      <c r="Y24" s="4000"/>
      <c r="Z24" s="4000"/>
      <c r="AA24" s="4000"/>
      <c r="AB24" s="4000"/>
      <c r="AC24" s="4000"/>
      <c r="AD24" s="4000"/>
      <c r="AE24" s="4000"/>
      <c r="AF24" s="4000"/>
      <c r="AG24" s="4000"/>
      <c r="AH24" s="4000"/>
      <c r="AI24" s="4000"/>
      <c r="AJ24" s="4000"/>
      <c r="AK24" s="4000"/>
      <c r="AL24" s="4000"/>
      <c r="AM24" s="4001"/>
      <c r="AN24" s="3877"/>
      <c r="AO24" s="3877"/>
      <c r="AP24" s="162"/>
      <c r="AQ24" s="162"/>
      <c r="AR24" s="162"/>
      <c r="AS24" s="162"/>
      <c r="AT24" s="162"/>
      <c r="AU24" s="162"/>
      <c r="AV24" s="162"/>
      <c r="AW24" s="162"/>
      <c r="AX24" s="162"/>
    </row>
    <row r="25" spans="1:81" ht="13.5" customHeight="1">
      <c r="A25" s="3877"/>
      <c r="B25" s="3877"/>
      <c r="C25" s="3905"/>
      <c r="D25" s="3906"/>
      <c r="E25" s="3906"/>
      <c r="F25" s="3906"/>
      <c r="G25" s="3907"/>
      <c r="H25" s="4002" t="s">
        <v>4</v>
      </c>
      <c r="I25" s="4003"/>
      <c r="J25" s="4003"/>
      <c r="K25" s="4003"/>
      <c r="L25" s="4004"/>
      <c r="M25" s="4005">
        <f>★入力画面!$M$52</f>
        <v>0</v>
      </c>
      <c r="N25" s="4006"/>
      <c r="O25" s="4006"/>
      <c r="P25" s="4006"/>
      <c r="Q25" s="4006"/>
      <c r="R25" s="4006"/>
      <c r="S25" s="4006"/>
      <c r="T25" s="4006"/>
      <c r="U25" s="4006"/>
      <c r="V25" s="4006"/>
      <c r="W25" s="4007"/>
      <c r="X25" s="4008" t="s">
        <v>65</v>
      </c>
      <c r="Y25" s="3955"/>
      <c r="Z25" s="3955"/>
      <c r="AA25" s="3955"/>
      <c r="AB25" s="3956"/>
      <c r="AC25" s="3959" t="str">
        <f>IF(★入力画面!$M$56="選択▼","　　年　　 月 　　日",★入力画面!BL52)</f>
        <v>　　年　　 月 　　日</v>
      </c>
      <c r="AD25" s="3950"/>
      <c r="AE25" s="3950"/>
      <c r="AF25" s="3950"/>
      <c r="AG25" s="3950"/>
      <c r="AH25" s="3950"/>
      <c r="AI25" s="3950"/>
      <c r="AJ25" s="3950"/>
      <c r="AK25" s="3950"/>
      <c r="AL25" s="3950"/>
      <c r="AM25" s="3951"/>
      <c r="AN25" s="3877"/>
      <c r="AO25" s="3877"/>
      <c r="AP25" s="162"/>
      <c r="AQ25" s="162"/>
      <c r="AR25" s="162"/>
      <c r="AS25" s="162"/>
      <c r="AT25" s="162"/>
      <c r="AU25" s="162"/>
      <c r="AV25" s="162"/>
      <c r="AW25" s="162"/>
      <c r="AX25" s="162"/>
    </row>
    <row r="26" spans="1:81" ht="30" customHeight="1" thickBot="1">
      <c r="A26" s="3877"/>
      <c r="B26" s="3877"/>
      <c r="C26" s="3908"/>
      <c r="D26" s="3909"/>
      <c r="E26" s="3909"/>
      <c r="F26" s="3909"/>
      <c r="G26" s="3910"/>
      <c r="H26" s="4009" t="s">
        <v>1143</v>
      </c>
      <c r="I26" s="3909"/>
      <c r="J26" s="3909"/>
      <c r="K26" s="3909"/>
      <c r="L26" s="3910"/>
      <c r="M26" s="4024">
        <f>★入力画面!$M$54</f>
        <v>0</v>
      </c>
      <c r="N26" s="4025"/>
      <c r="O26" s="4025"/>
      <c r="P26" s="4025"/>
      <c r="Q26" s="4025"/>
      <c r="R26" s="4025"/>
      <c r="S26" s="4025"/>
      <c r="T26" s="4025"/>
      <c r="U26" s="4025"/>
      <c r="V26" s="4025"/>
      <c r="W26" s="4026"/>
      <c r="X26" s="4009"/>
      <c r="Y26" s="3909"/>
      <c r="Z26" s="3909"/>
      <c r="AA26" s="3909"/>
      <c r="AB26" s="3910"/>
      <c r="AC26" s="4021"/>
      <c r="AD26" s="4022"/>
      <c r="AE26" s="4022"/>
      <c r="AF26" s="4022"/>
      <c r="AG26" s="4022"/>
      <c r="AH26" s="4022"/>
      <c r="AI26" s="4022"/>
      <c r="AJ26" s="4022"/>
      <c r="AK26" s="4022"/>
      <c r="AL26" s="4022"/>
      <c r="AM26" s="4023"/>
      <c r="AN26" s="3877"/>
      <c r="AO26" s="3877"/>
      <c r="AP26" s="162"/>
      <c r="AQ26" s="162"/>
      <c r="AR26" s="162"/>
      <c r="AS26" s="162"/>
      <c r="AT26" s="162"/>
      <c r="AU26" s="162"/>
      <c r="AV26" s="162"/>
      <c r="AW26" s="162"/>
      <c r="AX26" s="162"/>
    </row>
    <row r="27" spans="1:81" ht="30" customHeight="1">
      <c r="A27" s="3877"/>
      <c r="B27" s="3877"/>
      <c r="C27" s="3902" t="s">
        <v>1367</v>
      </c>
      <c r="D27" s="3903"/>
      <c r="E27" s="3903"/>
      <c r="F27" s="3903"/>
      <c r="G27" s="3904"/>
      <c r="H27" s="3911" t="s">
        <v>71</v>
      </c>
      <c r="I27" s="3912"/>
      <c r="J27" s="3912"/>
      <c r="K27" s="3912"/>
      <c r="L27" s="3913"/>
      <c r="M27" s="3914" t="str">
        <f>IF(★入力画面!BL$239="","　　　年　　月　　日",★入力画面!BM239)</f>
        <v>　　　年　　月　　日</v>
      </c>
      <c r="N27" s="3915"/>
      <c r="O27" s="3915"/>
      <c r="P27" s="3915"/>
      <c r="Q27" s="3915"/>
      <c r="R27" s="3915"/>
      <c r="S27" s="3915"/>
      <c r="T27" s="3915"/>
      <c r="U27" s="3915"/>
      <c r="V27" s="3915"/>
      <c r="W27" s="3915"/>
      <c r="X27" s="3916"/>
      <c r="Y27" s="3917"/>
      <c r="Z27" s="3917"/>
      <c r="AA27" s="3917"/>
      <c r="AB27" s="3918"/>
      <c r="AC27" s="3919"/>
      <c r="AD27" s="3920"/>
      <c r="AE27" s="3920"/>
      <c r="AF27" s="3920"/>
      <c r="AG27" s="3920"/>
      <c r="AH27" s="3920"/>
      <c r="AI27" s="3920"/>
      <c r="AJ27" s="3920"/>
      <c r="AK27" s="3920"/>
      <c r="AL27" s="3920"/>
      <c r="AM27" s="3921"/>
      <c r="AN27" s="3877"/>
      <c r="AO27" s="3877"/>
      <c r="AP27" s="162"/>
      <c r="AQ27" s="162"/>
      <c r="AR27" s="162"/>
      <c r="AS27" s="162"/>
      <c r="AT27" s="162"/>
      <c r="AU27" s="162"/>
      <c r="AV27" s="162"/>
      <c r="AW27" s="162"/>
      <c r="AX27" s="162"/>
    </row>
    <row r="28" spans="1:81" ht="27" customHeight="1">
      <c r="A28" s="3877"/>
      <c r="B28" s="3877"/>
      <c r="C28" s="3905"/>
      <c r="D28" s="3906"/>
      <c r="E28" s="3906"/>
      <c r="F28" s="3906"/>
      <c r="G28" s="3907"/>
      <c r="H28" s="3922" t="s">
        <v>977</v>
      </c>
      <c r="I28" s="3923"/>
      <c r="J28" s="3923"/>
      <c r="K28" s="3923"/>
      <c r="L28" s="3923"/>
      <c r="M28" s="3959" t="str">
        <f>IF(★入力画面!M238="選択　▼","□　大臣　　　□　都知事",★入力画面!BL241)</f>
        <v>□　大臣　　　□　都知事</v>
      </c>
      <c r="N28" s="3950"/>
      <c r="O28" s="3950"/>
      <c r="P28" s="3950"/>
      <c r="Q28" s="3950"/>
      <c r="R28" s="3950"/>
      <c r="S28" s="3950"/>
      <c r="T28" s="3950"/>
      <c r="U28" s="3950"/>
      <c r="V28" s="3950"/>
      <c r="W28" s="3960"/>
      <c r="X28" s="3955" t="s">
        <v>1026</v>
      </c>
      <c r="Y28" s="3955"/>
      <c r="Z28" s="3955"/>
      <c r="AA28" s="3955"/>
      <c r="AB28" s="3956"/>
      <c r="AC28" s="391" t="s">
        <v>291</v>
      </c>
      <c r="AD28" s="3957" t="str">
        <f>IF(★入力画面!U240="","　　　年　　　月　　　日",★入力画面!BM240)</f>
        <v>　　　年　　　月　　　日</v>
      </c>
      <c r="AE28" s="3957"/>
      <c r="AF28" s="3957"/>
      <c r="AG28" s="3957"/>
      <c r="AH28" s="3957"/>
      <c r="AI28" s="3957"/>
      <c r="AJ28" s="3957"/>
      <c r="AK28" s="3957"/>
      <c r="AL28" s="3957"/>
      <c r="AM28" s="3958"/>
      <c r="AN28" s="3877"/>
      <c r="AO28" s="3877"/>
      <c r="AP28" s="162"/>
      <c r="AQ28" s="162"/>
      <c r="AR28" s="162"/>
      <c r="AS28" s="162"/>
      <c r="AT28" s="162"/>
      <c r="AU28" s="162"/>
      <c r="AV28" s="162"/>
      <c r="AW28" s="162"/>
      <c r="AX28" s="162"/>
      <c r="BC28" s="3944" t="s">
        <v>1074</v>
      </c>
      <c r="BD28" s="3945"/>
      <c r="BE28" s="3945"/>
      <c r="BF28" s="3946"/>
      <c r="BG28" s="3944" t="s">
        <v>1077</v>
      </c>
      <c r="BH28" s="3945"/>
      <c r="BI28" s="3945"/>
      <c r="BJ28" s="3946"/>
      <c r="BK28" s="3944" t="s">
        <v>1078</v>
      </c>
      <c r="BL28" s="3945"/>
      <c r="BM28" s="3946"/>
      <c r="BN28" s="3944" t="s">
        <v>1081</v>
      </c>
      <c r="BO28" s="3945"/>
      <c r="BP28" s="3946"/>
      <c r="BQ28" s="3944" t="s">
        <v>1084</v>
      </c>
      <c r="BR28" s="3945"/>
      <c r="BS28" s="3946"/>
      <c r="BT28" s="3944" t="s">
        <v>1085</v>
      </c>
      <c r="BU28" s="3945"/>
      <c r="BV28" s="3945"/>
      <c r="BW28" s="3946"/>
      <c r="BX28" s="3944" t="s">
        <v>1088</v>
      </c>
      <c r="BY28" s="3945"/>
      <c r="BZ28" s="3945"/>
      <c r="CA28" s="3945"/>
      <c r="CB28" s="3945"/>
      <c r="CC28" s="3946"/>
    </row>
    <row r="29" spans="1:81" ht="27" customHeight="1">
      <c r="A29" s="3877"/>
      <c r="B29" s="3877"/>
      <c r="C29" s="3905"/>
      <c r="D29" s="3906"/>
      <c r="E29" s="3906"/>
      <c r="F29" s="3906"/>
      <c r="G29" s="3907"/>
      <c r="H29" s="3924"/>
      <c r="I29" s="3925"/>
      <c r="J29" s="3925"/>
      <c r="K29" s="3925"/>
      <c r="L29" s="3925"/>
      <c r="M29" s="3947" t="str">
        <f>★入力画面!S238</f>
        <v>（　　）</v>
      </c>
      <c r="N29" s="3948"/>
      <c r="O29" s="3948"/>
      <c r="P29" s="3948"/>
      <c r="Q29" s="3948"/>
      <c r="R29" s="404" t="s">
        <v>7</v>
      </c>
      <c r="S29" s="3949">
        <f>★入力画面!W238</f>
        <v>0</v>
      </c>
      <c r="T29" s="3949"/>
      <c r="U29" s="3949"/>
      <c r="V29" s="3949"/>
      <c r="W29" s="392" t="s">
        <v>6</v>
      </c>
      <c r="X29" s="3906"/>
      <c r="Y29" s="3906"/>
      <c r="Z29" s="3906"/>
      <c r="AA29" s="3906"/>
      <c r="AB29" s="3907"/>
      <c r="AC29" s="403" t="s">
        <v>292</v>
      </c>
      <c r="AD29" s="3950" t="str">
        <f>IF(★入力画面!AH240="","　　　年　　　月　　　日",★入力画面!BN240)</f>
        <v>　　　年　　　月　　　日</v>
      </c>
      <c r="AE29" s="3950"/>
      <c r="AF29" s="3950"/>
      <c r="AG29" s="3950"/>
      <c r="AH29" s="3950"/>
      <c r="AI29" s="3950"/>
      <c r="AJ29" s="3950"/>
      <c r="AK29" s="3950"/>
      <c r="AL29" s="3950"/>
      <c r="AM29" s="3951"/>
      <c r="AN29" s="3877"/>
      <c r="AO29" s="3877"/>
      <c r="AP29" s="162"/>
      <c r="AQ29" s="162"/>
      <c r="AR29" s="162"/>
      <c r="AS29" s="162"/>
      <c r="AT29" s="162"/>
      <c r="AU29" s="162"/>
      <c r="AV29" s="162"/>
      <c r="AW29" s="162"/>
      <c r="AX29" s="162"/>
      <c r="BC29" s="3952"/>
      <c r="BD29" s="3953"/>
      <c r="BE29" s="3953"/>
      <c r="BF29" s="3954"/>
      <c r="BG29" s="3952"/>
      <c r="BH29" s="3953"/>
      <c r="BI29" s="3953"/>
      <c r="BJ29" s="3954"/>
      <c r="BK29" s="3952"/>
      <c r="BL29" s="3953"/>
      <c r="BM29" s="3954"/>
      <c r="BN29" s="3952"/>
      <c r="BO29" s="3953"/>
      <c r="BP29" s="3954"/>
      <c r="BQ29" s="3952"/>
      <c r="BR29" s="3953"/>
      <c r="BS29" s="3954"/>
      <c r="BT29" s="3952"/>
      <c r="BU29" s="3953"/>
      <c r="BV29" s="3953"/>
      <c r="BW29" s="3954"/>
      <c r="BX29" s="3952"/>
      <c r="BY29" s="3953"/>
      <c r="BZ29" s="3953"/>
      <c r="CA29" s="3953"/>
      <c r="CB29" s="3953"/>
      <c r="CC29" s="3954"/>
    </row>
    <row r="30" spans="1:81" ht="30" customHeight="1">
      <c r="A30" s="3877"/>
      <c r="B30" s="3877"/>
      <c r="C30" s="3905"/>
      <c r="D30" s="3906"/>
      <c r="E30" s="3906"/>
      <c r="F30" s="3906"/>
      <c r="G30" s="3907"/>
      <c r="H30" s="3926" t="s">
        <v>1368</v>
      </c>
      <c r="I30" s="3927"/>
      <c r="J30" s="3927"/>
      <c r="K30" s="3927"/>
      <c r="L30" s="3927"/>
      <c r="M30" s="3928" t="str">
        <f>★入力画面!M220</f>
        <v>□ 売買仲介</v>
      </c>
      <c r="N30" s="3929"/>
      <c r="O30" s="3929"/>
      <c r="P30" s="3929"/>
      <c r="Q30" s="3929" t="str">
        <f>★入力画面!Q220</f>
        <v>□ 賃貸仲介</v>
      </c>
      <c r="R30" s="3929"/>
      <c r="S30" s="3929"/>
      <c r="T30" s="3929"/>
      <c r="U30" s="3929" t="str">
        <f>★入力画面!U220</f>
        <v>□ 売買</v>
      </c>
      <c r="V30" s="3929"/>
      <c r="W30" s="3929"/>
      <c r="X30" s="3929" t="str">
        <f>★入力画面!X220</f>
        <v>□ 賃貸</v>
      </c>
      <c r="Y30" s="3929"/>
      <c r="Z30" s="3929"/>
      <c r="AA30" s="3929" t="str">
        <f>★入力画面!AA220</f>
        <v>□ 開発</v>
      </c>
      <c r="AB30" s="3929"/>
      <c r="AC30" s="3929"/>
      <c r="AD30" s="3929" t="str">
        <f>★入力画面!AD220</f>
        <v>□ 賃貸管理</v>
      </c>
      <c r="AE30" s="3929"/>
      <c r="AF30" s="3929"/>
      <c r="AG30" s="3929"/>
      <c r="AH30" s="3929" t="str">
        <f>★入力画面!AH220</f>
        <v>□ 不動産業以外</v>
      </c>
      <c r="AI30" s="3929"/>
      <c r="AJ30" s="3929"/>
      <c r="AK30" s="3929"/>
      <c r="AL30" s="3929"/>
      <c r="AM30" s="3961"/>
      <c r="AN30" s="3877"/>
      <c r="AO30" s="3877"/>
      <c r="AP30" s="162"/>
      <c r="AQ30" s="162"/>
      <c r="AR30" s="162"/>
      <c r="AS30" s="162"/>
      <c r="AT30" s="162"/>
      <c r="AU30" s="162"/>
      <c r="AV30" s="162"/>
      <c r="AW30" s="162"/>
      <c r="AX30" s="162"/>
    </row>
    <row r="31" spans="1:81" ht="15" customHeight="1">
      <c r="A31" s="3877"/>
      <c r="B31" s="3877"/>
      <c r="C31" s="3905"/>
      <c r="D31" s="3906"/>
      <c r="E31" s="3906"/>
      <c r="F31" s="3906"/>
      <c r="G31" s="3907"/>
      <c r="H31" s="3962" t="s">
        <v>1369</v>
      </c>
      <c r="I31" s="3963"/>
      <c r="J31" s="3963"/>
      <c r="K31" s="3963"/>
      <c r="L31" s="3964"/>
      <c r="M31" s="3965">
        <f>★入力画面!$M$37</f>
        <v>0</v>
      </c>
      <c r="N31" s="3966"/>
      <c r="O31" s="3966"/>
      <c r="P31" s="3969" t="s">
        <v>1370</v>
      </c>
      <c r="Q31" s="3969"/>
      <c r="R31" s="3971"/>
      <c r="S31" s="3971"/>
      <c r="T31" s="3971"/>
      <c r="U31" s="3971"/>
      <c r="V31" s="3971"/>
      <c r="W31" s="3973" t="s">
        <v>1371</v>
      </c>
      <c r="X31" s="3975" t="s">
        <v>1372</v>
      </c>
      <c r="Y31" s="3976"/>
      <c r="Z31" s="3976"/>
      <c r="AA31" s="3976"/>
      <c r="AB31" s="3977"/>
      <c r="AC31" s="3978" t="s">
        <v>1373</v>
      </c>
      <c r="AD31" s="2900"/>
      <c r="AE31" s="2900"/>
      <c r="AF31" s="2900"/>
      <c r="AG31" s="2900"/>
      <c r="AH31" s="2900"/>
      <c r="AI31" s="2900"/>
      <c r="AJ31" s="2900"/>
      <c r="AK31" s="2900"/>
      <c r="AL31" s="2900"/>
      <c r="AM31" s="3979"/>
      <c r="AN31" s="3877"/>
      <c r="AO31" s="3877"/>
      <c r="AP31" s="162"/>
      <c r="AQ31" s="162"/>
      <c r="AR31" s="162"/>
      <c r="AS31" s="162"/>
      <c r="AT31" s="162"/>
      <c r="AU31" s="162"/>
      <c r="AV31" s="162"/>
      <c r="AW31" s="162"/>
      <c r="AX31" s="162"/>
    </row>
    <row r="32" spans="1:81" ht="15" customHeight="1" thickBot="1">
      <c r="A32" s="3877"/>
      <c r="B32" s="3877"/>
      <c r="C32" s="3908"/>
      <c r="D32" s="3909"/>
      <c r="E32" s="3909"/>
      <c r="F32" s="3909"/>
      <c r="G32" s="3910"/>
      <c r="H32" s="3983" t="s">
        <v>1374</v>
      </c>
      <c r="I32" s="3984"/>
      <c r="J32" s="3984"/>
      <c r="K32" s="3984"/>
      <c r="L32" s="3985"/>
      <c r="M32" s="3967"/>
      <c r="N32" s="3968"/>
      <c r="O32" s="3968"/>
      <c r="P32" s="3970"/>
      <c r="Q32" s="3970"/>
      <c r="R32" s="3972"/>
      <c r="S32" s="3972"/>
      <c r="T32" s="3972"/>
      <c r="U32" s="3972"/>
      <c r="V32" s="3972"/>
      <c r="W32" s="3974"/>
      <c r="X32" s="3983" t="s">
        <v>1375</v>
      </c>
      <c r="Y32" s="3984"/>
      <c r="Z32" s="3984"/>
      <c r="AA32" s="3984"/>
      <c r="AB32" s="3985"/>
      <c r="AC32" s="3980"/>
      <c r="AD32" s="3981"/>
      <c r="AE32" s="3981"/>
      <c r="AF32" s="3981"/>
      <c r="AG32" s="3981"/>
      <c r="AH32" s="3981"/>
      <c r="AI32" s="3981"/>
      <c r="AJ32" s="3981"/>
      <c r="AK32" s="3981"/>
      <c r="AL32" s="3981"/>
      <c r="AM32" s="3982"/>
      <c r="AN32" s="3877"/>
      <c r="AO32" s="3877"/>
      <c r="AP32" s="162"/>
      <c r="AQ32" s="162"/>
      <c r="AR32" s="162"/>
      <c r="AS32" s="162"/>
      <c r="AT32" s="162"/>
      <c r="AU32" s="162"/>
      <c r="AV32" s="162"/>
      <c r="AW32" s="162"/>
      <c r="AX32" s="162"/>
    </row>
    <row r="33" spans="1:50" ht="15" customHeight="1" thickBot="1">
      <c r="A33" s="3877"/>
      <c r="B33" s="3877"/>
      <c r="C33" s="3930"/>
      <c r="D33" s="3930"/>
      <c r="E33" s="3930"/>
      <c r="F33" s="3930"/>
      <c r="G33" s="3930"/>
      <c r="H33" s="3930"/>
      <c r="I33" s="3930"/>
      <c r="J33" s="3930"/>
      <c r="K33" s="3930"/>
      <c r="L33" s="3930"/>
      <c r="M33" s="3930"/>
      <c r="N33" s="3930"/>
      <c r="O33" s="3930"/>
      <c r="P33" s="3930"/>
      <c r="Q33" s="3930"/>
      <c r="R33" s="3930"/>
      <c r="S33" s="3930"/>
      <c r="T33" s="3930"/>
      <c r="U33" s="3930"/>
      <c r="V33" s="3930"/>
      <c r="W33" s="3930"/>
      <c r="X33" s="3930"/>
      <c r="Y33" s="3930"/>
      <c r="Z33" s="3930"/>
      <c r="AA33" s="3930"/>
      <c r="AB33" s="3930"/>
      <c r="AC33" s="3930"/>
      <c r="AD33" s="3930"/>
      <c r="AE33" s="3930"/>
      <c r="AF33" s="3930"/>
      <c r="AG33" s="3930"/>
      <c r="AH33" s="3930"/>
      <c r="AI33" s="3930"/>
      <c r="AJ33" s="3930"/>
      <c r="AK33" s="3930"/>
      <c r="AL33" s="3930"/>
      <c r="AM33" s="3930"/>
      <c r="AN33" s="3877"/>
      <c r="AO33" s="3877"/>
      <c r="AP33" s="162"/>
      <c r="AQ33" s="162"/>
      <c r="AR33" s="162"/>
      <c r="AS33" s="162"/>
      <c r="AT33" s="162"/>
      <c r="AU33" s="162"/>
      <c r="AV33" s="162"/>
      <c r="AW33" s="162"/>
      <c r="AX33" s="162"/>
    </row>
    <row r="34" spans="1:50" ht="30" customHeight="1" thickBot="1">
      <c r="A34" s="3877"/>
      <c r="B34" s="3877"/>
      <c r="C34" s="3931" t="s">
        <v>1376</v>
      </c>
      <c r="D34" s="3932"/>
      <c r="E34" s="3932"/>
      <c r="F34" s="3932"/>
      <c r="G34" s="3933"/>
      <c r="H34" s="3934" t="s">
        <v>1377</v>
      </c>
      <c r="I34" s="3932"/>
      <c r="J34" s="3932"/>
      <c r="K34" s="3932"/>
      <c r="L34" s="3933"/>
      <c r="M34" s="3935">
        <f>★入力画面!M224</f>
        <v>0</v>
      </c>
      <c r="N34" s="3936"/>
      <c r="O34" s="3936"/>
      <c r="P34" s="3936"/>
      <c r="Q34" s="3936"/>
      <c r="R34" s="3936"/>
      <c r="S34" s="3936"/>
      <c r="T34" s="3936"/>
      <c r="U34" s="3936"/>
      <c r="V34" s="3936"/>
      <c r="W34" s="3936"/>
      <c r="X34" s="3936"/>
      <c r="Y34" s="3936"/>
      <c r="Z34" s="3936"/>
      <c r="AA34" s="3936"/>
      <c r="AB34" s="3936"/>
      <c r="AC34" s="3936"/>
      <c r="AD34" s="3936"/>
      <c r="AE34" s="3936"/>
      <c r="AF34" s="3936"/>
      <c r="AG34" s="3936"/>
      <c r="AH34" s="3936"/>
      <c r="AI34" s="3936"/>
      <c r="AJ34" s="3936"/>
      <c r="AK34" s="3936"/>
      <c r="AL34" s="3936"/>
      <c r="AM34" s="3937"/>
      <c r="AN34" s="3877"/>
      <c r="AO34" s="3877"/>
      <c r="AP34" s="162"/>
      <c r="AQ34" s="162"/>
      <c r="AR34" s="162"/>
      <c r="AS34" s="162"/>
      <c r="AT34" s="162"/>
      <c r="AU34" s="162"/>
      <c r="AV34" s="162"/>
      <c r="AW34" s="162"/>
      <c r="AX34" s="162"/>
    </row>
    <row r="35" spans="1:50" ht="15" customHeight="1">
      <c r="A35" s="3877"/>
      <c r="B35" s="3877"/>
      <c r="C35" s="3938"/>
      <c r="D35" s="3938"/>
      <c r="E35" s="3938"/>
      <c r="F35" s="3938"/>
      <c r="G35" s="3938"/>
      <c r="H35" s="3938"/>
      <c r="I35" s="3938"/>
      <c r="J35" s="3938"/>
      <c r="K35" s="3938"/>
      <c r="L35" s="3938"/>
      <c r="M35" s="3938"/>
      <c r="N35" s="3938"/>
      <c r="O35" s="3938"/>
      <c r="P35" s="3938"/>
      <c r="Q35" s="3938"/>
      <c r="R35" s="3938"/>
      <c r="S35" s="3938"/>
      <c r="T35" s="3938"/>
      <c r="U35" s="3938"/>
      <c r="V35" s="3938"/>
      <c r="W35" s="3938"/>
      <c r="X35" s="3938"/>
      <c r="Y35" s="3938"/>
      <c r="Z35" s="3938"/>
      <c r="AA35" s="3938"/>
      <c r="AB35" s="3938"/>
      <c r="AC35" s="3938"/>
      <c r="AD35" s="3938"/>
      <c r="AE35" s="3938"/>
      <c r="AF35" s="3938"/>
      <c r="AG35" s="3938"/>
      <c r="AH35" s="3938"/>
      <c r="AI35" s="3938"/>
      <c r="AJ35" s="3938"/>
      <c r="AK35" s="3938"/>
      <c r="AL35" s="3938"/>
      <c r="AM35" s="3938"/>
      <c r="AN35" s="3877"/>
      <c r="AO35" s="3877"/>
      <c r="AP35" s="162"/>
      <c r="AQ35" s="162"/>
      <c r="AR35" s="162"/>
      <c r="AS35" s="162"/>
      <c r="AT35" s="162"/>
      <c r="AU35" s="162"/>
      <c r="AV35" s="162"/>
      <c r="AW35" s="162"/>
      <c r="AX35" s="162"/>
    </row>
    <row r="36" spans="1:50" ht="15" customHeight="1">
      <c r="A36" s="3877"/>
      <c r="B36" s="3877"/>
      <c r="C36" s="3939"/>
      <c r="D36" s="3939"/>
      <c r="E36" s="3939"/>
      <c r="F36" s="3939"/>
      <c r="G36" s="3939"/>
      <c r="H36" s="3940"/>
      <c r="I36" s="3940"/>
      <c r="J36" s="3940"/>
      <c r="K36" s="3940"/>
      <c r="L36" s="3940"/>
      <c r="M36" s="3941"/>
      <c r="N36" s="3941"/>
      <c r="O36" s="3941"/>
      <c r="P36" s="3941"/>
      <c r="Q36" s="3941"/>
      <c r="R36" s="3941"/>
      <c r="S36" s="3941"/>
      <c r="T36" s="3941"/>
      <c r="U36" s="3941"/>
      <c r="V36" s="3941"/>
      <c r="W36" s="3941"/>
      <c r="X36" s="3940"/>
      <c r="Y36" s="3940"/>
      <c r="Z36" s="3940"/>
      <c r="AA36" s="3940"/>
      <c r="AB36" s="3940"/>
      <c r="AC36" s="3941"/>
      <c r="AD36" s="3941"/>
      <c r="AE36" s="3941"/>
      <c r="AF36" s="3941"/>
      <c r="AG36" s="3941"/>
      <c r="AH36" s="3941"/>
      <c r="AI36" s="3941"/>
      <c r="AJ36" s="3941"/>
      <c r="AK36" s="3941"/>
      <c r="AL36" s="3941"/>
      <c r="AM36" s="3941"/>
      <c r="AN36" s="3877"/>
      <c r="AO36" s="3877"/>
      <c r="AP36" s="162"/>
      <c r="AQ36" s="162"/>
      <c r="AR36" s="162"/>
      <c r="AS36" s="162"/>
      <c r="AT36" s="162"/>
      <c r="AU36" s="162"/>
      <c r="AV36" s="162"/>
      <c r="AW36" s="162"/>
      <c r="AX36" s="162"/>
    </row>
    <row r="37" spans="1:50" ht="7.5" customHeight="1">
      <c r="A37" s="3877"/>
      <c r="B37" s="3877"/>
      <c r="C37" s="3899"/>
      <c r="D37" s="3899"/>
      <c r="E37" s="3899"/>
      <c r="F37" s="3899"/>
      <c r="G37" s="3899"/>
      <c r="H37" s="3940"/>
      <c r="I37" s="3940"/>
      <c r="J37" s="3940"/>
      <c r="K37" s="3940"/>
      <c r="L37" s="3940"/>
      <c r="M37" s="3941"/>
      <c r="N37" s="3941"/>
      <c r="O37" s="3941"/>
      <c r="P37" s="3941"/>
      <c r="Q37" s="3941"/>
      <c r="R37" s="3941"/>
      <c r="S37" s="3941"/>
      <c r="T37" s="3941"/>
      <c r="U37" s="3941"/>
      <c r="V37" s="3941"/>
      <c r="W37" s="3941"/>
      <c r="X37" s="3940"/>
      <c r="Y37" s="3940"/>
      <c r="Z37" s="3940"/>
      <c r="AA37" s="3940"/>
      <c r="AB37" s="3940"/>
      <c r="AC37" s="3941"/>
      <c r="AD37" s="3941"/>
      <c r="AE37" s="3941"/>
      <c r="AF37" s="3941"/>
      <c r="AG37" s="3941"/>
      <c r="AH37" s="3941"/>
      <c r="AI37" s="3941"/>
      <c r="AJ37" s="3941"/>
      <c r="AK37" s="3941"/>
      <c r="AL37" s="3941"/>
      <c r="AM37" s="3941"/>
      <c r="AN37" s="3877"/>
      <c r="AO37" s="3877"/>
      <c r="AP37" s="162"/>
      <c r="AQ37" s="162"/>
      <c r="AR37" s="162"/>
      <c r="AS37" s="162"/>
      <c r="AT37" s="162"/>
      <c r="AU37" s="162"/>
      <c r="AV37" s="162"/>
      <c r="AW37" s="162"/>
      <c r="AX37" s="162"/>
    </row>
    <row r="38" spans="1:50" ht="7.5" customHeight="1">
      <c r="A38" s="3877"/>
      <c r="B38" s="3877"/>
      <c r="C38" s="3899"/>
      <c r="D38" s="3899"/>
      <c r="E38" s="3899"/>
      <c r="F38" s="3899"/>
      <c r="G38" s="3899"/>
      <c r="H38" s="3942"/>
      <c r="I38" s="3942"/>
      <c r="J38" s="3942"/>
      <c r="K38" s="3942"/>
      <c r="L38" s="3942"/>
      <c r="M38" s="3941"/>
      <c r="N38" s="3941"/>
      <c r="O38" s="3941"/>
      <c r="P38" s="3941"/>
      <c r="Q38" s="3941"/>
      <c r="R38" s="3941"/>
      <c r="S38" s="3941"/>
      <c r="T38" s="3941"/>
      <c r="U38" s="3941"/>
      <c r="V38" s="3941"/>
      <c r="W38" s="3941"/>
      <c r="X38" s="3942"/>
      <c r="Y38" s="3942"/>
      <c r="Z38" s="3942"/>
      <c r="AA38" s="3942"/>
      <c r="AB38" s="3942"/>
      <c r="AC38" s="3941"/>
      <c r="AD38" s="3941"/>
      <c r="AE38" s="3941"/>
      <c r="AF38" s="3941"/>
      <c r="AG38" s="3941"/>
      <c r="AH38" s="3941"/>
      <c r="AI38" s="3941"/>
      <c r="AJ38" s="3941"/>
      <c r="AK38" s="3941"/>
      <c r="AL38" s="3941"/>
      <c r="AM38" s="3941"/>
      <c r="AN38" s="3877"/>
      <c r="AO38" s="3877"/>
      <c r="AP38" s="162"/>
      <c r="AQ38" s="162"/>
      <c r="AR38" s="162"/>
      <c r="AS38" s="162"/>
      <c r="AT38" s="162"/>
      <c r="AU38" s="162"/>
      <c r="AV38" s="162"/>
      <c r="AW38" s="162"/>
      <c r="AX38" s="162"/>
    </row>
    <row r="39" spans="1:50" ht="15" customHeight="1">
      <c r="A39" s="3877"/>
      <c r="B39" s="3877"/>
      <c r="C39" s="3943"/>
      <c r="D39" s="3943"/>
      <c r="E39" s="3943"/>
      <c r="F39" s="3943"/>
      <c r="G39" s="3943"/>
      <c r="H39" s="3942"/>
      <c r="I39" s="3942"/>
      <c r="J39" s="3942"/>
      <c r="K39" s="3942"/>
      <c r="L39" s="3942"/>
      <c r="M39" s="3941"/>
      <c r="N39" s="3941"/>
      <c r="O39" s="3941"/>
      <c r="P39" s="3941"/>
      <c r="Q39" s="3941"/>
      <c r="R39" s="3941"/>
      <c r="S39" s="3941"/>
      <c r="T39" s="3941"/>
      <c r="U39" s="3941"/>
      <c r="V39" s="3941"/>
      <c r="W39" s="3941"/>
      <c r="X39" s="3942"/>
      <c r="Y39" s="3942"/>
      <c r="Z39" s="3942"/>
      <c r="AA39" s="3942"/>
      <c r="AB39" s="3942"/>
      <c r="AC39" s="3941"/>
      <c r="AD39" s="3941"/>
      <c r="AE39" s="3941"/>
      <c r="AF39" s="3941"/>
      <c r="AG39" s="3941"/>
      <c r="AH39" s="3941"/>
      <c r="AI39" s="3941"/>
      <c r="AJ39" s="3941"/>
      <c r="AK39" s="3941"/>
      <c r="AL39" s="3941"/>
      <c r="AM39" s="3941"/>
      <c r="AN39" s="3877"/>
      <c r="AO39" s="3877"/>
      <c r="AP39" s="162"/>
      <c r="AQ39" s="162"/>
      <c r="AR39" s="162"/>
      <c r="AS39" s="162"/>
      <c r="AT39" s="162"/>
      <c r="AU39" s="162"/>
      <c r="AV39" s="162"/>
      <c r="AW39" s="162"/>
      <c r="AX39" s="162"/>
    </row>
    <row r="40" spans="1:50" ht="22.5" customHeight="1">
      <c r="A40" s="3877"/>
      <c r="B40" s="3877"/>
      <c r="C40" s="3899"/>
      <c r="D40" s="3899"/>
      <c r="E40" s="3899"/>
      <c r="F40" s="3899"/>
      <c r="G40" s="3899"/>
      <c r="H40" s="3899"/>
      <c r="I40" s="3899"/>
      <c r="J40" s="3899"/>
      <c r="K40" s="3899"/>
      <c r="L40" s="3899"/>
      <c r="M40" s="3899"/>
      <c r="N40" s="3899"/>
      <c r="O40" s="3899"/>
      <c r="P40" s="3899"/>
      <c r="Q40" s="3899"/>
      <c r="R40" s="3899"/>
      <c r="S40" s="3899"/>
      <c r="T40" s="3899"/>
      <c r="U40" s="3899"/>
      <c r="V40" s="3899"/>
      <c r="W40" s="3899"/>
      <c r="X40" s="3899"/>
      <c r="Y40" s="3899"/>
      <c r="Z40" s="3899"/>
      <c r="AA40" s="3899"/>
      <c r="AB40" s="3899"/>
      <c r="AC40" s="3899"/>
      <c r="AD40" s="3899"/>
      <c r="AE40" s="3899"/>
      <c r="AF40" s="3899"/>
      <c r="AG40" s="3899"/>
      <c r="AH40" s="3899"/>
      <c r="AI40" s="3899"/>
      <c r="AJ40" s="3899"/>
      <c r="AK40" s="3899"/>
      <c r="AL40" s="3899"/>
      <c r="AM40" s="3899"/>
      <c r="AN40" s="3877"/>
      <c r="AO40" s="3877"/>
      <c r="AP40" s="162"/>
      <c r="AQ40" s="162"/>
      <c r="AR40" s="162"/>
      <c r="AS40" s="162"/>
      <c r="AT40" s="162"/>
      <c r="AU40" s="162"/>
      <c r="AV40" s="162"/>
      <c r="AW40" s="162"/>
      <c r="AX40" s="162"/>
    </row>
    <row r="41" spans="1:50" ht="24.75" customHeight="1">
      <c r="A41" s="3877"/>
      <c r="B41" s="3877"/>
      <c r="C41" s="3899"/>
      <c r="D41" s="3899"/>
      <c r="E41" s="3899"/>
      <c r="F41" s="3899"/>
      <c r="G41" s="3899"/>
      <c r="H41" s="3899"/>
      <c r="I41" s="3899"/>
      <c r="J41" s="3899"/>
      <c r="K41" s="3899"/>
      <c r="L41" s="3899"/>
      <c r="M41" s="3899"/>
      <c r="N41" s="3899"/>
      <c r="O41" s="3899"/>
      <c r="P41" s="3899"/>
      <c r="Q41" s="3899"/>
      <c r="R41" s="3899"/>
      <c r="S41" s="3900" t="s">
        <v>1378</v>
      </c>
      <c r="T41" s="3900"/>
      <c r="U41" s="3900"/>
      <c r="V41" s="3900"/>
      <c r="W41" s="3900"/>
      <c r="X41" s="3900"/>
      <c r="Y41" s="3901" t="s">
        <v>1379</v>
      </c>
      <c r="Z41" s="3901"/>
      <c r="AA41" s="3901"/>
      <c r="AB41" s="3901"/>
      <c r="AC41" s="3901"/>
      <c r="AD41" s="3901"/>
      <c r="AE41" s="3901"/>
      <c r="AF41" s="3901"/>
      <c r="AG41" s="3901"/>
      <c r="AH41" s="3901"/>
      <c r="AI41" s="3901"/>
      <c r="AJ41" s="3901"/>
      <c r="AK41" s="3901"/>
      <c r="AL41" s="3901"/>
      <c r="AM41" s="3901"/>
      <c r="AN41" s="3877"/>
      <c r="AO41" s="3877"/>
      <c r="AP41" s="162"/>
      <c r="AQ41" s="162"/>
      <c r="AR41" s="162"/>
      <c r="AS41" s="162"/>
      <c r="AT41" s="162"/>
      <c r="AU41" s="162"/>
      <c r="AV41" s="162"/>
      <c r="AW41" s="162"/>
      <c r="AX41" s="162"/>
    </row>
    <row r="42" spans="1:50" ht="24.75" customHeight="1">
      <c r="A42" s="3877"/>
      <c r="B42" s="3877"/>
      <c r="C42" s="3899"/>
      <c r="D42" s="3899"/>
      <c r="E42" s="3899"/>
      <c r="F42" s="3899"/>
      <c r="G42" s="3899"/>
      <c r="H42" s="3899"/>
      <c r="I42" s="3899"/>
      <c r="J42" s="3899"/>
      <c r="K42" s="3899"/>
      <c r="L42" s="3899"/>
      <c r="M42" s="3899"/>
      <c r="N42" s="3899"/>
      <c r="O42" s="3899"/>
      <c r="P42" s="3899"/>
      <c r="Q42" s="3899"/>
      <c r="R42" s="3899"/>
      <c r="S42" s="3900" t="s">
        <v>1380</v>
      </c>
      <c r="T42" s="3900"/>
      <c r="U42" s="3900"/>
      <c r="V42" s="3900"/>
      <c r="W42" s="3900"/>
      <c r="X42" s="3900"/>
      <c r="Y42" s="2913"/>
      <c r="Z42" s="2913"/>
      <c r="AA42" s="2913"/>
      <c r="AB42" s="2913"/>
      <c r="AC42" s="2913"/>
      <c r="AD42" s="2913"/>
      <c r="AE42" s="2913"/>
      <c r="AF42" s="2913"/>
      <c r="AG42" s="2913"/>
      <c r="AH42" s="2913"/>
      <c r="AI42" s="2913"/>
      <c r="AJ42" s="2913"/>
      <c r="AK42" s="2913"/>
      <c r="AL42" s="2913"/>
      <c r="AM42" s="2913"/>
      <c r="AN42" s="3877"/>
      <c r="AO42" s="3877"/>
      <c r="AP42" s="162"/>
      <c r="AQ42" s="162"/>
      <c r="AR42" s="162"/>
      <c r="AS42" s="162"/>
      <c r="AT42" s="162"/>
      <c r="AU42" s="162"/>
      <c r="AV42" s="162"/>
      <c r="AW42" s="162"/>
      <c r="AX42" s="162"/>
    </row>
    <row r="43" spans="1:50" ht="24.75" customHeight="1">
      <c r="A43" s="3877"/>
      <c r="B43" s="3877"/>
      <c r="C43" s="3899"/>
      <c r="D43" s="3899"/>
      <c r="E43" s="3899"/>
      <c r="F43" s="3899"/>
      <c r="G43" s="3899"/>
      <c r="H43" s="3899"/>
      <c r="I43" s="3899"/>
      <c r="J43" s="3899"/>
      <c r="K43" s="3899"/>
      <c r="L43" s="3899"/>
      <c r="M43" s="3899"/>
      <c r="N43" s="3899"/>
      <c r="O43" s="3899"/>
      <c r="P43" s="3899"/>
      <c r="Q43" s="3899"/>
      <c r="R43" s="3899"/>
      <c r="S43" s="3900" t="s">
        <v>1381</v>
      </c>
      <c r="T43" s="3900"/>
      <c r="U43" s="3900"/>
      <c r="V43" s="3900"/>
      <c r="W43" s="3900"/>
      <c r="X43" s="3900"/>
      <c r="Y43" s="2913"/>
      <c r="Z43" s="2913"/>
      <c r="AA43" s="2913"/>
      <c r="AB43" s="2913"/>
      <c r="AC43" s="2913"/>
      <c r="AD43" s="2913"/>
      <c r="AE43" s="2913"/>
      <c r="AF43" s="2913"/>
      <c r="AG43" s="2913"/>
      <c r="AH43" s="2913"/>
      <c r="AI43" s="2913"/>
      <c r="AJ43" s="2913"/>
      <c r="AK43" s="2874"/>
      <c r="AL43" s="2874"/>
      <c r="AM43" s="2874"/>
      <c r="AN43" s="3877"/>
      <c r="AO43" s="3877"/>
      <c r="AP43" s="162"/>
      <c r="AQ43" s="162"/>
      <c r="AR43" s="162"/>
      <c r="AS43" s="162"/>
      <c r="AT43" s="162"/>
      <c r="AU43" s="162"/>
      <c r="AV43" s="162"/>
      <c r="AW43" s="162"/>
      <c r="AX43" s="162"/>
    </row>
    <row r="44" spans="1:50" ht="15" customHeight="1">
      <c r="A44" s="3877"/>
      <c r="B44" s="3877"/>
      <c r="C44" s="680"/>
      <c r="D44" s="680"/>
      <c r="E44" s="680"/>
      <c r="F44" s="680"/>
      <c r="G44" s="680"/>
      <c r="H44" s="680"/>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3877"/>
      <c r="AO44" s="3877"/>
      <c r="AP44" s="162"/>
      <c r="AQ44" s="162"/>
      <c r="AR44" s="162"/>
      <c r="AS44" s="162"/>
      <c r="AT44" s="162"/>
      <c r="AU44" s="162"/>
      <c r="AV44" s="162"/>
      <c r="AW44" s="162"/>
      <c r="AX44" s="162"/>
    </row>
    <row r="45" spans="1:50" ht="15" customHeight="1">
      <c r="A45" s="3877"/>
      <c r="B45" s="3877"/>
      <c r="C45" s="680"/>
      <c r="D45" s="680"/>
      <c r="E45" s="680"/>
      <c r="F45" s="680"/>
      <c r="G45" s="680"/>
      <c r="H45" s="680"/>
      <c r="I45" s="680"/>
      <c r="J45" s="680"/>
      <c r="K45" s="680"/>
      <c r="L45" s="680"/>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3877"/>
      <c r="AO45" s="3877"/>
      <c r="AP45" s="162"/>
      <c r="AQ45" s="162"/>
      <c r="AR45" s="162"/>
      <c r="AS45" s="162"/>
      <c r="AT45" s="162"/>
      <c r="AU45" s="162"/>
      <c r="AV45" s="162"/>
      <c r="AW45" s="162"/>
      <c r="AX45" s="162"/>
    </row>
    <row r="46" spans="1:50" ht="15" customHeight="1">
      <c r="A46" s="3877"/>
      <c r="B46" s="3877"/>
      <c r="C46" s="680"/>
      <c r="D46" s="680"/>
      <c r="E46" s="680"/>
      <c r="F46" s="680"/>
      <c r="G46" s="680"/>
      <c r="H46" s="680"/>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3877"/>
      <c r="AO46" s="3877"/>
      <c r="AP46" s="162"/>
      <c r="AQ46" s="162"/>
      <c r="AR46" s="162"/>
      <c r="AS46" s="162"/>
      <c r="AT46" s="162"/>
      <c r="AU46" s="162"/>
      <c r="AV46" s="162"/>
      <c r="AW46" s="162"/>
      <c r="AX46" s="162"/>
    </row>
    <row r="47" spans="1:50" ht="15" customHeight="1">
      <c r="A47" s="3877"/>
      <c r="B47" s="3877"/>
      <c r="C47" s="680"/>
      <c r="D47" s="680"/>
      <c r="E47" s="680"/>
      <c r="F47" s="680"/>
      <c r="G47" s="680"/>
      <c r="H47" s="680"/>
      <c r="I47" s="680"/>
      <c r="J47" s="680"/>
      <c r="K47" s="680"/>
      <c r="L47" s="68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3877"/>
      <c r="AO47" s="3877"/>
      <c r="AP47" s="162"/>
      <c r="AQ47" s="162"/>
      <c r="AR47" s="162"/>
      <c r="AS47" s="162"/>
      <c r="AT47" s="162"/>
      <c r="AU47" s="162"/>
      <c r="AV47" s="162"/>
      <c r="AW47" s="162"/>
      <c r="AX47" s="162"/>
    </row>
    <row r="48" spans="1:50" ht="30.75" customHeight="1">
      <c r="A48" s="3877"/>
      <c r="B48" s="3877"/>
      <c r="C48" s="680"/>
      <c r="D48" s="680"/>
      <c r="E48" s="680"/>
      <c r="F48" s="680"/>
      <c r="G48" s="680"/>
      <c r="H48" s="680"/>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3877"/>
      <c r="AO48" s="3877"/>
      <c r="AP48" s="162"/>
      <c r="AQ48" s="162"/>
      <c r="AR48" s="162"/>
      <c r="AS48" s="162"/>
      <c r="AT48" s="162"/>
      <c r="AU48" s="162"/>
      <c r="AV48" s="162"/>
      <c r="AW48" s="162"/>
      <c r="AX48" s="162"/>
    </row>
    <row r="49" spans="1:50" ht="15" customHeight="1">
      <c r="A49" s="3877"/>
      <c r="B49" s="3877"/>
      <c r="C49" s="3877"/>
      <c r="D49" s="3877"/>
      <c r="E49" s="3877"/>
      <c r="F49" s="3877"/>
      <c r="G49" s="3877"/>
      <c r="H49" s="3877"/>
      <c r="I49" s="3877"/>
      <c r="J49" s="3877"/>
      <c r="K49" s="3877"/>
      <c r="L49" s="3877"/>
      <c r="M49" s="3877"/>
      <c r="N49" s="3877"/>
      <c r="O49" s="3877"/>
      <c r="P49" s="3877"/>
      <c r="Q49" s="3877"/>
      <c r="R49" s="3877"/>
      <c r="S49" s="3877"/>
      <c r="T49" s="3877"/>
      <c r="U49" s="3877"/>
      <c r="V49" s="3877"/>
      <c r="W49" s="3877"/>
      <c r="X49" s="3877"/>
      <c r="Y49" s="3877"/>
      <c r="Z49" s="3877"/>
      <c r="AA49" s="3877"/>
      <c r="AB49" s="3877"/>
      <c r="AC49" s="3877"/>
      <c r="AD49" s="3877"/>
      <c r="AE49" s="3877"/>
      <c r="AF49" s="3877"/>
      <c r="AG49" s="3877"/>
      <c r="AH49" s="3877"/>
      <c r="AI49" s="3877"/>
      <c r="AJ49" s="3877"/>
      <c r="AK49" s="3877"/>
      <c r="AL49" s="3877"/>
      <c r="AM49" s="3877"/>
      <c r="AN49" s="3877"/>
      <c r="AO49" s="3877"/>
      <c r="AP49" s="164"/>
      <c r="AQ49" s="164"/>
      <c r="AR49" s="164"/>
      <c r="AS49" s="164"/>
      <c r="AT49" s="164"/>
      <c r="AU49" s="164"/>
      <c r="AV49" s="164"/>
      <c r="AW49" s="164"/>
      <c r="AX49" s="164"/>
    </row>
    <row r="50" spans="1:50" ht="15" customHeight="1">
      <c r="A50" s="3877"/>
      <c r="B50" s="3877"/>
      <c r="C50" s="3877"/>
      <c r="D50" s="3877"/>
      <c r="E50" s="3877"/>
      <c r="F50" s="3877"/>
      <c r="G50" s="3877"/>
      <c r="H50" s="3877"/>
      <c r="I50" s="3877"/>
      <c r="J50" s="3877"/>
      <c r="K50" s="3877"/>
      <c r="L50" s="3877"/>
      <c r="M50" s="3877"/>
      <c r="N50" s="3877"/>
      <c r="O50" s="3877"/>
      <c r="P50" s="3877"/>
      <c r="Q50" s="3877"/>
      <c r="R50" s="3877"/>
      <c r="S50" s="3877"/>
      <c r="T50" s="3877"/>
      <c r="U50" s="3877"/>
      <c r="V50" s="3877"/>
      <c r="W50" s="3877"/>
      <c r="X50" s="3877"/>
      <c r="Y50" s="3877"/>
      <c r="Z50" s="3877"/>
      <c r="AA50" s="3877"/>
      <c r="AB50" s="3877"/>
      <c r="AC50" s="3877"/>
      <c r="AD50" s="3877"/>
      <c r="AE50" s="3877"/>
      <c r="AF50" s="3877"/>
      <c r="AG50" s="3877"/>
      <c r="AH50" s="3877"/>
      <c r="AI50" s="3877"/>
      <c r="AJ50" s="3877"/>
      <c r="AK50" s="3877"/>
      <c r="AL50" s="3877"/>
      <c r="AM50" s="3877"/>
      <c r="AN50" s="3877"/>
      <c r="AO50" s="3877"/>
      <c r="AP50" s="164"/>
      <c r="AQ50" s="164"/>
      <c r="AR50" s="164"/>
      <c r="AS50" s="164"/>
      <c r="AT50" s="164"/>
      <c r="AU50" s="164"/>
      <c r="AV50" s="164"/>
      <c r="AW50" s="164"/>
      <c r="AX50" s="164"/>
    </row>
    <row r="51" spans="1:50" ht="15" customHeight="1">
      <c r="A51" s="3877"/>
      <c r="B51" s="3877"/>
      <c r="C51" s="3877"/>
      <c r="D51" s="3877"/>
      <c r="E51" s="3877"/>
      <c r="F51" s="3877"/>
      <c r="G51" s="3877"/>
      <c r="H51" s="3877"/>
      <c r="I51" s="3877"/>
      <c r="J51" s="3877"/>
      <c r="K51" s="3877"/>
      <c r="L51" s="3877"/>
      <c r="M51" s="3877"/>
      <c r="N51" s="3877"/>
      <c r="O51" s="3877"/>
      <c r="P51" s="3877"/>
      <c r="Q51" s="3877"/>
      <c r="R51" s="3877"/>
      <c r="S51" s="3877"/>
      <c r="T51" s="3877"/>
      <c r="U51" s="3877"/>
      <c r="V51" s="3877"/>
      <c r="W51" s="3877"/>
      <c r="X51" s="3877"/>
      <c r="Y51" s="3877"/>
      <c r="Z51" s="3877"/>
      <c r="AA51" s="3877"/>
      <c r="AB51" s="3877"/>
      <c r="AC51" s="3877"/>
      <c r="AD51" s="3877"/>
      <c r="AE51" s="3877"/>
      <c r="AF51" s="3877"/>
      <c r="AG51" s="3877"/>
      <c r="AH51" s="3877"/>
      <c r="AI51" s="3877"/>
      <c r="AJ51" s="3877"/>
      <c r="AK51" s="3877"/>
      <c r="AL51" s="3877"/>
      <c r="AM51" s="3877"/>
      <c r="AN51" s="3877"/>
      <c r="AO51" s="3877"/>
      <c r="AP51" s="164"/>
      <c r="AQ51" s="164"/>
      <c r="AR51" s="164"/>
      <c r="AS51" s="164"/>
      <c r="AT51" s="164"/>
      <c r="AU51" s="164"/>
      <c r="AV51" s="164"/>
      <c r="AW51" s="164"/>
      <c r="AX51" s="164"/>
    </row>
    <row r="52" spans="1:50" ht="17.25">
      <c r="A52" s="3877"/>
      <c r="B52" s="3877"/>
      <c r="C52" s="3895" t="s">
        <v>1382</v>
      </c>
      <c r="D52" s="3895"/>
      <c r="E52" s="3895"/>
      <c r="F52" s="3895"/>
      <c r="G52" s="3895"/>
      <c r="H52" s="3895"/>
      <c r="I52" s="3895"/>
      <c r="J52" s="3895"/>
      <c r="K52" s="3895"/>
      <c r="L52" s="3895"/>
      <c r="M52" s="3895"/>
      <c r="N52" s="3895"/>
      <c r="O52" s="3895"/>
      <c r="P52" s="3895"/>
      <c r="Q52" s="3895"/>
      <c r="R52" s="3895"/>
      <c r="S52" s="3895"/>
      <c r="T52" s="3895"/>
      <c r="U52" s="3895"/>
      <c r="V52" s="3895"/>
      <c r="W52" s="3895"/>
      <c r="X52" s="3895"/>
      <c r="Y52" s="3895"/>
      <c r="Z52" s="3895"/>
      <c r="AA52" s="3895"/>
      <c r="AB52" s="3895"/>
      <c r="AC52" s="3895"/>
      <c r="AD52" s="3895"/>
      <c r="AE52" s="3895"/>
      <c r="AF52" s="3895"/>
      <c r="AG52" s="3895"/>
      <c r="AH52" s="3895"/>
      <c r="AI52" s="3895"/>
      <c r="AJ52" s="3895"/>
      <c r="AK52" s="3895"/>
      <c r="AL52" s="3895"/>
      <c r="AM52" s="3895"/>
      <c r="AN52" s="95"/>
      <c r="AO52" s="3877"/>
      <c r="AP52" s="164"/>
      <c r="AQ52" s="164"/>
      <c r="AR52" s="164"/>
      <c r="AS52" s="164"/>
      <c r="AT52" s="164"/>
      <c r="AU52" s="164"/>
      <c r="AV52" s="164"/>
      <c r="AW52" s="164"/>
      <c r="AX52" s="164"/>
    </row>
    <row r="53" spans="1:50" ht="9.75" customHeight="1">
      <c r="A53" s="3877"/>
      <c r="B53" s="3877"/>
      <c r="C53" s="3877"/>
      <c r="D53" s="3877"/>
      <c r="E53" s="3877"/>
      <c r="F53" s="3877"/>
      <c r="G53" s="3877"/>
      <c r="H53" s="3877"/>
      <c r="I53" s="3877"/>
      <c r="J53" s="3877"/>
      <c r="K53" s="3877"/>
      <c r="L53" s="3877"/>
      <c r="M53" s="3877"/>
      <c r="N53" s="3877"/>
      <c r="O53" s="3877"/>
      <c r="P53" s="3877"/>
      <c r="Q53" s="3877"/>
      <c r="R53" s="3877"/>
      <c r="S53" s="3877"/>
      <c r="T53" s="3877"/>
      <c r="U53" s="3877"/>
      <c r="V53" s="3877"/>
      <c r="W53" s="3877"/>
      <c r="X53" s="3877"/>
      <c r="Y53" s="3877"/>
      <c r="Z53" s="3877"/>
      <c r="AA53" s="3877"/>
      <c r="AB53" s="3877"/>
      <c r="AC53" s="3877"/>
      <c r="AD53" s="3877"/>
      <c r="AE53" s="3877"/>
      <c r="AF53" s="3877"/>
      <c r="AG53" s="3877"/>
      <c r="AH53" s="3877"/>
      <c r="AI53" s="3877"/>
      <c r="AJ53" s="3877"/>
      <c r="AK53" s="3877"/>
      <c r="AL53" s="3877"/>
      <c r="AM53" s="3877"/>
      <c r="AN53" s="95"/>
      <c r="AO53" s="3877"/>
      <c r="AP53" s="164"/>
      <c r="AQ53" s="164"/>
      <c r="AR53" s="164"/>
      <c r="AS53" s="164"/>
      <c r="AT53" s="164"/>
      <c r="AU53" s="164"/>
      <c r="AV53" s="164"/>
      <c r="AW53" s="164"/>
      <c r="AX53" s="164"/>
    </row>
    <row r="54" spans="1:50" ht="15.75" customHeight="1">
      <c r="A54" s="3877"/>
      <c r="B54" s="3877"/>
      <c r="C54" s="4046" t="s">
        <v>1383</v>
      </c>
      <c r="D54" s="4047"/>
      <c r="E54" s="3888"/>
      <c r="F54" s="3889"/>
      <c r="G54" s="3889"/>
      <c r="H54" s="3889"/>
      <c r="I54" s="3889"/>
      <c r="J54" s="3889"/>
      <c r="K54" s="3889"/>
      <c r="L54" s="3889"/>
      <c r="M54" s="3889"/>
      <c r="N54" s="3889"/>
      <c r="O54" s="3889"/>
      <c r="P54" s="3889"/>
      <c r="Q54" s="3889"/>
      <c r="R54" s="3889"/>
      <c r="S54" s="3889"/>
      <c r="T54" s="3889"/>
      <c r="U54" s="3889"/>
      <c r="V54" s="3889"/>
      <c r="W54" s="3889"/>
      <c r="X54" s="3889"/>
      <c r="Y54" s="3889"/>
      <c r="Z54" s="3889"/>
      <c r="AA54" s="3889"/>
      <c r="AB54" s="3889"/>
      <c r="AC54" s="3889"/>
      <c r="AD54" s="3889"/>
      <c r="AE54" s="3889"/>
      <c r="AF54" s="3889"/>
      <c r="AG54" s="3889"/>
      <c r="AH54" s="3889"/>
      <c r="AI54" s="3889"/>
      <c r="AJ54" s="3889"/>
      <c r="AK54" s="3889"/>
      <c r="AL54" s="3889"/>
      <c r="AM54" s="3889"/>
      <c r="AN54" s="3890"/>
      <c r="AO54" s="3877"/>
      <c r="AP54" s="164"/>
      <c r="AQ54" s="164"/>
      <c r="AR54" s="164"/>
      <c r="AS54" s="164"/>
      <c r="AT54" s="164"/>
      <c r="AU54" s="164"/>
      <c r="AV54" s="164"/>
      <c r="AW54" s="164"/>
      <c r="AX54" s="164"/>
    </row>
    <row r="55" spans="1:50" ht="15.75" customHeight="1">
      <c r="A55" s="3877"/>
      <c r="B55" s="3877"/>
      <c r="C55" s="4048"/>
      <c r="D55" s="4049"/>
      <c r="E55" s="3896" t="s">
        <v>1384</v>
      </c>
      <c r="F55" s="3897"/>
      <c r="G55" s="3897"/>
      <c r="H55" s="3897"/>
      <c r="I55" s="3897"/>
      <c r="J55" s="3897"/>
      <c r="K55" s="3897"/>
      <c r="L55" s="3897"/>
      <c r="M55" s="3897"/>
      <c r="N55" s="3897"/>
      <c r="O55" s="3897"/>
      <c r="P55" s="3897"/>
      <c r="Q55" s="3897"/>
      <c r="R55" s="3897"/>
      <c r="S55" s="3897"/>
      <c r="T55" s="3897"/>
      <c r="U55" s="3897"/>
      <c r="V55" s="3897"/>
      <c r="W55" s="3897"/>
      <c r="X55" s="3897"/>
      <c r="Y55" s="3897"/>
      <c r="Z55" s="3897"/>
      <c r="AA55" s="3897"/>
      <c r="AB55" s="3897"/>
      <c r="AC55" s="3897"/>
      <c r="AD55" s="3897"/>
      <c r="AE55" s="3897"/>
      <c r="AF55" s="3897"/>
      <c r="AG55" s="3897"/>
      <c r="AH55" s="3897"/>
      <c r="AI55" s="3897"/>
      <c r="AJ55" s="3897"/>
      <c r="AK55" s="3897"/>
      <c r="AL55" s="3897"/>
      <c r="AM55" s="3897"/>
      <c r="AN55" s="3898"/>
      <c r="AO55" s="3877"/>
      <c r="AP55" s="164"/>
      <c r="AQ55" s="164"/>
      <c r="AR55" s="164"/>
      <c r="AS55" s="164"/>
      <c r="AT55" s="164"/>
      <c r="AU55" s="164"/>
      <c r="AV55" s="164"/>
      <c r="AW55" s="164"/>
      <c r="AX55" s="164"/>
    </row>
    <row r="56" spans="1:50" ht="15.75" customHeight="1">
      <c r="A56" s="3877"/>
      <c r="B56" s="3877"/>
      <c r="C56" s="4048"/>
      <c r="D56" s="4049"/>
      <c r="E56" s="3878" t="s">
        <v>1385</v>
      </c>
      <c r="F56" s="3879"/>
      <c r="G56" s="3884" t="s">
        <v>1386</v>
      </c>
      <c r="H56" s="3884"/>
      <c r="I56" s="3884"/>
      <c r="J56" s="3884"/>
      <c r="K56" s="3884"/>
      <c r="L56" s="3884"/>
      <c r="M56" s="3884"/>
      <c r="N56" s="3884"/>
      <c r="O56" s="3884"/>
      <c r="P56" s="3884"/>
      <c r="Q56" s="3884"/>
      <c r="R56" s="3884"/>
      <c r="S56" s="3884"/>
      <c r="T56" s="3884"/>
      <c r="U56" s="3884"/>
      <c r="V56" s="3884"/>
      <c r="W56" s="3884"/>
      <c r="X56" s="3884"/>
      <c r="Y56" s="3884"/>
      <c r="Z56" s="3884"/>
      <c r="AA56" s="3884"/>
      <c r="AB56" s="3884"/>
      <c r="AC56" s="3884"/>
      <c r="AD56" s="3884"/>
      <c r="AE56" s="3884"/>
      <c r="AF56" s="3884"/>
      <c r="AG56" s="3884"/>
      <c r="AH56" s="3884"/>
      <c r="AI56" s="3884"/>
      <c r="AJ56" s="3884"/>
      <c r="AK56" s="3884"/>
      <c r="AL56" s="3884"/>
      <c r="AM56" s="3884"/>
      <c r="AN56" s="3885"/>
      <c r="AO56" s="3877"/>
      <c r="AP56" s="164"/>
      <c r="AQ56" s="164"/>
      <c r="AR56" s="164"/>
      <c r="AS56" s="164"/>
      <c r="AT56" s="164"/>
      <c r="AU56" s="164"/>
      <c r="AV56" s="164"/>
      <c r="AW56" s="164"/>
      <c r="AX56" s="164"/>
    </row>
    <row r="57" spans="1:50" ht="15.75" customHeight="1">
      <c r="A57" s="3877"/>
      <c r="B57" s="3877"/>
      <c r="C57" s="4048"/>
      <c r="D57" s="4049"/>
      <c r="E57" s="3886"/>
      <c r="F57" s="3887"/>
      <c r="G57" s="3884" t="s">
        <v>1387</v>
      </c>
      <c r="H57" s="3884"/>
      <c r="I57" s="3884"/>
      <c r="J57" s="3884"/>
      <c r="K57" s="3884"/>
      <c r="L57" s="3884"/>
      <c r="M57" s="3884"/>
      <c r="N57" s="3884"/>
      <c r="O57" s="3884"/>
      <c r="P57" s="3884"/>
      <c r="Q57" s="3884"/>
      <c r="R57" s="3884"/>
      <c r="S57" s="3884"/>
      <c r="T57" s="3884"/>
      <c r="U57" s="3884"/>
      <c r="V57" s="3884"/>
      <c r="W57" s="3884"/>
      <c r="X57" s="3884"/>
      <c r="Y57" s="3884"/>
      <c r="Z57" s="3884"/>
      <c r="AA57" s="3884"/>
      <c r="AB57" s="3884"/>
      <c r="AC57" s="3884"/>
      <c r="AD57" s="3884"/>
      <c r="AE57" s="3884"/>
      <c r="AF57" s="3884"/>
      <c r="AG57" s="3884"/>
      <c r="AH57" s="3884"/>
      <c r="AI57" s="3884"/>
      <c r="AJ57" s="3884"/>
      <c r="AK57" s="3884"/>
      <c r="AL57" s="3884"/>
      <c r="AM57" s="3884"/>
      <c r="AN57" s="3885"/>
      <c r="AO57" s="3877"/>
      <c r="AP57" s="164"/>
      <c r="AQ57" s="164"/>
      <c r="AR57" s="164"/>
      <c r="AS57" s="164"/>
      <c r="AT57" s="164"/>
      <c r="AU57" s="164"/>
      <c r="AV57" s="164"/>
      <c r="AW57" s="164"/>
      <c r="AX57" s="164"/>
    </row>
    <row r="58" spans="1:50" ht="15.75" customHeight="1">
      <c r="A58" s="3877"/>
      <c r="B58" s="3877"/>
      <c r="C58" s="4048"/>
      <c r="D58" s="4049"/>
      <c r="E58" s="3878" t="s">
        <v>1388</v>
      </c>
      <c r="F58" s="3879"/>
      <c r="G58" s="3884" t="s">
        <v>1389</v>
      </c>
      <c r="H58" s="3884"/>
      <c r="I58" s="3884"/>
      <c r="J58" s="3884"/>
      <c r="K58" s="3884"/>
      <c r="L58" s="3884"/>
      <c r="M58" s="3884"/>
      <c r="N58" s="3884"/>
      <c r="O58" s="3884"/>
      <c r="P58" s="3884"/>
      <c r="Q58" s="3884"/>
      <c r="R58" s="3884"/>
      <c r="S58" s="3884"/>
      <c r="T58" s="3884"/>
      <c r="U58" s="3884"/>
      <c r="V58" s="3884"/>
      <c r="W58" s="3884"/>
      <c r="X58" s="3884"/>
      <c r="Y58" s="3884"/>
      <c r="Z58" s="3884"/>
      <c r="AA58" s="3884"/>
      <c r="AB58" s="3884"/>
      <c r="AC58" s="3884"/>
      <c r="AD58" s="3884"/>
      <c r="AE58" s="3884"/>
      <c r="AF58" s="3884"/>
      <c r="AG58" s="3884"/>
      <c r="AH58" s="3884"/>
      <c r="AI58" s="3884"/>
      <c r="AJ58" s="3884"/>
      <c r="AK58" s="3884"/>
      <c r="AL58" s="3884"/>
      <c r="AM58" s="3884"/>
      <c r="AN58" s="3885"/>
      <c r="AO58" s="3877"/>
      <c r="AP58" s="164"/>
      <c r="AQ58" s="164"/>
      <c r="AR58" s="164"/>
      <c r="AS58" s="164"/>
      <c r="AT58" s="164"/>
      <c r="AU58" s="164"/>
      <c r="AV58" s="164"/>
      <c r="AW58" s="164"/>
      <c r="AX58" s="164"/>
    </row>
    <row r="59" spans="1:50" ht="15.75" customHeight="1">
      <c r="A59" s="3877"/>
      <c r="B59" s="3877"/>
      <c r="C59" s="4048"/>
      <c r="D59" s="4049"/>
      <c r="E59" s="3886"/>
      <c r="F59" s="3887"/>
      <c r="G59" s="3893" t="s">
        <v>1390</v>
      </c>
      <c r="H59" s="3893"/>
      <c r="I59" s="3893"/>
      <c r="J59" s="3893"/>
      <c r="K59" s="3893"/>
      <c r="L59" s="3893"/>
      <c r="M59" s="3893"/>
      <c r="N59" s="3893"/>
      <c r="O59" s="3893"/>
      <c r="P59" s="3893"/>
      <c r="Q59" s="3893"/>
      <c r="R59" s="3893"/>
      <c r="S59" s="3893"/>
      <c r="T59" s="3893"/>
      <c r="U59" s="3893"/>
      <c r="V59" s="3893"/>
      <c r="W59" s="3893"/>
      <c r="X59" s="3893"/>
      <c r="Y59" s="3893"/>
      <c r="Z59" s="3893"/>
      <c r="AA59" s="3893"/>
      <c r="AB59" s="3893"/>
      <c r="AC59" s="3893"/>
      <c r="AD59" s="3893"/>
      <c r="AE59" s="3893"/>
      <c r="AF59" s="3893"/>
      <c r="AG59" s="3893"/>
      <c r="AH59" s="3893"/>
      <c r="AI59" s="3893"/>
      <c r="AJ59" s="3893"/>
      <c r="AK59" s="3893"/>
      <c r="AL59" s="3893"/>
      <c r="AM59" s="3893"/>
      <c r="AN59" s="3894"/>
      <c r="AO59" s="3877"/>
      <c r="AP59" s="164"/>
      <c r="AQ59" s="164"/>
      <c r="AR59" s="164"/>
      <c r="AS59" s="164"/>
      <c r="AT59" s="164"/>
      <c r="AU59" s="164"/>
      <c r="AV59" s="164"/>
      <c r="AW59" s="164"/>
      <c r="AX59" s="164"/>
    </row>
    <row r="60" spans="1:50" ht="15.75" customHeight="1">
      <c r="A60" s="3877"/>
      <c r="B60" s="3877"/>
      <c r="C60" s="4048"/>
      <c r="D60" s="4049"/>
      <c r="E60" s="3878" t="s">
        <v>1391</v>
      </c>
      <c r="F60" s="3879"/>
      <c r="G60" s="3884" t="s">
        <v>1392</v>
      </c>
      <c r="H60" s="3884"/>
      <c r="I60" s="3884"/>
      <c r="J60" s="3884"/>
      <c r="K60" s="3884"/>
      <c r="L60" s="3884"/>
      <c r="M60" s="3884"/>
      <c r="N60" s="3884"/>
      <c r="O60" s="3884"/>
      <c r="P60" s="3884"/>
      <c r="Q60" s="3884"/>
      <c r="R60" s="3884"/>
      <c r="S60" s="3884"/>
      <c r="T60" s="3884"/>
      <c r="U60" s="3884"/>
      <c r="V60" s="3884"/>
      <c r="W60" s="3884"/>
      <c r="X60" s="3884"/>
      <c r="Y60" s="3884"/>
      <c r="Z60" s="3884"/>
      <c r="AA60" s="3884"/>
      <c r="AB60" s="3884"/>
      <c r="AC60" s="3884"/>
      <c r="AD60" s="3884"/>
      <c r="AE60" s="3884"/>
      <c r="AF60" s="3884"/>
      <c r="AG60" s="3884"/>
      <c r="AH60" s="3884"/>
      <c r="AI60" s="3884"/>
      <c r="AJ60" s="3884"/>
      <c r="AK60" s="3884"/>
      <c r="AL60" s="3884"/>
      <c r="AM60" s="3884"/>
      <c r="AN60" s="3885"/>
      <c r="AO60" s="3877"/>
      <c r="AP60" s="164"/>
      <c r="AQ60" s="164"/>
      <c r="AR60" s="164"/>
      <c r="AS60" s="164"/>
      <c r="AT60" s="164"/>
      <c r="AU60" s="164"/>
      <c r="AV60" s="164"/>
      <c r="AW60" s="164"/>
      <c r="AX60" s="164"/>
    </row>
    <row r="61" spans="1:50" ht="15.75" customHeight="1">
      <c r="A61" s="3877"/>
      <c r="B61" s="3877"/>
      <c r="C61" s="4048"/>
      <c r="D61" s="4049"/>
      <c r="E61" s="3878" t="s">
        <v>1391</v>
      </c>
      <c r="F61" s="3879"/>
      <c r="G61" s="3884" t="s">
        <v>1393</v>
      </c>
      <c r="H61" s="3884"/>
      <c r="I61" s="3884"/>
      <c r="J61" s="3884"/>
      <c r="K61" s="3884"/>
      <c r="L61" s="3884"/>
      <c r="M61" s="3884"/>
      <c r="N61" s="3884"/>
      <c r="O61" s="3884"/>
      <c r="P61" s="3884"/>
      <c r="Q61" s="3884"/>
      <c r="R61" s="3884"/>
      <c r="S61" s="3884"/>
      <c r="T61" s="3884"/>
      <c r="U61" s="3884"/>
      <c r="V61" s="3884"/>
      <c r="W61" s="3884"/>
      <c r="X61" s="3884"/>
      <c r="Y61" s="3884"/>
      <c r="Z61" s="3884"/>
      <c r="AA61" s="3884"/>
      <c r="AB61" s="3884"/>
      <c r="AC61" s="3884"/>
      <c r="AD61" s="3884"/>
      <c r="AE61" s="3884"/>
      <c r="AF61" s="3884"/>
      <c r="AG61" s="3884"/>
      <c r="AH61" s="3884"/>
      <c r="AI61" s="3884"/>
      <c r="AJ61" s="3884"/>
      <c r="AK61" s="3884"/>
      <c r="AL61" s="3884"/>
      <c r="AM61" s="3884"/>
      <c r="AN61" s="3885"/>
      <c r="AO61" s="3877"/>
      <c r="AP61" s="164"/>
      <c r="AQ61" s="164"/>
      <c r="AR61" s="164"/>
      <c r="AS61" s="164"/>
      <c r="AT61" s="164"/>
      <c r="AU61" s="164"/>
      <c r="AV61" s="164"/>
      <c r="AW61" s="164"/>
      <c r="AX61" s="164"/>
    </row>
    <row r="62" spans="1:50" ht="15.75" customHeight="1">
      <c r="A62" s="3877"/>
      <c r="B62" s="3877"/>
      <c r="C62" s="4048"/>
      <c r="D62" s="4049"/>
      <c r="E62" s="3878" t="s">
        <v>1391</v>
      </c>
      <c r="F62" s="3879"/>
      <c r="G62" s="3884" t="s">
        <v>1394</v>
      </c>
      <c r="H62" s="3884"/>
      <c r="I62" s="3884"/>
      <c r="J62" s="3884"/>
      <c r="K62" s="3884"/>
      <c r="L62" s="3884"/>
      <c r="M62" s="3884"/>
      <c r="N62" s="3884"/>
      <c r="O62" s="3884"/>
      <c r="P62" s="3884"/>
      <c r="Q62" s="3884"/>
      <c r="R62" s="3884"/>
      <c r="S62" s="3884"/>
      <c r="T62" s="3884"/>
      <c r="U62" s="3884"/>
      <c r="V62" s="3884"/>
      <c r="W62" s="3884"/>
      <c r="X62" s="3884"/>
      <c r="Y62" s="3884"/>
      <c r="Z62" s="3884"/>
      <c r="AA62" s="3884"/>
      <c r="AB62" s="3884"/>
      <c r="AC62" s="3884"/>
      <c r="AD62" s="3884"/>
      <c r="AE62" s="3884"/>
      <c r="AF62" s="3884"/>
      <c r="AG62" s="3884"/>
      <c r="AH62" s="3884"/>
      <c r="AI62" s="3884"/>
      <c r="AJ62" s="3884"/>
      <c r="AK62" s="3884"/>
      <c r="AL62" s="3884"/>
      <c r="AM62" s="3884"/>
      <c r="AN62" s="3885"/>
      <c r="AO62" s="3877"/>
      <c r="AP62" s="164"/>
      <c r="AQ62" s="164"/>
      <c r="AR62" s="164"/>
      <c r="AS62" s="164"/>
      <c r="AT62" s="164"/>
      <c r="AU62" s="164"/>
      <c r="AV62" s="164"/>
      <c r="AW62" s="164"/>
      <c r="AX62" s="164"/>
    </row>
    <row r="63" spans="1:50" ht="15.75" customHeight="1">
      <c r="A63" s="3877"/>
      <c r="B63" s="3877"/>
      <c r="C63" s="4048"/>
      <c r="D63" s="4049"/>
      <c r="E63" s="3878" t="s">
        <v>1391</v>
      </c>
      <c r="F63" s="3879"/>
      <c r="G63" s="3884" t="s">
        <v>2371</v>
      </c>
      <c r="H63" s="3884"/>
      <c r="I63" s="3884"/>
      <c r="J63" s="3884"/>
      <c r="K63" s="3884"/>
      <c r="L63" s="3884"/>
      <c r="M63" s="3884"/>
      <c r="N63" s="3884"/>
      <c r="O63" s="3884"/>
      <c r="P63" s="3884"/>
      <c r="Q63" s="3884"/>
      <c r="R63" s="3884"/>
      <c r="S63" s="3884"/>
      <c r="T63" s="3884"/>
      <c r="U63" s="3884"/>
      <c r="V63" s="3884"/>
      <c r="W63" s="3884"/>
      <c r="X63" s="3884"/>
      <c r="Y63" s="3884"/>
      <c r="Z63" s="3884"/>
      <c r="AA63" s="3884"/>
      <c r="AB63" s="3884"/>
      <c r="AC63" s="3884"/>
      <c r="AD63" s="3884"/>
      <c r="AE63" s="3884"/>
      <c r="AF63" s="3884"/>
      <c r="AG63" s="3884"/>
      <c r="AH63" s="3884"/>
      <c r="AI63" s="3884"/>
      <c r="AJ63" s="3884"/>
      <c r="AK63" s="3884"/>
      <c r="AL63" s="3884"/>
      <c r="AM63" s="3884"/>
      <c r="AN63" s="3885"/>
      <c r="AO63" s="3877"/>
      <c r="AP63" s="164"/>
      <c r="AQ63" s="164"/>
      <c r="AR63" s="164"/>
      <c r="AS63" s="164"/>
      <c r="AT63" s="164"/>
      <c r="AU63" s="164"/>
      <c r="AV63" s="164"/>
      <c r="AW63" s="164"/>
      <c r="AX63" s="164"/>
    </row>
    <row r="64" spans="1:50" ht="15.75" customHeight="1">
      <c r="A64" s="3877"/>
      <c r="B64" s="3877"/>
      <c r="C64" s="4048"/>
      <c r="D64" s="4049"/>
      <c r="E64" s="3878" t="s">
        <v>1391</v>
      </c>
      <c r="F64" s="3879"/>
      <c r="G64" s="3882" t="s">
        <v>1395</v>
      </c>
      <c r="H64" s="3882"/>
      <c r="I64" s="3882"/>
      <c r="J64" s="3882"/>
      <c r="K64" s="3882"/>
      <c r="L64" s="3882"/>
      <c r="M64" s="3882"/>
      <c r="N64" s="3882"/>
      <c r="O64" s="3882"/>
      <c r="P64" s="3882"/>
      <c r="Q64" s="3882"/>
      <c r="R64" s="3882"/>
      <c r="S64" s="3882"/>
      <c r="T64" s="3882"/>
      <c r="U64" s="3882"/>
      <c r="V64" s="3882"/>
      <c r="W64" s="3882"/>
      <c r="X64" s="3882"/>
      <c r="Y64" s="3882"/>
      <c r="Z64" s="3882"/>
      <c r="AA64" s="3882"/>
      <c r="AB64" s="3882"/>
      <c r="AC64" s="3882"/>
      <c r="AD64" s="3882"/>
      <c r="AE64" s="3882"/>
      <c r="AF64" s="3882"/>
      <c r="AG64" s="3882"/>
      <c r="AH64" s="3882"/>
      <c r="AI64" s="3882"/>
      <c r="AJ64" s="3882"/>
      <c r="AK64" s="3882"/>
      <c r="AL64" s="3882"/>
      <c r="AM64" s="3882"/>
      <c r="AN64" s="3883"/>
      <c r="AO64" s="3877"/>
      <c r="AP64" s="164"/>
      <c r="AQ64" s="164"/>
      <c r="AR64" s="164"/>
      <c r="AS64" s="164"/>
      <c r="AT64" s="164"/>
      <c r="AU64" s="164"/>
      <c r="AV64" s="164"/>
      <c r="AW64" s="164"/>
      <c r="AX64" s="164"/>
    </row>
    <row r="65" spans="1:50" ht="15.75" customHeight="1">
      <c r="A65" s="3877"/>
      <c r="B65" s="3877"/>
      <c r="C65" s="4048"/>
      <c r="D65" s="4049"/>
      <c r="E65" s="3878" t="s">
        <v>1391</v>
      </c>
      <c r="F65" s="3879"/>
      <c r="G65" s="3882" t="s">
        <v>1396</v>
      </c>
      <c r="H65" s="3882"/>
      <c r="I65" s="3882"/>
      <c r="J65" s="3882"/>
      <c r="K65" s="3882"/>
      <c r="L65" s="3882"/>
      <c r="M65" s="3882"/>
      <c r="N65" s="3882"/>
      <c r="O65" s="3882"/>
      <c r="P65" s="3882"/>
      <c r="Q65" s="3882"/>
      <c r="R65" s="3882"/>
      <c r="S65" s="3882"/>
      <c r="T65" s="3882"/>
      <c r="U65" s="3882"/>
      <c r="V65" s="3882"/>
      <c r="W65" s="3882"/>
      <c r="X65" s="3882"/>
      <c r="Y65" s="3882"/>
      <c r="Z65" s="3882"/>
      <c r="AA65" s="3882"/>
      <c r="AB65" s="3882"/>
      <c r="AC65" s="3882"/>
      <c r="AD65" s="3882"/>
      <c r="AE65" s="3882"/>
      <c r="AF65" s="3882"/>
      <c r="AG65" s="3882"/>
      <c r="AH65" s="3882"/>
      <c r="AI65" s="3882"/>
      <c r="AJ65" s="3882"/>
      <c r="AK65" s="3882"/>
      <c r="AL65" s="3882"/>
      <c r="AM65" s="3882"/>
      <c r="AN65" s="3883"/>
      <c r="AO65" s="3877"/>
      <c r="AP65" s="164"/>
      <c r="AQ65" s="164"/>
      <c r="AR65" s="164"/>
      <c r="AS65" s="164"/>
      <c r="AT65" s="164"/>
      <c r="AU65" s="164"/>
      <c r="AV65" s="164"/>
      <c r="AW65" s="164"/>
      <c r="AX65" s="164"/>
    </row>
    <row r="66" spans="1:50" ht="15.75" customHeight="1">
      <c r="A66" s="3877"/>
      <c r="B66" s="3877"/>
      <c r="C66" s="4048"/>
      <c r="D66" s="4049"/>
      <c r="E66" s="3878" t="s">
        <v>1391</v>
      </c>
      <c r="F66" s="3879"/>
      <c r="G66" s="3884" t="s">
        <v>1397</v>
      </c>
      <c r="H66" s="3884"/>
      <c r="I66" s="3884"/>
      <c r="J66" s="3884"/>
      <c r="K66" s="3884"/>
      <c r="L66" s="3884"/>
      <c r="M66" s="3884"/>
      <c r="N66" s="3884"/>
      <c r="O66" s="3884"/>
      <c r="P66" s="3884"/>
      <c r="Q66" s="3884"/>
      <c r="R66" s="3884"/>
      <c r="S66" s="3884"/>
      <c r="T66" s="3884"/>
      <c r="U66" s="3884"/>
      <c r="V66" s="3884"/>
      <c r="W66" s="3884"/>
      <c r="X66" s="3884"/>
      <c r="Y66" s="3884"/>
      <c r="Z66" s="3884"/>
      <c r="AA66" s="3884"/>
      <c r="AB66" s="3884"/>
      <c r="AC66" s="3884"/>
      <c r="AD66" s="3884"/>
      <c r="AE66" s="3884"/>
      <c r="AF66" s="3884"/>
      <c r="AG66" s="3884"/>
      <c r="AH66" s="3884"/>
      <c r="AI66" s="3884"/>
      <c r="AJ66" s="3884"/>
      <c r="AK66" s="3884"/>
      <c r="AL66" s="3884"/>
      <c r="AM66" s="3884"/>
      <c r="AN66" s="3885"/>
      <c r="AO66" s="3877"/>
      <c r="AP66" s="164"/>
      <c r="AQ66" s="164"/>
      <c r="AR66" s="164"/>
      <c r="AS66" s="164"/>
      <c r="AT66" s="164"/>
      <c r="AU66" s="164"/>
      <c r="AV66" s="164"/>
      <c r="AW66" s="164"/>
      <c r="AX66" s="164"/>
    </row>
    <row r="67" spans="1:50" ht="15.75" customHeight="1">
      <c r="A67" s="3877"/>
      <c r="B67" s="3877"/>
      <c r="C67" s="4048"/>
      <c r="D67" s="4049"/>
      <c r="E67" s="3878" t="s">
        <v>1398</v>
      </c>
      <c r="F67" s="3879"/>
      <c r="G67" s="3880" t="s">
        <v>1399</v>
      </c>
      <c r="H67" s="3880"/>
      <c r="I67" s="3880"/>
      <c r="J67" s="3880"/>
      <c r="K67" s="3880"/>
      <c r="L67" s="3880"/>
      <c r="M67" s="3880"/>
      <c r="N67" s="3880"/>
      <c r="O67" s="3880"/>
      <c r="P67" s="3880"/>
      <c r="Q67" s="3880"/>
      <c r="R67" s="3880"/>
      <c r="S67" s="3880"/>
      <c r="T67" s="3880"/>
      <c r="U67" s="3880"/>
      <c r="V67" s="3880"/>
      <c r="W67" s="3880"/>
      <c r="X67" s="3880"/>
      <c r="Y67" s="3880"/>
      <c r="Z67" s="3880"/>
      <c r="AA67" s="3880"/>
      <c r="AB67" s="3880"/>
      <c r="AC67" s="3880"/>
      <c r="AD67" s="3880"/>
      <c r="AE67" s="3880"/>
      <c r="AF67" s="3880"/>
      <c r="AG67" s="3880"/>
      <c r="AH67" s="3880"/>
      <c r="AI67" s="3880"/>
      <c r="AJ67" s="3880"/>
      <c r="AK67" s="3880"/>
      <c r="AL67" s="3880"/>
      <c r="AM67" s="3880"/>
      <c r="AN67" s="3881"/>
      <c r="AO67" s="3877"/>
      <c r="AP67" s="164"/>
      <c r="AQ67" s="164"/>
      <c r="AR67" s="164"/>
      <c r="AS67" s="164"/>
      <c r="AT67" s="164"/>
      <c r="AU67" s="164"/>
      <c r="AV67" s="164"/>
      <c r="AW67" s="164"/>
      <c r="AX67" s="164"/>
    </row>
    <row r="68" spans="1:50" ht="15.75" customHeight="1">
      <c r="A68" s="3877"/>
      <c r="B68" s="3877"/>
      <c r="C68" s="4048"/>
      <c r="D68" s="4049"/>
      <c r="E68" s="3873"/>
      <c r="F68" s="3874"/>
      <c r="G68" s="3875"/>
      <c r="H68" s="3875"/>
      <c r="I68" s="3875"/>
      <c r="J68" s="3875"/>
      <c r="K68" s="3875"/>
      <c r="L68" s="3875"/>
      <c r="M68" s="3875"/>
      <c r="N68" s="3875"/>
      <c r="O68" s="3875"/>
      <c r="P68" s="3875"/>
      <c r="Q68" s="3875"/>
      <c r="R68" s="3875"/>
      <c r="S68" s="3875"/>
      <c r="T68" s="3875"/>
      <c r="U68" s="3875"/>
      <c r="V68" s="3875"/>
      <c r="W68" s="3875"/>
      <c r="X68" s="3875"/>
      <c r="Y68" s="3875"/>
      <c r="Z68" s="3875"/>
      <c r="AA68" s="3875"/>
      <c r="AB68" s="3875"/>
      <c r="AC68" s="3875"/>
      <c r="AD68" s="3875"/>
      <c r="AE68" s="3875"/>
      <c r="AF68" s="3875"/>
      <c r="AG68" s="3875"/>
      <c r="AH68" s="3875"/>
      <c r="AI68" s="3875"/>
      <c r="AJ68" s="3875"/>
      <c r="AK68" s="3875"/>
      <c r="AL68" s="3875"/>
      <c r="AM68" s="3875"/>
      <c r="AN68" s="3876"/>
      <c r="AO68" s="3877"/>
      <c r="AP68" s="164"/>
      <c r="AQ68" s="164"/>
      <c r="AR68" s="164"/>
      <c r="AS68" s="164"/>
      <c r="AT68" s="164"/>
      <c r="AU68" s="164"/>
      <c r="AV68" s="164"/>
      <c r="AW68" s="164"/>
      <c r="AX68" s="164"/>
    </row>
    <row r="69" spans="1:50" ht="15.75" customHeight="1">
      <c r="A69" s="3877"/>
      <c r="B69" s="3877"/>
      <c r="C69" s="4048"/>
      <c r="D69" s="4049"/>
      <c r="E69" s="3888"/>
      <c r="F69" s="3889"/>
      <c r="G69" s="3889"/>
      <c r="H69" s="3889"/>
      <c r="I69" s="3889"/>
      <c r="J69" s="3889"/>
      <c r="K69" s="3889"/>
      <c r="L69" s="3889"/>
      <c r="M69" s="3889"/>
      <c r="N69" s="3889"/>
      <c r="O69" s="3889"/>
      <c r="P69" s="3889"/>
      <c r="Q69" s="3889"/>
      <c r="R69" s="3889"/>
      <c r="S69" s="3889"/>
      <c r="T69" s="3889"/>
      <c r="U69" s="3889"/>
      <c r="V69" s="3889"/>
      <c r="W69" s="3889"/>
      <c r="X69" s="3889"/>
      <c r="Y69" s="3889"/>
      <c r="Z69" s="3889"/>
      <c r="AA69" s="3889"/>
      <c r="AB69" s="3889"/>
      <c r="AC69" s="3889"/>
      <c r="AD69" s="3889"/>
      <c r="AE69" s="3889"/>
      <c r="AF69" s="3889"/>
      <c r="AG69" s="3889"/>
      <c r="AH69" s="3889"/>
      <c r="AI69" s="3889"/>
      <c r="AJ69" s="3889"/>
      <c r="AK69" s="3889"/>
      <c r="AL69" s="3889"/>
      <c r="AM69" s="3889"/>
      <c r="AN69" s="3890"/>
      <c r="AO69" s="3877"/>
      <c r="AP69" s="164"/>
      <c r="AQ69" s="164"/>
      <c r="AR69" s="164"/>
      <c r="AS69" s="164"/>
      <c r="AT69" s="164"/>
      <c r="AU69" s="164"/>
      <c r="AV69" s="164"/>
      <c r="AW69" s="164"/>
      <c r="AX69" s="164"/>
    </row>
    <row r="70" spans="1:50" ht="15.75" customHeight="1">
      <c r="A70" s="3877"/>
      <c r="B70" s="3877"/>
      <c r="C70" s="4048"/>
      <c r="D70" s="4049"/>
      <c r="E70" s="3896" t="s">
        <v>1400</v>
      </c>
      <c r="F70" s="3897"/>
      <c r="G70" s="3897"/>
      <c r="H70" s="3897"/>
      <c r="I70" s="3897"/>
      <c r="J70" s="3897"/>
      <c r="K70" s="3897"/>
      <c r="L70" s="3897"/>
      <c r="M70" s="3897"/>
      <c r="N70" s="3897"/>
      <c r="O70" s="3897"/>
      <c r="P70" s="3897"/>
      <c r="Q70" s="3897"/>
      <c r="R70" s="3897"/>
      <c r="S70" s="3897"/>
      <c r="T70" s="3897"/>
      <c r="U70" s="3897"/>
      <c r="V70" s="3897"/>
      <c r="W70" s="3897"/>
      <c r="X70" s="3897"/>
      <c r="Y70" s="3897"/>
      <c r="Z70" s="3897"/>
      <c r="AA70" s="3897"/>
      <c r="AB70" s="3897"/>
      <c r="AC70" s="3897"/>
      <c r="AD70" s="3897"/>
      <c r="AE70" s="3897"/>
      <c r="AF70" s="3897"/>
      <c r="AG70" s="3897"/>
      <c r="AH70" s="3897"/>
      <c r="AI70" s="3897"/>
      <c r="AJ70" s="3897"/>
      <c r="AK70" s="3897"/>
      <c r="AL70" s="3897"/>
      <c r="AM70" s="3897"/>
      <c r="AN70" s="3898"/>
      <c r="AO70" s="3877"/>
      <c r="AP70" s="164"/>
      <c r="AQ70" s="164"/>
      <c r="AR70" s="164"/>
      <c r="AS70" s="164"/>
      <c r="AT70" s="164"/>
      <c r="AU70" s="164"/>
      <c r="AV70" s="164"/>
      <c r="AW70" s="164"/>
      <c r="AX70" s="164"/>
    </row>
    <row r="71" spans="1:50" ht="15.75" customHeight="1">
      <c r="A71" s="3877"/>
      <c r="B71" s="3877"/>
      <c r="C71" s="4048"/>
      <c r="D71" s="4049"/>
      <c r="E71" s="3878" t="s">
        <v>1385</v>
      </c>
      <c r="F71" s="3879"/>
      <c r="G71" s="3884" t="s">
        <v>1401</v>
      </c>
      <c r="H71" s="3884"/>
      <c r="I71" s="3884"/>
      <c r="J71" s="3884"/>
      <c r="K71" s="3884"/>
      <c r="L71" s="3884"/>
      <c r="M71" s="3884"/>
      <c r="N71" s="3884"/>
      <c r="O71" s="3884"/>
      <c r="P71" s="3884"/>
      <c r="Q71" s="3884"/>
      <c r="R71" s="3884"/>
      <c r="S71" s="3884"/>
      <c r="T71" s="3884"/>
      <c r="U71" s="3884"/>
      <c r="V71" s="3884"/>
      <c r="W71" s="3884"/>
      <c r="X71" s="3884"/>
      <c r="Y71" s="3884"/>
      <c r="Z71" s="3884"/>
      <c r="AA71" s="3884"/>
      <c r="AB71" s="3884"/>
      <c r="AC71" s="3884"/>
      <c r="AD71" s="3884"/>
      <c r="AE71" s="3884"/>
      <c r="AF71" s="3884"/>
      <c r="AG71" s="3884"/>
      <c r="AH71" s="3884"/>
      <c r="AI71" s="3884"/>
      <c r="AJ71" s="3884"/>
      <c r="AK71" s="3884"/>
      <c r="AL71" s="3884"/>
      <c r="AM71" s="3884"/>
      <c r="AN71" s="3885"/>
      <c r="AO71" s="3877"/>
      <c r="AP71" s="164"/>
      <c r="AQ71" s="164"/>
      <c r="AR71" s="164"/>
      <c r="AS71" s="164"/>
      <c r="AT71" s="164"/>
      <c r="AU71" s="164"/>
      <c r="AV71" s="164"/>
      <c r="AW71" s="164"/>
      <c r="AX71" s="164"/>
    </row>
    <row r="72" spans="1:50" ht="15.75" customHeight="1">
      <c r="A72" s="3877"/>
      <c r="B72" s="3877"/>
      <c r="C72" s="4048"/>
      <c r="D72" s="4049"/>
      <c r="E72" s="3886"/>
      <c r="F72" s="3887"/>
      <c r="G72" s="3884" t="s">
        <v>1402</v>
      </c>
      <c r="H72" s="3884"/>
      <c r="I72" s="3884"/>
      <c r="J72" s="3884"/>
      <c r="K72" s="3884"/>
      <c r="L72" s="3884"/>
      <c r="M72" s="3884"/>
      <c r="N72" s="3884"/>
      <c r="O72" s="3884"/>
      <c r="P72" s="3884"/>
      <c r="Q72" s="3884"/>
      <c r="R72" s="3884"/>
      <c r="S72" s="3884"/>
      <c r="T72" s="3884"/>
      <c r="U72" s="3884"/>
      <c r="V72" s="3884"/>
      <c r="W72" s="3884"/>
      <c r="X72" s="3884"/>
      <c r="Y72" s="3884"/>
      <c r="Z72" s="3884"/>
      <c r="AA72" s="3884"/>
      <c r="AB72" s="3884"/>
      <c r="AC72" s="3884"/>
      <c r="AD72" s="3884"/>
      <c r="AE72" s="3884"/>
      <c r="AF72" s="3884"/>
      <c r="AG72" s="3884"/>
      <c r="AH72" s="3884"/>
      <c r="AI72" s="3884"/>
      <c r="AJ72" s="3884"/>
      <c r="AK72" s="3884"/>
      <c r="AL72" s="3884"/>
      <c r="AM72" s="3884"/>
      <c r="AN72" s="3885"/>
      <c r="AO72" s="3877"/>
      <c r="AP72" s="164"/>
      <c r="AQ72" s="164"/>
      <c r="AR72" s="164"/>
      <c r="AS72" s="164"/>
      <c r="AT72" s="164"/>
      <c r="AU72" s="164"/>
      <c r="AV72" s="164"/>
      <c r="AW72" s="164"/>
      <c r="AX72" s="164"/>
    </row>
    <row r="73" spans="1:50" ht="15.75" customHeight="1">
      <c r="A73" s="3877"/>
      <c r="B73" s="3877"/>
      <c r="C73" s="4048"/>
      <c r="D73" s="4049"/>
      <c r="E73" s="3878" t="s">
        <v>1391</v>
      </c>
      <c r="F73" s="3879"/>
      <c r="G73" s="3884" t="s">
        <v>1403</v>
      </c>
      <c r="H73" s="3884"/>
      <c r="I73" s="3884"/>
      <c r="J73" s="3884"/>
      <c r="K73" s="3884"/>
      <c r="L73" s="3884"/>
      <c r="M73" s="3884"/>
      <c r="N73" s="3884"/>
      <c r="O73" s="3884"/>
      <c r="P73" s="3884"/>
      <c r="Q73" s="3884"/>
      <c r="R73" s="3884"/>
      <c r="S73" s="3884"/>
      <c r="T73" s="3884"/>
      <c r="U73" s="3884"/>
      <c r="V73" s="3884"/>
      <c r="W73" s="3884"/>
      <c r="X73" s="3884"/>
      <c r="Y73" s="3884"/>
      <c r="Z73" s="3884"/>
      <c r="AA73" s="3884"/>
      <c r="AB73" s="3884"/>
      <c r="AC73" s="3884"/>
      <c r="AD73" s="3884"/>
      <c r="AE73" s="3884"/>
      <c r="AF73" s="3884"/>
      <c r="AG73" s="3884"/>
      <c r="AH73" s="3884"/>
      <c r="AI73" s="3884"/>
      <c r="AJ73" s="3884"/>
      <c r="AK73" s="3884"/>
      <c r="AL73" s="3884"/>
      <c r="AM73" s="3884"/>
      <c r="AN73" s="3885"/>
      <c r="AO73" s="3877"/>
      <c r="AP73" s="164"/>
      <c r="AQ73" s="164"/>
      <c r="AR73" s="164"/>
      <c r="AS73" s="164"/>
      <c r="AT73" s="164"/>
      <c r="AU73" s="164"/>
      <c r="AV73" s="164"/>
      <c r="AW73" s="164"/>
      <c r="AX73" s="164"/>
    </row>
    <row r="74" spans="1:50" ht="15.75" customHeight="1">
      <c r="A74" s="3877"/>
      <c r="B74" s="3877"/>
      <c r="C74" s="4048"/>
      <c r="D74" s="4049"/>
      <c r="E74" s="3878" t="s">
        <v>1391</v>
      </c>
      <c r="F74" s="3879"/>
      <c r="G74" s="3893" t="s">
        <v>1404</v>
      </c>
      <c r="H74" s="3893"/>
      <c r="I74" s="3893"/>
      <c r="J74" s="3893"/>
      <c r="K74" s="3893"/>
      <c r="L74" s="3893"/>
      <c r="M74" s="3893"/>
      <c r="N74" s="3893"/>
      <c r="O74" s="3893"/>
      <c r="P74" s="3893"/>
      <c r="Q74" s="3893"/>
      <c r="R74" s="3893"/>
      <c r="S74" s="3893"/>
      <c r="T74" s="3893"/>
      <c r="U74" s="3893"/>
      <c r="V74" s="3893"/>
      <c r="W74" s="3893"/>
      <c r="X74" s="3893"/>
      <c r="Y74" s="3893"/>
      <c r="Z74" s="3893"/>
      <c r="AA74" s="3893"/>
      <c r="AB74" s="3893"/>
      <c r="AC74" s="3893"/>
      <c r="AD74" s="3893"/>
      <c r="AE74" s="3893"/>
      <c r="AF74" s="3893"/>
      <c r="AG74" s="3893"/>
      <c r="AH74" s="3893"/>
      <c r="AI74" s="3893"/>
      <c r="AJ74" s="3893"/>
      <c r="AK74" s="3893"/>
      <c r="AL74" s="3893"/>
      <c r="AM74" s="3893"/>
      <c r="AN74" s="3894"/>
      <c r="AO74" s="3877"/>
      <c r="AP74" s="164"/>
      <c r="AQ74" s="164"/>
      <c r="AR74" s="164"/>
      <c r="AS74" s="164"/>
      <c r="AT74" s="164"/>
      <c r="AU74" s="164"/>
      <c r="AV74" s="164"/>
      <c r="AW74" s="164"/>
      <c r="AX74" s="164"/>
    </row>
    <row r="75" spans="1:50" ht="15.75" customHeight="1">
      <c r="A75" s="3877"/>
      <c r="B75" s="3877"/>
      <c r="C75" s="4048"/>
      <c r="D75" s="4049"/>
      <c r="E75" s="3878" t="s">
        <v>1388</v>
      </c>
      <c r="F75" s="3879"/>
      <c r="G75" s="3884" t="s">
        <v>1405</v>
      </c>
      <c r="H75" s="3884"/>
      <c r="I75" s="3884"/>
      <c r="J75" s="3884"/>
      <c r="K75" s="3884"/>
      <c r="L75" s="3884"/>
      <c r="M75" s="3884"/>
      <c r="N75" s="3884"/>
      <c r="O75" s="3884"/>
      <c r="P75" s="3884"/>
      <c r="Q75" s="3884"/>
      <c r="R75" s="3884"/>
      <c r="S75" s="3884"/>
      <c r="T75" s="3884"/>
      <c r="U75" s="3884"/>
      <c r="V75" s="3884"/>
      <c r="W75" s="3884"/>
      <c r="X75" s="3884"/>
      <c r="Y75" s="3884"/>
      <c r="Z75" s="3884"/>
      <c r="AA75" s="3884"/>
      <c r="AB75" s="3884"/>
      <c r="AC75" s="3884"/>
      <c r="AD75" s="3884"/>
      <c r="AE75" s="3884"/>
      <c r="AF75" s="3884"/>
      <c r="AG75" s="3884"/>
      <c r="AH75" s="3884"/>
      <c r="AI75" s="3884"/>
      <c r="AJ75" s="3884"/>
      <c r="AK75" s="3884"/>
      <c r="AL75" s="3884"/>
      <c r="AM75" s="3884"/>
      <c r="AN75" s="3885"/>
      <c r="AO75" s="3877"/>
      <c r="AP75" s="164"/>
      <c r="AQ75" s="164"/>
      <c r="AR75" s="164"/>
      <c r="AS75" s="164"/>
      <c r="AT75" s="164"/>
      <c r="AU75" s="164"/>
      <c r="AV75" s="164"/>
      <c r="AW75" s="164"/>
      <c r="AX75" s="164"/>
    </row>
    <row r="76" spans="1:50" ht="15.75" customHeight="1">
      <c r="A76" s="3877"/>
      <c r="B76" s="3877"/>
      <c r="C76" s="4048"/>
      <c r="D76" s="4049"/>
      <c r="E76" s="3878"/>
      <c r="F76" s="3879"/>
      <c r="G76" s="3884" t="s">
        <v>1406</v>
      </c>
      <c r="H76" s="3884"/>
      <c r="I76" s="3884"/>
      <c r="J76" s="3884"/>
      <c r="K76" s="3884"/>
      <c r="L76" s="3884"/>
      <c r="M76" s="3884"/>
      <c r="N76" s="3884"/>
      <c r="O76" s="3884"/>
      <c r="P76" s="3884"/>
      <c r="Q76" s="3884"/>
      <c r="R76" s="3884"/>
      <c r="S76" s="3884"/>
      <c r="T76" s="3884"/>
      <c r="U76" s="3884"/>
      <c r="V76" s="3884"/>
      <c r="W76" s="3884"/>
      <c r="X76" s="3884"/>
      <c r="Y76" s="3884"/>
      <c r="Z76" s="3884"/>
      <c r="AA76" s="3884"/>
      <c r="AB76" s="3884"/>
      <c r="AC76" s="3884"/>
      <c r="AD76" s="3884"/>
      <c r="AE76" s="3884"/>
      <c r="AF76" s="3884"/>
      <c r="AG76" s="3884"/>
      <c r="AH76" s="3884"/>
      <c r="AI76" s="3884"/>
      <c r="AJ76" s="3884"/>
      <c r="AK76" s="3884"/>
      <c r="AL76" s="3884"/>
      <c r="AM76" s="3884"/>
      <c r="AN76" s="3885"/>
      <c r="AO76" s="3877"/>
      <c r="AP76" s="164"/>
      <c r="AQ76" s="164"/>
      <c r="AR76" s="164"/>
      <c r="AS76" s="164"/>
      <c r="AT76" s="164"/>
      <c r="AU76" s="164"/>
      <c r="AV76" s="164"/>
      <c r="AW76" s="164"/>
      <c r="AX76" s="164"/>
    </row>
    <row r="77" spans="1:50" ht="15.75" customHeight="1">
      <c r="A77" s="3877"/>
      <c r="B77" s="3877"/>
      <c r="C77" s="4048"/>
      <c r="D77" s="4049"/>
      <c r="E77" s="3878"/>
      <c r="F77" s="3879"/>
      <c r="G77" s="3884" t="s">
        <v>1407</v>
      </c>
      <c r="H77" s="3884"/>
      <c r="I77" s="3884"/>
      <c r="J77" s="3884"/>
      <c r="K77" s="3884"/>
      <c r="L77" s="3884"/>
      <c r="M77" s="3884"/>
      <c r="N77" s="3884"/>
      <c r="O77" s="3884"/>
      <c r="P77" s="3884"/>
      <c r="Q77" s="3884"/>
      <c r="R77" s="3884"/>
      <c r="S77" s="3884"/>
      <c r="T77" s="3884"/>
      <c r="U77" s="3884"/>
      <c r="V77" s="3884"/>
      <c r="W77" s="3884"/>
      <c r="X77" s="3884"/>
      <c r="Y77" s="3884"/>
      <c r="Z77" s="3884"/>
      <c r="AA77" s="3884"/>
      <c r="AB77" s="3884"/>
      <c r="AC77" s="3884"/>
      <c r="AD77" s="3884"/>
      <c r="AE77" s="3884"/>
      <c r="AF77" s="3884"/>
      <c r="AG77" s="3884"/>
      <c r="AH77" s="3884"/>
      <c r="AI77" s="3884"/>
      <c r="AJ77" s="3884"/>
      <c r="AK77" s="3884"/>
      <c r="AL77" s="3884"/>
      <c r="AM77" s="3884"/>
      <c r="AN77" s="3885"/>
      <c r="AO77" s="3877"/>
      <c r="AP77" s="164"/>
      <c r="AQ77" s="164"/>
      <c r="AR77" s="164"/>
      <c r="AS77" s="164"/>
      <c r="AT77" s="164"/>
      <c r="AU77" s="164"/>
      <c r="AV77" s="164"/>
      <c r="AW77" s="164"/>
      <c r="AX77" s="164"/>
    </row>
    <row r="78" spans="1:50" ht="15.75" customHeight="1">
      <c r="A78" s="3877"/>
      <c r="B78" s="3877"/>
      <c r="C78" s="4048"/>
      <c r="D78" s="4049"/>
      <c r="E78" s="3878"/>
      <c r="F78" s="3879"/>
      <c r="G78" s="3884" t="s">
        <v>1408</v>
      </c>
      <c r="H78" s="3884"/>
      <c r="I78" s="3884"/>
      <c r="J78" s="3884"/>
      <c r="K78" s="3884"/>
      <c r="L78" s="3884"/>
      <c r="M78" s="3884"/>
      <c r="N78" s="3884"/>
      <c r="O78" s="3884"/>
      <c r="P78" s="3884"/>
      <c r="Q78" s="3884"/>
      <c r="R78" s="3884"/>
      <c r="S78" s="3884"/>
      <c r="T78" s="3884"/>
      <c r="U78" s="3884"/>
      <c r="V78" s="3884"/>
      <c r="W78" s="3884"/>
      <c r="X78" s="3884"/>
      <c r="Y78" s="3884"/>
      <c r="Z78" s="3884"/>
      <c r="AA78" s="3884"/>
      <c r="AB78" s="3884"/>
      <c r="AC78" s="3884"/>
      <c r="AD78" s="3884"/>
      <c r="AE78" s="3884"/>
      <c r="AF78" s="3884"/>
      <c r="AG78" s="3884"/>
      <c r="AH78" s="3884"/>
      <c r="AI78" s="3884"/>
      <c r="AJ78" s="3884"/>
      <c r="AK78" s="3884"/>
      <c r="AL78" s="3884"/>
      <c r="AM78" s="3884"/>
      <c r="AN78" s="3885"/>
      <c r="AO78" s="3877"/>
      <c r="AP78" s="164"/>
      <c r="AQ78" s="164"/>
      <c r="AR78" s="164"/>
      <c r="AS78" s="164"/>
      <c r="AT78" s="164"/>
      <c r="AU78" s="164"/>
      <c r="AV78" s="164"/>
      <c r="AW78" s="164"/>
      <c r="AX78" s="164"/>
    </row>
    <row r="79" spans="1:50" ht="15.75" customHeight="1">
      <c r="A79" s="3877"/>
      <c r="B79" s="3877"/>
      <c r="C79" s="4048"/>
      <c r="D79" s="4049"/>
      <c r="E79" s="3891"/>
      <c r="F79" s="3892"/>
      <c r="G79" s="3875"/>
      <c r="H79" s="3875"/>
      <c r="I79" s="3875"/>
      <c r="J79" s="3875"/>
      <c r="K79" s="3875"/>
      <c r="L79" s="3875"/>
      <c r="M79" s="3875"/>
      <c r="N79" s="3875"/>
      <c r="O79" s="3875"/>
      <c r="P79" s="3875"/>
      <c r="Q79" s="3875"/>
      <c r="R79" s="3875"/>
      <c r="S79" s="3875"/>
      <c r="T79" s="3875"/>
      <c r="U79" s="3875"/>
      <c r="V79" s="3875"/>
      <c r="W79" s="3875"/>
      <c r="X79" s="3875"/>
      <c r="Y79" s="3875"/>
      <c r="Z79" s="3875"/>
      <c r="AA79" s="3875"/>
      <c r="AB79" s="3875"/>
      <c r="AC79" s="3875"/>
      <c r="AD79" s="3875"/>
      <c r="AE79" s="3875"/>
      <c r="AF79" s="3875"/>
      <c r="AG79" s="3875"/>
      <c r="AH79" s="3875"/>
      <c r="AI79" s="3875"/>
      <c r="AJ79" s="3875"/>
      <c r="AK79" s="3875"/>
      <c r="AL79" s="3875"/>
      <c r="AM79" s="3875"/>
      <c r="AN79" s="3876"/>
      <c r="AO79" s="3877"/>
      <c r="AP79" s="164"/>
      <c r="AQ79" s="164"/>
      <c r="AR79" s="164"/>
      <c r="AS79" s="164"/>
      <c r="AT79" s="164"/>
      <c r="AU79" s="164"/>
      <c r="AV79" s="164"/>
      <c r="AW79" s="164"/>
      <c r="AX79" s="164"/>
    </row>
    <row r="80" spans="1:50" ht="18" customHeight="1">
      <c r="A80" s="3877"/>
      <c r="B80" s="3877"/>
      <c r="C80" s="4050"/>
      <c r="D80" s="4050"/>
      <c r="E80" s="4050"/>
      <c r="F80" s="4050"/>
      <c r="G80" s="4050"/>
      <c r="H80" s="4050"/>
      <c r="I80" s="4050"/>
      <c r="J80" s="4050"/>
      <c r="K80" s="4050"/>
      <c r="L80" s="4050"/>
      <c r="M80" s="4050"/>
      <c r="N80" s="4050"/>
      <c r="O80" s="4050"/>
      <c r="P80" s="4050"/>
      <c r="Q80" s="4050"/>
      <c r="R80" s="4050"/>
      <c r="S80" s="4050"/>
      <c r="T80" s="4050"/>
      <c r="U80" s="4050"/>
      <c r="V80" s="4050"/>
      <c r="W80" s="4050"/>
      <c r="X80" s="4050"/>
      <c r="Y80" s="4050"/>
      <c r="Z80" s="4050"/>
      <c r="AA80" s="4050"/>
      <c r="AB80" s="4050"/>
      <c r="AC80" s="4050"/>
      <c r="AD80" s="4050"/>
      <c r="AE80" s="4050"/>
      <c r="AF80" s="4050"/>
      <c r="AG80" s="4050"/>
      <c r="AH80" s="4050"/>
      <c r="AI80" s="4050"/>
      <c r="AJ80" s="4050"/>
      <c r="AK80" s="4050"/>
      <c r="AL80" s="4050"/>
      <c r="AM80" s="4050"/>
      <c r="AN80" s="4050"/>
      <c r="AO80" s="3877"/>
      <c r="AP80" s="164"/>
      <c r="AQ80" s="164"/>
      <c r="AR80" s="164"/>
      <c r="AS80" s="164"/>
      <c r="AT80" s="164"/>
      <c r="AU80" s="164"/>
      <c r="AV80" s="164"/>
      <c r="AW80" s="164"/>
      <c r="AX80" s="164"/>
    </row>
    <row r="81" spans="1:50" ht="15.75" customHeight="1">
      <c r="A81" s="3877"/>
      <c r="B81" s="3877"/>
      <c r="C81" s="4046" t="s">
        <v>1409</v>
      </c>
      <c r="D81" s="4047"/>
      <c r="E81" s="3888"/>
      <c r="F81" s="3889"/>
      <c r="G81" s="3889"/>
      <c r="H81" s="3889"/>
      <c r="I81" s="3889"/>
      <c r="J81" s="3889"/>
      <c r="K81" s="3889"/>
      <c r="L81" s="3889"/>
      <c r="M81" s="3889"/>
      <c r="N81" s="3889"/>
      <c r="O81" s="3889"/>
      <c r="P81" s="3889"/>
      <c r="Q81" s="3889"/>
      <c r="R81" s="3889"/>
      <c r="S81" s="3889"/>
      <c r="T81" s="3889"/>
      <c r="U81" s="3889"/>
      <c r="V81" s="3889"/>
      <c r="W81" s="3889"/>
      <c r="X81" s="3889"/>
      <c r="Y81" s="3889"/>
      <c r="Z81" s="3889"/>
      <c r="AA81" s="3889"/>
      <c r="AB81" s="3889"/>
      <c r="AC81" s="3889"/>
      <c r="AD81" s="3889"/>
      <c r="AE81" s="3889"/>
      <c r="AF81" s="3889"/>
      <c r="AG81" s="3889"/>
      <c r="AH81" s="3889"/>
      <c r="AI81" s="3889"/>
      <c r="AJ81" s="3889"/>
      <c r="AK81" s="3889"/>
      <c r="AL81" s="3889"/>
      <c r="AM81" s="3889"/>
      <c r="AN81" s="3890"/>
      <c r="AO81" s="3877"/>
      <c r="AP81" s="164"/>
      <c r="AQ81" s="164"/>
      <c r="AR81" s="164"/>
      <c r="AS81" s="164"/>
      <c r="AT81" s="164"/>
      <c r="AU81" s="164"/>
      <c r="AV81" s="164"/>
      <c r="AW81" s="164"/>
      <c r="AX81" s="164"/>
    </row>
    <row r="82" spans="1:50" ht="15.75" customHeight="1">
      <c r="A82" s="3877"/>
      <c r="B82" s="3877"/>
      <c r="C82" s="4048"/>
      <c r="D82" s="4049"/>
      <c r="E82" s="3896" t="s">
        <v>1410</v>
      </c>
      <c r="F82" s="3897"/>
      <c r="G82" s="3897"/>
      <c r="H82" s="3897"/>
      <c r="I82" s="3897"/>
      <c r="J82" s="3897"/>
      <c r="K82" s="3897"/>
      <c r="L82" s="3897"/>
      <c r="M82" s="3897"/>
      <c r="N82" s="3897"/>
      <c r="O82" s="3897"/>
      <c r="P82" s="3897"/>
      <c r="Q82" s="3897"/>
      <c r="R82" s="3897"/>
      <c r="S82" s="3897"/>
      <c r="T82" s="3897"/>
      <c r="U82" s="3897"/>
      <c r="V82" s="3897"/>
      <c r="W82" s="3897"/>
      <c r="X82" s="3897"/>
      <c r="Y82" s="3897"/>
      <c r="Z82" s="3897"/>
      <c r="AA82" s="3897"/>
      <c r="AB82" s="3897"/>
      <c r="AC82" s="3897"/>
      <c r="AD82" s="3897"/>
      <c r="AE82" s="3897"/>
      <c r="AF82" s="3897"/>
      <c r="AG82" s="3897"/>
      <c r="AH82" s="3897"/>
      <c r="AI82" s="3897"/>
      <c r="AJ82" s="3897"/>
      <c r="AK82" s="3897"/>
      <c r="AL82" s="3897"/>
      <c r="AM82" s="3897"/>
      <c r="AN82" s="3898"/>
      <c r="AO82" s="3877"/>
      <c r="AP82" s="164"/>
      <c r="AQ82" s="164"/>
      <c r="AR82" s="164"/>
      <c r="AS82" s="164"/>
      <c r="AT82" s="164"/>
      <c r="AU82" s="164"/>
      <c r="AV82" s="164"/>
      <c r="AW82" s="164"/>
      <c r="AX82" s="164"/>
    </row>
    <row r="83" spans="1:50" ht="15.75" customHeight="1">
      <c r="A83" s="3877"/>
      <c r="B83" s="3877"/>
      <c r="C83" s="4048"/>
      <c r="D83" s="4049"/>
      <c r="E83" s="3878" t="s">
        <v>1385</v>
      </c>
      <c r="F83" s="3879"/>
      <c r="G83" s="3884" t="s">
        <v>1411</v>
      </c>
      <c r="H83" s="3884"/>
      <c r="I83" s="3884"/>
      <c r="J83" s="3884"/>
      <c r="K83" s="3884"/>
      <c r="L83" s="3884"/>
      <c r="M83" s="3884"/>
      <c r="N83" s="3884"/>
      <c r="O83" s="3884"/>
      <c r="P83" s="3884"/>
      <c r="Q83" s="3884"/>
      <c r="R83" s="3884"/>
      <c r="S83" s="3884"/>
      <c r="T83" s="3884"/>
      <c r="U83" s="3884"/>
      <c r="V83" s="3884"/>
      <c r="W83" s="3884"/>
      <c r="X83" s="3884"/>
      <c r="Y83" s="3884"/>
      <c r="Z83" s="3884"/>
      <c r="AA83" s="3884"/>
      <c r="AB83" s="3884"/>
      <c r="AC83" s="3884"/>
      <c r="AD83" s="3884"/>
      <c r="AE83" s="3884"/>
      <c r="AF83" s="3884"/>
      <c r="AG83" s="3884"/>
      <c r="AH83" s="3884"/>
      <c r="AI83" s="3884"/>
      <c r="AJ83" s="3884"/>
      <c r="AK83" s="3884"/>
      <c r="AL83" s="3884"/>
      <c r="AM83" s="3884"/>
      <c r="AN83" s="3885"/>
      <c r="AO83" s="3877"/>
      <c r="AP83" s="164"/>
      <c r="AQ83" s="164"/>
      <c r="AR83" s="164"/>
      <c r="AS83" s="164"/>
      <c r="AT83" s="164"/>
      <c r="AU83" s="164"/>
      <c r="AV83" s="164"/>
      <c r="AW83" s="164"/>
      <c r="AX83" s="164"/>
    </row>
    <row r="84" spans="1:50" ht="15.75" customHeight="1">
      <c r="A84" s="3877"/>
      <c r="B84" s="3877"/>
      <c r="C84" s="4048"/>
      <c r="D84" s="4049"/>
      <c r="E84" s="3886"/>
      <c r="F84" s="3887"/>
      <c r="G84" s="3884" t="s">
        <v>1257</v>
      </c>
      <c r="H84" s="3884"/>
      <c r="I84" s="3884"/>
      <c r="J84" s="3884"/>
      <c r="K84" s="3884"/>
      <c r="L84" s="3884"/>
      <c r="M84" s="3884"/>
      <c r="N84" s="3884"/>
      <c r="O84" s="3884"/>
      <c r="P84" s="3884"/>
      <c r="Q84" s="3884"/>
      <c r="R84" s="3884"/>
      <c r="S84" s="3884"/>
      <c r="T84" s="3884"/>
      <c r="U84" s="3884"/>
      <c r="V84" s="3884"/>
      <c r="W84" s="3884"/>
      <c r="X84" s="3884"/>
      <c r="Y84" s="3884"/>
      <c r="Z84" s="3884"/>
      <c r="AA84" s="3884"/>
      <c r="AB84" s="3884"/>
      <c r="AC84" s="3884"/>
      <c r="AD84" s="3884"/>
      <c r="AE84" s="3884"/>
      <c r="AF84" s="3884"/>
      <c r="AG84" s="3884"/>
      <c r="AH84" s="3884"/>
      <c r="AI84" s="3884"/>
      <c r="AJ84" s="3884"/>
      <c r="AK84" s="3884"/>
      <c r="AL84" s="3884"/>
      <c r="AM84" s="3884"/>
      <c r="AN84" s="3885"/>
      <c r="AO84" s="3877"/>
      <c r="AP84" s="164"/>
      <c r="AQ84" s="164"/>
      <c r="AR84" s="164"/>
      <c r="AS84" s="164"/>
      <c r="AT84" s="164"/>
      <c r="AU84" s="164"/>
      <c r="AV84" s="164"/>
      <c r="AW84" s="164"/>
      <c r="AX84" s="164"/>
    </row>
    <row r="85" spans="1:50" ht="15.75" customHeight="1">
      <c r="A85" s="3877"/>
      <c r="B85" s="3877"/>
      <c r="C85" s="4048"/>
      <c r="D85" s="4049"/>
      <c r="E85" s="3878"/>
      <c r="F85" s="3879"/>
      <c r="G85" s="3884" t="s">
        <v>1412</v>
      </c>
      <c r="H85" s="3884"/>
      <c r="I85" s="3884"/>
      <c r="J85" s="3884"/>
      <c r="K85" s="3884"/>
      <c r="L85" s="3884"/>
      <c r="M85" s="3884"/>
      <c r="N85" s="3884"/>
      <c r="O85" s="3884"/>
      <c r="P85" s="3884"/>
      <c r="Q85" s="3884"/>
      <c r="R85" s="3884"/>
      <c r="S85" s="3884"/>
      <c r="T85" s="3884"/>
      <c r="U85" s="3884"/>
      <c r="V85" s="3884"/>
      <c r="W85" s="3884"/>
      <c r="X85" s="3884"/>
      <c r="Y85" s="3884"/>
      <c r="Z85" s="3884"/>
      <c r="AA85" s="3884"/>
      <c r="AB85" s="3884"/>
      <c r="AC85" s="3884"/>
      <c r="AD85" s="3884"/>
      <c r="AE85" s="3884"/>
      <c r="AF85" s="3884"/>
      <c r="AG85" s="3884"/>
      <c r="AH85" s="3884"/>
      <c r="AI85" s="3884"/>
      <c r="AJ85" s="3884"/>
      <c r="AK85" s="3884"/>
      <c r="AL85" s="3884"/>
      <c r="AM85" s="3884"/>
      <c r="AN85" s="3885"/>
      <c r="AO85" s="3877"/>
      <c r="AP85" s="164"/>
      <c r="AQ85" s="164"/>
      <c r="AR85" s="164"/>
      <c r="AS85" s="164"/>
      <c r="AT85" s="164"/>
      <c r="AU85" s="164"/>
      <c r="AV85" s="164"/>
      <c r="AW85" s="164"/>
      <c r="AX85" s="164"/>
    </row>
    <row r="86" spans="1:50" ht="15.75" customHeight="1">
      <c r="A86" s="3877"/>
      <c r="B86" s="3877"/>
      <c r="C86" s="4048"/>
      <c r="D86" s="4049"/>
      <c r="E86" s="3878"/>
      <c r="F86" s="3879"/>
      <c r="G86" s="3884" t="s">
        <v>1413</v>
      </c>
      <c r="H86" s="3884"/>
      <c r="I86" s="3884"/>
      <c r="J86" s="3884"/>
      <c r="K86" s="3884"/>
      <c r="L86" s="3884"/>
      <c r="M86" s="3884"/>
      <c r="N86" s="3884"/>
      <c r="O86" s="3884"/>
      <c r="P86" s="3884"/>
      <c r="Q86" s="3884"/>
      <c r="R86" s="3884"/>
      <c r="S86" s="3884"/>
      <c r="T86" s="3884"/>
      <c r="U86" s="3884"/>
      <c r="V86" s="3884"/>
      <c r="W86" s="3884"/>
      <c r="X86" s="3884"/>
      <c r="Y86" s="3884"/>
      <c r="Z86" s="3884"/>
      <c r="AA86" s="3884"/>
      <c r="AB86" s="3884"/>
      <c r="AC86" s="3884"/>
      <c r="AD86" s="3884"/>
      <c r="AE86" s="3884"/>
      <c r="AF86" s="3884"/>
      <c r="AG86" s="3884"/>
      <c r="AH86" s="3884"/>
      <c r="AI86" s="3884"/>
      <c r="AJ86" s="3884"/>
      <c r="AK86" s="3884"/>
      <c r="AL86" s="3884"/>
      <c r="AM86" s="3884"/>
      <c r="AN86" s="3885"/>
      <c r="AO86" s="3877"/>
      <c r="AP86" s="164"/>
      <c r="AQ86" s="164"/>
      <c r="AR86" s="164"/>
      <c r="AS86" s="164"/>
      <c r="AT86" s="164"/>
      <c r="AU86" s="164"/>
      <c r="AV86" s="164"/>
      <c r="AW86" s="164"/>
      <c r="AX86" s="164"/>
    </row>
    <row r="87" spans="1:50" ht="15.75" customHeight="1">
      <c r="A87" s="3877"/>
      <c r="B87" s="3877"/>
      <c r="C87" s="4048"/>
      <c r="D87" s="4049"/>
      <c r="E87" s="3878" t="s">
        <v>1388</v>
      </c>
      <c r="F87" s="3879"/>
      <c r="G87" s="3884" t="s">
        <v>1414</v>
      </c>
      <c r="H87" s="3884"/>
      <c r="I87" s="3884"/>
      <c r="J87" s="3884"/>
      <c r="K87" s="3884"/>
      <c r="L87" s="3884"/>
      <c r="M87" s="3884"/>
      <c r="N87" s="3884"/>
      <c r="O87" s="3884"/>
      <c r="P87" s="3884"/>
      <c r="Q87" s="3884"/>
      <c r="R87" s="3884"/>
      <c r="S87" s="3884"/>
      <c r="T87" s="3884"/>
      <c r="U87" s="3884"/>
      <c r="V87" s="3884"/>
      <c r="W87" s="3884"/>
      <c r="X87" s="3884"/>
      <c r="Y87" s="3884"/>
      <c r="Z87" s="3884"/>
      <c r="AA87" s="3884"/>
      <c r="AB87" s="3884"/>
      <c r="AC87" s="3884"/>
      <c r="AD87" s="3884"/>
      <c r="AE87" s="3884"/>
      <c r="AF87" s="3884"/>
      <c r="AG87" s="3884"/>
      <c r="AH87" s="3884"/>
      <c r="AI87" s="3884"/>
      <c r="AJ87" s="3884"/>
      <c r="AK87" s="3884"/>
      <c r="AL87" s="3884"/>
      <c r="AM87" s="3884"/>
      <c r="AN87" s="3885"/>
      <c r="AO87" s="3877"/>
      <c r="AP87" s="164"/>
      <c r="AQ87" s="164"/>
      <c r="AR87" s="164"/>
      <c r="AS87" s="164"/>
      <c r="AT87" s="164"/>
      <c r="AU87" s="164"/>
      <c r="AV87" s="164"/>
      <c r="AW87" s="164"/>
      <c r="AX87" s="164"/>
    </row>
    <row r="88" spans="1:50" ht="15.75" customHeight="1">
      <c r="A88" s="3877"/>
      <c r="B88" s="3877"/>
      <c r="C88" s="4048"/>
      <c r="D88" s="4049"/>
      <c r="E88" s="3886"/>
      <c r="F88" s="3887"/>
      <c r="G88" s="3893" t="s">
        <v>1415</v>
      </c>
      <c r="H88" s="3893"/>
      <c r="I88" s="3893"/>
      <c r="J88" s="3893"/>
      <c r="K88" s="3893"/>
      <c r="L88" s="3893"/>
      <c r="M88" s="3893"/>
      <c r="N88" s="3893"/>
      <c r="O88" s="3893"/>
      <c r="P88" s="3893"/>
      <c r="Q88" s="3893"/>
      <c r="R88" s="3893"/>
      <c r="S88" s="3893"/>
      <c r="T88" s="3893"/>
      <c r="U88" s="3893"/>
      <c r="V88" s="3893"/>
      <c r="W88" s="3893"/>
      <c r="X88" s="3893"/>
      <c r="Y88" s="3893"/>
      <c r="Z88" s="3893"/>
      <c r="AA88" s="3893"/>
      <c r="AB88" s="3893"/>
      <c r="AC88" s="3893"/>
      <c r="AD88" s="3893"/>
      <c r="AE88" s="3893"/>
      <c r="AF88" s="3893"/>
      <c r="AG88" s="3893"/>
      <c r="AH88" s="3893"/>
      <c r="AI88" s="3893"/>
      <c r="AJ88" s="3893"/>
      <c r="AK88" s="3893"/>
      <c r="AL88" s="3893"/>
      <c r="AM88" s="3893"/>
      <c r="AN88" s="3894"/>
      <c r="AO88" s="3877"/>
      <c r="AP88" s="164"/>
      <c r="AQ88" s="164"/>
      <c r="AR88" s="164"/>
      <c r="AS88" s="164"/>
      <c r="AT88" s="164"/>
      <c r="AU88" s="164"/>
      <c r="AV88" s="164"/>
      <c r="AW88" s="164"/>
      <c r="AX88" s="164"/>
    </row>
    <row r="89" spans="1:50" ht="15.75" customHeight="1">
      <c r="A89" s="3877"/>
      <c r="B89" s="3877"/>
      <c r="C89" s="4048"/>
      <c r="D89" s="4049"/>
      <c r="E89" s="3878"/>
      <c r="F89" s="3879"/>
      <c r="G89" s="3884" t="s">
        <v>1249</v>
      </c>
      <c r="H89" s="3884"/>
      <c r="I89" s="3884"/>
      <c r="J89" s="3884"/>
      <c r="K89" s="3884"/>
      <c r="L89" s="3884"/>
      <c r="M89" s="3884"/>
      <c r="N89" s="3884"/>
      <c r="O89" s="3884"/>
      <c r="P89" s="3884"/>
      <c r="Q89" s="3884"/>
      <c r="R89" s="3884"/>
      <c r="S89" s="3884"/>
      <c r="T89" s="3884"/>
      <c r="U89" s="3884"/>
      <c r="V89" s="3884"/>
      <c r="W89" s="3884"/>
      <c r="X89" s="3884"/>
      <c r="Y89" s="3884"/>
      <c r="Z89" s="3884"/>
      <c r="AA89" s="3884"/>
      <c r="AB89" s="3884"/>
      <c r="AC89" s="3884"/>
      <c r="AD89" s="3884"/>
      <c r="AE89" s="3884"/>
      <c r="AF89" s="3884"/>
      <c r="AG89" s="3884"/>
      <c r="AH89" s="3884"/>
      <c r="AI89" s="3884"/>
      <c r="AJ89" s="3884"/>
      <c r="AK89" s="3884"/>
      <c r="AL89" s="3884"/>
      <c r="AM89" s="3884"/>
      <c r="AN89" s="3885"/>
      <c r="AO89" s="3877"/>
      <c r="AP89" s="164"/>
      <c r="AQ89" s="164"/>
      <c r="AR89" s="164"/>
      <c r="AS89" s="164"/>
      <c r="AT89" s="164"/>
      <c r="AU89" s="164"/>
      <c r="AV89" s="164"/>
      <c r="AW89" s="164"/>
      <c r="AX89" s="164"/>
    </row>
    <row r="90" spans="1:50" ht="15.75" customHeight="1">
      <c r="A90" s="3877"/>
      <c r="B90" s="3877"/>
      <c r="C90" s="4048"/>
      <c r="D90" s="4049"/>
      <c r="E90" s="3878"/>
      <c r="F90" s="3879"/>
      <c r="G90" s="3884" t="s">
        <v>1250</v>
      </c>
      <c r="H90" s="3884"/>
      <c r="I90" s="3884"/>
      <c r="J90" s="3884"/>
      <c r="K90" s="3884"/>
      <c r="L90" s="3884"/>
      <c r="M90" s="3884"/>
      <c r="N90" s="3884"/>
      <c r="O90" s="3884"/>
      <c r="P90" s="3884"/>
      <c r="Q90" s="3884"/>
      <c r="R90" s="3884"/>
      <c r="S90" s="3884"/>
      <c r="T90" s="3884"/>
      <c r="U90" s="3884"/>
      <c r="V90" s="3884"/>
      <c r="W90" s="3884"/>
      <c r="X90" s="3884"/>
      <c r="Y90" s="3884"/>
      <c r="Z90" s="3884"/>
      <c r="AA90" s="3884"/>
      <c r="AB90" s="3884"/>
      <c r="AC90" s="3884"/>
      <c r="AD90" s="3884"/>
      <c r="AE90" s="3884"/>
      <c r="AF90" s="3884"/>
      <c r="AG90" s="3884"/>
      <c r="AH90" s="3884"/>
      <c r="AI90" s="3884"/>
      <c r="AJ90" s="3884"/>
      <c r="AK90" s="3884"/>
      <c r="AL90" s="3884"/>
      <c r="AM90" s="3884"/>
      <c r="AN90" s="3885"/>
      <c r="AO90" s="3877"/>
      <c r="AP90" s="164"/>
      <c r="AQ90" s="164"/>
      <c r="AR90" s="164"/>
      <c r="AS90" s="164"/>
      <c r="AT90" s="164"/>
      <c r="AU90" s="164"/>
      <c r="AV90" s="164"/>
      <c r="AW90" s="164"/>
      <c r="AX90" s="164"/>
    </row>
    <row r="91" spans="1:50" ht="15.75" customHeight="1">
      <c r="A91" s="3877"/>
      <c r="B91" s="3877"/>
      <c r="C91" s="4048"/>
      <c r="D91" s="4049"/>
      <c r="E91" s="3878"/>
      <c r="F91" s="3879"/>
      <c r="G91" s="3884" t="s">
        <v>1251</v>
      </c>
      <c r="H91" s="3884"/>
      <c r="I91" s="3884"/>
      <c r="J91" s="3884"/>
      <c r="K91" s="3884"/>
      <c r="L91" s="3884"/>
      <c r="M91" s="3884"/>
      <c r="N91" s="3884"/>
      <c r="O91" s="3884"/>
      <c r="P91" s="3884"/>
      <c r="Q91" s="3884"/>
      <c r="R91" s="3884"/>
      <c r="S91" s="3884"/>
      <c r="T91" s="3884"/>
      <c r="U91" s="3884"/>
      <c r="V91" s="3884"/>
      <c r="W91" s="3884"/>
      <c r="X91" s="3884"/>
      <c r="Y91" s="3884"/>
      <c r="Z91" s="3884"/>
      <c r="AA91" s="3884"/>
      <c r="AB91" s="3884"/>
      <c r="AC91" s="3884"/>
      <c r="AD91" s="3884"/>
      <c r="AE91" s="3884"/>
      <c r="AF91" s="3884"/>
      <c r="AG91" s="3884"/>
      <c r="AH91" s="3884"/>
      <c r="AI91" s="3884"/>
      <c r="AJ91" s="3884"/>
      <c r="AK91" s="3884"/>
      <c r="AL91" s="3884"/>
      <c r="AM91" s="3884"/>
      <c r="AN91" s="3885"/>
      <c r="AO91" s="3877"/>
      <c r="AP91" s="164"/>
      <c r="AQ91" s="164"/>
      <c r="AR91" s="164"/>
      <c r="AS91" s="164"/>
      <c r="AT91" s="164"/>
      <c r="AU91" s="164"/>
      <c r="AV91" s="164"/>
      <c r="AW91" s="164"/>
      <c r="AX91" s="164"/>
    </row>
    <row r="92" spans="1:50" ht="15.75" customHeight="1">
      <c r="A92" s="3877"/>
      <c r="B92" s="3877"/>
      <c r="C92" s="4048"/>
      <c r="D92" s="4049"/>
      <c r="E92" s="3878"/>
      <c r="F92" s="3879"/>
      <c r="G92" s="3884" t="s">
        <v>1252</v>
      </c>
      <c r="H92" s="3884"/>
      <c r="I92" s="3884"/>
      <c r="J92" s="3884"/>
      <c r="K92" s="3884"/>
      <c r="L92" s="3884"/>
      <c r="M92" s="3884"/>
      <c r="N92" s="3884"/>
      <c r="O92" s="3884"/>
      <c r="P92" s="3884"/>
      <c r="Q92" s="3884"/>
      <c r="R92" s="3884"/>
      <c r="S92" s="3884"/>
      <c r="T92" s="3884"/>
      <c r="U92" s="3884"/>
      <c r="V92" s="3884"/>
      <c r="W92" s="3884"/>
      <c r="X92" s="3884"/>
      <c r="Y92" s="3884"/>
      <c r="Z92" s="3884"/>
      <c r="AA92" s="3884"/>
      <c r="AB92" s="3884"/>
      <c r="AC92" s="3884"/>
      <c r="AD92" s="3884"/>
      <c r="AE92" s="3884"/>
      <c r="AF92" s="3884"/>
      <c r="AG92" s="3884"/>
      <c r="AH92" s="3884"/>
      <c r="AI92" s="3884"/>
      <c r="AJ92" s="3884"/>
      <c r="AK92" s="3884"/>
      <c r="AL92" s="3884"/>
      <c r="AM92" s="3884"/>
      <c r="AN92" s="3885"/>
      <c r="AO92" s="3877"/>
      <c r="AP92" s="164"/>
      <c r="AQ92" s="164"/>
      <c r="AR92" s="164"/>
      <c r="AS92" s="164"/>
      <c r="AT92" s="164"/>
      <c r="AU92" s="164"/>
      <c r="AV92" s="164"/>
      <c r="AW92" s="164"/>
      <c r="AX92" s="164"/>
    </row>
    <row r="93" spans="1:50" ht="15.75" customHeight="1">
      <c r="A93" s="3877"/>
      <c r="B93" s="3877"/>
      <c r="C93" s="4048"/>
      <c r="D93" s="4049"/>
      <c r="E93" s="3878"/>
      <c r="F93" s="3879"/>
      <c r="G93" s="3882" t="s">
        <v>1253</v>
      </c>
      <c r="H93" s="3882"/>
      <c r="I93" s="3882"/>
      <c r="J93" s="3882"/>
      <c r="K93" s="3882"/>
      <c r="L93" s="3882"/>
      <c r="M93" s="3882"/>
      <c r="N93" s="3882"/>
      <c r="O93" s="3882"/>
      <c r="P93" s="3882"/>
      <c r="Q93" s="3882"/>
      <c r="R93" s="3882"/>
      <c r="S93" s="3882"/>
      <c r="T93" s="3882"/>
      <c r="U93" s="3882"/>
      <c r="V93" s="3882"/>
      <c r="W93" s="3882"/>
      <c r="X93" s="3882"/>
      <c r="Y93" s="3882"/>
      <c r="Z93" s="3882"/>
      <c r="AA93" s="3882"/>
      <c r="AB93" s="3882"/>
      <c r="AC93" s="3882"/>
      <c r="AD93" s="3882"/>
      <c r="AE93" s="3882"/>
      <c r="AF93" s="3882"/>
      <c r="AG93" s="3882"/>
      <c r="AH93" s="3882"/>
      <c r="AI93" s="3882"/>
      <c r="AJ93" s="3882"/>
      <c r="AK93" s="3882"/>
      <c r="AL93" s="3882"/>
      <c r="AM93" s="3882"/>
      <c r="AN93" s="3883"/>
      <c r="AO93" s="3877"/>
      <c r="AP93" s="164"/>
      <c r="AQ93" s="164"/>
      <c r="AR93" s="164"/>
      <c r="AS93" s="164"/>
      <c r="AT93" s="164"/>
      <c r="AU93" s="164"/>
      <c r="AV93" s="164"/>
      <c r="AW93" s="164"/>
      <c r="AX93" s="164"/>
    </row>
    <row r="94" spans="1:50" ht="15.75" customHeight="1">
      <c r="A94" s="3877"/>
      <c r="B94" s="3877"/>
      <c r="C94" s="4048"/>
      <c r="D94" s="4049"/>
      <c r="E94" s="3878" t="s">
        <v>1398</v>
      </c>
      <c r="F94" s="3879"/>
      <c r="G94" s="3880" t="s">
        <v>1416</v>
      </c>
      <c r="H94" s="3880"/>
      <c r="I94" s="3880"/>
      <c r="J94" s="3880"/>
      <c r="K94" s="3880"/>
      <c r="L94" s="3880"/>
      <c r="M94" s="3880"/>
      <c r="N94" s="3880"/>
      <c r="O94" s="3880"/>
      <c r="P94" s="3880"/>
      <c r="Q94" s="3880"/>
      <c r="R94" s="3880"/>
      <c r="S94" s="3880"/>
      <c r="T94" s="3880"/>
      <c r="U94" s="3880"/>
      <c r="V94" s="3880"/>
      <c r="W94" s="3880"/>
      <c r="X94" s="3880"/>
      <c r="Y94" s="3880"/>
      <c r="Z94" s="3880"/>
      <c r="AA94" s="3880"/>
      <c r="AB94" s="3880"/>
      <c r="AC94" s="3880"/>
      <c r="AD94" s="3880"/>
      <c r="AE94" s="3880"/>
      <c r="AF94" s="3880"/>
      <c r="AG94" s="3880"/>
      <c r="AH94" s="3880"/>
      <c r="AI94" s="3880"/>
      <c r="AJ94" s="3880"/>
      <c r="AK94" s="3880"/>
      <c r="AL94" s="3880"/>
      <c r="AM94" s="3880"/>
      <c r="AN94" s="3881"/>
      <c r="AO94" s="3877"/>
      <c r="AP94" s="164"/>
      <c r="AQ94" s="164"/>
      <c r="AR94" s="164"/>
      <c r="AS94" s="164"/>
      <c r="AT94" s="164"/>
      <c r="AU94" s="164"/>
      <c r="AV94" s="164"/>
      <c r="AW94" s="164"/>
      <c r="AX94" s="164"/>
    </row>
    <row r="95" spans="1:50" ht="15.75" customHeight="1">
      <c r="A95" s="3877"/>
      <c r="B95" s="3877"/>
      <c r="C95" s="4048"/>
      <c r="D95" s="4049"/>
      <c r="E95" s="3878"/>
      <c r="F95" s="3879"/>
      <c r="G95" s="3884" t="s">
        <v>1417</v>
      </c>
      <c r="H95" s="3884"/>
      <c r="I95" s="3884"/>
      <c r="J95" s="3884"/>
      <c r="K95" s="3884"/>
      <c r="L95" s="3884"/>
      <c r="M95" s="3884"/>
      <c r="N95" s="3884"/>
      <c r="O95" s="3884"/>
      <c r="P95" s="3884"/>
      <c r="Q95" s="3884"/>
      <c r="R95" s="3884"/>
      <c r="S95" s="3884"/>
      <c r="T95" s="3884"/>
      <c r="U95" s="3884"/>
      <c r="V95" s="3884"/>
      <c r="W95" s="3884"/>
      <c r="X95" s="3884"/>
      <c r="Y95" s="3884"/>
      <c r="Z95" s="3884"/>
      <c r="AA95" s="3884"/>
      <c r="AB95" s="3884"/>
      <c r="AC95" s="3884"/>
      <c r="AD95" s="3884"/>
      <c r="AE95" s="3884"/>
      <c r="AF95" s="3884"/>
      <c r="AG95" s="3884"/>
      <c r="AH95" s="3884"/>
      <c r="AI95" s="3884"/>
      <c r="AJ95" s="3884"/>
      <c r="AK95" s="3884"/>
      <c r="AL95" s="3884"/>
      <c r="AM95" s="3884"/>
      <c r="AN95" s="3885"/>
      <c r="AO95" s="3877"/>
      <c r="AP95" s="164"/>
      <c r="AQ95" s="164"/>
      <c r="AR95" s="164"/>
      <c r="AS95" s="164"/>
      <c r="AT95" s="164"/>
      <c r="AU95" s="164"/>
      <c r="AV95" s="164"/>
      <c r="AW95" s="164"/>
      <c r="AX95" s="164"/>
    </row>
    <row r="96" spans="1:50" ht="15.75" customHeight="1">
      <c r="A96" s="3877"/>
      <c r="B96" s="3877"/>
      <c r="C96" s="4048"/>
      <c r="D96" s="4049"/>
      <c r="E96" s="3878" t="s">
        <v>1418</v>
      </c>
      <c r="F96" s="3879"/>
      <c r="G96" s="3880" t="s">
        <v>1419</v>
      </c>
      <c r="H96" s="3880"/>
      <c r="I96" s="3880"/>
      <c r="J96" s="3880"/>
      <c r="K96" s="3880"/>
      <c r="L96" s="3880"/>
      <c r="M96" s="3880"/>
      <c r="N96" s="3880"/>
      <c r="O96" s="3880"/>
      <c r="P96" s="3880"/>
      <c r="Q96" s="3880"/>
      <c r="R96" s="3880"/>
      <c r="S96" s="3880"/>
      <c r="T96" s="3880"/>
      <c r="U96" s="3880"/>
      <c r="V96" s="3880"/>
      <c r="W96" s="3880"/>
      <c r="X96" s="3880"/>
      <c r="Y96" s="3880"/>
      <c r="Z96" s="3880"/>
      <c r="AA96" s="3880"/>
      <c r="AB96" s="3880"/>
      <c r="AC96" s="3880"/>
      <c r="AD96" s="3880"/>
      <c r="AE96" s="3880"/>
      <c r="AF96" s="3880"/>
      <c r="AG96" s="3880"/>
      <c r="AH96" s="3880"/>
      <c r="AI96" s="3880"/>
      <c r="AJ96" s="3880"/>
      <c r="AK96" s="3880"/>
      <c r="AL96" s="3880"/>
      <c r="AM96" s="3880"/>
      <c r="AN96" s="3881"/>
      <c r="AO96" s="3877"/>
      <c r="AP96" s="164"/>
      <c r="AQ96" s="164"/>
      <c r="AR96" s="164"/>
      <c r="AS96" s="164"/>
      <c r="AT96" s="164"/>
      <c r="AU96" s="164"/>
      <c r="AV96" s="164"/>
      <c r="AW96" s="164"/>
      <c r="AX96" s="164"/>
    </row>
    <row r="97" spans="1:50" ht="15.75" customHeight="1">
      <c r="A97" s="3877"/>
      <c r="B97" s="3877"/>
      <c r="C97" s="4048"/>
      <c r="D97" s="4049"/>
      <c r="E97" s="3878"/>
      <c r="F97" s="3879"/>
      <c r="G97" s="3880" t="s">
        <v>1420</v>
      </c>
      <c r="H97" s="3880"/>
      <c r="I97" s="3880"/>
      <c r="J97" s="3880"/>
      <c r="K97" s="3880"/>
      <c r="L97" s="3880"/>
      <c r="M97" s="3880"/>
      <c r="N97" s="3880"/>
      <c r="O97" s="3880"/>
      <c r="P97" s="3880"/>
      <c r="Q97" s="3880"/>
      <c r="R97" s="3880"/>
      <c r="S97" s="3880"/>
      <c r="T97" s="3880"/>
      <c r="U97" s="3880"/>
      <c r="V97" s="3880"/>
      <c r="W97" s="3880"/>
      <c r="X97" s="3880"/>
      <c r="Y97" s="3880"/>
      <c r="Z97" s="3880"/>
      <c r="AA97" s="3880"/>
      <c r="AB97" s="3880"/>
      <c r="AC97" s="3880"/>
      <c r="AD97" s="3880"/>
      <c r="AE97" s="3880"/>
      <c r="AF97" s="3880"/>
      <c r="AG97" s="3880"/>
      <c r="AH97" s="3880"/>
      <c r="AI97" s="3880"/>
      <c r="AJ97" s="3880"/>
      <c r="AK97" s="3880"/>
      <c r="AL97" s="3880"/>
      <c r="AM97" s="3880"/>
      <c r="AN97" s="3881"/>
      <c r="AO97" s="3877"/>
      <c r="AP97" s="164"/>
      <c r="AQ97" s="164"/>
      <c r="AR97" s="164"/>
      <c r="AS97" s="164"/>
      <c r="AT97" s="164"/>
      <c r="AU97" s="164"/>
      <c r="AV97" s="164"/>
      <c r="AW97" s="164"/>
      <c r="AX97" s="164"/>
    </row>
    <row r="98" spans="1:50" ht="15.75" customHeight="1">
      <c r="A98" s="3877"/>
      <c r="B98" s="3877"/>
      <c r="C98" s="4048"/>
      <c r="D98" s="4049"/>
      <c r="E98" s="3878" t="s">
        <v>1421</v>
      </c>
      <c r="F98" s="3879"/>
      <c r="G98" s="3880" t="s">
        <v>1422</v>
      </c>
      <c r="H98" s="3880"/>
      <c r="I98" s="3880"/>
      <c r="J98" s="3880"/>
      <c r="K98" s="3880"/>
      <c r="L98" s="3880"/>
      <c r="M98" s="3880"/>
      <c r="N98" s="3880"/>
      <c r="O98" s="3880"/>
      <c r="P98" s="3880"/>
      <c r="Q98" s="3880"/>
      <c r="R98" s="3880"/>
      <c r="S98" s="3880"/>
      <c r="T98" s="3880"/>
      <c r="U98" s="3880"/>
      <c r="V98" s="3880"/>
      <c r="W98" s="3880"/>
      <c r="X98" s="3880"/>
      <c r="Y98" s="3880"/>
      <c r="Z98" s="3880"/>
      <c r="AA98" s="3880"/>
      <c r="AB98" s="3880"/>
      <c r="AC98" s="3880"/>
      <c r="AD98" s="3880"/>
      <c r="AE98" s="3880"/>
      <c r="AF98" s="3880"/>
      <c r="AG98" s="3880"/>
      <c r="AH98" s="3880"/>
      <c r="AI98" s="3880"/>
      <c r="AJ98" s="3880"/>
      <c r="AK98" s="3880"/>
      <c r="AL98" s="3880"/>
      <c r="AM98" s="3880"/>
      <c r="AN98" s="3881"/>
      <c r="AO98" s="3877"/>
      <c r="AP98" s="164"/>
      <c r="AQ98" s="164"/>
      <c r="AR98" s="164"/>
      <c r="AS98" s="164"/>
      <c r="AT98" s="164"/>
      <c r="AU98" s="164"/>
      <c r="AV98" s="164"/>
      <c r="AW98" s="164"/>
      <c r="AX98" s="164"/>
    </row>
    <row r="99" spans="1:50" ht="15.75" customHeight="1">
      <c r="A99" s="3877"/>
      <c r="B99" s="3877"/>
      <c r="C99" s="4048"/>
      <c r="D99" s="4049"/>
      <c r="E99" s="3878"/>
      <c r="F99" s="3879"/>
      <c r="G99" s="3880" t="s">
        <v>1423</v>
      </c>
      <c r="H99" s="3880"/>
      <c r="I99" s="3880"/>
      <c r="J99" s="3880"/>
      <c r="K99" s="3880"/>
      <c r="L99" s="3880"/>
      <c r="M99" s="3880"/>
      <c r="N99" s="3880"/>
      <c r="O99" s="3880"/>
      <c r="P99" s="3880"/>
      <c r="Q99" s="3880"/>
      <c r="R99" s="3880"/>
      <c r="S99" s="3880"/>
      <c r="T99" s="3880"/>
      <c r="U99" s="3880"/>
      <c r="V99" s="3880"/>
      <c r="W99" s="3880"/>
      <c r="X99" s="3880"/>
      <c r="Y99" s="3880"/>
      <c r="Z99" s="3880"/>
      <c r="AA99" s="3880"/>
      <c r="AB99" s="3880"/>
      <c r="AC99" s="3880"/>
      <c r="AD99" s="3880"/>
      <c r="AE99" s="3880"/>
      <c r="AF99" s="3880"/>
      <c r="AG99" s="3880"/>
      <c r="AH99" s="3880"/>
      <c r="AI99" s="3880"/>
      <c r="AJ99" s="3880"/>
      <c r="AK99" s="3880"/>
      <c r="AL99" s="3880"/>
      <c r="AM99" s="3880"/>
      <c r="AN99" s="3881"/>
      <c r="AO99" s="3877"/>
      <c r="AP99" s="164"/>
      <c r="AQ99" s="164"/>
      <c r="AR99" s="164"/>
      <c r="AS99" s="164"/>
      <c r="AT99" s="164"/>
      <c r="AU99" s="164"/>
      <c r="AV99" s="164"/>
      <c r="AW99" s="164"/>
      <c r="AX99" s="164"/>
    </row>
    <row r="100" spans="1:50" ht="15.75" customHeight="1">
      <c r="A100" s="3877"/>
      <c r="B100" s="3877"/>
      <c r="C100" s="4051"/>
      <c r="D100" s="4052"/>
      <c r="E100" s="3873"/>
      <c r="F100" s="3874"/>
      <c r="G100" s="3875"/>
      <c r="H100" s="3875"/>
      <c r="I100" s="3875"/>
      <c r="J100" s="3875"/>
      <c r="K100" s="3875"/>
      <c r="L100" s="3875"/>
      <c r="M100" s="3875"/>
      <c r="N100" s="3875"/>
      <c r="O100" s="3875"/>
      <c r="P100" s="3875"/>
      <c r="Q100" s="3875"/>
      <c r="R100" s="3875"/>
      <c r="S100" s="3875"/>
      <c r="T100" s="3875"/>
      <c r="U100" s="3875"/>
      <c r="V100" s="3875"/>
      <c r="W100" s="3875"/>
      <c r="X100" s="3875"/>
      <c r="Y100" s="3875"/>
      <c r="Z100" s="3875"/>
      <c r="AA100" s="3875"/>
      <c r="AB100" s="3875"/>
      <c r="AC100" s="3875"/>
      <c r="AD100" s="3875"/>
      <c r="AE100" s="3875"/>
      <c r="AF100" s="3875"/>
      <c r="AG100" s="3875"/>
      <c r="AH100" s="3875"/>
      <c r="AI100" s="3875"/>
      <c r="AJ100" s="3875"/>
      <c r="AK100" s="3875"/>
      <c r="AL100" s="3875"/>
      <c r="AM100" s="3875"/>
      <c r="AN100" s="3876"/>
      <c r="AO100" s="3877"/>
      <c r="AP100" s="164"/>
      <c r="AQ100" s="164"/>
      <c r="AR100" s="164"/>
      <c r="AS100" s="164"/>
      <c r="AT100" s="164"/>
      <c r="AU100" s="164"/>
      <c r="AV100" s="164"/>
      <c r="AW100" s="164"/>
      <c r="AX100" s="164"/>
    </row>
    <row r="101" spans="1:50" ht="13.5" customHeight="1">
      <c r="A101" s="3877"/>
      <c r="B101" s="3877"/>
      <c r="C101" s="513"/>
      <c r="D101" s="513"/>
      <c r="E101" s="514"/>
      <c r="F101" s="514"/>
      <c r="G101" s="515"/>
      <c r="H101" s="515"/>
      <c r="I101" s="515"/>
      <c r="J101" s="515"/>
      <c r="K101" s="515"/>
      <c r="L101" s="515"/>
      <c r="M101" s="515"/>
      <c r="N101" s="515"/>
      <c r="O101" s="515"/>
      <c r="P101" s="515"/>
      <c r="Q101" s="515"/>
      <c r="R101" s="515"/>
      <c r="S101" s="515"/>
      <c r="T101" s="515"/>
      <c r="U101" s="515"/>
      <c r="V101" s="515"/>
      <c r="W101" s="515"/>
      <c r="X101" s="515"/>
      <c r="Y101" s="515"/>
      <c r="Z101" s="515"/>
      <c r="AA101" s="515"/>
      <c r="AB101" s="515"/>
      <c r="AC101" s="515"/>
      <c r="AD101" s="515"/>
      <c r="AE101" s="515"/>
      <c r="AF101" s="515"/>
      <c r="AG101" s="515"/>
      <c r="AH101" s="515"/>
      <c r="AI101" s="515"/>
      <c r="AJ101" s="515"/>
      <c r="AK101" s="515"/>
      <c r="AL101" s="515"/>
      <c r="AM101" s="515"/>
      <c r="AN101" s="515"/>
      <c r="AO101" s="3877"/>
      <c r="AP101" s="164"/>
      <c r="AQ101" s="164"/>
      <c r="AR101" s="164"/>
      <c r="AS101" s="164"/>
      <c r="AT101" s="164"/>
      <c r="AU101" s="164"/>
      <c r="AV101" s="164"/>
      <c r="AW101" s="164"/>
      <c r="AX101" s="164"/>
    </row>
    <row r="102" spans="1:50" ht="13.5" customHeight="1">
      <c r="A102" s="3877"/>
      <c r="B102" s="3877"/>
      <c r="C102" s="516"/>
      <c r="D102" s="516"/>
      <c r="E102" s="517"/>
      <c r="F102" s="517"/>
      <c r="G102" s="518"/>
      <c r="H102" s="518"/>
      <c r="I102" s="518"/>
      <c r="J102" s="518"/>
      <c r="K102" s="518"/>
      <c r="L102" s="518"/>
      <c r="M102" s="518"/>
      <c r="N102" s="518"/>
      <c r="O102" s="518"/>
      <c r="P102" s="518"/>
      <c r="Q102" s="518"/>
      <c r="R102" s="518"/>
      <c r="S102" s="518"/>
      <c r="T102" s="518"/>
      <c r="U102" s="518"/>
      <c r="V102" s="518"/>
      <c r="W102" s="518"/>
      <c r="X102" s="518"/>
      <c r="Y102" s="518"/>
      <c r="Z102" s="518"/>
      <c r="AA102" s="518"/>
      <c r="AB102" s="518"/>
      <c r="AC102" s="518"/>
      <c r="AD102" s="518"/>
      <c r="AE102" s="518"/>
      <c r="AF102" s="518"/>
      <c r="AG102" s="518"/>
      <c r="AH102" s="518"/>
      <c r="AI102" s="518"/>
      <c r="AJ102" s="518"/>
      <c r="AK102" s="518"/>
      <c r="AL102" s="518"/>
      <c r="AM102" s="518"/>
      <c r="AN102" s="518"/>
      <c r="AO102" s="3877"/>
      <c r="AP102" s="164"/>
      <c r="AQ102" s="164"/>
      <c r="AR102" s="164"/>
      <c r="AS102" s="164"/>
      <c r="AT102" s="164"/>
      <c r="AU102" s="164"/>
      <c r="AV102" s="164"/>
      <c r="AW102" s="164"/>
      <c r="AX102" s="164"/>
    </row>
    <row r="103" spans="1:50" ht="13.5" customHeight="1">
      <c r="A103" s="3877"/>
      <c r="B103" s="3877"/>
      <c r="C103" s="516"/>
      <c r="D103" s="516"/>
      <c r="E103" s="517"/>
      <c r="F103" s="517"/>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519"/>
      <c r="AK103" s="519"/>
      <c r="AL103" s="519"/>
      <c r="AM103" s="519"/>
      <c r="AN103" s="519"/>
      <c r="AO103" s="3877"/>
      <c r="AP103" s="164"/>
      <c r="AQ103" s="164"/>
      <c r="AR103" s="164"/>
      <c r="AS103" s="164"/>
      <c r="AT103" s="164"/>
      <c r="AU103" s="164"/>
      <c r="AV103" s="164"/>
      <c r="AW103" s="164"/>
      <c r="AX103" s="164"/>
    </row>
    <row r="104" spans="1:50" ht="13.5" customHeight="1">
      <c r="A104" s="3877"/>
      <c r="B104" s="3877"/>
      <c r="C104" s="516"/>
      <c r="D104" s="516"/>
      <c r="E104" s="517"/>
      <c r="F104" s="517"/>
      <c r="G104" s="518"/>
      <c r="H104" s="518"/>
      <c r="I104" s="518"/>
      <c r="J104" s="518"/>
      <c r="K104" s="518"/>
      <c r="L104" s="518"/>
      <c r="M104" s="518"/>
      <c r="N104" s="518"/>
      <c r="O104" s="518"/>
      <c r="P104" s="518"/>
      <c r="Q104" s="518"/>
      <c r="R104" s="518"/>
      <c r="S104" s="518"/>
      <c r="T104" s="518"/>
      <c r="U104" s="518"/>
      <c r="V104" s="518"/>
      <c r="W104" s="518"/>
      <c r="X104" s="518"/>
      <c r="Y104" s="518"/>
      <c r="Z104" s="518"/>
      <c r="AA104" s="518"/>
      <c r="AB104" s="518"/>
      <c r="AC104" s="518"/>
      <c r="AD104" s="518"/>
      <c r="AE104" s="518"/>
      <c r="AF104" s="518"/>
      <c r="AG104" s="518"/>
      <c r="AH104" s="518"/>
      <c r="AI104" s="518"/>
      <c r="AJ104" s="518"/>
      <c r="AK104" s="518"/>
      <c r="AL104" s="518"/>
      <c r="AM104" s="518"/>
      <c r="AN104" s="518"/>
      <c r="AO104" s="3877"/>
      <c r="AP104" s="164"/>
      <c r="AQ104" s="164"/>
      <c r="AR104" s="164"/>
      <c r="AS104" s="164"/>
      <c r="AT104" s="164"/>
      <c r="AU104" s="164"/>
      <c r="AV104" s="164"/>
      <c r="AW104" s="164"/>
      <c r="AX104" s="164"/>
    </row>
    <row r="105" spans="1:50" ht="13.5" customHeight="1">
      <c r="A105" s="3877"/>
      <c r="B105" s="3877"/>
      <c r="C105" s="516"/>
      <c r="D105" s="516"/>
      <c r="E105" s="517"/>
      <c r="F105" s="517"/>
      <c r="G105" s="518"/>
      <c r="H105" s="518"/>
      <c r="I105" s="518"/>
      <c r="J105" s="518"/>
      <c r="K105" s="518"/>
      <c r="L105" s="518"/>
      <c r="M105" s="518"/>
      <c r="N105" s="518"/>
      <c r="O105" s="518"/>
      <c r="P105" s="518"/>
      <c r="Q105" s="518"/>
      <c r="R105" s="518"/>
      <c r="S105" s="518"/>
      <c r="T105" s="518"/>
      <c r="U105" s="518"/>
      <c r="V105" s="518"/>
      <c r="W105" s="518"/>
      <c r="X105" s="518"/>
      <c r="Y105" s="518"/>
      <c r="Z105" s="518"/>
      <c r="AA105" s="518"/>
      <c r="AB105" s="518"/>
      <c r="AC105" s="518"/>
      <c r="AD105" s="518"/>
      <c r="AE105" s="518"/>
      <c r="AF105" s="518"/>
      <c r="AG105" s="518"/>
      <c r="AH105" s="518"/>
      <c r="AI105" s="518"/>
      <c r="AJ105" s="518"/>
      <c r="AK105" s="518"/>
      <c r="AL105" s="518"/>
      <c r="AM105" s="518"/>
      <c r="AN105" s="518"/>
      <c r="AO105" s="3877"/>
      <c r="AP105" s="164"/>
      <c r="AQ105" s="164"/>
      <c r="AR105" s="164"/>
      <c r="AS105" s="164"/>
      <c r="AT105" s="164"/>
      <c r="AU105" s="164"/>
      <c r="AV105" s="164"/>
      <c r="AW105" s="164"/>
      <c r="AX105" s="164"/>
    </row>
    <row r="106" spans="1:50" ht="13.5" customHeight="1">
      <c r="A106" s="3877"/>
      <c r="B106" s="3877"/>
      <c r="C106" s="516"/>
      <c r="D106" s="516"/>
      <c r="E106" s="517"/>
      <c r="F106" s="517"/>
      <c r="G106" s="518"/>
      <c r="H106" s="518"/>
      <c r="I106" s="518"/>
      <c r="J106" s="518"/>
      <c r="K106" s="518"/>
      <c r="L106" s="518"/>
      <c r="M106" s="518"/>
      <c r="N106" s="518"/>
      <c r="O106" s="518"/>
      <c r="P106" s="518"/>
      <c r="Q106" s="518"/>
      <c r="R106" s="518"/>
      <c r="S106" s="518"/>
      <c r="T106" s="518"/>
      <c r="U106" s="518"/>
      <c r="V106" s="518"/>
      <c r="W106" s="518"/>
      <c r="X106" s="518"/>
      <c r="Y106" s="518"/>
      <c r="Z106" s="518"/>
      <c r="AA106" s="518"/>
      <c r="AB106" s="518"/>
      <c r="AC106" s="518"/>
      <c r="AD106" s="518"/>
      <c r="AE106" s="518"/>
      <c r="AF106" s="518"/>
      <c r="AG106" s="518"/>
      <c r="AH106" s="518"/>
      <c r="AI106" s="518"/>
      <c r="AJ106" s="518"/>
      <c r="AK106" s="518"/>
      <c r="AL106" s="518"/>
      <c r="AM106" s="518"/>
      <c r="AN106" s="518"/>
      <c r="AO106" s="3877"/>
      <c r="AP106" s="164"/>
      <c r="AQ106" s="164"/>
      <c r="AR106" s="164"/>
      <c r="AS106" s="164"/>
      <c r="AT106" s="164"/>
      <c r="AU106" s="164"/>
      <c r="AV106" s="164"/>
      <c r="AW106" s="164"/>
      <c r="AX106" s="164"/>
    </row>
    <row r="107" spans="1:50" ht="13.5" customHeight="1">
      <c r="A107" s="3877"/>
      <c r="B107" s="3877"/>
      <c r="C107" s="516"/>
      <c r="D107" s="516"/>
      <c r="E107" s="517"/>
      <c r="F107" s="517"/>
      <c r="G107" s="518"/>
      <c r="H107" s="518"/>
      <c r="I107" s="518"/>
      <c r="J107" s="518"/>
      <c r="K107" s="518"/>
      <c r="L107" s="518"/>
      <c r="M107" s="518"/>
      <c r="N107" s="518"/>
      <c r="O107" s="518"/>
      <c r="P107" s="518"/>
      <c r="Q107" s="518"/>
      <c r="R107" s="518"/>
      <c r="S107" s="518"/>
      <c r="T107" s="518"/>
      <c r="U107" s="518"/>
      <c r="V107" s="518"/>
      <c r="W107" s="518"/>
      <c r="X107" s="518"/>
      <c r="Y107" s="518"/>
      <c r="Z107" s="518"/>
      <c r="AA107" s="518"/>
      <c r="AB107" s="518"/>
      <c r="AC107" s="518"/>
      <c r="AD107" s="518"/>
      <c r="AE107" s="518"/>
      <c r="AF107" s="518"/>
      <c r="AG107" s="518"/>
      <c r="AH107" s="518"/>
      <c r="AI107" s="518"/>
      <c r="AJ107" s="518"/>
      <c r="AK107" s="518"/>
      <c r="AL107" s="518"/>
      <c r="AM107" s="518"/>
      <c r="AN107" s="518"/>
      <c r="AO107" s="3877"/>
      <c r="AP107" s="164"/>
      <c r="AQ107" s="164"/>
      <c r="AR107" s="164"/>
      <c r="AS107" s="164"/>
      <c r="AT107" s="164"/>
      <c r="AU107" s="164"/>
      <c r="AV107" s="164"/>
      <c r="AW107" s="164"/>
      <c r="AX107" s="164"/>
    </row>
    <row r="108" spans="1:50" ht="13.5" customHeight="1">
      <c r="A108" s="3877"/>
      <c r="B108" s="3877"/>
      <c r="C108" s="516"/>
      <c r="D108" s="516"/>
      <c r="E108" s="517"/>
      <c r="F108" s="517"/>
      <c r="G108" s="518"/>
      <c r="H108" s="518"/>
      <c r="I108" s="518"/>
      <c r="J108" s="518"/>
      <c r="K108" s="518"/>
      <c r="L108" s="518"/>
      <c r="M108" s="518"/>
      <c r="N108" s="518"/>
      <c r="O108" s="518"/>
      <c r="P108" s="518"/>
      <c r="Q108" s="518"/>
      <c r="R108" s="518"/>
      <c r="S108" s="518"/>
      <c r="T108" s="518"/>
      <c r="U108" s="518"/>
      <c r="V108" s="518"/>
      <c r="W108" s="518"/>
      <c r="X108" s="518"/>
      <c r="Y108" s="518"/>
      <c r="Z108" s="518"/>
      <c r="AA108" s="518"/>
      <c r="AB108" s="518"/>
      <c r="AC108" s="518"/>
      <c r="AD108" s="518"/>
      <c r="AE108" s="518"/>
      <c r="AF108" s="518"/>
      <c r="AG108" s="518"/>
      <c r="AH108" s="518"/>
      <c r="AI108" s="518"/>
      <c r="AJ108" s="518"/>
      <c r="AK108" s="518"/>
      <c r="AL108" s="518"/>
      <c r="AM108" s="518"/>
      <c r="AN108" s="518"/>
      <c r="AO108" s="3877"/>
      <c r="AP108" s="164"/>
      <c r="AQ108" s="164"/>
      <c r="AR108" s="164"/>
      <c r="AS108" s="164"/>
      <c r="AT108" s="164"/>
      <c r="AU108" s="164"/>
      <c r="AV108" s="164"/>
      <c r="AW108" s="164"/>
      <c r="AX108" s="164"/>
    </row>
    <row r="109" spans="1:50" ht="18" customHeight="1">
      <c r="A109" s="3877"/>
      <c r="B109" s="3877"/>
      <c r="C109" s="3877"/>
      <c r="D109" s="3877"/>
      <c r="E109" s="3877"/>
      <c r="F109" s="3877"/>
      <c r="G109" s="3877"/>
      <c r="H109" s="3877"/>
      <c r="I109" s="3877"/>
      <c r="J109" s="3877"/>
      <c r="K109" s="3877"/>
      <c r="L109" s="3877"/>
      <c r="M109" s="3877"/>
      <c r="N109" s="3877"/>
      <c r="O109" s="3877"/>
      <c r="P109" s="3877"/>
      <c r="Q109" s="3877"/>
      <c r="R109" s="3877"/>
      <c r="S109" s="3877"/>
      <c r="T109" s="3877"/>
      <c r="U109" s="3877"/>
      <c r="V109" s="3877"/>
      <c r="W109" s="3877"/>
      <c r="X109" s="3877"/>
      <c r="Y109" s="3877"/>
      <c r="Z109" s="3877"/>
      <c r="AA109" s="3877"/>
      <c r="AB109" s="3877"/>
      <c r="AC109" s="3877"/>
      <c r="AD109" s="3877"/>
      <c r="AE109" s="3877"/>
      <c r="AF109" s="3877"/>
      <c r="AG109" s="3877"/>
      <c r="AH109" s="3877"/>
      <c r="AI109" s="3877"/>
      <c r="AJ109" s="3877"/>
      <c r="AK109" s="3877"/>
      <c r="AL109" s="3877"/>
      <c r="AM109" s="3877"/>
      <c r="AN109" s="3877"/>
      <c r="AO109" s="3877"/>
      <c r="AP109" s="164"/>
      <c r="AQ109" s="164"/>
      <c r="AR109" s="164"/>
      <c r="AS109" s="164"/>
      <c r="AT109" s="164"/>
      <c r="AU109" s="164"/>
      <c r="AV109" s="164"/>
      <c r="AW109" s="164"/>
      <c r="AX109" s="164"/>
    </row>
    <row r="110" spans="1:50" ht="15" customHeight="1">
      <c r="A110" s="3877"/>
      <c r="B110" s="3877"/>
      <c r="C110" s="3877"/>
      <c r="D110" s="3877"/>
      <c r="E110" s="3877"/>
      <c r="F110" s="3877"/>
      <c r="G110" s="3877"/>
      <c r="H110" s="3877"/>
      <c r="I110" s="3877"/>
      <c r="J110" s="3877"/>
      <c r="K110" s="3877"/>
      <c r="L110" s="3877"/>
      <c r="M110" s="3877"/>
      <c r="N110" s="3877"/>
      <c r="O110" s="3877"/>
      <c r="P110" s="3877"/>
      <c r="Q110" s="3877"/>
      <c r="R110" s="3877"/>
      <c r="S110" s="3877"/>
      <c r="T110" s="3877"/>
      <c r="U110" s="3877"/>
      <c r="V110" s="3877"/>
      <c r="W110" s="3877"/>
      <c r="X110" s="3877"/>
      <c r="Y110" s="3877"/>
      <c r="Z110" s="3877"/>
      <c r="AA110" s="3877"/>
      <c r="AB110" s="3877"/>
      <c r="AC110" s="3877"/>
      <c r="AD110" s="3877"/>
      <c r="AE110" s="3877"/>
      <c r="AF110" s="3877"/>
      <c r="AG110" s="3877"/>
      <c r="AH110" s="3877"/>
      <c r="AI110" s="3877"/>
      <c r="AJ110" s="3877"/>
      <c r="AK110" s="3877"/>
      <c r="AL110" s="3877"/>
      <c r="AM110" s="3877"/>
      <c r="AN110" s="3877"/>
      <c r="AO110" s="3877"/>
      <c r="AP110" s="164"/>
      <c r="AQ110" s="164"/>
      <c r="AR110" s="164"/>
      <c r="AS110" s="164"/>
      <c r="AT110" s="164"/>
      <c r="AU110" s="164"/>
      <c r="AV110" s="164"/>
      <c r="AW110" s="164"/>
      <c r="AX110" s="164"/>
    </row>
    <row r="111" spans="1:50" ht="15" customHeight="1">
      <c r="A111" s="3877"/>
      <c r="B111" s="3877"/>
      <c r="C111" s="3877"/>
      <c r="D111" s="3877"/>
      <c r="E111" s="3877"/>
      <c r="F111" s="3877"/>
      <c r="G111" s="3877"/>
      <c r="H111" s="3877"/>
      <c r="I111" s="3877"/>
      <c r="J111" s="3877"/>
      <c r="K111" s="3877"/>
      <c r="L111" s="3877"/>
      <c r="M111" s="3877"/>
      <c r="N111" s="3877"/>
      <c r="O111" s="3877"/>
      <c r="P111" s="3877"/>
      <c r="Q111" s="3877"/>
      <c r="R111" s="3877"/>
      <c r="S111" s="3877"/>
      <c r="T111" s="3877"/>
      <c r="U111" s="3877"/>
      <c r="V111" s="3877"/>
      <c r="W111" s="3877"/>
      <c r="X111" s="3877"/>
      <c r="Y111" s="3877"/>
      <c r="Z111" s="3877"/>
      <c r="AA111" s="3877"/>
      <c r="AB111" s="3877"/>
      <c r="AC111" s="3877"/>
      <c r="AD111" s="3877"/>
      <c r="AE111" s="3877"/>
      <c r="AF111" s="3877"/>
      <c r="AG111" s="3877"/>
      <c r="AH111" s="3877"/>
      <c r="AI111" s="3877"/>
      <c r="AJ111" s="3877"/>
      <c r="AK111" s="3877"/>
      <c r="AL111" s="3877"/>
      <c r="AM111" s="3877"/>
      <c r="AN111" s="3877"/>
      <c r="AO111" s="3877"/>
      <c r="AP111" s="164"/>
      <c r="AQ111" s="164"/>
      <c r="AR111" s="164"/>
      <c r="AS111" s="164"/>
      <c r="AT111" s="164"/>
      <c r="AU111" s="164"/>
      <c r="AV111" s="164"/>
      <c r="AW111" s="164"/>
      <c r="AX111" s="164"/>
    </row>
    <row r="112" spans="1:50" ht="24" customHeight="1">
      <c r="A112" s="3877"/>
      <c r="B112" s="3877"/>
      <c r="C112" s="3877"/>
      <c r="D112" s="3877"/>
      <c r="E112" s="3877"/>
      <c r="F112" s="3877"/>
      <c r="G112" s="3877"/>
      <c r="H112" s="3877"/>
      <c r="I112" s="3877"/>
      <c r="J112" s="3877"/>
      <c r="K112" s="3877"/>
      <c r="L112" s="3877"/>
      <c r="M112" s="3877"/>
      <c r="N112" s="3877"/>
      <c r="O112" s="3877"/>
      <c r="P112" s="3877"/>
      <c r="Q112" s="3877"/>
      <c r="R112" s="3877"/>
      <c r="S112" s="3877"/>
      <c r="T112" s="3877"/>
      <c r="U112" s="3877"/>
      <c r="V112" s="3877"/>
      <c r="W112" s="3877"/>
      <c r="X112" s="3877"/>
      <c r="Y112" s="3877"/>
      <c r="Z112" s="3877"/>
      <c r="AA112" s="3877"/>
      <c r="AB112" s="3877"/>
      <c r="AC112" s="3877"/>
      <c r="AD112" s="3877"/>
      <c r="AE112" s="3877"/>
      <c r="AF112" s="3877"/>
      <c r="AG112" s="3877"/>
      <c r="AH112" s="3877"/>
      <c r="AI112" s="3877"/>
      <c r="AJ112" s="3877"/>
      <c r="AK112" s="3877"/>
      <c r="AL112" s="3877"/>
      <c r="AM112" s="3877"/>
      <c r="AN112" s="3877"/>
      <c r="AO112" s="3877"/>
      <c r="AP112" s="164"/>
      <c r="AQ112" s="164"/>
      <c r="AR112" s="164"/>
      <c r="AS112" s="164"/>
      <c r="AT112" s="164"/>
      <c r="AU112" s="164"/>
      <c r="AV112" s="164"/>
      <c r="AW112" s="164"/>
      <c r="AX112" s="164"/>
    </row>
    <row r="113" spans="1:50" ht="15" customHeight="1">
      <c r="A113" s="164"/>
      <c r="B113" s="164"/>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row>
  </sheetData>
  <sheetProtection algorithmName="SHA-512" hashValue="v5dMWqjkFt1mCx3t/sO4OPgm09FKoURl/lKuVZ1w5b5N2GiYeyCrRkjjrPs87mxw45ZqSwo1NwVGFtvghFNQnA==" saltValue="L+oED1YW4odQFCUcFtva5g==" spinCount="100000" sheet="1" objects="1" scenarios="1" selectLockedCells="1" selectUnlockedCells="1"/>
  <mergeCells count="210">
    <mergeCell ref="C54:D79"/>
    <mergeCell ref="G68:AN68"/>
    <mergeCell ref="C80:AN80"/>
    <mergeCell ref="C81:D100"/>
    <mergeCell ref="E82:AN82"/>
    <mergeCell ref="E88:F88"/>
    <mergeCell ref="G88:AN88"/>
    <mergeCell ref="E89:F89"/>
    <mergeCell ref="G89:AN89"/>
    <mergeCell ref="E90:F90"/>
    <mergeCell ref="G90:AN90"/>
    <mergeCell ref="G61:AN61"/>
    <mergeCell ref="E62:F62"/>
    <mergeCell ref="G62:AN62"/>
    <mergeCell ref="E70:AN70"/>
    <mergeCell ref="E71:F71"/>
    <mergeCell ref="G71:AN71"/>
    <mergeCell ref="E72:F72"/>
    <mergeCell ref="G72:AN72"/>
    <mergeCell ref="E73:F73"/>
    <mergeCell ref="G73:AN73"/>
    <mergeCell ref="E66:F66"/>
    <mergeCell ref="G66:AN66"/>
    <mergeCell ref="E67:F67"/>
    <mergeCell ref="C11:W11"/>
    <mergeCell ref="C12:AM12"/>
    <mergeCell ref="C13:AM13"/>
    <mergeCell ref="C14:D14"/>
    <mergeCell ref="E14:AM14"/>
    <mergeCell ref="E15:AM15"/>
    <mergeCell ref="A1:B48"/>
    <mergeCell ref="C1:AM3"/>
    <mergeCell ref="AN1:AO48"/>
    <mergeCell ref="C4:AM5"/>
    <mergeCell ref="C6:AM6"/>
    <mergeCell ref="C7:AM7"/>
    <mergeCell ref="C8:W8"/>
    <mergeCell ref="X8:AM11"/>
    <mergeCell ref="C9:W9"/>
    <mergeCell ref="C10:W10"/>
    <mergeCell ref="H19:L19"/>
    <mergeCell ref="H20:L21"/>
    <mergeCell ref="N20:S20"/>
    <mergeCell ref="T20:AM20"/>
    <mergeCell ref="M21:AM21"/>
    <mergeCell ref="H22:L22"/>
    <mergeCell ref="M22:W22"/>
    <mergeCell ref="X22:AB22"/>
    <mergeCell ref="AC22:AM22"/>
    <mergeCell ref="M18:AJ19"/>
    <mergeCell ref="AK18:AM19"/>
    <mergeCell ref="H23:L23"/>
    <mergeCell ref="M23:W23"/>
    <mergeCell ref="X23:AB23"/>
    <mergeCell ref="AC23:AM23"/>
    <mergeCell ref="C24:G26"/>
    <mergeCell ref="H24:L24"/>
    <mergeCell ref="M24:AM24"/>
    <mergeCell ref="H25:L25"/>
    <mergeCell ref="M25:W25"/>
    <mergeCell ref="X25:AB26"/>
    <mergeCell ref="C16:G23"/>
    <mergeCell ref="H16:L16"/>
    <mergeCell ref="M16:W16"/>
    <mergeCell ref="X16:AB16"/>
    <mergeCell ref="AC16:AM16"/>
    <mergeCell ref="H17:L17"/>
    <mergeCell ref="M17:AM17"/>
    <mergeCell ref="H18:L18"/>
    <mergeCell ref="AC25:AM26"/>
    <mergeCell ref="H26:L26"/>
    <mergeCell ref="M26:W26"/>
    <mergeCell ref="U30:W30"/>
    <mergeCell ref="X30:Z30"/>
    <mergeCell ref="AA30:AC30"/>
    <mergeCell ref="AD30:AG30"/>
    <mergeCell ref="AH30:AM30"/>
    <mergeCell ref="H31:L31"/>
    <mergeCell ref="M31:O32"/>
    <mergeCell ref="P31:Q32"/>
    <mergeCell ref="R31:V32"/>
    <mergeCell ref="W31:W32"/>
    <mergeCell ref="X31:AB31"/>
    <mergeCell ref="AC31:AM32"/>
    <mergeCell ref="H32:L32"/>
    <mergeCell ref="X32:AB32"/>
    <mergeCell ref="BX28:CC28"/>
    <mergeCell ref="M29:Q29"/>
    <mergeCell ref="S29:V29"/>
    <mergeCell ref="AD29:AM29"/>
    <mergeCell ref="BC29:BF29"/>
    <mergeCell ref="BG29:BJ29"/>
    <mergeCell ref="BK29:BM29"/>
    <mergeCell ref="BN29:BP29"/>
    <mergeCell ref="X28:AB29"/>
    <mergeCell ref="AD28:AM28"/>
    <mergeCell ref="BC28:BF28"/>
    <mergeCell ref="BG28:BJ28"/>
    <mergeCell ref="BK28:BM28"/>
    <mergeCell ref="BN28:BP28"/>
    <mergeCell ref="BQ29:BS29"/>
    <mergeCell ref="BT29:BW29"/>
    <mergeCell ref="BX29:CC29"/>
    <mergeCell ref="M28:W28"/>
    <mergeCell ref="BQ28:BS28"/>
    <mergeCell ref="BT28:BW28"/>
    <mergeCell ref="C27:G32"/>
    <mergeCell ref="H27:L27"/>
    <mergeCell ref="M27:W27"/>
    <mergeCell ref="X27:AB27"/>
    <mergeCell ref="AC27:AM27"/>
    <mergeCell ref="H28:L29"/>
    <mergeCell ref="H30:L30"/>
    <mergeCell ref="M30:P30"/>
    <mergeCell ref="C40:AM40"/>
    <mergeCell ref="C33:AM33"/>
    <mergeCell ref="C34:G34"/>
    <mergeCell ref="H34:L34"/>
    <mergeCell ref="M34:AM34"/>
    <mergeCell ref="C35:AM35"/>
    <mergeCell ref="C36:G36"/>
    <mergeCell ref="H36:L37"/>
    <mergeCell ref="M36:W39"/>
    <mergeCell ref="X36:AB37"/>
    <mergeCell ref="AC36:AM39"/>
    <mergeCell ref="C37:G38"/>
    <mergeCell ref="H38:L39"/>
    <mergeCell ref="X38:AB39"/>
    <mergeCell ref="C39:G39"/>
    <mergeCell ref="Q30:T30"/>
    <mergeCell ref="C41:R43"/>
    <mergeCell ref="S41:X41"/>
    <mergeCell ref="Y41:AM41"/>
    <mergeCell ref="S42:X42"/>
    <mergeCell ref="Y42:AM42"/>
    <mergeCell ref="S43:X43"/>
    <mergeCell ref="Y43:AJ43"/>
    <mergeCell ref="AK43:AM43"/>
    <mergeCell ref="C44:AM48"/>
    <mergeCell ref="A49:B112"/>
    <mergeCell ref="C49:AN51"/>
    <mergeCell ref="E58:F58"/>
    <mergeCell ref="G58:AN58"/>
    <mergeCell ref="E59:F59"/>
    <mergeCell ref="G59:AN59"/>
    <mergeCell ref="AO49:AO112"/>
    <mergeCell ref="C52:AM52"/>
    <mergeCell ref="C53:AM53"/>
    <mergeCell ref="E54:AN54"/>
    <mergeCell ref="E55:AN55"/>
    <mergeCell ref="E56:F56"/>
    <mergeCell ref="G56:AN56"/>
    <mergeCell ref="E57:F57"/>
    <mergeCell ref="G57:AN57"/>
    <mergeCell ref="E63:F63"/>
    <mergeCell ref="G63:AN63"/>
    <mergeCell ref="E64:F64"/>
    <mergeCell ref="G64:AN64"/>
    <mergeCell ref="E65:F65"/>
    <mergeCell ref="G65:AN65"/>
    <mergeCell ref="E60:F60"/>
    <mergeCell ref="G60:AN60"/>
    <mergeCell ref="E61:F61"/>
    <mergeCell ref="G67:AN67"/>
    <mergeCell ref="E68:F68"/>
    <mergeCell ref="E69:AN69"/>
    <mergeCell ref="E77:F77"/>
    <mergeCell ref="G77:AN77"/>
    <mergeCell ref="E78:F78"/>
    <mergeCell ref="G78:AN78"/>
    <mergeCell ref="E79:F79"/>
    <mergeCell ref="G79:AN79"/>
    <mergeCell ref="E74:F74"/>
    <mergeCell ref="G74:AN74"/>
    <mergeCell ref="E75:F75"/>
    <mergeCell ref="G75:AN75"/>
    <mergeCell ref="E76:F76"/>
    <mergeCell ref="G76:AN76"/>
    <mergeCell ref="E84:F84"/>
    <mergeCell ref="G84:AN84"/>
    <mergeCell ref="E85:F85"/>
    <mergeCell ref="G85:AN85"/>
    <mergeCell ref="E86:F86"/>
    <mergeCell ref="G86:AN86"/>
    <mergeCell ref="E81:AN81"/>
    <mergeCell ref="E83:F83"/>
    <mergeCell ref="G83:AN83"/>
    <mergeCell ref="E87:F87"/>
    <mergeCell ref="G87:AN87"/>
    <mergeCell ref="E91:F91"/>
    <mergeCell ref="G91:AN91"/>
    <mergeCell ref="E92:F92"/>
    <mergeCell ref="G92:AN92"/>
    <mergeCell ref="E96:F96"/>
    <mergeCell ref="G96:AN96"/>
    <mergeCell ref="E97:F97"/>
    <mergeCell ref="G97:AN97"/>
    <mergeCell ref="E100:F100"/>
    <mergeCell ref="G100:AN100"/>
    <mergeCell ref="C109:AN112"/>
    <mergeCell ref="E98:F98"/>
    <mergeCell ref="G98:AN98"/>
    <mergeCell ref="E93:F93"/>
    <mergeCell ref="G93:AN93"/>
    <mergeCell ref="E94:F94"/>
    <mergeCell ref="G94:AN94"/>
    <mergeCell ref="E95:F95"/>
    <mergeCell ref="G95:AN95"/>
    <mergeCell ref="E99:F99"/>
    <mergeCell ref="G99:AN99"/>
  </mergeCells>
  <phoneticPr fontId="15"/>
  <dataValidations count="8">
    <dataValidation imeMode="hiragana" allowBlank="1" showInputMessage="1" showErrorMessage="1" sqref="A1 AN1 C1 C4 C6:C16 X16 AC16 AK18 M17:M18 H16:H20 T20 AC22:AC23 M30:AM30 X25 C22:C24 X22:X23 C27 X31:X32 AC31 C33:C37 M36:M38 X38 E81:E108 BC1:CC27 H30:H32 H38 AC36:AC38 X36 C39 H22:H28 X8 AK43 Y41:Y43 S41:S43 AC28:AC29 M31 M25:M29 X27:X28 C44 A49 C49 G85:G108 M34 H34 H36 C109 A113:AO1048576 M20:M23 C52:C54 BC30:CC1048576 AP1:BB1048576 CD1:XFD1048576 G56 F55:AB55 G58:G68 G71 F70:AB70 G73:G79 E54:E79 G83 F82:AB82 C80:C81" xr:uid="{F73F0697-82A3-4D33-A4D1-2A8CD66442BD}"/>
    <dataValidation type="list" imeMode="hiragana" allowBlank="1" showInputMessage="1" sqref="BX28:BX29" xr:uid="{7F08D420-BBFD-41FA-9E9A-C15CA05645AF}">
      <formula1>$DB$26:$DB$28</formula1>
    </dataValidation>
    <dataValidation type="list" imeMode="hiragana" allowBlank="1" showInputMessage="1" sqref="BT28:BT29" xr:uid="{AEC17838-D326-4002-9BF3-3771DFBDD67B}">
      <formula1>$DB$22:$DB$24</formula1>
    </dataValidation>
    <dataValidation type="list" imeMode="hiragana" allowBlank="1" showInputMessage="1" sqref="BQ28:BQ29" xr:uid="{1F0A1C73-2415-46EC-B1BC-494D691FEB35}">
      <formula1>$DB$18:$DB$20</formula1>
    </dataValidation>
    <dataValidation type="list" imeMode="hiragana" allowBlank="1" showInputMessage="1" sqref="BN28:BN29" xr:uid="{49F63A20-E900-412F-84DC-DF398193C0FC}">
      <formula1>$DB$14:$DB$16</formula1>
    </dataValidation>
    <dataValidation type="list" imeMode="hiragana" allowBlank="1" showInputMessage="1" sqref="BK28:BK29" xr:uid="{A80EE950-484A-4380-994D-E75B6015E71F}">
      <formula1>$DB$10:$DB$12</formula1>
    </dataValidation>
    <dataValidation type="list" imeMode="hiragana" allowBlank="1" showInputMessage="1" sqref="BG28:BG29" xr:uid="{A82A44EE-6EC8-46C3-B714-19DCB302C3B7}">
      <formula1>$DB$6:$DB$8</formula1>
    </dataValidation>
    <dataValidation type="list" imeMode="hiragana" allowBlank="1" showInputMessage="1" sqref="BC28:BC29" xr:uid="{04A43931-1AD6-49AE-AED0-7D0B77A63E19}">
      <formula1>$DB$2:$DB$4</formula1>
    </dataValidation>
  </dataValidations>
  <printOptions horizontalCentered="1" verticalCentered="1"/>
  <pageMargins left="0" right="0" top="0" bottom="0" header="0.51181102362204722" footer="0"/>
  <pageSetup paperSize="9" fitToHeight="2" orientation="portrait" blackAndWhite="1" horizontalDpi="4294967292" r:id="rId1"/>
  <rowBreaks count="2" manualBreakCount="2">
    <brk id="48" max="40" man="1"/>
    <brk id="112"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4762-3300-47AB-A741-F7122C0CE2FD}">
  <sheetPr codeName="Sheet35">
    <tabColor rgb="FF7030A0"/>
  </sheetPr>
  <dimension ref="A1:T42"/>
  <sheetViews>
    <sheetView showGridLines="0" showRowColHeaders="0" showZeros="0" zoomScaleNormal="100" workbookViewId="0">
      <selection activeCell="B10" sqref="B10:H10"/>
    </sheetView>
  </sheetViews>
  <sheetFormatPr defaultColWidth="0" defaultRowHeight="13.5" customHeight="1" zeroHeight="1"/>
  <cols>
    <col min="1" max="1" width="7.625" style="521" customWidth="1"/>
    <col min="2" max="2" width="5.125" style="521" customWidth="1"/>
    <col min="3" max="4" width="3.875" style="521" customWidth="1"/>
    <col min="5" max="7" width="7.125" style="521" customWidth="1"/>
    <col min="8" max="8" width="2.125" style="521" customWidth="1"/>
    <col min="9" max="9" width="3.625" style="521" customWidth="1"/>
    <col min="10" max="10" width="2.125" style="521" customWidth="1"/>
    <col min="11" max="11" width="3.875" style="521" customWidth="1"/>
    <col min="12" max="13" width="7.125" style="521" customWidth="1"/>
    <col min="14" max="17" width="3.875" style="521" customWidth="1"/>
    <col min="18" max="19" width="8.625" style="521" customWidth="1"/>
    <col min="20" max="20" width="9" style="521" customWidth="1"/>
    <col min="21" max="16384" width="9" style="520" hidden="1"/>
  </cols>
  <sheetData>
    <row r="1" spans="1:17" ht="20.100000000000001" customHeight="1">
      <c r="A1" s="520"/>
      <c r="B1" s="520"/>
      <c r="C1" s="520"/>
      <c r="D1" s="520"/>
      <c r="E1" s="520"/>
      <c r="F1" s="520"/>
      <c r="G1" s="520"/>
      <c r="H1" s="520"/>
      <c r="I1" s="520"/>
      <c r="J1" s="520"/>
      <c r="K1" s="520"/>
      <c r="L1" s="520"/>
      <c r="M1" s="520"/>
      <c r="N1" s="520"/>
      <c r="O1" s="520"/>
      <c r="P1" s="520"/>
      <c r="Q1" s="520"/>
    </row>
    <row r="2" spans="1:17" ht="33" customHeight="1">
      <c r="A2" s="4057" t="s">
        <v>2372</v>
      </c>
      <c r="B2" s="4057"/>
      <c r="C2" s="4057"/>
      <c r="D2" s="4057"/>
      <c r="E2" s="4057"/>
      <c r="F2" s="4057"/>
      <c r="G2" s="4057"/>
      <c r="H2" s="4057"/>
      <c r="I2" s="4057"/>
      <c r="J2" s="4057"/>
      <c r="K2" s="4057"/>
      <c r="L2" s="4057"/>
      <c r="M2" s="4057"/>
      <c r="N2" s="4057"/>
      <c r="O2" s="4057"/>
      <c r="P2" s="4057"/>
      <c r="Q2" s="520"/>
    </row>
    <row r="3" spans="1:17" ht="20.100000000000001" customHeight="1">
      <c r="A3" s="520"/>
      <c r="B3" s="520"/>
      <c r="C3" s="520"/>
      <c r="D3" s="520"/>
      <c r="E3" s="520"/>
      <c r="F3" s="520"/>
      <c r="G3" s="520"/>
      <c r="H3" s="520"/>
      <c r="I3" s="520"/>
      <c r="J3" s="520"/>
      <c r="K3" s="520"/>
      <c r="L3" s="520"/>
      <c r="M3" s="520"/>
      <c r="N3" s="520"/>
      <c r="O3" s="520"/>
      <c r="P3" s="520"/>
      <c r="Q3" s="520"/>
    </row>
    <row r="4" spans="1:17" ht="20.100000000000001" customHeight="1">
      <c r="A4" s="520"/>
      <c r="B4" s="520"/>
      <c r="C4" s="520"/>
      <c r="D4" s="520"/>
      <c r="E4" s="520"/>
      <c r="F4" s="520"/>
      <c r="G4" s="520"/>
      <c r="H4" s="520"/>
      <c r="I4" s="520"/>
      <c r="J4" s="520"/>
      <c r="K4" s="520"/>
      <c r="L4" s="520"/>
      <c r="M4" s="520"/>
      <c r="N4" s="520"/>
      <c r="O4" s="520"/>
      <c r="P4" s="520"/>
      <c r="Q4" s="520"/>
    </row>
    <row r="5" spans="1:17" ht="20.100000000000001" customHeight="1">
      <c r="A5" s="520"/>
      <c r="B5" s="522" t="s">
        <v>2373</v>
      </c>
      <c r="C5" s="522"/>
      <c r="D5" s="520"/>
      <c r="E5" s="520"/>
      <c r="F5" s="520"/>
      <c r="G5" s="520"/>
      <c r="H5" s="520"/>
      <c r="I5" s="520"/>
      <c r="J5" s="520"/>
      <c r="K5" s="523"/>
      <c r="L5" s="524"/>
      <c r="M5" s="524"/>
      <c r="N5" s="524"/>
      <c r="O5" s="524"/>
      <c r="P5" s="524"/>
      <c r="Q5" s="520"/>
    </row>
    <row r="6" spans="1:17" ht="9.75" customHeight="1">
      <c r="A6" s="520"/>
      <c r="B6" s="522"/>
      <c r="C6" s="520"/>
      <c r="D6" s="525"/>
      <c r="E6" s="524"/>
      <c r="F6" s="525"/>
      <c r="G6" s="524"/>
      <c r="H6" s="524"/>
      <c r="I6" s="524"/>
      <c r="J6" s="524"/>
      <c r="K6" s="524"/>
      <c r="L6" s="524"/>
      <c r="M6" s="524"/>
      <c r="N6" s="524"/>
      <c r="O6" s="524"/>
      <c r="P6" s="524"/>
      <c r="Q6" s="520"/>
    </row>
    <row r="7" spans="1:17" ht="20.100000000000001" customHeight="1">
      <c r="A7" s="520"/>
      <c r="B7" s="522" t="s">
        <v>2374</v>
      </c>
      <c r="C7" s="522"/>
      <c r="D7" s="525"/>
      <c r="E7" s="524"/>
      <c r="F7" s="525"/>
      <c r="G7" s="524"/>
      <c r="H7" s="524"/>
      <c r="I7" s="524"/>
      <c r="J7" s="524"/>
      <c r="K7" s="524"/>
      <c r="L7" s="524"/>
      <c r="M7" s="524"/>
      <c r="N7" s="524"/>
      <c r="O7" s="524"/>
      <c r="P7" s="524"/>
      <c r="Q7" s="520"/>
    </row>
    <row r="8" spans="1:17" ht="20.100000000000001" customHeight="1">
      <c r="A8" s="520"/>
      <c r="B8" s="522"/>
      <c r="C8" s="520"/>
      <c r="D8" s="526"/>
      <c r="E8" s="526"/>
      <c r="F8" s="526"/>
      <c r="G8" s="526"/>
      <c r="H8" s="526"/>
      <c r="I8" s="526"/>
      <c r="J8" s="526"/>
      <c r="K8" s="526"/>
      <c r="L8" s="526"/>
      <c r="M8" s="526"/>
      <c r="N8" s="526"/>
      <c r="O8" s="526"/>
      <c r="P8" s="526"/>
      <c r="Q8" s="520"/>
    </row>
    <row r="9" spans="1:17" ht="20.100000000000001" customHeight="1">
      <c r="A9" s="520"/>
      <c r="B9" s="520"/>
      <c r="C9" s="520"/>
      <c r="D9" s="526"/>
      <c r="E9" s="526"/>
      <c r="F9" s="526"/>
      <c r="G9" s="526"/>
      <c r="H9" s="526"/>
      <c r="I9" s="526"/>
      <c r="J9" s="526"/>
      <c r="K9" s="526"/>
      <c r="L9" s="526"/>
      <c r="M9" s="526"/>
      <c r="N9" s="526"/>
      <c r="O9" s="526"/>
      <c r="P9" s="526"/>
      <c r="Q9" s="520"/>
    </row>
    <row r="10" spans="1:17" ht="20.100000000000001" customHeight="1">
      <c r="A10" s="520"/>
      <c r="B10" s="4058" t="str">
        <f>IF(★入力画面!U210="","　　　 年　　　 月　　　 日",★入力画面!BL210)</f>
        <v>　　　 年　　　 月　　　 日</v>
      </c>
      <c r="C10" s="4058"/>
      <c r="D10" s="4058"/>
      <c r="E10" s="4058"/>
      <c r="F10" s="4058"/>
      <c r="G10" s="4058"/>
      <c r="H10" s="4058"/>
      <c r="I10" s="520"/>
      <c r="J10" s="520"/>
      <c r="K10" s="520"/>
      <c r="L10" s="520"/>
      <c r="M10" s="520"/>
      <c r="N10" s="520"/>
      <c r="O10" s="520"/>
      <c r="P10" s="520"/>
      <c r="Q10" s="520"/>
    </row>
    <row r="11" spans="1:17" ht="24.95" customHeight="1">
      <c r="A11" s="520"/>
      <c r="B11" s="520"/>
      <c r="C11" s="520"/>
      <c r="D11" s="520"/>
      <c r="E11" s="520"/>
      <c r="F11" s="520"/>
      <c r="G11" s="520"/>
      <c r="H11" s="520"/>
      <c r="I11" s="520"/>
      <c r="J11" s="520"/>
      <c r="K11" s="520"/>
      <c r="L11" s="520"/>
      <c r="M11" s="520"/>
      <c r="N11" s="520"/>
      <c r="O11" s="520"/>
      <c r="P11" s="520"/>
      <c r="Q11" s="520"/>
    </row>
    <row r="12" spans="1:17" ht="24.95" customHeight="1" thickBot="1">
      <c r="A12" s="520" t="s">
        <v>2375</v>
      </c>
      <c r="B12" s="520"/>
      <c r="C12" s="527"/>
      <c r="D12" s="522"/>
      <c r="E12" s="520"/>
      <c r="F12" s="520"/>
      <c r="G12" s="520"/>
      <c r="H12" s="522"/>
      <c r="I12" s="522"/>
      <c r="J12" s="522"/>
      <c r="K12" s="522"/>
      <c r="L12" s="520"/>
      <c r="M12" s="520"/>
      <c r="N12" s="520"/>
      <c r="O12" s="520"/>
      <c r="P12" s="520"/>
      <c r="Q12" s="520"/>
    </row>
    <row r="13" spans="1:17" ht="20.100000000000001" customHeight="1">
      <c r="A13" s="520"/>
      <c r="B13" s="4059" t="s">
        <v>2376</v>
      </c>
      <c r="C13" s="4060"/>
      <c r="D13" s="4061"/>
      <c r="E13" s="528" t="s">
        <v>1790</v>
      </c>
      <c r="F13" s="4064" t="str">
        <f>★入力画面!BL58</f>
        <v/>
      </c>
      <c r="G13" s="4064"/>
      <c r="H13" s="529"/>
      <c r="I13" s="529"/>
      <c r="J13" s="529"/>
      <c r="K13" s="530"/>
      <c r="L13" s="531"/>
      <c r="M13" s="531"/>
      <c r="N13" s="531"/>
      <c r="O13" s="532"/>
      <c r="P13" s="520"/>
      <c r="Q13" s="520"/>
    </row>
    <row r="14" spans="1:17" ht="39.950000000000003" customHeight="1">
      <c r="A14" s="520"/>
      <c r="B14" s="4062"/>
      <c r="C14" s="4054"/>
      <c r="D14" s="4063"/>
      <c r="E14" s="4065">
        <f>★入力画面!M60</f>
        <v>0</v>
      </c>
      <c r="F14" s="4056"/>
      <c r="G14" s="4056"/>
      <c r="H14" s="4056"/>
      <c r="I14" s="4056"/>
      <c r="J14" s="4056"/>
      <c r="K14" s="4056"/>
      <c r="L14" s="4056"/>
      <c r="M14" s="4056"/>
      <c r="N14" s="4056"/>
      <c r="O14" s="4066"/>
      <c r="P14" s="520"/>
      <c r="Q14" s="520"/>
    </row>
    <row r="15" spans="1:17" ht="50.1" customHeight="1">
      <c r="A15" s="520"/>
      <c r="B15" s="4067" t="s">
        <v>83</v>
      </c>
      <c r="C15" s="4068"/>
      <c r="D15" s="4069"/>
      <c r="E15" s="4070">
        <f>★入力画面!M54</f>
        <v>0</v>
      </c>
      <c r="F15" s="4071"/>
      <c r="G15" s="4071"/>
      <c r="H15" s="4071"/>
      <c r="I15" s="4071"/>
      <c r="J15" s="4071"/>
      <c r="K15" s="4071"/>
      <c r="L15" s="4071"/>
      <c r="M15" s="4071"/>
      <c r="N15" s="577"/>
      <c r="O15" s="578"/>
      <c r="P15" s="520"/>
      <c r="Q15" s="520"/>
    </row>
    <row r="16" spans="1:17" ht="30" customHeight="1" thickBot="1">
      <c r="A16" s="520"/>
      <c r="B16" s="4072" t="s">
        <v>2377</v>
      </c>
      <c r="C16" s="4073"/>
      <c r="D16" s="4074"/>
      <c r="E16" s="4075" t="str">
        <f>★入力画面!BL61</f>
        <v/>
      </c>
      <c r="F16" s="4076"/>
      <c r="G16" s="4077"/>
      <c r="H16" s="4078" t="s">
        <v>1240</v>
      </c>
      <c r="I16" s="4079"/>
      <c r="J16" s="4079"/>
      <c r="K16" s="4080"/>
      <c r="L16" s="4076" t="str">
        <f>★入力画面!BL62</f>
        <v/>
      </c>
      <c r="M16" s="4076"/>
      <c r="N16" s="4076"/>
      <c r="O16" s="4081"/>
      <c r="P16" s="520"/>
      <c r="Q16" s="520"/>
    </row>
    <row r="17" spans="1:17" ht="20.100000000000001" customHeight="1">
      <c r="A17" s="520"/>
      <c r="B17" s="534"/>
      <c r="C17" s="534"/>
      <c r="D17" s="534"/>
      <c r="E17" s="525"/>
      <c r="F17" s="525"/>
      <c r="G17" s="525"/>
      <c r="H17" s="535"/>
      <c r="I17" s="535"/>
      <c r="J17" s="535"/>
      <c r="K17" s="535"/>
      <c r="L17" s="525"/>
      <c r="M17" s="525"/>
      <c r="N17" s="525"/>
      <c r="O17" s="525"/>
      <c r="P17" s="520"/>
      <c r="Q17" s="520"/>
    </row>
    <row r="18" spans="1:17" ht="20.100000000000001" customHeight="1">
      <c r="A18" s="520"/>
      <c r="B18" s="534"/>
      <c r="C18" s="534"/>
      <c r="D18" s="534"/>
      <c r="E18" s="525"/>
      <c r="F18" s="525"/>
      <c r="G18" s="525"/>
      <c r="H18" s="535"/>
      <c r="I18" s="535"/>
      <c r="J18" s="535"/>
      <c r="K18" s="535"/>
      <c r="L18" s="525"/>
      <c r="M18" s="525"/>
      <c r="N18" s="525"/>
      <c r="O18" s="525"/>
      <c r="P18" s="520"/>
      <c r="Q18" s="520"/>
    </row>
    <row r="19" spans="1:17" ht="24.95" customHeight="1">
      <c r="A19" s="520" t="s">
        <v>2378</v>
      </c>
      <c r="B19" s="520"/>
      <c r="C19" s="536"/>
      <c r="D19" s="537"/>
      <c r="E19" s="538"/>
      <c r="F19" s="538"/>
      <c r="G19" s="538"/>
      <c r="H19" s="538"/>
      <c r="I19" s="538"/>
      <c r="J19" s="538"/>
      <c r="K19" s="520"/>
      <c r="L19" s="538"/>
      <c r="M19" s="538"/>
      <c r="N19" s="538"/>
      <c r="O19" s="538"/>
      <c r="P19" s="520"/>
      <c r="Q19" s="520"/>
    </row>
    <row r="20" spans="1:17" ht="30" customHeight="1">
      <c r="A20" s="539"/>
      <c r="B20" s="4054" t="s">
        <v>2379</v>
      </c>
      <c r="C20" s="4054"/>
      <c r="D20" s="4054"/>
      <c r="E20" s="540" t="s">
        <v>2380</v>
      </c>
      <c r="F20" s="541"/>
      <c r="G20" s="542"/>
      <c r="H20" s="538"/>
      <c r="I20" s="538"/>
      <c r="J20" s="538"/>
      <c r="K20" s="520"/>
      <c r="L20" s="538"/>
      <c r="M20" s="538"/>
      <c r="N20" s="538"/>
      <c r="O20" s="538"/>
      <c r="P20" s="520"/>
      <c r="Q20" s="520"/>
    </row>
    <row r="21" spans="1:17" ht="15" customHeight="1">
      <c r="A21" s="520"/>
      <c r="B21" s="4053" t="s">
        <v>82</v>
      </c>
      <c r="C21" s="4053"/>
      <c r="D21" s="4053"/>
      <c r="E21" s="543" t="s">
        <v>1790</v>
      </c>
      <c r="F21" s="4055" t="str">
        <f>★入力画面!$BL$24</f>
        <v/>
      </c>
      <c r="G21" s="4055"/>
      <c r="H21" s="538"/>
      <c r="I21" s="538"/>
      <c r="J21" s="538"/>
      <c r="K21" s="522"/>
      <c r="L21" s="520"/>
      <c r="M21" s="520"/>
      <c r="N21" s="520"/>
      <c r="O21" s="520"/>
      <c r="P21" s="520"/>
      <c r="Q21" s="520"/>
    </row>
    <row r="22" spans="1:17" ht="30" customHeight="1">
      <c r="A22" s="520"/>
      <c r="B22" s="4054"/>
      <c r="C22" s="4054"/>
      <c r="D22" s="4054"/>
      <c r="E22" s="4056" t="str">
        <f>★入力画面!$BL$29</f>
        <v/>
      </c>
      <c r="F22" s="4056"/>
      <c r="G22" s="4056"/>
      <c r="H22" s="4056"/>
      <c r="I22" s="4056"/>
      <c r="J22" s="4056"/>
      <c r="K22" s="4056"/>
      <c r="L22" s="4056"/>
      <c r="M22" s="4056"/>
      <c r="N22" s="4056"/>
      <c r="O22" s="4056"/>
      <c r="P22" s="520"/>
      <c r="Q22" s="520"/>
    </row>
    <row r="23" spans="1:17" ht="35.1" customHeight="1">
      <c r="A23" s="520"/>
      <c r="B23" s="4068" t="s">
        <v>2381</v>
      </c>
      <c r="C23" s="4068"/>
      <c r="D23" s="4068"/>
      <c r="E23" s="4070">
        <f>★入力画面!$M$18</f>
        <v>0</v>
      </c>
      <c r="F23" s="4071"/>
      <c r="G23" s="4071"/>
      <c r="H23" s="4071"/>
      <c r="I23" s="4071"/>
      <c r="J23" s="4071"/>
      <c r="K23" s="4071"/>
      <c r="L23" s="4071"/>
      <c r="M23" s="4071"/>
      <c r="N23" s="533"/>
      <c r="O23" s="533"/>
      <c r="P23" s="520"/>
      <c r="Q23" s="520"/>
    </row>
    <row r="24" spans="1:17" ht="30" customHeight="1">
      <c r="A24" s="520"/>
      <c r="B24" s="4068" t="s">
        <v>2382</v>
      </c>
      <c r="C24" s="4068"/>
      <c r="D24" s="4068"/>
      <c r="E24" s="4082" t="str">
        <f>IF(★入力画面!W238="","□ 大臣　　□ 都知事　　（　　　）　第　　　　　　　号",★入力画面!BL238)</f>
        <v>□ 大臣　　□ 都知事　　（　　　）　第　　　　　　　号</v>
      </c>
      <c r="F24" s="4082"/>
      <c r="G24" s="4082"/>
      <c r="H24" s="4082"/>
      <c r="I24" s="4082"/>
      <c r="J24" s="4082"/>
      <c r="K24" s="4082"/>
      <c r="L24" s="4082"/>
      <c r="M24" s="4082"/>
      <c r="N24" s="4082"/>
      <c r="O24" s="4082"/>
      <c r="P24" s="520"/>
      <c r="Q24" s="520"/>
    </row>
    <row r="25" spans="1:17" ht="30" customHeight="1">
      <c r="A25" s="520"/>
      <c r="B25" s="4068" t="s">
        <v>2383</v>
      </c>
      <c r="C25" s="4068"/>
      <c r="D25" s="4068"/>
      <c r="E25" s="544" t="s">
        <v>2384</v>
      </c>
      <c r="F25" s="545"/>
      <c r="G25" s="546"/>
      <c r="H25" s="544"/>
      <c r="I25" s="547"/>
      <c r="J25" s="548"/>
      <c r="K25" s="548"/>
      <c r="L25" s="546"/>
      <c r="M25" s="4083"/>
      <c r="N25" s="4083"/>
      <c r="O25" s="549" t="s">
        <v>905</v>
      </c>
      <c r="P25" s="520"/>
      <c r="Q25" s="520"/>
    </row>
    <row r="26" spans="1:17" ht="18" customHeight="1">
      <c r="A26" s="520"/>
      <c r="B26" s="550" t="s">
        <v>2385</v>
      </c>
      <c r="C26" s="538"/>
      <c r="D26" s="551"/>
      <c r="E26" s="552"/>
      <c r="F26" s="553"/>
      <c r="G26" s="520"/>
      <c r="H26" s="552"/>
      <c r="I26" s="525"/>
      <c r="J26" s="554"/>
      <c r="K26" s="554"/>
      <c r="L26" s="520"/>
      <c r="M26" s="520"/>
      <c r="N26" s="552"/>
      <c r="O26" s="552"/>
      <c r="P26" s="520"/>
      <c r="Q26" s="520"/>
    </row>
    <row r="27" spans="1:17" ht="15" customHeight="1">
      <c r="A27" s="520"/>
      <c r="B27" s="555" t="s">
        <v>2386</v>
      </c>
      <c r="C27" s="538"/>
      <c r="D27" s="551"/>
      <c r="E27" s="552"/>
      <c r="F27" s="553"/>
      <c r="G27" s="520"/>
      <c r="H27" s="552"/>
      <c r="I27" s="525"/>
      <c r="J27" s="554"/>
      <c r="K27" s="554"/>
      <c r="L27" s="520"/>
      <c r="M27" s="520"/>
      <c r="N27" s="552"/>
      <c r="O27" s="552"/>
      <c r="P27" s="520"/>
      <c r="Q27" s="520"/>
    </row>
    <row r="28" spans="1:17" ht="15" customHeight="1">
      <c r="A28" s="520"/>
      <c r="B28" s="538"/>
      <c r="C28" s="538"/>
      <c r="D28" s="551"/>
      <c r="E28" s="552"/>
      <c r="F28" s="553"/>
      <c r="G28" s="520"/>
      <c r="H28" s="552"/>
      <c r="I28" s="525"/>
      <c r="J28" s="554"/>
      <c r="K28" s="554"/>
      <c r="L28" s="520"/>
      <c r="M28" s="520"/>
      <c r="N28" s="552"/>
      <c r="O28" s="552"/>
      <c r="P28" s="520"/>
      <c r="Q28" s="520"/>
    </row>
    <row r="29" spans="1:17" ht="15" customHeight="1">
      <c r="A29" s="556"/>
      <c r="B29" s="556"/>
      <c r="C29" s="556"/>
      <c r="D29" s="556"/>
      <c r="E29" s="556"/>
      <c r="F29" s="556"/>
      <c r="G29" s="556"/>
      <c r="H29" s="556"/>
      <c r="I29" s="556"/>
      <c r="J29" s="556"/>
      <c r="K29" s="556"/>
      <c r="L29" s="556"/>
      <c r="M29" s="556"/>
      <c r="N29" s="556"/>
      <c r="O29" s="556"/>
      <c r="P29" s="556"/>
      <c r="Q29" s="556"/>
    </row>
    <row r="30" spans="1:17" ht="18" customHeight="1">
      <c r="A30" s="4088" t="s">
        <v>2387</v>
      </c>
      <c r="B30" s="4089"/>
      <c r="C30" s="4090"/>
      <c r="D30" s="557" t="s">
        <v>2388</v>
      </c>
      <c r="E30" s="543"/>
      <c r="F30" s="558"/>
      <c r="G30" s="558"/>
      <c r="H30" s="558"/>
      <c r="I30" s="558"/>
      <c r="J30" s="558"/>
      <c r="K30" s="558"/>
      <c r="L30" s="558"/>
      <c r="M30" s="558"/>
      <c r="N30" s="558"/>
      <c r="O30" s="558"/>
      <c r="P30" s="558"/>
      <c r="Q30" s="559"/>
    </row>
    <row r="31" spans="1:17" ht="24.95" customHeight="1">
      <c r="A31" s="4091" t="s">
        <v>2389</v>
      </c>
      <c r="B31" s="4092"/>
      <c r="C31" s="4093"/>
      <c r="D31" s="4094" t="s">
        <v>2390</v>
      </c>
      <c r="E31" s="4095"/>
      <c r="F31" s="4096"/>
      <c r="G31" s="4096"/>
      <c r="H31" s="4096"/>
      <c r="I31" s="4096"/>
      <c r="J31" s="4097" t="s">
        <v>2391</v>
      </c>
      <c r="K31" s="4097"/>
      <c r="L31" s="4097"/>
      <c r="M31" s="4096"/>
      <c r="N31" s="4096"/>
      <c r="O31" s="4096"/>
      <c r="P31" s="4096"/>
      <c r="Q31" s="4098"/>
    </row>
    <row r="32" spans="1:17" ht="12.75" customHeight="1">
      <c r="A32" s="520"/>
      <c r="B32" s="520"/>
      <c r="C32" s="520"/>
      <c r="D32" s="520"/>
      <c r="E32" s="520"/>
      <c r="F32" s="520"/>
      <c r="G32" s="520"/>
      <c r="H32" s="520"/>
      <c r="I32" s="520"/>
      <c r="J32" s="520"/>
      <c r="K32" s="520"/>
      <c r="L32" s="560"/>
      <c r="M32" s="560"/>
      <c r="N32" s="560"/>
      <c r="O32" s="560"/>
      <c r="P32" s="560"/>
      <c r="Q32" s="520"/>
    </row>
    <row r="33" spans="1:17" ht="15.95" customHeight="1">
      <c r="A33" s="560" t="s">
        <v>2392</v>
      </c>
      <c r="B33" s="561"/>
      <c r="C33" s="561"/>
      <c r="D33" s="560"/>
      <c r="E33" s="561"/>
      <c r="F33" s="560"/>
      <c r="G33" s="560"/>
      <c r="H33" s="560"/>
      <c r="I33" s="560"/>
      <c r="J33" s="520"/>
      <c r="K33" s="520"/>
      <c r="L33" s="4084" t="s">
        <v>1791</v>
      </c>
      <c r="M33" s="4085"/>
      <c r="N33" s="4085"/>
      <c r="O33" s="4085"/>
      <c r="P33" s="4085"/>
      <c r="Q33" s="4086"/>
    </row>
    <row r="34" spans="1:17" ht="15.95" customHeight="1">
      <c r="A34" s="560" t="s">
        <v>2393</v>
      </c>
      <c r="B34" s="561"/>
      <c r="C34" s="561"/>
      <c r="D34" s="560"/>
      <c r="E34" s="561"/>
      <c r="F34" s="560"/>
      <c r="G34" s="560"/>
      <c r="H34" s="560"/>
      <c r="I34" s="560"/>
      <c r="J34" s="520"/>
      <c r="K34" s="520"/>
      <c r="L34" s="562" t="s">
        <v>1792</v>
      </c>
      <c r="M34" s="563" t="s">
        <v>1793</v>
      </c>
      <c r="N34" s="4085" t="s">
        <v>1794</v>
      </c>
      <c r="O34" s="4085"/>
      <c r="P34" s="4085">
        <v>3</v>
      </c>
      <c r="Q34" s="4086"/>
    </row>
    <row r="35" spans="1:17" ht="15.95" customHeight="1">
      <c r="A35" s="560" t="s">
        <v>2394</v>
      </c>
      <c r="B35" s="561"/>
      <c r="C35" s="561"/>
      <c r="D35" s="560"/>
      <c r="E35" s="561"/>
      <c r="F35" s="560"/>
      <c r="G35" s="560"/>
      <c r="H35" s="560"/>
      <c r="I35" s="560"/>
      <c r="J35" s="520"/>
      <c r="K35" s="520"/>
      <c r="L35" s="560"/>
      <c r="M35" s="4087" t="s">
        <v>2395</v>
      </c>
      <c r="N35" s="4087"/>
      <c r="O35" s="4087"/>
      <c r="P35" s="4087"/>
      <c r="Q35" s="520"/>
    </row>
    <row r="36" spans="1:17" ht="15.95" customHeight="1">
      <c r="A36" s="560" t="s">
        <v>1795</v>
      </c>
      <c r="B36" s="561"/>
      <c r="C36" s="561"/>
      <c r="D36" s="560"/>
      <c r="E36" s="561"/>
      <c r="F36" s="560"/>
      <c r="G36" s="560"/>
      <c r="H36" s="560"/>
      <c r="I36" s="560"/>
      <c r="J36" s="520"/>
      <c r="K36" s="520"/>
      <c r="L36" s="520"/>
      <c r="M36" s="520"/>
      <c r="N36" s="520"/>
      <c r="O36" s="520"/>
      <c r="P36" s="520"/>
      <c r="Q36" s="520"/>
    </row>
    <row r="37" spans="1:17" ht="20.100000000000001" customHeight="1">
      <c r="A37" s="520"/>
      <c r="B37" s="520"/>
      <c r="C37" s="520"/>
      <c r="D37" s="520"/>
      <c r="E37" s="520"/>
      <c r="F37" s="520"/>
      <c r="G37" s="520"/>
      <c r="H37" s="520"/>
      <c r="I37" s="520"/>
      <c r="J37" s="520"/>
      <c r="K37" s="520"/>
      <c r="L37" s="520"/>
      <c r="M37" s="520"/>
      <c r="N37" s="520"/>
      <c r="O37" s="520"/>
      <c r="P37" s="520"/>
      <c r="Q37" s="520"/>
    </row>
    <row r="38" spans="1:17" ht="20.100000000000001" customHeight="1"/>
    <row r="39" spans="1:17" ht="20.100000000000001" hidden="1" customHeight="1"/>
    <row r="40" spans="1:17" ht="20.100000000000001" hidden="1" customHeight="1"/>
    <row r="41" spans="1:17" ht="20.100000000000001" hidden="1" customHeight="1">
      <c r="E41" s="564"/>
      <c r="G41" s="564"/>
      <c r="H41" s="564"/>
      <c r="I41" s="564"/>
      <c r="J41" s="564"/>
    </row>
    <row r="42" spans="1:17" ht="20.100000000000001" hidden="1" customHeight="1"/>
  </sheetData>
  <sheetProtection algorithmName="SHA-512" hashValue="22sjNB9QANEizHKwZGNvqyAEwlT+WjYsnnNk9c4OPqmRmxpOHcjbHiKfxxHtvdmmtfhsdiboIeMaGCY2En1s3Q==" saltValue="sqq4osqak7podHoUyDiPTQ==" spinCount="100000" sheet="1" objects="1" scenarios="1" selectLockedCells="1" selectUnlockedCells="1"/>
  <mergeCells count="31">
    <mergeCell ref="L33:Q33"/>
    <mergeCell ref="N34:O34"/>
    <mergeCell ref="P34:Q34"/>
    <mergeCell ref="M35:P35"/>
    <mergeCell ref="A30:C30"/>
    <mergeCell ref="A31:C31"/>
    <mergeCell ref="D31:E31"/>
    <mergeCell ref="F31:I31"/>
    <mergeCell ref="J31:L31"/>
    <mergeCell ref="M31:Q31"/>
    <mergeCell ref="B23:D23"/>
    <mergeCell ref="E23:M23"/>
    <mergeCell ref="B24:D24"/>
    <mergeCell ref="E24:O24"/>
    <mergeCell ref="B25:D25"/>
    <mergeCell ref="M25:N25"/>
    <mergeCell ref="B21:D22"/>
    <mergeCell ref="F21:G21"/>
    <mergeCell ref="E22:O22"/>
    <mergeCell ref="A2:P2"/>
    <mergeCell ref="B10:H10"/>
    <mergeCell ref="B13:D14"/>
    <mergeCell ref="F13:G13"/>
    <mergeCell ref="E14:O14"/>
    <mergeCell ref="B15:D15"/>
    <mergeCell ref="E15:M15"/>
    <mergeCell ref="B16:D16"/>
    <mergeCell ref="E16:G16"/>
    <mergeCell ref="H16:K16"/>
    <mergeCell ref="L16:O16"/>
    <mergeCell ref="B20:D20"/>
  </mergeCells>
  <phoneticPr fontId="15"/>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Check Box 1">
              <controlPr defaultSize="0" autoFill="0" autoLine="0" autoPict="0">
                <anchor moveWithCells="1">
                  <from>
                    <xdr:col>4</xdr:col>
                    <xdr:colOff>114300</xdr:colOff>
                    <xdr:row>24</xdr:row>
                    <xdr:rowOff>85725</xdr:rowOff>
                  </from>
                  <to>
                    <xdr:col>4</xdr:col>
                    <xdr:colOff>295275</xdr:colOff>
                    <xdr:row>24</xdr:row>
                    <xdr:rowOff>304800</xdr:rowOff>
                  </to>
                </anchor>
              </controlPr>
            </control>
          </mc:Choice>
        </mc:AlternateContent>
        <mc:AlternateContent xmlns:mc="http://schemas.openxmlformats.org/markup-compatibility/2006">
          <mc:Choice Requires="x14">
            <control shapeId="222210" r:id="rId5" name="Check Box 2">
              <controlPr defaultSize="0" autoFill="0" autoLine="0" autoPict="0">
                <anchor moveWithCells="1">
                  <from>
                    <xdr:col>5</xdr:col>
                    <xdr:colOff>247650</xdr:colOff>
                    <xdr:row>24</xdr:row>
                    <xdr:rowOff>104775</xdr:rowOff>
                  </from>
                  <to>
                    <xdr:col>5</xdr:col>
                    <xdr:colOff>466725</xdr:colOff>
                    <xdr:row>24</xdr:row>
                    <xdr:rowOff>295275</xdr:rowOff>
                  </to>
                </anchor>
              </controlPr>
            </control>
          </mc:Choice>
        </mc:AlternateContent>
        <mc:AlternateContent xmlns:mc="http://schemas.openxmlformats.org/markup-compatibility/2006">
          <mc:Choice Requires="x14">
            <control shapeId="222211" r:id="rId6" name="Check Box 3">
              <controlPr defaultSize="0" autoFill="0" autoLine="0" autoPict="0">
                <anchor moveWithCells="1">
                  <from>
                    <xdr:col>8</xdr:col>
                    <xdr:colOff>133350</xdr:colOff>
                    <xdr:row>24</xdr:row>
                    <xdr:rowOff>104775</xdr:rowOff>
                  </from>
                  <to>
                    <xdr:col>9</xdr:col>
                    <xdr:colOff>76200</xdr:colOff>
                    <xdr:row>24</xdr:row>
                    <xdr:rowOff>295275</xdr:rowOff>
                  </to>
                </anchor>
              </controlPr>
            </control>
          </mc:Choice>
        </mc:AlternateContent>
        <mc:AlternateContent xmlns:mc="http://schemas.openxmlformats.org/markup-compatibility/2006">
          <mc:Choice Requires="x14">
            <control shapeId="222212" r:id="rId7" name="Check Box 4">
              <controlPr defaultSize="0" autoFill="0" autoLine="0" autoPict="0">
                <anchor moveWithCells="1">
                  <from>
                    <xdr:col>5</xdr:col>
                    <xdr:colOff>247650</xdr:colOff>
                    <xdr:row>19</xdr:row>
                    <xdr:rowOff>104775</xdr:rowOff>
                  </from>
                  <to>
                    <xdr:col>5</xdr:col>
                    <xdr:colOff>466725</xdr:colOff>
                    <xdr:row>19</xdr:row>
                    <xdr:rowOff>295275</xdr:rowOff>
                  </to>
                </anchor>
              </controlPr>
            </control>
          </mc:Choice>
        </mc:AlternateContent>
        <mc:AlternateContent xmlns:mc="http://schemas.openxmlformats.org/markup-compatibility/2006">
          <mc:Choice Requires="x14">
            <control shapeId="222213" r:id="rId8" name="Check Box 5">
              <controlPr defaultSize="0" autoFill="0" autoLine="0" autoPict="0">
                <anchor moveWithCells="1">
                  <from>
                    <xdr:col>4</xdr:col>
                    <xdr:colOff>104775</xdr:colOff>
                    <xdr:row>19</xdr:row>
                    <xdr:rowOff>76200</xdr:rowOff>
                  </from>
                  <to>
                    <xdr:col>4</xdr:col>
                    <xdr:colOff>333375</xdr:colOff>
                    <xdr:row>19</xdr:row>
                    <xdr:rowOff>314325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8" tint="0.59999389629810485"/>
  </sheetPr>
  <dimension ref="A1:AX61"/>
  <sheetViews>
    <sheetView workbookViewId="0">
      <selection sqref="A1:C60"/>
    </sheetView>
  </sheetViews>
  <sheetFormatPr defaultColWidth="9" defaultRowHeight="15" customHeight="1"/>
  <cols>
    <col min="1" max="1" width="2.75" style="134" customWidth="1"/>
    <col min="2" max="40" width="2.5" style="134" customWidth="1"/>
    <col min="41" max="41" width="2.75" style="134" customWidth="1"/>
    <col min="42" max="50" width="2.5" style="134" customWidth="1"/>
    <col min="51" max="16384" width="9" style="134"/>
  </cols>
  <sheetData>
    <row r="1" spans="1:50" ht="15" customHeight="1">
      <c r="A1" s="2821"/>
      <c r="B1" s="2821"/>
      <c r="C1" s="2821"/>
      <c r="K1" s="2821"/>
      <c r="L1" s="2821"/>
      <c r="M1" s="2821"/>
      <c r="N1" s="2821"/>
      <c r="O1" s="2821"/>
      <c r="P1" s="2821"/>
      <c r="Q1" s="2821"/>
      <c r="R1" s="2821"/>
      <c r="S1" s="2821"/>
      <c r="T1" s="2821"/>
      <c r="V1" s="2821"/>
      <c r="W1" s="2821"/>
      <c r="X1" s="2821"/>
      <c r="Y1" s="2821"/>
      <c r="Z1" s="2821"/>
      <c r="AA1" s="2821"/>
      <c r="AB1" s="2821"/>
      <c r="AC1" s="2821"/>
      <c r="AD1" s="2821"/>
      <c r="AE1" s="2821"/>
      <c r="AM1" s="2821"/>
      <c r="AN1" s="2821"/>
      <c r="AO1" s="2821"/>
      <c r="AP1" s="157"/>
      <c r="AQ1" s="157"/>
      <c r="AR1" s="157"/>
      <c r="AS1" s="157"/>
      <c r="AT1" s="157"/>
      <c r="AU1" s="157"/>
      <c r="AV1" s="157"/>
      <c r="AW1" s="157"/>
      <c r="AX1" s="157"/>
    </row>
    <row r="2" spans="1:50" ht="15" customHeight="1">
      <c r="A2" s="2821"/>
      <c r="B2" s="2821"/>
      <c r="C2" s="2821"/>
      <c r="AM2" s="2821"/>
      <c r="AN2" s="2821"/>
      <c r="AO2" s="2821"/>
      <c r="AP2" s="157"/>
      <c r="AQ2" s="157"/>
      <c r="AR2" s="157"/>
      <c r="AS2" s="157"/>
      <c r="AT2" s="157"/>
      <c r="AU2" s="157"/>
      <c r="AV2" s="157"/>
      <c r="AW2" s="157"/>
      <c r="AX2" s="157"/>
    </row>
    <row r="3" spans="1:50" ht="15" customHeight="1">
      <c r="A3" s="2821"/>
      <c r="B3" s="2821"/>
      <c r="C3" s="2821"/>
      <c r="AM3" s="2821"/>
      <c r="AN3" s="2821"/>
      <c r="AO3" s="2821"/>
      <c r="AP3" s="157"/>
      <c r="AQ3" s="157"/>
      <c r="AR3" s="157"/>
      <c r="AS3" s="157"/>
      <c r="AT3" s="157"/>
      <c r="AU3" s="157"/>
      <c r="AV3" s="157"/>
      <c r="AW3" s="157"/>
      <c r="AX3" s="157"/>
    </row>
    <row r="4" spans="1:50" ht="15" customHeight="1">
      <c r="A4" s="2821"/>
      <c r="B4" s="2821"/>
      <c r="C4" s="2821"/>
      <c r="AM4" s="2821"/>
      <c r="AN4" s="2821"/>
      <c r="AO4" s="2821"/>
      <c r="AP4" s="157"/>
      <c r="AQ4" s="157"/>
      <c r="AR4" s="157"/>
      <c r="AS4" s="157"/>
      <c r="AT4" s="157"/>
      <c r="AU4" s="157"/>
      <c r="AV4" s="157"/>
      <c r="AW4" s="157"/>
      <c r="AX4" s="157"/>
    </row>
    <row r="5" spans="1:50" ht="15" customHeight="1">
      <c r="A5" s="2821"/>
      <c r="B5" s="2821"/>
      <c r="C5" s="2821"/>
      <c r="AM5" s="2821"/>
      <c r="AN5" s="2821"/>
      <c r="AO5" s="2821"/>
      <c r="AP5" s="157"/>
      <c r="AQ5" s="157"/>
      <c r="AR5" s="157"/>
      <c r="AS5" s="157"/>
      <c r="AT5" s="157"/>
      <c r="AU5" s="157"/>
      <c r="AV5" s="157"/>
      <c r="AW5" s="157"/>
      <c r="AX5" s="157"/>
    </row>
    <row r="6" spans="1:50" ht="15" customHeight="1">
      <c r="A6" s="2821"/>
      <c r="B6" s="2821"/>
      <c r="C6" s="2821"/>
      <c r="AM6" s="2821"/>
      <c r="AN6" s="2821"/>
      <c r="AO6" s="2821"/>
      <c r="AP6" s="157"/>
      <c r="AQ6" s="157"/>
      <c r="AR6" s="157"/>
      <c r="AS6" s="157"/>
      <c r="AT6" s="157"/>
      <c r="AU6" s="157"/>
      <c r="AV6" s="157"/>
      <c r="AW6" s="157"/>
      <c r="AX6" s="157"/>
    </row>
    <row r="7" spans="1:50" ht="15" customHeight="1">
      <c r="A7" s="2821"/>
      <c r="B7" s="2821"/>
      <c r="C7" s="2821"/>
      <c r="AM7" s="2821"/>
      <c r="AN7" s="2821"/>
      <c r="AO7" s="2821"/>
      <c r="AP7" s="157"/>
      <c r="AQ7" s="157"/>
      <c r="AR7" s="157"/>
      <c r="AS7" s="157"/>
      <c r="AT7" s="157"/>
      <c r="AU7" s="157"/>
      <c r="AV7" s="157"/>
      <c r="AW7" s="157"/>
      <c r="AX7" s="157"/>
    </row>
    <row r="8" spans="1:50" ht="15" customHeight="1">
      <c r="A8" s="2821"/>
      <c r="B8" s="2821"/>
      <c r="C8" s="2821"/>
      <c r="AM8" s="2821"/>
      <c r="AN8" s="2821"/>
      <c r="AO8" s="2821"/>
      <c r="AP8" s="157"/>
      <c r="AQ8" s="157"/>
      <c r="AR8" s="157"/>
      <c r="AS8" s="157"/>
      <c r="AT8" s="157"/>
      <c r="AU8" s="157"/>
      <c r="AV8" s="157"/>
      <c r="AW8" s="157"/>
      <c r="AX8" s="157"/>
    </row>
    <row r="9" spans="1:50" ht="15" customHeight="1">
      <c r="A9" s="2821"/>
      <c r="B9" s="2821"/>
      <c r="C9" s="2821"/>
      <c r="AM9" s="2821"/>
      <c r="AN9" s="2821"/>
      <c r="AO9" s="2821"/>
      <c r="AP9" s="157"/>
      <c r="AQ9" s="157"/>
      <c r="AR9" s="157"/>
      <c r="AS9" s="157"/>
      <c r="AT9" s="157"/>
      <c r="AU9" s="157"/>
      <c r="AV9" s="157"/>
      <c r="AW9" s="157"/>
      <c r="AX9" s="157"/>
    </row>
    <row r="10" spans="1:50" ht="15" customHeight="1">
      <c r="A10" s="2821"/>
      <c r="B10" s="2821"/>
      <c r="C10" s="2821"/>
      <c r="AM10" s="2821"/>
      <c r="AN10" s="2821"/>
      <c r="AO10" s="2821"/>
      <c r="AP10" s="157"/>
      <c r="AQ10" s="157"/>
      <c r="AR10" s="157"/>
      <c r="AS10" s="157"/>
      <c r="AT10" s="157"/>
      <c r="AU10" s="157"/>
      <c r="AV10" s="157"/>
      <c r="AW10" s="157"/>
      <c r="AX10" s="157"/>
    </row>
    <row r="11" spans="1:50" ht="15" customHeight="1">
      <c r="A11" s="2821"/>
      <c r="B11" s="2821"/>
      <c r="C11" s="2821"/>
      <c r="AM11" s="2821"/>
      <c r="AN11" s="2821"/>
      <c r="AO11" s="2821"/>
      <c r="AP11" s="157"/>
      <c r="AQ11" s="157"/>
      <c r="AR11" s="157"/>
      <c r="AS11" s="157"/>
      <c r="AT11" s="157"/>
      <c r="AU11" s="157"/>
      <c r="AV11" s="157"/>
      <c r="AW11" s="157"/>
      <c r="AX11" s="157"/>
    </row>
    <row r="12" spans="1:50" ht="15" customHeight="1">
      <c r="A12" s="2821"/>
      <c r="B12" s="2821"/>
      <c r="C12" s="2821"/>
      <c r="AM12" s="2821"/>
      <c r="AN12" s="2821"/>
      <c r="AO12" s="2821"/>
      <c r="AP12" s="157"/>
      <c r="AQ12" s="157"/>
      <c r="AR12" s="157"/>
      <c r="AS12" s="157"/>
      <c r="AT12" s="157"/>
      <c r="AU12" s="157"/>
      <c r="AV12" s="157"/>
      <c r="AW12" s="157"/>
      <c r="AX12" s="157"/>
    </row>
    <row r="13" spans="1:50" ht="15" customHeight="1">
      <c r="A13" s="2821"/>
      <c r="B13" s="2821"/>
      <c r="C13" s="2821"/>
      <c r="AM13" s="2821"/>
      <c r="AN13" s="2821"/>
      <c r="AO13" s="2821"/>
      <c r="AP13" s="157"/>
      <c r="AQ13" s="157"/>
      <c r="AR13" s="157"/>
      <c r="AS13" s="157"/>
      <c r="AT13" s="157"/>
      <c r="AU13" s="157"/>
      <c r="AV13" s="157"/>
      <c r="AW13" s="157"/>
      <c r="AX13" s="157"/>
    </row>
    <row r="14" spans="1:50" ht="15" customHeight="1">
      <c r="A14" s="2821"/>
      <c r="B14" s="2821"/>
      <c r="C14" s="2821"/>
      <c r="AM14" s="2821"/>
      <c r="AN14" s="2821"/>
      <c r="AO14" s="2821"/>
      <c r="AP14" s="157"/>
      <c r="AQ14" s="157"/>
      <c r="AR14" s="157"/>
      <c r="AS14" s="157"/>
      <c r="AT14" s="157"/>
      <c r="AU14" s="157"/>
      <c r="AV14" s="157"/>
      <c r="AW14" s="157"/>
      <c r="AX14" s="157"/>
    </row>
    <row r="15" spans="1:50" ht="15" customHeight="1">
      <c r="A15" s="2821"/>
      <c r="B15" s="2821"/>
      <c r="C15" s="2821"/>
      <c r="AM15" s="2821"/>
      <c r="AN15" s="2821"/>
      <c r="AO15" s="2821"/>
      <c r="AP15" s="157"/>
      <c r="AQ15" s="157"/>
      <c r="AR15" s="157"/>
      <c r="AS15" s="157"/>
      <c r="AT15" s="157"/>
      <c r="AU15" s="157"/>
      <c r="AV15" s="157"/>
      <c r="AW15" s="157"/>
      <c r="AX15" s="157"/>
    </row>
    <row r="16" spans="1:50" ht="15" customHeight="1">
      <c r="A16" s="2821"/>
      <c r="B16" s="2821"/>
      <c r="C16" s="2821"/>
      <c r="AM16" s="2821"/>
      <c r="AN16" s="2821"/>
      <c r="AO16" s="2821"/>
      <c r="AP16" s="157"/>
      <c r="AQ16" s="157"/>
      <c r="AR16" s="157"/>
      <c r="AS16" s="157"/>
      <c r="AT16" s="157"/>
      <c r="AU16" s="157"/>
      <c r="AV16" s="157"/>
      <c r="AW16" s="157"/>
      <c r="AX16" s="157"/>
    </row>
    <row r="17" spans="1:50" ht="15" customHeight="1">
      <c r="A17" s="2821"/>
      <c r="B17" s="2821"/>
      <c r="C17" s="2821"/>
      <c r="AM17" s="2821"/>
      <c r="AN17" s="2821"/>
      <c r="AO17" s="2821"/>
      <c r="AP17" s="157"/>
      <c r="AQ17" s="157"/>
      <c r="AR17" s="157"/>
      <c r="AS17" s="157"/>
      <c r="AT17" s="157"/>
      <c r="AU17" s="157"/>
      <c r="AV17" s="157"/>
      <c r="AW17" s="157"/>
      <c r="AX17" s="157"/>
    </row>
    <row r="18" spans="1:50" ht="15" customHeight="1">
      <c r="A18" s="2821"/>
      <c r="B18" s="2821"/>
      <c r="C18" s="2821"/>
      <c r="AM18" s="2821"/>
      <c r="AN18" s="2821"/>
      <c r="AO18" s="2821"/>
      <c r="AP18" s="157"/>
      <c r="AQ18" s="157"/>
      <c r="AR18" s="157"/>
      <c r="AS18" s="157"/>
      <c r="AT18" s="157"/>
      <c r="AU18" s="157"/>
      <c r="AV18" s="157"/>
      <c r="AW18" s="157"/>
      <c r="AX18" s="157"/>
    </row>
    <row r="19" spans="1:50" ht="15" customHeight="1">
      <c r="A19" s="2821"/>
      <c r="B19" s="2821"/>
      <c r="C19" s="2821"/>
      <c r="AM19" s="2821"/>
      <c r="AN19" s="2821"/>
      <c r="AO19" s="2821"/>
      <c r="AP19" s="157"/>
      <c r="AQ19" s="157"/>
      <c r="AR19" s="157"/>
      <c r="AS19" s="157"/>
      <c r="AT19" s="157"/>
      <c r="AU19" s="157"/>
      <c r="AV19" s="157"/>
      <c r="AW19" s="157"/>
      <c r="AX19" s="157"/>
    </row>
    <row r="20" spans="1:50" ht="15" customHeight="1">
      <c r="A20" s="2821"/>
      <c r="B20" s="2821"/>
      <c r="C20" s="2821"/>
      <c r="AM20" s="2821"/>
      <c r="AN20" s="2821"/>
      <c r="AO20" s="2821"/>
      <c r="AP20" s="157"/>
      <c r="AQ20" s="157"/>
      <c r="AR20" s="157"/>
      <c r="AS20" s="157"/>
      <c r="AT20" s="157"/>
      <c r="AU20" s="157"/>
      <c r="AV20" s="157"/>
      <c r="AW20" s="157"/>
      <c r="AX20" s="157"/>
    </row>
    <row r="21" spans="1:50" ht="15" customHeight="1">
      <c r="A21" s="2821"/>
      <c r="B21" s="2821"/>
      <c r="C21" s="2821"/>
      <c r="AM21" s="2821"/>
      <c r="AN21" s="2821"/>
      <c r="AO21" s="2821"/>
      <c r="AP21" s="157"/>
      <c r="AQ21" s="157"/>
      <c r="AR21" s="157"/>
      <c r="AS21" s="157"/>
      <c r="AT21" s="157"/>
      <c r="AU21" s="157"/>
      <c r="AV21" s="157"/>
      <c r="AW21" s="157"/>
      <c r="AX21" s="157"/>
    </row>
    <row r="22" spans="1:50" ht="15" customHeight="1">
      <c r="A22" s="2821"/>
      <c r="B22" s="2821"/>
      <c r="C22" s="2821"/>
      <c r="AM22" s="2821"/>
      <c r="AN22" s="2821"/>
      <c r="AO22" s="2821"/>
      <c r="AP22" s="157"/>
      <c r="AQ22" s="157"/>
      <c r="AR22" s="157"/>
      <c r="AS22" s="157"/>
      <c r="AT22" s="157"/>
      <c r="AU22" s="157"/>
      <c r="AV22" s="157"/>
      <c r="AW22" s="157"/>
      <c r="AX22" s="157"/>
    </row>
    <row r="23" spans="1:50" ht="15" customHeight="1">
      <c r="A23" s="2821"/>
      <c r="B23" s="2821"/>
      <c r="C23" s="2821"/>
      <c r="AM23" s="2821"/>
      <c r="AN23" s="2821"/>
      <c r="AO23" s="2821"/>
      <c r="AP23" s="157"/>
      <c r="AQ23" s="157"/>
      <c r="AR23" s="157"/>
      <c r="AS23" s="157"/>
      <c r="AT23" s="157"/>
      <c r="AU23" s="157"/>
      <c r="AV23" s="157"/>
      <c r="AW23" s="157"/>
      <c r="AX23" s="157"/>
    </row>
    <row r="24" spans="1:50" ht="15" customHeight="1">
      <c r="A24" s="2821"/>
      <c r="B24" s="2821"/>
      <c r="C24" s="2821"/>
      <c r="AM24" s="2821"/>
      <c r="AN24" s="2821"/>
      <c r="AO24" s="2821"/>
      <c r="AP24" s="157"/>
      <c r="AQ24" s="157"/>
      <c r="AR24" s="157"/>
      <c r="AS24" s="157"/>
      <c r="AT24" s="157"/>
      <c r="AU24" s="157"/>
      <c r="AV24" s="157"/>
      <c r="AW24" s="157"/>
      <c r="AX24" s="157"/>
    </row>
    <row r="25" spans="1:50" ht="15" customHeight="1">
      <c r="A25" s="2821"/>
      <c r="B25" s="2821"/>
      <c r="C25" s="2821"/>
      <c r="AM25" s="2821"/>
      <c r="AN25" s="2821"/>
      <c r="AO25" s="2821"/>
      <c r="AP25" s="157"/>
      <c r="AQ25" s="157"/>
      <c r="AR25" s="157"/>
      <c r="AS25" s="157"/>
      <c r="AT25" s="157"/>
      <c r="AU25" s="157"/>
      <c r="AV25" s="157"/>
      <c r="AW25" s="157"/>
      <c r="AX25" s="157"/>
    </row>
    <row r="26" spans="1:50" ht="15" customHeight="1">
      <c r="A26" s="2821"/>
      <c r="B26" s="2821"/>
      <c r="C26" s="2821"/>
      <c r="AM26" s="2821"/>
      <c r="AN26" s="2821"/>
      <c r="AO26" s="2821"/>
      <c r="AP26" s="157"/>
      <c r="AQ26" s="157"/>
      <c r="AR26" s="157"/>
      <c r="AS26" s="157"/>
      <c r="AT26" s="157"/>
      <c r="AU26" s="157"/>
      <c r="AV26" s="157"/>
      <c r="AW26" s="157"/>
      <c r="AX26" s="157"/>
    </row>
    <row r="27" spans="1:50" ht="15" customHeight="1">
      <c r="A27" s="2821"/>
      <c r="B27" s="2821"/>
      <c r="C27" s="2821"/>
      <c r="AM27" s="2821"/>
      <c r="AN27" s="2821"/>
      <c r="AO27" s="2821"/>
      <c r="AP27" s="157"/>
      <c r="AQ27" s="157"/>
      <c r="AR27" s="157"/>
      <c r="AS27" s="157"/>
      <c r="AT27" s="157"/>
      <c r="AU27" s="157"/>
      <c r="AV27" s="157"/>
      <c r="AW27" s="157"/>
      <c r="AX27" s="157"/>
    </row>
    <row r="28" spans="1:50" ht="15" customHeight="1">
      <c r="A28" s="2821"/>
      <c r="B28" s="2821"/>
      <c r="C28" s="2821"/>
      <c r="AM28" s="2821"/>
      <c r="AN28" s="2821"/>
      <c r="AO28" s="2821"/>
      <c r="AP28" s="157"/>
      <c r="AQ28" s="157"/>
      <c r="AR28" s="157"/>
      <c r="AS28" s="157"/>
      <c r="AT28" s="157"/>
      <c r="AU28" s="157"/>
      <c r="AV28" s="157"/>
      <c r="AW28" s="157"/>
      <c r="AX28" s="157"/>
    </row>
    <row r="29" spans="1:50" ht="15" customHeight="1">
      <c r="A29" s="2821"/>
      <c r="B29" s="2821"/>
      <c r="C29" s="2821"/>
      <c r="AM29" s="2821"/>
      <c r="AN29" s="2821"/>
      <c r="AO29" s="2821"/>
      <c r="AP29" s="157"/>
      <c r="AQ29" s="157"/>
      <c r="AR29" s="157"/>
      <c r="AS29" s="157"/>
      <c r="AT29" s="157"/>
      <c r="AU29" s="157"/>
      <c r="AV29" s="157"/>
      <c r="AW29" s="157"/>
      <c r="AX29" s="157"/>
    </row>
    <row r="30" spans="1:50" ht="15" customHeight="1">
      <c r="A30" s="2821"/>
      <c r="B30" s="2821"/>
      <c r="C30" s="2821"/>
      <c r="AM30" s="2821"/>
      <c r="AN30" s="2821"/>
      <c r="AO30" s="2821"/>
      <c r="AP30" s="157"/>
      <c r="AQ30" s="157"/>
      <c r="AR30" s="157"/>
      <c r="AS30" s="157"/>
      <c r="AT30" s="157"/>
      <c r="AU30" s="157"/>
      <c r="AV30" s="157"/>
      <c r="AW30" s="157"/>
      <c r="AX30" s="157"/>
    </row>
    <row r="31" spans="1:50" ht="15" customHeight="1">
      <c r="A31" s="2821"/>
      <c r="B31" s="2821"/>
      <c r="C31" s="2821"/>
      <c r="AM31" s="2821"/>
      <c r="AN31" s="2821"/>
      <c r="AO31" s="2821"/>
      <c r="AP31" s="157"/>
      <c r="AQ31" s="157"/>
      <c r="AR31" s="157"/>
      <c r="AS31" s="157"/>
      <c r="AT31" s="157"/>
      <c r="AU31" s="157"/>
      <c r="AV31" s="157"/>
      <c r="AW31" s="157"/>
      <c r="AX31" s="157"/>
    </row>
    <row r="32" spans="1:50" ht="15" customHeight="1">
      <c r="A32" s="2821"/>
      <c r="B32" s="2821"/>
      <c r="C32" s="2821"/>
      <c r="AM32" s="2821"/>
      <c r="AN32" s="2821"/>
      <c r="AO32" s="2821"/>
      <c r="AP32" s="157"/>
      <c r="AQ32" s="157"/>
      <c r="AR32" s="157"/>
      <c r="AS32" s="157"/>
      <c r="AT32" s="157"/>
      <c r="AU32" s="157"/>
      <c r="AV32" s="157"/>
      <c r="AW32" s="157"/>
      <c r="AX32" s="157"/>
    </row>
    <row r="33" spans="1:50" ht="15" customHeight="1">
      <c r="A33" s="2821"/>
      <c r="B33" s="2821"/>
      <c r="C33" s="2821"/>
      <c r="AM33" s="2821"/>
      <c r="AN33" s="2821"/>
      <c r="AO33" s="2821"/>
      <c r="AP33" s="157"/>
      <c r="AQ33" s="157"/>
      <c r="AR33" s="157"/>
      <c r="AS33" s="157"/>
      <c r="AT33" s="157"/>
      <c r="AU33" s="157"/>
      <c r="AV33" s="157"/>
      <c r="AW33" s="157"/>
      <c r="AX33" s="157"/>
    </row>
    <row r="34" spans="1:50" ht="15" customHeight="1">
      <c r="A34" s="2821"/>
      <c r="B34" s="2821"/>
      <c r="C34" s="2821"/>
      <c r="AM34" s="2821"/>
      <c r="AN34" s="2821"/>
      <c r="AO34" s="2821"/>
      <c r="AP34" s="157"/>
      <c r="AQ34" s="157"/>
      <c r="AR34" s="157"/>
      <c r="AS34" s="157"/>
      <c r="AT34" s="157"/>
      <c r="AU34" s="157"/>
      <c r="AV34" s="157"/>
      <c r="AW34" s="157"/>
      <c r="AX34" s="157"/>
    </row>
    <row r="35" spans="1:50" ht="15" customHeight="1">
      <c r="A35" s="2821"/>
      <c r="B35" s="2821"/>
      <c r="C35" s="2821"/>
      <c r="AM35" s="2821"/>
      <c r="AN35" s="2821"/>
      <c r="AO35" s="2821"/>
      <c r="AP35" s="157"/>
      <c r="AQ35" s="157"/>
      <c r="AR35" s="157"/>
      <c r="AS35" s="157"/>
      <c r="AT35" s="157"/>
      <c r="AU35" s="157"/>
      <c r="AV35" s="157"/>
      <c r="AW35" s="157"/>
      <c r="AX35" s="157"/>
    </row>
    <row r="36" spans="1:50" ht="15" customHeight="1">
      <c r="A36" s="2821"/>
      <c r="B36" s="2821"/>
      <c r="C36" s="2821"/>
      <c r="AM36" s="2821"/>
      <c r="AN36" s="2821"/>
      <c r="AO36" s="2821"/>
      <c r="AP36" s="157"/>
      <c r="AQ36" s="157"/>
      <c r="AR36" s="157"/>
      <c r="AS36" s="157"/>
      <c r="AT36" s="157"/>
      <c r="AU36" s="157"/>
      <c r="AV36" s="157"/>
      <c r="AW36" s="157"/>
      <c r="AX36" s="157"/>
    </row>
    <row r="37" spans="1:50" ht="15" customHeight="1">
      <c r="A37" s="2821"/>
      <c r="B37" s="2821"/>
      <c r="C37" s="2821"/>
      <c r="AM37" s="2821"/>
      <c r="AN37" s="2821"/>
      <c r="AO37" s="2821"/>
      <c r="AP37" s="157"/>
      <c r="AQ37" s="157"/>
      <c r="AR37" s="157"/>
      <c r="AS37" s="157"/>
      <c r="AT37" s="157"/>
      <c r="AU37" s="157"/>
      <c r="AV37" s="157"/>
      <c r="AW37" s="157"/>
      <c r="AX37" s="157"/>
    </row>
    <row r="38" spans="1:50" ht="15" customHeight="1">
      <c r="A38" s="2821"/>
      <c r="B38" s="2821"/>
      <c r="C38" s="2821"/>
      <c r="AM38" s="2821"/>
      <c r="AN38" s="2821"/>
      <c r="AO38" s="2821"/>
      <c r="AP38" s="157"/>
      <c r="AQ38" s="157"/>
      <c r="AR38" s="157"/>
      <c r="AS38" s="157"/>
      <c r="AT38" s="157"/>
      <c r="AU38" s="157"/>
      <c r="AV38" s="157"/>
      <c r="AW38" s="157"/>
      <c r="AX38" s="157"/>
    </row>
    <row r="39" spans="1:50" ht="15" customHeight="1">
      <c r="A39" s="2821"/>
      <c r="B39" s="2821"/>
      <c r="C39" s="2821"/>
      <c r="AM39" s="2821"/>
      <c r="AN39" s="2821"/>
      <c r="AO39" s="2821"/>
      <c r="AP39" s="157"/>
      <c r="AQ39" s="157"/>
      <c r="AR39" s="157"/>
      <c r="AS39" s="157"/>
      <c r="AT39" s="157"/>
      <c r="AU39" s="157"/>
      <c r="AV39" s="157"/>
      <c r="AW39" s="157"/>
      <c r="AX39" s="157"/>
    </row>
    <row r="40" spans="1:50" ht="15" customHeight="1">
      <c r="A40" s="2821"/>
      <c r="B40" s="2821"/>
      <c r="C40" s="2821"/>
      <c r="AM40" s="2821"/>
      <c r="AN40" s="2821"/>
      <c r="AO40" s="2821"/>
      <c r="AP40" s="157"/>
      <c r="AQ40" s="157"/>
      <c r="AR40" s="157"/>
      <c r="AS40" s="157"/>
      <c r="AT40" s="157"/>
      <c r="AU40" s="157"/>
      <c r="AV40" s="157"/>
      <c r="AW40" s="157"/>
      <c r="AX40" s="157"/>
    </row>
    <row r="41" spans="1:50" ht="15" customHeight="1">
      <c r="A41" s="2821"/>
      <c r="B41" s="2821"/>
      <c r="C41" s="2821"/>
      <c r="AM41" s="2821"/>
      <c r="AN41" s="2821"/>
      <c r="AO41" s="2821"/>
      <c r="AP41" s="157"/>
      <c r="AQ41" s="157"/>
      <c r="AR41" s="157"/>
      <c r="AS41" s="157"/>
      <c r="AT41" s="157"/>
      <c r="AU41" s="157"/>
      <c r="AV41" s="157"/>
      <c r="AW41" s="157"/>
      <c r="AX41" s="157"/>
    </row>
    <row r="42" spans="1:50" ht="15" customHeight="1">
      <c r="A42" s="2821"/>
      <c r="B42" s="2821"/>
      <c r="C42" s="2821"/>
      <c r="AM42" s="2821"/>
      <c r="AN42" s="2821"/>
      <c r="AO42" s="2821"/>
      <c r="AP42" s="157"/>
      <c r="AQ42" s="157"/>
      <c r="AR42" s="157"/>
      <c r="AS42" s="157"/>
      <c r="AT42" s="157"/>
      <c r="AU42" s="157"/>
      <c r="AV42" s="157"/>
      <c r="AW42" s="157"/>
      <c r="AX42" s="157"/>
    </row>
    <row r="43" spans="1:50" ht="15" customHeight="1">
      <c r="A43" s="2821"/>
      <c r="B43" s="2821"/>
      <c r="C43" s="2821"/>
      <c r="AM43" s="2821"/>
      <c r="AN43" s="2821"/>
      <c r="AO43" s="2821"/>
      <c r="AP43" s="157"/>
      <c r="AQ43" s="157"/>
      <c r="AR43" s="157"/>
      <c r="AS43" s="157"/>
      <c r="AT43" s="157"/>
      <c r="AU43" s="157"/>
      <c r="AV43" s="157"/>
      <c r="AW43" s="157"/>
      <c r="AX43" s="157"/>
    </row>
    <row r="44" spans="1:50" ht="15" customHeight="1">
      <c r="A44" s="2821"/>
      <c r="B44" s="2821"/>
      <c r="C44" s="2821"/>
      <c r="AM44" s="2821"/>
      <c r="AN44" s="2821"/>
      <c r="AO44" s="2821"/>
      <c r="AP44" s="157"/>
      <c r="AQ44" s="157"/>
      <c r="AR44" s="157"/>
      <c r="AS44" s="157"/>
      <c r="AT44" s="157"/>
      <c r="AU44" s="157"/>
      <c r="AV44" s="157"/>
      <c r="AW44" s="157"/>
      <c r="AX44" s="157"/>
    </row>
    <row r="45" spans="1:50" ht="15" customHeight="1">
      <c r="A45" s="2821"/>
      <c r="B45" s="2821"/>
      <c r="C45" s="2821"/>
      <c r="AM45" s="2821"/>
      <c r="AN45" s="2821"/>
      <c r="AO45" s="2821"/>
      <c r="AP45" s="157"/>
      <c r="AQ45" s="157"/>
      <c r="AR45" s="157"/>
      <c r="AS45" s="157"/>
      <c r="AT45" s="157"/>
      <c r="AU45" s="157"/>
      <c r="AV45" s="157"/>
      <c r="AW45" s="157"/>
      <c r="AX45" s="157"/>
    </row>
    <row r="46" spans="1:50" ht="15" customHeight="1">
      <c r="A46" s="2821"/>
      <c r="B46" s="2821"/>
      <c r="C46" s="2821"/>
      <c r="AM46" s="2821"/>
      <c r="AN46" s="2821"/>
      <c r="AO46" s="2821"/>
      <c r="AP46" s="157"/>
      <c r="AQ46" s="157"/>
      <c r="AR46" s="157"/>
      <c r="AS46" s="157"/>
      <c r="AT46" s="157"/>
      <c r="AU46" s="157"/>
      <c r="AV46" s="157"/>
      <c r="AW46" s="157"/>
      <c r="AX46" s="157"/>
    </row>
    <row r="47" spans="1:50" ht="15" customHeight="1">
      <c r="A47" s="2821"/>
      <c r="B47" s="2821"/>
      <c r="C47" s="2821"/>
      <c r="AM47" s="2821"/>
      <c r="AN47" s="2821"/>
      <c r="AO47" s="2821"/>
      <c r="AP47" s="157"/>
      <c r="AQ47" s="157"/>
      <c r="AR47" s="157"/>
      <c r="AS47" s="157"/>
      <c r="AT47" s="157"/>
      <c r="AU47" s="157"/>
      <c r="AV47" s="157"/>
      <c r="AW47" s="157"/>
      <c r="AX47" s="157"/>
    </row>
    <row r="48" spans="1:50" ht="15" customHeight="1">
      <c r="A48" s="2821"/>
      <c r="B48" s="2821"/>
      <c r="C48" s="2821"/>
      <c r="AM48" s="2821"/>
      <c r="AN48" s="2821"/>
      <c r="AO48" s="2821"/>
      <c r="AP48" s="157"/>
      <c r="AQ48" s="157"/>
      <c r="AR48" s="157"/>
      <c r="AS48" s="157"/>
      <c r="AT48" s="157"/>
      <c r="AU48" s="157"/>
      <c r="AV48" s="157"/>
      <c r="AW48" s="157"/>
      <c r="AX48" s="157"/>
    </row>
    <row r="49" spans="1:50" ht="15" customHeight="1">
      <c r="A49" s="2821"/>
      <c r="B49" s="2821"/>
      <c r="C49" s="2821"/>
      <c r="AM49" s="2821"/>
      <c r="AN49" s="2821"/>
      <c r="AO49" s="2821"/>
      <c r="AP49" s="157"/>
      <c r="AQ49" s="157"/>
      <c r="AR49" s="157"/>
      <c r="AS49" s="157"/>
      <c r="AT49" s="157"/>
      <c r="AU49" s="157"/>
      <c r="AV49" s="157"/>
      <c r="AW49" s="157"/>
      <c r="AX49" s="157"/>
    </row>
    <row r="50" spans="1:50" ht="15" customHeight="1">
      <c r="A50" s="2821"/>
      <c r="B50" s="2821"/>
      <c r="C50" s="2821"/>
      <c r="AM50" s="2821"/>
      <c r="AN50" s="2821"/>
      <c r="AO50" s="2821"/>
      <c r="AP50" s="157"/>
      <c r="AQ50" s="157"/>
      <c r="AR50" s="157"/>
      <c r="AS50" s="157"/>
      <c r="AT50" s="157"/>
      <c r="AU50" s="157"/>
      <c r="AV50" s="157"/>
      <c r="AW50" s="157"/>
      <c r="AX50" s="157"/>
    </row>
    <row r="51" spans="1:50" ht="15" customHeight="1">
      <c r="A51" s="2821"/>
      <c r="B51" s="2821"/>
      <c r="C51" s="2821"/>
      <c r="AM51" s="2821"/>
      <c r="AN51" s="2821"/>
      <c r="AO51" s="2821"/>
      <c r="AP51" s="157"/>
      <c r="AQ51" s="157"/>
      <c r="AR51" s="157"/>
      <c r="AS51" s="157"/>
      <c r="AT51" s="157"/>
      <c r="AU51" s="157"/>
      <c r="AV51" s="157"/>
      <c r="AW51" s="157"/>
      <c r="AX51" s="157"/>
    </row>
    <row r="52" spans="1:50" ht="15" customHeight="1">
      <c r="A52" s="2821"/>
      <c r="B52" s="2821"/>
      <c r="C52" s="2821"/>
      <c r="AM52" s="2821"/>
      <c r="AN52" s="2821"/>
      <c r="AO52" s="2821"/>
      <c r="AP52" s="157"/>
      <c r="AQ52" s="157"/>
      <c r="AR52" s="157"/>
      <c r="AS52" s="157"/>
      <c r="AT52" s="157"/>
      <c r="AU52" s="157"/>
      <c r="AV52" s="157"/>
      <c r="AW52" s="157"/>
      <c r="AX52" s="157"/>
    </row>
    <row r="53" spans="1:50" ht="15" customHeight="1">
      <c r="A53" s="2821"/>
      <c r="B53" s="2821"/>
      <c r="C53" s="2821"/>
      <c r="AM53" s="2821"/>
      <c r="AN53" s="2821"/>
      <c r="AO53" s="2821"/>
      <c r="AP53" s="157"/>
      <c r="AQ53" s="157"/>
      <c r="AR53" s="157"/>
      <c r="AS53" s="157"/>
      <c r="AT53" s="157"/>
      <c r="AU53" s="157"/>
      <c r="AV53" s="157"/>
      <c r="AW53" s="157"/>
      <c r="AX53" s="157"/>
    </row>
    <row r="54" spans="1:50" ht="15" customHeight="1">
      <c r="A54" s="2821"/>
      <c r="B54" s="2821"/>
      <c r="C54" s="2821"/>
      <c r="AM54" s="2821"/>
      <c r="AN54" s="2821"/>
      <c r="AO54" s="2821"/>
      <c r="AP54" s="157"/>
      <c r="AQ54" s="157"/>
      <c r="AR54" s="157"/>
      <c r="AS54" s="157"/>
      <c r="AT54" s="157"/>
      <c r="AU54" s="157"/>
      <c r="AV54" s="157"/>
      <c r="AW54" s="157"/>
      <c r="AX54" s="157"/>
    </row>
    <row r="55" spans="1:50" ht="15" customHeight="1">
      <c r="A55" s="2821"/>
      <c r="B55" s="2821"/>
      <c r="C55" s="2821"/>
      <c r="AM55" s="2821"/>
      <c r="AN55" s="2821"/>
      <c r="AO55" s="2821"/>
      <c r="AP55" s="157"/>
      <c r="AQ55" s="157"/>
      <c r="AR55" s="157"/>
      <c r="AS55" s="157"/>
      <c r="AT55" s="157"/>
      <c r="AU55" s="157"/>
      <c r="AV55" s="157"/>
      <c r="AW55" s="157"/>
      <c r="AX55" s="157"/>
    </row>
    <row r="56" spans="1:50" ht="15" customHeight="1">
      <c r="A56" s="2821"/>
      <c r="B56" s="2821"/>
      <c r="C56" s="2821"/>
      <c r="AM56" s="2821"/>
      <c r="AN56" s="2821"/>
      <c r="AO56" s="2821"/>
      <c r="AP56" s="157"/>
      <c r="AQ56" s="157"/>
      <c r="AR56" s="157"/>
      <c r="AS56" s="157"/>
      <c r="AT56" s="157"/>
      <c r="AU56" s="157"/>
      <c r="AV56" s="157"/>
      <c r="AW56" s="157"/>
      <c r="AX56" s="157"/>
    </row>
    <row r="57" spans="1:50" ht="15" customHeight="1">
      <c r="A57" s="2821"/>
      <c r="B57" s="2821"/>
      <c r="C57" s="2821"/>
      <c r="AM57" s="2821"/>
      <c r="AN57" s="2821"/>
      <c r="AO57" s="2821"/>
      <c r="AP57" s="157"/>
      <c r="AQ57" s="157"/>
      <c r="AR57" s="157"/>
      <c r="AS57" s="157"/>
      <c r="AT57" s="157"/>
      <c r="AU57" s="157"/>
      <c r="AV57" s="157"/>
      <c r="AW57" s="157"/>
      <c r="AX57" s="157"/>
    </row>
    <row r="58" spans="1:50" ht="15" customHeight="1">
      <c r="A58" s="2821"/>
      <c r="B58" s="2821"/>
      <c r="C58" s="2821"/>
      <c r="AM58" s="2821"/>
      <c r="AN58" s="2821"/>
      <c r="AO58" s="2821"/>
      <c r="AP58" s="157"/>
      <c r="AQ58" s="157"/>
      <c r="AR58" s="157"/>
      <c r="AS58" s="157"/>
      <c r="AT58" s="157"/>
      <c r="AU58" s="157"/>
      <c r="AV58" s="157"/>
      <c r="AW58" s="157"/>
      <c r="AX58" s="157"/>
    </row>
    <row r="59" spans="1:50" ht="15" customHeight="1">
      <c r="A59" s="2821"/>
      <c r="B59" s="2821"/>
      <c r="C59" s="2821"/>
      <c r="AM59" s="2821"/>
      <c r="AN59" s="2821"/>
      <c r="AO59" s="2821"/>
      <c r="AP59" s="157"/>
      <c r="AQ59" s="157"/>
      <c r="AR59" s="157"/>
      <c r="AS59" s="157"/>
      <c r="AT59" s="157"/>
      <c r="AU59" s="157"/>
      <c r="AV59" s="157"/>
      <c r="AW59" s="157"/>
      <c r="AX59" s="157"/>
    </row>
    <row r="60" spans="1:50" ht="15" customHeight="1">
      <c r="A60" s="2821"/>
      <c r="B60" s="2821"/>
      <c r="C60" s="2821"/>
      <c r="AM60" s="2821"/>
      <c r="AN60" s="2821"/>
      <c r="AO60" s="2821"/>
      <c r="AP60" s="157"/>
      <c r="AQ60" s="157"/>
      <c r="AR60" s="157"/>
      <c r="AS60" s="157"/>
      <c r="AT60" s="157"/>
      <c r="AU60" s="157"/>
      <c r="AV60" s="157"/>
      <c r="AW60" s="157"/>
      <c r="AX60" s="157"/>
    </row>
    <row r="61" spans="1:50" s="133" customFormat="1" ht="15" customHeight="1"/>
  </sheetData>
  <sheetProtection selectLockedCells="1"/>
  <mergeCells count="4">
    <mergeCell ref="A1:C60"/>
    <mergeCell ref="K1:T1"/>
    <mergeCell ref="V1:AE1"/>
    <mergeCell ref="AM1:AO60"/>
  </mergeCells>
  <phoneticPr fontId="15"/>
  <dataValidations count="1">
    <dataValidation imeMode="hiragana" allowBlank="1" showInputMessage="1" showErrorMessage="1" sqref="AP1:XFD1048576 A61:AO1048576 A1 D1:AL60 AM1" xr:uid="{00000000-0002-0000-21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34D0-4B49-4D91-A559-45ED804FC043}">
  <sheetPr codeName="Sheet4">
    <tabColor rgb="FFFF0000"/>
    <pageSetUpPr autoPageBreaks="0" fitToPage="1"/>
  </sheetPr>
  <dimension ref="A1:CM68"/>
  <sheetViews>
    <sheetView showGridLines="0" showRowColHeaders="0" workbookViewId="0">
      <selection activeCell="BW44" sqref="BW44:BX44"/>
    </sheetView>
  </sheetViews>
  <sheetFormatPr defaultColWidth="0" defaultRowHeight="0" customHeight="1" zeroHeight="1"/>
  <cols>
    <col min="1" max="8" width="1.25" style="332" customWidth="1"/>
    <col min="9" max="73" width="1.25" style="336" customWidth="1"/>
    <col min="74" max="79" width="1.25" style="10" customWidth="1"/>
    <col min="80" max="81" width="1.25" style="332" customWidth="1"/>
    <col min="82" max="82" width="1.875" style="332" customWidth="1"/>
    <col min="83" max="83" width="2.5" style="332" customWidth="1"/>
    <col min="84" max="91" width="2.5" style="1" customWidth="1"/>
    <col min="92" max="16384" width="2.5" style="332" hidden="1"/>
  </cols>
  <sheetData>
    <row r="1" spans="1:91" ht="7.5" customHeight="1" thickBot="1">
      <c r="A1" s="1540"/>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c r="AO1" s="1540"/>
      <c r="AP1" s="1540"/>
      <c r="AQ1" s="1540"/>
      <c r="AR1" s="1540"/>
      <c r="AS1" s="1540"/>
      <c r="AT1" s="1540"/>
      <c r="AU1" s="1540"/>
      <c r="AV1" s="1540"/>
      <c r="AW1" s="1540"/>
      <c r="AX1" s="1540"/>
      <c r="AY1" s="1540"/>
      <c r="AZ1" s="1540"/>
      <c r="BA1" s="1540"/>
      <c r="BB1" s="1540"/>
      <c r="BC1" s="1540"/>
      <c r="BD1" s="1540"/>
      <c r="BE1" s="1540"/>
      <c r="BF1" s="1540"/>
      <c r="BG1" s="1540"/>
      <c r="BH1" s="1540"/>
      <c r="BI1" s="1540"/>
      <c r="BJ1" s="1540"/>
      <c r="BK1" s="1540"/>
      <c r="BL1" s="1540"/>
      <c r="BM1" s="1540"/>
      <c r="BN1" s="1540"/>
      <c r="BO1" s="1540"/>
      <c r="BP1" s="1540"/>
      <c r="BQ1" s="1540"/>
      <c r="BR1" s="1540"/>
      <c r="BS1" s="1540"/>
      <c r="BT1" s="1540"/>
      <c r="BU1" s="1540"/>
      <c r="BV1" s="1540"/>
      <c r="BW1" s="1540"/>
      <c r="BX1" s="1540"/>
      <c r="BY1" s="1540"/>
      <c r="BZ1" s="1540"/>
      <c r="CA1" s="1540"/>
      <c r="CB1" s="1540"/>
      <c r="CC1" s="1540"/>
      <c r="CD1" s="1540"/>
      <c r="CE1" s="337"/>
      <c r="CF1" s="12"/>
      <c r="CG1" s="12"/>
      <c r="CH1" s="12"/>
      <c r="CI1" s="12"/>
      <c r="CJ1" s="12"/>
      <c r="CK1" s="12"/>
      <c r="CL1" s="12"/>
      <c r="CM1" s="12"/>
    </row>
    <row r="2" spans="1:91" ht="15" customHeight="1" thickTop="1">
      <c r="A2" s="1540"/>
      <c r="B2" s="1540"/>
      <c r="C2" s="1540"/>
      <c r="D2" s="1540"/>
      <c r="E2" s="1540"/>
      <c r="F2" s="1540"/>
      <c r="G2" s="1540"/>
      <c r="H2" s="1540"/>
      <c r="I2" s="1540"/>
      <c r="J2" s="1540"/>
      <c r="K2" s="1540"/>
      <c r="L2" s="1540"/>
      <c r="M2" s="1540"/>
      <c r="N2" s="1540"/>
      <c r="O2" s="1541"/>
      <c r="P2" s="1542" t="s">
        <v>1741</v>
      </c>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c r="AO2" s="1543"/>
      <c r="AP2" s="1543"/>
      <c r="AQ2" s="1543"/>
      <c r="AR2" s="1543"/>
      <c r="AS2" s="1543"/>
      <c r="AT2" s="1543"/>
      <c r="AU2" s="1543"/>
      <c r="AV2" s="1543"/>
      <c r="AW2" s="1543"/>
      <c r="AX2" s="1543"/>
      <c r="AY2" s="1543"/>
      <c r="AZ2" s="1543"/>
      <c r="BA2" s="1544"/>
      <c r="BB2" s="1545"/>
      <c r="BC2" s="1546"/>
      <c r="BD2" s="1546"/>
      <c r="BE2" s="1546"/>
      <c r="BF2" s="1546"/>
      <c r="BG2" s="1546"/>
      <c r="BH2" s="1546"/>
      <c r="BI2" s="1546"/>
      <c r="BJ2" s="1546"/>
      <c r="BK2" s="1546"/>
      <c r="BL2" s="1546"/>
      <c r="BM2" s="1546"/>
      <c r="BN2" s="1546"/>
      <c r="BO2" s="1546"/>
      <c r="BP2" s="1546"/>
      <c r="BQ2" s="1546"/>
      <c r="BR2" s="1546"/>
      <c r="BS2" s="1546"/>
      <c r="BT2" s="1546"/>
      <c r="BU2" s="1546"/>
      <c r="BV2" s="1546"/>
      <c r="BW2" s="1546"/>
      <c r="BX2" s="1546"/>
      <c r="BY2" s="1546"/>
      <c r="BZ2" s="1546"/>
      <c r="CA2" s="1546"/>
      <c r="CB2" s="1546"/>
      <c r="CC2" s="1546"/>
      <c r="CD2" s="1547"/>
      <c r="CE2" s="333"/>
      <c r="CF2" s="333"/>
      <c r="CG2" s="333"/>
      <c r="CH2" s="333"/>
      <c r="CI2" s="333"/>
      <c r="CJ2" s="333"/>
      <c r="CK2" s="333"/>
      <c r="CL2" s="333"/>
      <c r="CM2" s="333"/>
    </row>
    <row r="3" spans="1:91" ht="15" customHeight="1" thickBot="1">
      <c r="A3" s="1540"/>
      <c r="B3" s="1540"/>
      <c r="C3" s="1540"/>
      <c r="D3" s="1540"/>
      <c r="E3" s="1540"/>
      <c r="F3" s="1540"/>
      <c r="G3" s="1540"/>
      <c r="H3" s="1540"/>
      <c r="I3" s="1540"/>
      <c r="J3" s="1540"/>
      <c r="K3" s="1540"/>
      <c r="L3" s="1540"/>
      <c r="M3" s="1540"/>
      <c r="N3" s="1540"/>
      <c r="O3" s="1541"/>
      <c r="P3" s="1548" t="s">
        <v>1742</v>
      </c>
      <c r="Q3" s="1549"/>
      <c r="R3" s="1549"/>
      <c r="S3" s="1549"/>
      <c r="T3" s="1549"/>
      <c r="U3" s="1549"/>
      <c r="V3" s="1549"/>
      <c r="W3" s="1549"/>
      <c r="X3" s="1549"/>
      <c r="Y3" s="1549"/>
      <c r="Z3" s="1549"/>
      <c r="AA3" s="1549"/>
      <c r="AB3" s="1549"/>
      <c r="AC3" s="1549"/>
      <c r="AD3" s="1549"/>
      <c r="AE3" s="1549"/>
      <c r="AF3" s="1549"/>
      <c r="AG3" s="1549"/>
      <c r="AH3" s="1549"/>
      <c r="AI3" s="1549"/>
      <c r="AJ3" s="1549"/>
      <c r="AK3" s="1549"/>
      <c r="AL3" s="1549"/>
      <c r="AM3" s="1549"/>
      <c r="AN3" s="1549"/>
      <c r="AO3" s="1549"/>
      <c r="AP3" s="1549"/>
      <c r="AQ3" s="1549"/>
      <c r="AR3" s="1549"/>
      <c r="AS3" s="1549"/>
      <c r="AT3" s="1549"/>
      <c r="AU3" s="1549"/>
      <c r="AV3" s="1549"/>
      <c r="AW3" s="1549"/>
      <c r="AX3" s="1549"/>
      <c r="AY3" s="1549"/>
      <c r="AZ3" s="1549"/>
      <c r="BA3" s="1550"/>
      <c r="BB3" s="1545"/>
      <c r="BC3" s="1546"/>
      <c r="BD3" s="1546"/>
      <c r="BE3" s="1546"/>
      <c r="BF3" s="1546"/>
      <c r="BG3" s="1546"/>
      <c r="BH3" s="1546"/>
      <c r="BI3" s="1546"/>
      <c r="BJ3" s="1546"/>
      <c r="BK3" s="1546"/>
      <c r="BL3" s="1546"/>
      <c r="BM3" s="1546"/>
      <c r="BN3" s="1546"/>
      <c r="BO3" s="1546"/>
      <c r="BP3" s="1546"/>
      <c r="BQ3" s="1546"/>
      <c r="BR3" s="1546"/>
      <c r="BS3" s="1546"/>
      <c r="BT3" s="1546"/>
      <c r="BU3" s="1546"/>
      <c r="BV3" s="1546"/>
      <c r="BW3" s="1546"/>
      <c r="BX3" s="1546"/>
      <c r="BY3" s="1551" t="s">
        <v>203</v>
      </c>
      <c r="BZ3" s="1551"/>
      <c r="CA3" s="1551"/>
      <c r="CB3" s="1551"/>
      <c r="CC3" s="1551"/>
      <c r="CD3" s="1547"/>
      <c r="CE3" s="333"/>
      <c r="CF3" s="333"/>
      <c r="CG3" s="333"/>
      <c r="CH3" s="333"/>
      <c r="CI3" s="333"/>
      <c r="CJ3" s="333"/>
      <c r="CK3" s="333"/>
      <c r="CL3" s="333"/>
      <c r="CM3" s="333"/>
    </row>
    <row r="4" spans="1:91" s="334" customFormat="1" ht="15" customHeight="1" thickTop="1" thickBot="1">
      <c r="A4" s="1540"/>
      <c r="B4" s="1540"/>
      <c r="C4" s="1540"/>
      <c r="D4" s="1540"/>
      <c r="E4" s="1540"/>
      <c r="F4" s="1540"/>
      <c r="G4" s="1540"/>
      <c r="H4" s="1540"/>
      <c r="I4" s="1546"/>
      <c r="J4" s="1546"/>
      <c r="K4" s="1546"/>
      <c r="L4" s="1546"/>
      <c r="M4" s="1546"/>
      <c r="N4" s="1546"/>
      <c r="O4" s="1546"/>
      <c r="P4" s="1546"/>
      <c r="Q4" s="1546"/>
      <c r="R4" s="1546"/>
      <c r="S4" s="1546"/>
      <c r="T4" s="1546"/>
      <c r="U4" s="1546"/>
      <c r="V4" s="1546"/>
      <c r="W4" s="1546"/>
      <c r="X4" s="1546"/>
      <c r="Y4" s="1546"/>
      <c r="Z4" s="1546"/>
      <c r="AA4" s="1546"/>
      <c r="AB4" s="1546"/>
      <c r="AC4" s="1546"/>
      <c r="AD4" s="1546"/>
      <c r="AE4" s="1546"/>
      <c r="AF4" s="1546"/>
      <c r="AG4" s="1552" t="s">
        <v>285</v>
      </c>
      <c r="AH4" s="1552"/>
      <c r="AI4" s="1552"/>
      <c r="AJ4" s="1552"/>
      <c r="AK4" s="1552"/>
      <c r="AL4" s="1552"/>
      <c r="AM4" s="1552"/>
      <c r="AN4" s="1552"/>
      <c r="AO4" s="1552"/>
      <c r="AP4" s="1552"/>
      <c r="AQ4" s="1552"/>
      <c r="AR4" s="1552"/>
      <c r="AS4" s="1552"/>
      <c r="AT4" s="1552"/>
      <c r="AU4" s="1552"/>
      <c r="AV4" s="1552"/>
      <c r="AW4" s="1552"/>
      <c r="AX4" s="1552"/>
      <c r="AY4" s="1552"/>
      <c r="AZ4" s="1552"/>
      <c r="BA4" s="1552"/>
      <c r="BB4" s="1546"/>
      <c r="BC4" s="1546"/>
      <c r="BD4" s="1546"/>
      <c r="BE4" s="1546"/>
      <c r="BF4" s="1546"/>
      <c r="BG4" s="1546"/>
      <c r="BH4" s="1546"/>
      <c r="BI4" s="1546"/>
      <c r="BJ4" s="1546"/>
      <c r="BK4" s="1546"/>
      <c r="BL4" s="1546"/>
      <c r="BM4" s="1546"/>
      <c r="BN4" s="1546"/>
      <c r="BO4" s="1546"/>
      <c r="BP4" s="1546"/>
      <c r="BQ4" s="1546"/>
      <c r="BR4" s="1546"/>
      <c r="BS4" s="1546"/>
      <c r="BT4" s="1546"/>
      <c r="BU4" s="1546"/>
      <c r="BV4" s="1546"/>
      <c r="BW4" s="1546"/>
      <c r="BX4" s="1546"/>
      <c r="BY4" s="1546"/>
      <c r="BZ4" s="1546"/>
      <c r="CA4" s="1546"/>
      <c r="CB4" s="1546"/>
      <c r="CC4" s="1553"/>
      <c r="CD4" s="1553"/>
      <c r="CE4" s="333"/>
      <c r="CF4" s="333"/>
      <c r="CG4" s="333"/>
      <c r="CH4" s="333"/>
      <c r="CI4" s="333"/>
      <c r="CJ4" s="333"/>
      <c r="CK4" s="333"/>
      <c r="CL4" s="333"/>
      <c r="CM4" s="333"/>
    </row>
    <row r="5" spans="1:91" ht="15" customHeight="1" thickTop="1" thickBot="1">
      <c r="A5" s="1540"/>
      <c r="B5" s="1540"/>
      <c r="C5" s="1540"/>
      <c r="D5" s="1540"/>
      <c r="E5" s="1540"/>
      <c r="F5" s="1540"/>
      <c r="G5" s="1540"/>
      <c r="H5" s="1540"/>
      <c r="I5" s="1546"/>
      <c r="J5" s="1546"/>
      <c r="K5" s="1546"/>
      <c r="L5" s="1546"/>
      <c r="M5" s="1546"/>
      <c r="N5" s="1546"/>
      <c r="O5" s="1546"/>
      <c r="P5" s="1555"/>
      <c r="Q5" s="1542" t="s">
        <v>1743</v>
      </c>
      <c r="R5" s="1543"/>
      <c r="S5" s="1543"/>
      <c r="T5" s="1543"/>
      <c r="U5" s="1543"/>
      <c r="V5" s="1543"/>
      <c r="W5" s="1543"/>
      <c r="X5" s="1543"/>
      <c r="Y5" s="1543"/>
      <c r="Z5" s="1543"/>
      <c r="AA5" s="1543"/>
      <c r="AB5" s="1543"/>
      <c r="AC5" s="1543"/>
      <c r="AD5" s="1543"/>
      <c r="AE5" s="1543"/>
      <c r="AF5" s="1544"/>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46"/>
      <c r="BC5" s="1546"/>
      <c r="BD5" s="1546"/>
      <c r="BE5" s="1546"/>
      <c r="BF5" s="1546"/>
      <c r="BG5" s="1546"/>
      <c r="BH5" s="1546"/>
      <c r="BI5" s="1546"/>
      <c r="BJ5" s="1546"/>
      <c r="BK5" s="1546"/>
      <c r="BL5" s="1546"/>
      <c r="BM5" s="1546"/>
      <c r="BN5" s="1546"/>
      <c r="BO5" s="1546"/>
      <c r="BP5" s="1546"/>
      <c r="BQ5" s="1546"/>
      <c r="BR5" s="1546"/>
      <c r="BS5" s="1546"/>
      <c r="BT5" s="1546"/>
      <c r="BU5" s="1546"/>
      <c r="BV5" s="1546"/>
      <c r="BW5" s="1546"/>
      <c r="BX5" s="1546"/>
      <c r="BY5" s="1546"/>
      <c r="BZ5" s="1546"/>
      <c r="CA5" s="1546"/>
      <c r="CB5" s="1546"/>
      <c r="CC5" s="1553"/>
      <c r="CD5" s="1553"/>
      <c r="CE5" s="333"/>
      <c r="CF5" s="333"/>
      <c r="CG5" s="333"/>
      <c r="CH5" s="333"/>
      <c r="CI5" s="333"/>
      <c r="CJ5" s="333"/>
      <c r="CK5" s="333"/>
      <c r="CL5" s="333"/>
      <c r="CM5" s="333"/>
    </row>
    <row r="6" spans="1:91" ht="15" customHeight="1" thickTop="1">
      <c r="A6" s="1540"/>
      <c r="B6" s="1540"/>
      <c r="C6" s="1540"/>
      <c r="D6" s="1540"/>
      <c r="E6" s="1540"/>
      <c r="F6" s="1540"/>
      <c r="G6" s="1540"/>
      <c r="H6" s="1540"/>
      <c r="I6" s="1546"/>
      <c r="J6" s="1546"/>
      <c r="K6" s="1546"/>
      <c r="L6" s="1546"/>
      <c r="M6" s="1546"/>
      <c r="N6" s="1546"/>
      <c r="O6" s="1546"/>
      <c r="P6" s="1555"/>
      <c r="Q6" s="1556" t="s">
        <v>1744</v>
      </c>
      <c r="R6" s="1557"/>
      <c r="S6" s="1557"/>
      <c r="T6" s="1557"/>
      <c r="U6" s="1557"/>
      <c r="V6" s="1557"/>
      <c r="W6" s="1557"/>
      <c r="X6" s="1557"/>
      <c r="Y6" s="1557"/>
      <c r="Z6" s="1557"/>
      <c r="AA6" s="1557"/>
      <c r="AB6" s="1557"/>
      <c r="AC6" s="1557"/>
      <c r="AD6" s="1557"/>
      <c r="AE6" s="1557"/>
      <c r="AF6" s="1558"/>
      <c r="AG6" s="1559" t="s">
        <v>1745</v>
      </c>
      <c r="AH6" s="1559"/>
      <c r="AI6" s="1559"/>
      <c r="AJ6" s="1559"/>
      <c r="AK6" s="1559"/>
      <c r="AL6" s="1559"/>
      <c r="AM6" s="1559"/>
      <c r="AN6" s="1559"/>
      <c r="AO6" s="1559"/>
      <c r="AP6" s="1559"/>
      <c r="AQ6" s="1559"/>
      <c r="AR6" s="1559"/>
      <c r="AS6" s="1559"/>
      <c r="AT6" s="1559"/>
      <c r="AU6" s="1559"/>
      <c r="AV6" s="1559"/>
      <c r="AW6" s="1559"/>
      <c r="AX6" s="1559"/>
      <c r="AY6" s="1559"/>
      <c r="AZ6" s="1559"/>
      <c r="BA6" s="1559"/>
      <c r="BB6" s="1540"/>
      <c r="BC6" s="1540"/>
      <c r="BD6" s="1540"/>
      <c r="BE6" s="1540"/>
      <c r="BF6" s="1541"/>
      <c r="BG6" s="1542" t="s">
        <v>1746</v>
      </c>
      <c r="BH6" s="1543"/>
      <c r="BI6" s="1543"/>
      <c r="BJ6" s="1543"/>
      <c r="BK6" s="1543"/>
      <c r="BL6" s="1543"/>
      <c r="BM6" s="1543"/>
      <c r="BN6" s="1543"/>
      <c r="BO6" s="1543"/>
      <c r="BP6" s="1543"/>
      <c r="BQ6" s="1543"/>
      <c r="BR6" s="1543"/>
      <c r="BS6" s="1543"/>
      <c r="BT6" s="1543"/>
      <c r="BU6" s="1543"/>
      <c r="BV6" s="1543"/>
      <c r="BW6" s="1543"/>
      <c r="BX6" s="1543"/>
      <c r="BY6" s="1543"/>
      <c r="BZ6" s="1543"/>
      <c r="CA6" s="1543"/>
      <c r="CB6" s="1544"/>
      <c r="CC6" s="1553"/>
      <c r="CD6" s="1553"/>
      <c r="CE6" s="333"/>
      <c r="CF6" s="333"/>
      <c r="CG6" s="333"/>
      <c r="CH6" s="333"/>
      <c r="CI6" s="333"/>
      <c r="CJ6" s="333"/>
      <c r="CK6" s="333"/>
      <c r="CL6" s="333"/>
      <c r="CM6" s="333"/>
    </row>
    <row r="7" spans="1:91" ht="15" customHeight="1" thickBot="1">
      <c r="A7" s="1540"/>
      <c r="B7" s="1540"/>
      <c r="C7" s="1540"/>
      <c r="D7" s="1540"/>
      <c r="E7" s="1540"/>
      <c r="F7" s="1540"/>
      <c r="G7" s="1540"/>
      <c r="H7" s="1540"/>
      <c r="I7" s="1546"/>
      <c r="J7" s="1546"/>
      <c r="K7" s="1546"/>
      <c r="L7" s="1546"/>
      <c r="M7" s="1546"/>
      <c r="N7" s="1546"/>
      <c r="O7" s="1546"/>
      <c r="P7" s="1555"/>
      <c r="Q7" s="1560" t="s">
        <v>1747</v>
      </c>
      <c r="R7" s="1561"/>
      <c r="S7" s="1561"/>
      <c r="T7" s="1561"/>
      <c r="U7" s="1561"/>
      <c r="V7" s="1561"/>
      <c r="W7" s="1561"/>
      <c r="X7" s="1561"/>
      <c r="Y7" s="1561"/>
      <c r="Z7" s="1561"/>
      <c r="AA7" s="1561"/>
      <c r="AB7" s="1561"/>
      <c r="AC7" s="1561"/>
      <c r="AD7" s="1561"/>
      <c r="AE7" s="1561"/>
      <c r="AF7" s="1562"/>
      <c r="AG7" s="1559"/>
      <c r="AH7" s="1559"/>
      <c r="AI7" s="1559"/>
      <c r="AJ7" s="1559"/>
      <c r="AK7" s="1559"/>
      <c r="AL7" s="1559"/>
      <c r="AM7" s="1559"/>
      <c r="AN7" s="1559"/>
      <c r="AO7" s="1559"/>
      <c r="AP7" s="1559"/>
      <c r="AQ7" s="1559"/>
      <c r="AR7" s="1559"/>
      <c r="AS7" s="1559"/>
      <c r="AT7" s="1559"/>
      <c r="AU7" s="1559"/>
      <c r="AV7" s="1559"/>
      <c r="AW7" s="1559"/>
      <c r="AX7" s="1559"/>
      <c r="AY7" s="1559"/>
      <c r="AZ7" s="1559"/>
      <c r="BA7" s="1559"/>
      <c r="BB7" s="1540"/>
      <c r="BC7" s="1540"/>
      <c r="BD7" s="1540"/>
      <c r="BE7" s="1540"/>
      <c r="BF7" s="1541"/>
      <c r="BG7" s="1548" t="s">
        <v>1748</v>
      </c>
      <c r="BH7" s="1549"/>
      <c r="BI7" s="1549"/>
      <c r="BJ7" s="1549"/>
      <c r="BK7" s="1549"/>
      <c r="BL7" s="1549"/>
      <c r="BM7" s="1549"/>
      <c r="BN7" s="1549"/>
      <c r="BO7" s="1549"/>
      <c r="BP7" s="1549"/>
      <c r="BQ7" s="1549"/>
      <c r="BR7" s="1549"/>
      <c r="BS7" s="1549"/>
      <c r="BT7" s="1549"/>
      <c r="BU7" s="1549"/>
      <c r="BV7" s="1549"/>
      <c r="BW7" s="1549"/>
      <c r="BX7" s="1549"/>
      <c r="BY7" s="1549"/>
      <c r="BZ7" s="1549"/>
      <c r="CA7" s="1549"/>
      <c r="CB7" s="1550"/>
      <c r="CC7" s="1553"/>
      <c r="CD7" s="1553"/>
      <c r="CE7" s="333"/>
      <c r="CF7" s="333"/>
      <c r="CG7" s="333"/>
      <c r="CH7" s="333"/>
      <c r="CI7" s="333"/>
      <c r="CJ7" s="333"/>
      <c r="CK7" s="333"/>
      <c r="CL7" s="333"/>
      <c r="CM7" s="333"/>
    </row>
    <row r="8" spans="1:91" ht="7.5" customHeight="1" thickTop="1">
      <c r="A8" s="1540"/>
      <c r="B8" s="1540"/>
      <c r="C8" s="1540"/>
      <c r="D8" s="1540"/>
      <c r="E8" s="1540"/>
      <c r="F8" s="1540"/>
      <c r="G8" s="1540"/>
      <c r="H8" s="1540"/>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547"/>
      <c r="AM8" s="1547"/>
      <c r="AN8" s="1547"/>
      <c r="AO8" s="1547"/>
      <c r="AP8" s="1547"/>
      <c r="AQ8" s="1547"/>
      <c r="AR8" s="1547"/>
      <c r="AS8" s="1547"/>
      <c r="AT8" s="1547"/>
      <c r="AU8" s="1547"/>
      <c r="AV8" s="1547"/>
      <c r="AW8" s="1547"/>
      <c r="AX8" s="1547"/>
      <c r="AY8" s="1547"/>
      <c r="AZ8" s="1547"/>
      <c r="BA8" s="1547"/>
      <c r="BB8" s="1547"/>
      <c r="BC8" s="1547"/>
      <c r="BD8" s="1547"/>
      <c r="BE8" s="1547"/>
      <c r="BF8" s="1547"/>
      <c r="BG8" s="1547"/>
      <c r="BH8" s="1547"/>
      <c r="BI8" s="1547"/>
      <c r="BJ8" s="1547"/>
      <c r="BK8" s="1547"/>
      <c r="BL8" s="1547"/>
      <c r="BM8" s="1547"/>
      <c r="BN8" s="1547"/>
      <c r="BO8" s="1547"/>
      <c r="BP8" s="1547"/>
      <c r="BQ8" s="1547"/>
      <c r="BR8" s="1547"/>
      <c r="BS8" s="1547"/>
      <c r="BT8" s="1547"/>
      <c r="BU8" s="1547"/>
      <c r="BV8" s="1547"/>
      <c r="BW8" s="1547"/>
      <c r="BX8" s="1547"/>
      <c r="BY8" s="1547"/>
      <c r="BZ8" s="1547"/>
      <c r="CA8" s="1547"/>
      <c r="CB8" s="1547"/>
      <c r="CC8" s="1553"/>
      <c r="CD8" s="1553"/>
      <c r="CE8" s="333"/>
      <c r="CF8" s="333"/>
      <c r="CG8" s="333"/>
      <c r="CH8" s="333"/>
      <c r="CI8" s="333"/>
      <c r="CJ8" s="333"/>
      <c r="CK8" s="333"/>
      <c r="CL8" s="333"/>
      <c r="CM8" s="333"/>
    </row>
    <row r="9" spans="1:91" s="334" customFormat="1" ht="15" customHeight="1">
      <c r="A9" s="1540"/>
      <c r="B9" s="1540"/>
      <c r="C9" s="1540"/>
      <c r="D9" s="1540"/>
      <c r="E9" s="1540"/>
      <c r="F9" s="1540"/>
      <c r="G9" s="1540"/>
      <c r="H9" s="1540"/>
      <c r="I9" s="1563"/>
      <c r="J9" s="1566" t="s">
        <v>245</v>
      </c>
      <c r="K9" s="1566"/>
      <c r="L9" s="1566"/>
      <c r="M9" s="1566"/>
      <c r="N9" s="1566"/>
      <c r="O9" s="1566"/>
      <c r="P9" s="1566"/>
      <c r="Q9" s="1566"/>
      <c r="R9" s="1569"/>
      <c r="S9" s="1572" t="s">
        <v>1749</v>
      </c>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c r="AU9" s="1573"/>
      <c r="AV9" s="1573"/>
      <c r="AW9" s="1573"/>
      <c r="AX9" s="1573"/>
      <c r="AY9" s="1573"/>
      <c r="AZ9" s="1573"/>
      <c r="BA9" s="1573"/>
      <c r="BB9" s="1573"/>
      <c r="BC9" s="1573"/>
      <c r="BD9" s="1573"/>
      <c r="BE9" s="1573"/>
      <c r="BF9" s="1573"/>
      <c r="BG9" s="1573"/>
      <c r="BH9" s="1573"/>
      <c r="BI9" s="1573"/>
      <c r="BJ9" s="1573"/>
      <c r="BK9" s="1573"/>
      <c r="BL9" s="1573"/>
      <c r="BM9" s="1573"/>
      <c r="BN9" s="1573"/>
      <c r="BO9" s="1573"/>
      <c r="BP9" s="1573"/>
      <c r="BQ9" s="1573"/>
      <c r="BR9" s="1573"/>
      <c r="BS9" s="1573"/>
      <c r="BT9" s="1573"/>
      <c r="BU9" s="1573"/>
      <c r="BV9" s="1573"/>
      <c r="BW9" s="1573"/>
      <c r="BX9" s="1573"/>
      <c r="BY9" s="1573"/>
      <c r="BZ9" s="1573"/>
      <c r="CA9" s="1573"/>
      <c r="CB9" s="1574"/>
      <c r="CC9" s="1553"/>
      <c r="CD9" s="1553"/>
      <c r="CE9" s="333"/>
      <c r="CF9" s="333"/>
      <c r="CG9" s="333"/>
      <c r="CH9" s="333"/>
      <c r="CI9" s="333"/>
      <c r="CJ9" s="333"/>
      <c r="CK9" s="333"/>
      <c r="CL9" s="333"/>
      <c r="CM9" s="333"/>
    </row>
    <row r="10" spans="1:91" s="334" customFormat="1" ht="15" customHeight="1">
      <c r="A10" s="1540"/>
      <c r="B10" s="1540"/>
      <c r="C10" s="1540"/>
      <c r="D10" s="1540"/>
      <c r="E10" s="1540"/>
      <c r="F10" s="1540"/>
      <c r="G10" s="1540"/>
      <c r="H10" s="1540"/>
      <c r="I10" s="1564"/>
      <c r="J10" s="1567"/>
      <c r="K10" s="1567"/>
      <c r="L10" s="1567"/>
      <c r="M10" s="1567"/>
      <c r="N10" s="1567"/>
      <c r="O10" s="1567"/>
      <c r="P10" s="1567"/>
      <c r="Q10" s="1567"/>
      <c r="R10" s="1570"/>
      <c r="S10" s="1575"/>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6"/>
      <c r="AV10" s="1576"/>
      <c r="AW10" s="1576"/>
      <c r="AX10" s="1576"/>
      <c r="AY10" s="1576"/>
      <c r="AZ10" s="1576"/>
      <c r="BA10" s="1576"/>
      <c r="BB10" s="1576"/>
      <c r="BC10" s="1576"/>
      <c r="BD10" s="1576"/>
      <c r="BE10" s="1576"/>
      <c r="BF10" s="1576"/>
      <c r="BG10" s="1576"/>
      <c r="BH10" s="1576"/>
      <c r="BI10" s="1576"/>
      <c r="BJ10" s="1576"/>
      <c r="BK10" s="1576"/>
      <c r="BL10" s="1576"/>
      <c r="BM10" s="1576"/>
      <c r="BN10" s="1576"/>
      <c r="BO10" s="1576"/>
      <c r="BP10" s="1576"/>
      <c r="BQ10" s="1576"/>
      <c r="BR10" s="1576"/>
      <c r="BS10" s="1576"/>
      <c r="BT10" s="1576"/>
      <c r="BU10" s="1576"/>
      <c r="BV10" s="1576"/>
      <c r="BW10" s="1576"/>
      <c r="BX10" s="1576"/>
      <c r="BY10" s="1576"/>
      <c r="BZ10" s="1576"/>
      <c r="CA10" s="1576"/>
      <c r="CB10" s="1577"/>
      <c r="CC10" s="1553"/>
      <c r="CD10" s="1553"/>
      <c r="CE10" s="333"/>
      <c r="CF10" s="333"/>
      <c r="CG10" s="333"/>
      <c r="CH10" s="333"/>
      <c r="CI10" s="333"/>
      <c r="CJ10" s="333"/>
      <c r="CK10" s="333"/>
      <c r="CL10" s="333"/>
      <c r="CM10" s="333"/>
    </row>
    <row r="11" spans="1:91" s="334" customFormat="1" ht="15" customHeight="1">
      <c r="A11" s="1540"/>
      <c r="B11" s="1540"/>
      <c r="C11" s="1540"/>
      <c r="D11" s="1540"/>
      <c r="E11" s="1540"/>
      <c r="F11" s="1540"/>
      <c r="G11" s="1540"/>
      <c r="H11" s="1540"/>
      <c r="I11" s="1565"/>
      <c r="J11" s="1568"/>
      <c r="K11" s="1568"/>
      <c r="L11" s="1568"/>
      <c r="M11" s="1568"/>
      <c r="N11" s="1568"/>
      <c r="O11" s="1568"/>
      <c r="P11" s="1568"/>
      <c r="Q11" s="1568"/>
      <c r="R11" s="1571"/>
      <c r="S11" s="1578"/>
      <c r="T11" s="1579"/>
      <c r="U11" s="1579"/>
      <c r="V11" s="1579"/>
      <c r="W11" s="1579"/>
      <c r="X11" s="1579"/>
      <c r="Y11" s="1579"/>
      <c r="Z11" s="1579"/>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c r="AU11" s="1579"/>
      <c r="AV11" s="1580" t="s">
        <v>85</v>
      </c>
      <c r="AW11" s="1580"/>
      <c r="AX11" s="1580"/>
      <c r="AY11" s="1580"/>
      <c r="AZ11" s="1580"/>
      <c r="BA11" s="1580"/>
      <c r="BB11" s="1580"/>
      <c r="BC11" s="1579" t="s">
        <v>80</v>
      </c>
      <c r="BD11" s="1579"/>
      <c r="BE11" s="1581" t="s">
        <v>1750</v>
      </c>
      <c r="BF11" s="1581"/>
      <c r="BG11" s="1581"/>
      <c r="BH11" s="1581"/>
      <c r="BI11" s="1581"/>
      <c r="BJ11" s="1580" t="s">
        <v>905</v>
      </c>
      <c r="BK11" s="1580"/>
      <c r="BL11" s="1581" t="s">
        <v>1751</v>
      </c>
      <c r="BM11" s="1581"/>
      <c r="BN11" s="1581"/>
      <c r="BO11" s="1581"/>
      <c r="BP11" s="1581"/>
      <c r="BQ11" s="1581"/>
      <c r="BR11" s="1582" t="s">
        <v>1530</v>
      </c>
      <c r="BS11" s="1582"/>
      <c r="BT11" s="1583" t="s">
        <v>1752</v>
      </c>
      <c r="BU11" s="1583"/>
      <c r="BV11" s="1583"/>
      <c r="BW11" s="1583"/>
      <c r="BX11" s="1583"/>
      <c r="BY11" s="1583"/>
      <c r="BZ11" s="1583"/>
      <c r="CA11" s="1583"/>
      <c r="CB11" s="1584"/>
      <c r="CC11" s="1553"/>
      <c r="CD11" s="1553"/>
      <c r="CE11" s="333"/>
      <c r="CF11" s="333"/>
      <c r="CG11" s="333"/>
      <c r="CH11" s="333"/>
      <c r="CI11" s="333"/>
      <c r="CJ11" s="333"/>
      <c r="CK11" s="333"/>
      <c r="CL11" s="333"/>
      <c r="CM11" s="333"/>
    </row>
    <row r="12" spans="1:91" s="334" customFormat="1" ht="15" customHeight="1">
      <c r="A12" s="1540"/>
      <c r="B12" s="1540"/>
      <c r="C12" s="1540"/>
      <c r="D12" s="1540"/>
      <c r="E12" s="1540"/>
      <c r="F12" s="1540"/>
      <c r="G12" s="1540"/>
      <c r="H12" s="1540"/>
      <c r="I12" s="1563"/>
      <c r="J12" s="1585" t="s">
        <v>286</v>
      </c>
      <c r="K12" s="1585"/>
      <c r="L12" s="1585"/>
      <c r="M12" s="1585"/>
      <c r="N12" s="1585"/>
      <c r="O12" s="1585"/>
      <c r="P12" s="1585"/>
      <c r="Q12" s="1585"/>
      <c r="R12" s="1569"/>
      <c r="S12" s="1586" t="s">
        <v>1753</v>
      </c>
      <c r="T12" s="1587"/>
      <c r="U12" s="1587"/>
      <c r="V12" s="1587"/>
      <c r="W12" s="1587"/>
      <c r="X12" s="1587"/>
      <c r="Y12" s="1587"/>
      <c r="Z12" s="1587"/>
      <c r="AA12" s="1587"/>
      <c r="AB12" s="1587"/>
      <c r="AC12" s="1587"/>
      <c r="AD12" s="1587"/>
      <c r="AE12" s="1587"/>
      <c r="AF12" s="1587"/>
      <c r="AG12" s="1587"/>
      <c r="AH12" s="1587"/>
      <c r="AI12" s="1587"/>
      <c r="AJ12" s="1587"/>
      <c r="AK12" s="1587"/>
      <c r="AL12" s="1587"/>
      <c r="AM12" s="1587"/>
      <c r="AN12" s="1587"/>
      <c r="AO12" s="1587"/>
      <c r="AP12" s="1587"/>
      <c r="AQ12" s="1587"/>
      <c r="AR12" s="1587"/>
      <c r="AS12" s="1587"/>
      <c r="AT12" s="1587"/>
      <c r="AU12" s="1588"/>
      <c r="AV12" s="1563"/>
      <c r="AW12" s="1566" t="s">
        <v>113</v>
      </c>
      <c r="AX12" s="1566"/>
      <c r="AY12" s="1566"/>
      <c r="AZ12" s="1566"/>
      <c r="BA12" s="1566"/>
      <c r="BB12" s="1566"/>
      <c r="BC12" s="1566"/>
      <c r="BD12" s="1566"/>
      <c r="BE12" s="1569"/>
      <c r="BF12" s="1589" t="s">
        <v>1754</v>
      </c>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1"/>
      <c r="CC12" s="1553"/>
      <c r="CD12" s="1553"/>
      <c r="CE12" s="333"/>
      <c r="CF12" s="333"/>
      <c r="CG12" s="333"/>
      <c r="CH12" s="333"/>
      <c r="CI12" s="333"/>
      <c r="CJ12" s="333"/>
      <c r="CK12" s="333"/>
      <c r="CL12" s="333"/>
      <c r="CM12" s="333"/>
    </row>
    <row r="13" spans="1:91" s="334" customFormat="1" ht="15" customHeight="1">
      <c r="A13" s="1540"/>
      <c r="B13" s="1540"/>
      <c r="C13" s="1540"/>
      <c r="D13" s="1540"/>
      <c r="E13" s="1540"/>
      <c r="F13" s="1540"/>
      <c r="G13" s="1540"/>
      <c r="H13" s="1540"/>
      <c r="I13" s="1564"/>
      <c r="J13" s="1567" t="s">
        <v>83</v>
      </c>
      <c r="K13" s="1567"/>
      <c r="L13" s="1567"/>
      <c r="M13" s="1567"/>
      <c r="N13" s="1567"/>
      <c r="O13" s="1567"/>
      <c r="P13" s="1567"/>
      <c r="Q13" s="1567"/>
      <c r="R13" s="1570"/>
      <c r="S13" s="1597" t="s">
        <v>1755</v>
      </c>
      <c r="T13" s="1598"/>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c r="AT13" s="1598"/>
      <c r="AU13" s="1599"/>
      <c r="AV13" s="1564"/>
      <c r="AW13" s="1567"/>
      <c r="AX13" s="1567"/>
      <c r="AY13" s="1567"/>
      <c r="AZ13" s="1567"/>
      <c r="BA13" s="1567"/>
      <c r="BB13" s="1567"/>
      <c r="BC13" s="1567"/>
      <c r="BD13" s="1567"/>
      <c r="BE13" s="1570"/>
      <c r="BF13" s="1592"/>
      <c r="BG13" s="1593"/>
      <c r="BH13" s="1593"/>
      <c r="BI13" s="1593"/>
      <c r="BJ13" s="1593"/>
      <c r="BK13" s="1593"/>
      <c r="BL13" s="1593"/>
      <c r="BM13" s="1593"/>
      <c r="BN13" s="1593"/>
      <c r="BO13" s="1593"/>
      <c r="BP13" s="1593"/>
      <c r="BQ13" s="1593"/>
      <c r="BR13" s="1593"/>
      <c r="BS13" s="1593"/>
      <c r="BT13" s="1593"/>
      <c r="BU13" s="1593"/>
      <c r="BV13" s="1593"/>
      <c r="BW13" s="1593"/>
      <c r="BX13" s="1593"/>
      <c r="BY13" s="1593"/>
      <c r="BZ13" s="1593"/>
      <c r="CA13" s="1593"/>
      <c r="CB13" s="1594"/>
      <c r="CC13" s="1553"/>
      <c r="CD13" s="1553"/>
      <c r="CE13" s="333"/>
      <c r="CF13" s="333"/>
      <c r="CG13" s="333"/>
      <c r="CH13" s="333"/>
      <c r="CI13" s="333"/>
      <c r="CJ13" s="333"/>
      <c r="CK13" s="333"/>
      <c r="CL13" s="333"/>
      <c r="CM13" s="333"/>
    </row>
    <row r="14" spans="1:91" s="334" customFormat="1" ht="15" customHeight="1" thickBot="1">
      <c r="A14" s="1540"/>
      <c r="B14" s="1540"/>
      <c r="C14" s="1540"/>
      <c r="D14" s="1540"/>
      <c r="E14" s="1540"/>
      <c r="F14" s="1540"/>
      <c r="G14" s="1540"/>
      <c r="H14" s="1540"/>
      <c r="I14" s="1565"/>
      <c r="J14" s="1568"/>
      <c r="K14" s="1568"/>
      <c r="L14" s="1568"/>
      <c r="M14" s="1568"/>
      <c r="N14" s="1568"/>
      <c r="O14" s="1568"/>
      <c r="P14" s="1568"/>
      <c r="Q14" s="1568"/>
      <c r="R14" s="1571"/>
      <c r="S14" s="1597"/>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c r="AT14" s="1598"/>
      <c r="AU14" s="1599"/>
      <c r="AV14" s="1565"/>
      <c r="AW14" s="1568"/>
      <c r="AX14" s="1568"/>
      <c r="AY14" s="1568"/>
      <c r="AZ14" s="1568"/>
      <c r="BA14" s="1568"/>
      <c r="BB14" s="1568"/>
      <c r="BC14" s="1568"/>
      <c r="BD14" s="1568"/>
      <c r="BE14" s="1571"/>
      <c r="BF14" s="1595"/>
      <c r="BG14" s="1596"/>
      <c r="BH14" s="1596"/>
      <c r="BI14" s="1596"/>
      <c r="BJ14" s="1596"/>
      <c r="BK14" s="1596"/>
      <c r="BL14" s="1596"/>
      <c r="BM14" s="1596"/>
      <c r="BN14" s="1596"/>
      <c r="BO14" s="1596"/>
      <c r="BP14" s="1596"/>
      <c r="BQ14" s="1596"/>
      <c r="BR14" s="1596"/>
      <c r="BS14" s="1596"/>
      <c r="BT14" s="1596"/>
      <c r="BU14" s="1596"/>
      <c r="BV14" s="1596"/>
      <c r="BW14" s="1593"/>
      <c r="BX14" s="1593"/>
      <c r="BY14" s="1593"/>
      <c r="BZ14" s="1593"/>
      <c r="CA14" s="1593"/>
      <c r="CB14" s="1594"/>
      <c r="CC14" s="1554"/>
      <c r="CD14" s="1554"/>
      <c r="CE14" s="333"/>
      <c r="CF14" s="333"/>
      <c r="CG14" s="333"/>
      <c r="CH14" s="333"/>
      <c r="CI14" s="333"/>
      <c r="CJ14" s="333"/>
      <c r="CK14" s="333"/>
      <c r="CL14" s="333"/>
      <c r="CM14" s="333"/>
    </row>
    <row r="15" spans="1:91" s="334" customFormat="1" ht="15" customHeight="1" thickTop="1">
      <c r="A15" s="1540"/>
      <c r="B15" s="1540"/>
      <c r="C15" s="1540"/>
      <c r="D15" s="1540"/>
      <c r="E15" s="1540"/>
      <c r="F15" s="1540"/>
      <c r="G15" s="1540"/>
      <c r="H15" s="1540"/>
      <c r="I15" s="1563"/>
      <c r="J15" s="1566" t="s">
        <v>287</v>
      </c>
      <c r="K15" s="1566"/>
      <c r="L15" s="1566"/>
      <c r="M15" s="1566"/>
      <c r="N15" s="1566"/>
      <c r="O15" s="1566"/>
      <c r="P15" s="1566"/>
      <c r="Q15" s="1566"/>
      <c r="R15" s="1600"/>
      <c r="S15" s="1601" t="s">
        <v>1756</v>
      </c>
      <c r="T15" s="1602"/>
      <c r="U15" s="1602"/>
      <c r="V15" s="1602"/>
      <c r="W15" s="1602"/>
      <c r="X15" s="1602"/>
      <c r="Y15" s="1602"/>
      <c r="Z15" s="1602"/>
      <c r="AA15" s="1602"/>
      <c r="AB15" s="1602"/>
      <c r="AC15" s="1602"/>
      <c r="AD15" s="1602"/>
      <c r="AE15" s="1602"/>
      <c r="AF15" s="1602"/>
      <c r="AG15" s="1602"/>
      <c r="AH15" s="1602"/>
      <c r="AI15" s="1602"/>
      <c r="AJ15" s="1602"/>
      <c r="AK15" s="1602"/>
      <c r="AL15" s="1602"/>
      <c r="AM15" s="1602"/>
      <c r="AN15" s="1602"/>
      <c r="AO15" s="1602"/>
      <c r="AP15" s="1602"/>
      <c r="AQ15" s="1602"/>
      <c r="AR15" s="1602"/>
      <c r="AS15" s="1602"/>
      <c r="AT15" s="1602"/>
      <c r="AU15" s="1603"/>
      <c r="AV15" s="1600"/>
      <c r="AW15" s="1566" t="s">
        <v>111</v>
      </c>
      <c r="AX15" s="1566"/>
      <c r="AY15" s="1566"/>
      <c r="AZ15" s="1566"/>
      <c r="BA15" s="1566"/>
      <c r="BB15" s="1566"/>
      <c r="BC15" s="1566"/>
      <c r="BD15" s="1566"/>
      <c r="BE15" s="1569"/>
      <c r="BF15" s="1610" t="s">
        <v>1757</v>
      </c>
      <c r="BG15" s="1611"/>
      <c r="BH15" s="1611"/>
      <c r="BI15" s="1611"/>
      <c r="BJ15" s="1611"/>
      <c r="BK15" s="1611"/>
      <c r="BL15" s="1611"/>
      <c r="BM15" s="1611"/>
      <c r="BN15" s="1611"/>
      <c r="BO15" s="1611"/>
      <c r="BP15" s="1611"/>
      <c r="BQ15" s="1611"/>
      <c r="BR15" s="1611"/>
      <c r="BS15" s="1611"/>
      <c r="BT15" s="1611"/>
      <c r="BU15" s="1611"/>
      <c r="BV15" s="1612"/>
      <c r="BW15" s="1619" t="s">
        <v>1758</v>
      </c>
      <c r="BX15" s="1620"/>
      <c r="BY15" s="1620"/>
      <c r="BZ15" s="1620"/>
      <c r="CA15" s="1620"/>
      <c r="CB15" s="1620"/>
      <c r="CC15" s="1620"/>
      <c r="CD15" s="1621"/>
      <c r="CE15" s="333"/>
      <c r="CF15" s="333"/>
      <c r="CG15" s="333"/>
      <c r="CH15" s="333"/>
      <c r="CI15" s="333"/>
      <c r="CJ15" s="333"/>
      <c r="CK15" s="333"/>
      <c r="CL15" s="333"/>
      <c r="CM15" s="333"/>
    </row>
    <row r="16" spans="1:91" s="334" customFormat="1" ht="15" customHeight="1">
      <c r="A16" s="1540"/>
      <c r="B16" s="1540"/>
      <c r="C16" s="1540"/>
      <c r="D16" s="1540"/>
      <c r="E16" s="1540"/>
      <c r="F16" s="1540"/>
      <c r="G16" s="1540"/>
      <c r="H16" s="1540"/>
      <c r="I16" s="1564"/>
      <c r="J16" s="1567"/>
      <c r="K16" s="1567"/>
      <c r="L16" s="1567"/>
      <c r="M16" s="1567"/>
      <c r="N16" s="1567"/>
      <c r="O16" s="1567"/>
      <c r="P16" s="1567"/>
      <c r="Q16" s="1567"/>
      <c r="R16" s="1553"/>
      <c r="S16" s="1604"/>
      <c r="T16" s="1605"/>
      <c r="U16" s="1605"/>
      <c r="V16" s="1605"/>
      <c r="W16" s="1605"/>
      <c r="X16" s="1605"/>
      <c r="Y16" s="1605"/>
      <c r="Z16" s="1605"/>
      <c r="AA16" s="1605"/>
      <c r="AB16" s="1605"/>
      <c r="AC16" s="1605"/>
      <c r="AD16" s="1605"/>
      <c r="AE16" s="1605"/>
      <c r="AF16" s="1605"/>
      <c r="AG16" s="1605"/>
      <c r="AH16" s="1605"/>
      <c r="AI16" s="1605"/>
      <c r="AJ16" s="1605"/>
      <c r="AK16" s="1605"/>
      <c r="AL16" s="1605"/>
      <c r="AM16" s="1605"/>
      <c r="AN16" s="1605"/>
      <c r="AO16" s="1605"/>
      <c r="AP16" s="1605"/>
      <c r="AQ16" s="1605"/>
      <c r="AR16" s="1605"/>
      <c r="AS16" s="1605"/>
      <c r="AT16" s="1605"/>
      <c r="AU16" s="1606"/>
      <c r="AV16" s="1553"/>
      <c r="AW16" s="1567"/>
      <c r="AX16" s="1567"/>
      <c r="AY16" s="1567"/>
      <c r="AZ16" s="1567"/>
      <c r="BA16" s="1567"/>
      <c r="BB16" s="1567"/>
      <c r="BC16" s="1567"/>
      <c r="BD16" s="1567"/>
      <c r="BE16" s="1570"/>
      <c r="BF16" s="1613"/>
      <c r="BG16" s="1614"/>
      <c r="BH16" s="1614"/>
      <c r="BI16" s="1614"/>
      <c r="BJ16" s="1614"/>
      <c r="BK16" s="1614"/>
      <c r="BL16" s="1614"/>
      <c r="BM16" s="1614"/>
      <c r="BN16" s="1614"/>
      <c r="BO16" s="1614"/>
      <c r="BP16" s="1614"/>
      <c r="BQ16" s="1614"/>
      <c r="BR16" s="1614"/>
      <c r="BS16" s="1614"/>
      <c r="BT16" s="1614"/>
      <c r="BU16" s="1614"/>
      <c r="BV16" s="1615"/>
      <c r="BW16" s="1622" t="s">
        <v>1759</v>
      </c>
      <c r="BX16" s="1623"/>
      <c r="BY16" s="1623"/>
      <c r="BZ16" s="1623"/>
      <c r="CA16" s="1623"/>
      <c r="CB16" s="1623"/>
      <c r="CC16" s="1623"/>
      <c r="CD16" s="1624"/>
      <c r="CE16" s="333"/>
      <c r="CF16" s="333"/>
      <c r="CG16" s="333"/>
      <c r="CH16" s="333"/>
      <c r="CI16" s="333"/>
      <c r="CJ16" s="333"/>
      <c r="CK16" s="333"/>
      <c r="CL16" s="333"/>
      <c r="CM16" s="333"/>
    </row>
    <row r="17" spans="1:91" s="334" customFormat="1" ht="15" customHeight="1" thickBot="1">
      <c r="A17" s="1540"/>
      <c r="B17" s="1540"/>
      <c r="C17" s="1540"/>
      <c r="D17" s="1540"/>
      <c r="E17" s="1540"/>
      <c r="F17" s="1540"/>
      <c r="G17" s="1540"/>
      <c r="H17" s="1540"/>
      <c r="I17" s="1565"/>
      <c r="J17" s="1568"/>
      <c r="K17" s="1568"/>
      <c r="L17" s="1568"/>
      <c r="M17" s="1568"/>
      <c r="N17" s="1568"/>
      <c r="O17" s="1568"/>
      <c r="P17" s="1568"/>
      <c r="Q17" s="1568"/>
      <c r="R17" s="1580"/>
      <c r="S17" s="1607"/>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9"/>
      <c r="AV17" s="1580"/>
      <c r="AW17" s="1568"/>
      <c r="AX17" s="1568"/>
      <c r="AY17" s="1568"/>
      <c r="AZ17" s="1568"/>
      <c r="BA17" s="1568"/>
      <c r="BB17" s="1568"/>
      <c r="BC17" s="1568"/>
      <c r="BD17" s="1568"/>
      <c r="BE17" s="1571"/>
      <c r="BF17" s="1616"/>
      <c r="BG17" s="1617"/>
      <c r="BH17" s="1617"/>
      <c r="BI17" s="1617"/>
      <c r="BJ17" s="1617"/>
      <c r="BK17" s="1617"/>
      <c r="BL17" s="1617"/>
      <c r="BM17" s="1617"/>
      <c r="BN17" s="1617"/>
      <c r="BO17" s="1617"/>
      <c r="BP17" s="1617"/>
      <c r="BQ17" s="1617"/>
      <c r="BR17" s="1617"/>
      <c r="BS17" s="1617"/>
      <c r="BT17" s="1617"/>
      <c r="BU17" s="1617"/>
      <c r="BV17" s="1618"/>
      <c r="BW17" s="1560" t="s">
        <v>1760</v>
      </c>
      <c r="BX17" s="1561"/>
      <c r="BY17" s="1561"/>
      <c r="BZ17" s="1561"/>
      <c r="CA17" s="1561"/>
      <c r="CB17" s="1561"/>
      <c r="CC17" s="1561"/>
      <c r="CD17" s="1562"/>
      <c r="CE17" s="333"/>
      <c r="CF17" s="333"/>
      <c r="CG17" s="333"/>
      <c r="CH17" s="333"/>
      <c r="CI17" s="333"/>
      <c r="CJ17" s="333"/>
      <c r="CK17" s="333"/>
      <c r="CL17" s="333"/>
      <c r="CM17" s="333"/>
    </row>
    <row r="18" spans="1:91" s="334" customFormat="1" ht="23.25" customHeight="1" thickTop="1" thickBot="1">
      <c r="A18" s="1540"/>
      <c r="B18" s="1540"/>
      <c r="C18" s="1540"/>
      <c r="D18" s="1540"/>
      <c r="E18" s="1540"/>
      <c r="F18" s="1540"/>
      <c r="G18" s="1540"/>
      <c r="H18" s="1540"/>
      <c r="I18" s="1625"/>
      <c r="J18" s="1626"/>
      <c r="K18" s="1626"/>
      <c r="L18" s="1626"/>
      <c r="M18" s="1626"/>
      <c r="N18" s="1626"/>
      <c r="O18" s="1626"/>
      <c r="P18" s="1600"/>
      <c r="Q18" s="1600"/>
      <c r="R18" s="1569"/>
      <c r="S18" s="1627" t="s">
        <v>289</v>
      </c>
      <c r="T18" s="1628"/>
      <c r="U18" s="1628"/>
      <c r="V18" s="1628"/>
      <c r="W18" s="1628"/>
      <c r="X18" s="1628"/>
      <c r="Y18" s="1628"/>
      <c r="Z18" s="1628"/>
      <c r="AA18" s="1628"/>
      <c r="AB18" s="1628"/>
      <c r="AC18" s="1628"/>
      <c r="AD18" s="1628"/>
      <c r="AE18" s="1628"/>
      <c r="AF18" s="1628"/>
      <c r="AG18" s="1628"/>
      <c r="AH18" s="1628"/>
      <c r="AI18" s="1628"/>
      <c r="AJ18" s="1629"/>
      <c r="AK18" s="1630" t="s">
        <v>290</v>
      </c>
      <c r="AL18" s="1582"/>
      <c r="AM18" s="1582"/>
      <c r="AN18" s="1582"/>
      <c r="AO18" s="1582"/>
      <c r="AP18" s="1582"/>
      <c r="AQ18" s="1582"/>
      <c r="AR18" s="1582"/>
      <c r="AS18" s="1582"/>
      <c r="AT18" s="1582"/>
      <c r="AU18" s="1582"/>
      <c r="AV18" s="1631"/>
      <c r="AW18" s="1631"/>
      <c r="AX18" s="1631"/>
      <c r="AY18" s="1631"/>
      <c r="AZ18" s="1631"/>
      <c r="BA18" s="1631"/>
      <c r="BB18" s="1631"/>
      <c r="BC18" s="1631"/>
      <c r="BD18" s="1631"/>
      <c r="BE18" s="1631"/>
      <c r="BF18" s="1631"/>
      <c r="BG18" s="1631"/>
      <c r="BH18" s="1631"/>
      <c r="BI18" s="1631"/>
      <c r="BJ18" s="1631"/>
      <c r="BK18" s="1631"/>
      <c r="BL18" s="1631"/>
      <c r="BM18" s="1631"/>
      <c r="BN18" s="1631"/>
      <c r="BO18" s="1631"/>
      <c r="BP18" s="1631"/>
      <c r="BQ18" s="1631"/>
      <c r="BR18" s="1631"/>
      <c r="BS18" s="1631"/>
      <c r="BT18" s="1631"/>
      <c r="BU18" s="1631"/>
      <c r="BV18" s="1631"/>
      <c r="BW18" s="1582"/>
      <c r="BX18" s="1582"/>
      <c r="BY18" s="1582"/>
      <c r="BZ18" s="1582"/>
      <c r="CA18" s="1582"/>
      <c r="CB18" s="1632"/>
      <c r="CC18" s="1633"/>
      <c r="CD18" s="1634"/>
      <c r="CE18" s="333"/>
      <c r="CF18" s="333"/>
      <c r="CG18" s="333"/>
      <c r="CH18" s="333"/>
      <c r="CI18" s="333"/>
      <c r="CJ18" s="333"/>
      <c r="CK18" s="333"/>
      <c r="CL18" s="333"/>
      <c r="CM18" s="333"/>
    </row>
    <row r="19" spans="1:91" s="334" customFormat="1" ht="18.75" customHeight="1" thickTop="1">
      <c r="A19" s="335"/>
      <c r="B19" s="1619" t="s">
        <v>1761</v>
      </c>
      <c r="C19" s="1620"/>
      <c r="D19" s="1620"/>
      <c r="E19" s="1620"/>
      <c r="F19" s="1620"/>
      <c r="G19" s="1620"/>
      <c r="H19" s="1620"/>
      <c r="I19" s="1620"/>
      <c r="J19" s="1620"/>
      <c r="K19" s="1620"/>
      <c r="L19" s="1620"/>
      <c r="M19" s="1620"/>
      <c r="N19" s="1620"/>
      <c r="O19" s="1621"/>
      <c r="P19" s="1635"/>
      <c r="Q19" s="1636"/>
      <c r="R19" s="1570"/>
      <c r="S19" s="1563" t="s">
        <v>291</v>
      </c>
      <c r="T19" s="1600"/>
      <c r="U19" s="1637" t="s">
        <v>1762</v>
      </c>
      <c r="V19" s="1637"/>
      <c r="W19" s="1637"/>
      <c r="X19" s="1637"/>
      <c r="Y19" s="1637"/>
      <c r="Z19" s="1637"/>
      <c r="AA19" s="1637"/>
      <c r="AB19" s="1637"/>
      <c r="AC19" s="1637"/>
      <c r="AD19" s="1637"/>
      <c r="AE19" s="1637"/>
      <c r="AF19" s="1637"/>
      <c r="AG19" s="1637"/>
      <c r="AH19" s="1637"/>
      <c r="AI19" s="1637"/>
      <c r="AJ19" s="1638"/>
      <c r="AK19" s="1639" t="s">
        <v>1763</v>
      </c>
      <c r="AL19" s="1640"/>
      <c r="AM19" s="1640"/>
      <c r="AN19" s="1640"/>
      <c r="AO19" s="1640"/>
      <c r="AP19" s="1640"/>
      <c r="AQ19" s="1640"/>
      <c r="AR19" s="1640"/>
      <c r="AS19" s="1640"/>
      <c r="AT19" s="1640"/>
      <c r="AU19" s="1640"/>
      <c r="AV19" s="1640"/>
      <c r="AW19" s="1640"/>
      <c r="AX19" s="1640"/>
      <c r="AY19" s="1640"/>
      <c r="AZ19" s="1640"/>
      <c r="BA19" s="1640"/>
      <c r="BB19" s="1640"/>
      <c r="BC19" s="1640"/>
      <c r="BD19" s="1640"/>
      <c r="BE19" s="1640"/>
      <c r="BF19" s="1640"/>
      <c r="BG19" s="1640"/>
      <c r="BH19" s="1640"/>
      <c r="BI19" s="1640"/>
      <c r="BJ19" s="1640"/>
      <c r="BK19" s="1640"/>
      <c r="BL19" s="1640"/>
      <c r="BM19" s="1640"/>
      <c r="BN19" s="1640"/>
      <c r="BO19" s="1640"/>
      <c r="BP19" s="1640"/>
      <c r="BQ19" s="1640"/>
      <c r="BR19" s="1640"/>
      <c r="BS19" s="1640"/>
      <c r="BT19" s="1640"/>
      <c r="BU19" s="1640"/>
      <c r="BV19" s="1641"/>
      <c r="BW19" s="1619" t="s">
        <v>1764</v>
      </c>
      <c r="BX19" s="1620"/>
      <c r="BY19" s="1620"/>
      <c r="BZ19" s="1620"/>
      <c r="CA19" s="1620"/>
      <c r="CB19" s="1620"/>
      <c r="CC19" s="1620"/>
      <c r="CD19" s="1621"/>
      <c r="CE19" s="333"/>
      <c r="CF19" s="333"/>
      <c r="CG19" s="333"/>
      <c r="CH19" s="333"/>
      <c r="CI19" s="333"/>
      <c r="CJ19" s="333"/>
      <c r="CK19" s="333"/>
      <c r="CL19" s="333"/>
      <c r="CM19" s="333"/>
    </row>
    <row r="20" spans="1:91" s="334" customFormat="1" ht="18.75" customHeight="1" thickBot="1">
      <c r="A20" s="335"/>
      <c r="B20" s="1560" t="s">
        <v>1765</v>
      </c>
      <c r="C20" s="1561"/>
      <c r="D20" s="1561"/>
      <c r="E20" s="1561"/>
      <c r="F20" s="1561"/>
      <c r="G20" s="1561"/>
      <c r="H20" s="1561"/>
      <c r="I20" s="1561"/>
      <c r="J20" s="1561"/>
      <c r="K20" s="1561"/>
      <c r="L20" s="1561"/>
      <c r="M20" s="1561"/>
      <c r="N20" s="1561"/>
      <c r="O20" s="1562"/>
      <c r="P20" s="1635"/>
      <c r="Q20" s="1636"/>
      <c r="R20" s="1570"/>
      <c r="S20" s="1565" t="s">
        <v>292</v>
      </c>
      <c r="T20" s="1580"/>
      <c r="U20" s="1645" t="s">
        <v>1766</v>
      </c>
      <c r="V20" s="1645"/>
      <c r="W20" s="1645"/>
      <c r="X20" s="1645"/>
      <c r="Y20" s="1645"/>
      <c r="Z20" s="1645"/>
      <c r="AA20" s="1645"/>
      <c r="AB20" s="1645"/>
      <c r="AC20" s="1645"/>
      <c r="AD20" s="1645"/>
      <c r="AE20" s="1645"/>
      <c r="AF20" s="1645"/>
      <c r="AG20" s="1645"/>
      <c r="AH20" s="1645"/>
      <c r="AI20" s="1645"/>
      <c r="AJ20" s="1646"/>
      <c r="AK20" s="1642"/>
      <c r="AL20" s="1643"/>
      <c r="AM20" s="1643"/>
      <c r="AN20" s="1643"/>
      <c r="AO20" s="1643"/>
      <c r="AP20" s="1643"/>
      <c r="AQ20" s="1643"/>
      <c r="AR20" s="1643"/>
      <c r="AS20" s="1643"/>
      <c r="AT20" s="1643"/>
      <c r="AU20" s="1643"/>
      <c r="AV20" s="1643"/>
      <c r="AW20" s="1643"/>
      <c r="AX20" s="1643"/>
      <c r="AY20" s="1643"/>
      <c r="AZ20" s="1643"/>
      <c r="BA20" s="1643"/>
      <c r="BB20" s="1643"/>
      <c r="BC20" s="1643"/>
      <c r="BD20" s="1643"/>
      <c r="BE20" s="1643"/>
      <c r="BF20" s="1643"/>
      <c r="BG20" s="1643"/>
      <c r="BH20" s="1643"/>
      <c r="BI20" s="1643"/>
      <c r="BJ20" s="1643"/>
      <c r="BK20" s="1643"/>
      <c r="BL20" s="1643"/>
      <c r="BM20" s="1643"/>
      <c r="BN20" s="1643"/>
      <c r="BO20" s="1643"/>
      <c r="BP20" s="1643"/>
      <c r="BQ20" s="1643"/>
      <c r="BR20" s="1643"/>
      <c r="BS20" s="1643"/>
      <c r="BT20" s="1643"/>
      <c r="BU20" s="1643"/>
      <c r="BV20" s="1644"/>
      <c r="BW20" s="1560" t="s">
        <v>1767</v>
      </c>
      <c r="BX20" s="1561"/>
      <c r="BY20" s="1561"/>
      <c r="BZ20" s="1561"/>
      <c r="CA20" s="1561"/>
      <c r="CB20" s="1561"/>
      <c r="CC20" s="1561"/>
      <c r="CD20" s="1562"/>
      <c r="CE20" s="333"/>
      <c r="CF20" s="333"/>
      <c r="CG20" s="333"/>
      <c r="CH20" s="333"/>
      <c r="CI20" s="333"/>
      <c r="CJ20" s="333"/>
      <c r="CK20" s="333"/>
      <c r="CL20" s="333"/>
      <c r="CM20" s="333"/>
    </row>
    <row r="21" spans="1:91" s="334" customFormat="1" ht="18.75" customHeight="1" thickTop="1">
      <c r="A21" s="1647"/>
      <c r="B21" s="1647"/>
      <c r="C21" s="1647"/>
      <c r="D21" s="1647"/>
      <c r="E21" s="1647"/>
      <c r="F21" s="1647"/>
      <c r="G21" s="1647"/>
      <c r="H21" s="1647"/>
      <c r="I21" s="1648"/>
      <c r="J21" s="1567" t="s">
        <v>288</v>
      </c>
      <c r="K21" s="1567"/>
      <c r="L21" s="1567"/>
      <c r="M21" s="1567"/>
      <c r="N21" s="1567"/>
      <c r="O21" s="1567"/>
      <c r="P21" s="1567"/>
      <c r="Q21" s="1567"/>
      <c r="R21" s="1570"/>
      <c r="S21" s="1563" t="s">
        <v>291</v>
      </c>
      <c r="T21" s="1600"/>
      <c r="U21" s="1637" t="s">
        <v>1768</v>
      </c>
      <c r="V21" s="1637"/>
      <c r="W21" s="1637"/>
      <c r="X21" s="1637"/>
      <c r="Y21" s="1637"/>
      <c r="Z21" s="1637"/>
      <c r="AA21" s="1637"/>
      <c r="AB21" s="1637"/>
      <c r="AC21" s="1637"/>
      <c r="AD21" s="1637"/>
      <c r="AE21" s="1637"/>
      <c r="AF21" s="1637"/>
      <c r="AG21" s="1637"/>
      <c r="AH21" s="1637"/>
      <c r="AI21" s="1637"/>
      <c r="AJ21" s="1638"/>
      <c r="AK21" s="1639" t="s">
        <v>1769</v>
      </c>
      <c r="AL21" s="1640"/>
      <c r="AM21" s="1640"/>
      <c r="AN21" s="1640"/>
      <c r="AO21" s="1640"/>
      <c r="AP21" s="1640"/>
      <c r="AQ21" s="1640"/>
      <c r="AR21" s="1640"/>
      <c r="AS21" s="1640"/>
      <c r="AT21" s="1640"/>
      <c r="AU21" s="1640"/>
      <c r="AV21" s="1640"/>
      <c r="AW21" s="1640"/>
      <c r="AX21" s="1640"/>
      <c r="AY21" s="1640"/>
      <c r="AZ21" s="1640"/>
      <c r="BA21" s="1640"/>
      <c r="BB21" s="1640"/>
      <c r="BC21" s="1640"/>
      <c r="BD21" s="1640"/>
      <c r="BE21" s="1640"/>
      <c r="BF21" s="1640"/>
      <c r="BG21" s="1640"/>
      <c r="BH21" s="1640"/>
      <c r="BI21" s="1640"/>
      <c r="BJ21" s="1640"/>
      <c r="BK21" s="1640"/>
      <c r="BL21" s="1640"/>
      <c r="BM21" s="1640"/>
      <c r="BN21" s="1640"/>
      <c r="BO21" s="1640"/>
      <c r="BP21" s="1640"/>
      <c r="BQ21" s="1640"/>
      <c r="BR21" s="1640"/>
      <c r="BS21" s="1640"/>
      <c r="BT21" s="1640"/>
      <c r="BU21" s="1640"/>
      <c r="BV21" s="1640"/>
      <c r="BW21" s="1649"/>
      <c r="BX21" s="1649"/>
      <c r="BY21" s="1649"/>
      <c r="BZ21" s="1649"/>
      <c r="CA21" s="1649"/>
      <c r="CB21" s="1650"/>
      <c r="CC21" s="1661"/>
      <c r="CD21" s="1661"/>
      <c r="CE21" s="333"/>
      <c r="CF21" s="333"/>
      <c r="CG21" s="333"/>
      <c r="CH21" s="333"/>
      <c r="CI21" s="333"/>
      <c r="CJ21" s="333"/>
      <c r="CK21" s="333"/>
      <c r="CL21" s="333"/>
      <c r="CM21" s="333"/>
    </row>
    <row r="22" spans="1:91" s="334" customFormat="1" ht="18.75" customHeight="1">
      <c r="A22" s="1647"/>
      <c r="B22" s="1647"/>
      <c r="C22" s="1647"/>
      <c r="D22" s="1647"/>
      <c r="E22" s="1647"/>
      <c r="F22" s="1647"/>
      <c r="G22" s="1647"/>
      <c r="H22" s="1647"/>
      <c r="I22" s="1564"/>
      <c r="J22" s="1567"/>
      <c r="K22" s="1567"/>
      <c r="L22" s="1567"/>
      <c r="M22" s="1567"/>
      <c r="N22" s="1567"/>
      <c r="O22" s="1567"/>
      <c r="P22" s="1567"/>
      <c r="Q22" s="1567"/>
      <c r="R22" s="1570"/>
      <c r="S22" s="1565" t="s">
        <v>292</v>
      </c>
      <c r="T22" s="1580"/>
      <c r="U22" s="1645" t="s">
        <v>1770</v>
      </c>
      <c r="V22" s="1645"/>
      <c r="W22" s="1645"/>
      <c r="X22" s="1645"/>
      <c r="Y22" s="1645"/>
      <c r="Z22" s="1645"/>
      <c r="AA22" s="1645"/>
      <c r="AB22" s="1645"/>
      <c r="AC22" s="1645"/>
      <c r="AD22" s="1645"/>
      <c r="AE22" s="1645"/>
      <c r="AF22" s="1645"/>
      <c r="AG22" s="1645"/>
      <c r="AH22" s="1645"/>
      <c r="AI22" s="1645"/>
      <c r="AJ22" s="1646"/>
      <c r="AK22" s="1642"/>
      <c r="AL22" s="1643"/>
      <c r="AM22" s="1643"/>
      <c r="AN22" s="1643"/>
      <c r="AO22" s="1643"/>
      <c r="AP22" s="1643"/>
      <c r="AQ22" s="1643"/>
      <c r="AR22" s="1643"/>
      <c r="AS22" s="1643"/>
      <c r="AT22" s="1643"/>
      <c r="AU22" s="1643"/>
      <c r="AV22" s="1643"/>
      <c r="AW22" s="1643"/>
      <c r="AX22" s="1643"/>
      <c r="AY22" s="1643"/>
      <c r="AZ22" s="1643"/>
      <c r="BA22" s="1643"/>
      <c r="BB22" s="1643"/>
      <c r="BC22" s="1643"/>
      <c r="BD22" s="1643"/>
      <c r="BE22" s="1643"/>
      <c r="BF22" s="1643"/>
      <c r="BG22" s="1643"/>
      <c r="BH22" s="1643"/>
      <c r="BI22" s="1643"/>
      <c r="BJ22" s="1643"/>
      <c r="BK22" s="1643"/>
      <c r="BL22" s="1643"/>
      <c r="BM22" s="1643"/>
      <c r="BN22" s="1643"/>
      <c r="BO22" s="1643"/>
      <c r="BP22" s="1643"/>
      <c r="BQ22" s="1643"/>
      <c r="BR22" s="1643"/>
      <c r="BS22" s="1643"/>
      <c r="BT22" s="1643"/>
      <c r="BU22" s="1643"/>
      <c r="BV22" s="1643"/>
      <c r="BW22" s="1643"/>
      <c r="BX22" s="1643"/>
      <c r="BY22" s="1643"/>
      <c r="BZ22" s="1643"/>
      <c r="CA22" s="1643"/>
      <c r="CB22" s="1651"/>
      <c r="CC22" s="1553"/>
      <c r="CD22" s="1553"/>
      <c r="CE22" s="333"/>
      <c r="CF22" s="333"/>
      <c r="CG22" s="333"/>
      <c r="CH22" s="333"/>
      <c r="CI22" s="333"/>
      <c r="CJ22" s="333"/>
      <c r="CK22" s="333"/>
      <c r="CL22" s="333"/>
      <c r="CM22" s="333"/>
    </row>
    <row r="23" spans="1:91" s="334" customFormat="1" ht="18.75" customHeight="1">
      <c r="A23" s="1647"/>
      <c r="B23" s="1647"/>
      <c r="C23" s="1647"/>
      <c r="D23" s="1647"/>
      <c r="E23" s="1647"/>
      <c r="F23" s="1647"/>
      <c r="G23" s="1647"/>
      <c r="H23" s="1647"/>
      <c r="I23" s="1564"/>
      <c r="J23" s="1567"/>
      <c r="K23" s="1567"/>
      <c r="L23" s="1567"/>
      <c r="M23" s="1567"/>
      <c r="N23" s="1567"/>
      <c r="O23" s="1567"/>
      <c r="P23" s="1567"/>
      <c r="Q23" s="1567"/>
      <c r="R23" s="1570"/>
      <c r="S23" s="1563" t="s">
        <v>291</v>
      </c>
      <c r="T23" s="1600"/>
      <c r="U23" s="1637" t="s">
        <v>1771</v>
      </c>
      <c r="V23" s="1637"/>
      <c r="W23" s="1637"/>
      <c r="X23" s="1637"/>
      <c r="Y23" s="1637"/>
      <c r="Z23" s="1637"/>
      <c r="AA23" s="1637"/>
      <c r="AB23" s="1637"/>
      <c r="AC23" s="1637"/>
      <c r="AD23" s="1637"/>
      <c r="AE23" s="1637"/>
      <c r="AF23" s="1637"/>
      <c r="AG23" s="1637"/>
      <c r="AH23" s="1637"/>
      <c r="AI23" s="1637"/>
      <c r="AJ23" s="1638"/>
      <c r="AK23" s="1639" t="s">
        <v>1772</v>
      </c>
      <c r="AL23" s="1640"/>
      <c r="AM23" s="1640"/>
      <c r="AN23" s="1640"/>
      <c r="AO23" s="1640"/>
      <c r="AP23" s="1640"/>
      <c r="AQ23" s="1640"/>
      <c r="AR23" s="1640"/>
      <c r="AS23" s="1640"/>
      <c r="AT23" s="1640"/>
      <c r="AU23" s="1640"/>
      <c r="AV23" s="1640"/>
      <c r="AW23" s="1640"/>
      <c r="AX23" s="1640"/>
      <c r="AY23" s="1640"/>
      <c r="AZ23" s="1640"/>
      <c r="BA23" s="1640"/>
      <c r="BB23" s="1640"/>
      <c r="BC23" s="1640"/>
      <c r="BD23" s="1640"/>
      <c r="BE23" s="1640"/>
      <c r="BF23" s="1640"/>
      <c r="BG23" s="1640"/>
      <c r="BH23" s="1640"/>
      <c r="BI23" s="1640"/>
      <c r="BJ23" s="1640"/>
      <c r="BK23" s="1640"/>
      <c r="BL23" s="1640"/>
      <c r="BM23" s="1640"/>
      <c r="BN23" s="1640"/>
      <c r="BO23" s="1640"/>
      <c r="BP23" s="1640"/>
      <c r="BQ23" s="1640"/>
      <c r="BR23" s="1640"/>
      <c r="BS23" s="1640"/>
      <c r="BT23" s="1640"/>
      <c r="BU23" s="1640"/>
      <c r="BV23" s="1640"/>
      <c r="BW23" s="1640"/>
      <c r="BX23" s="1640"/>
      <c r="BY23" s="1640"/>
      <c r="BZ23" s="1640"/>
      <c r="CA23" s="1640"/>
      <c r="CB23" s="1652"/>
      <c r="CC23" s="1553"/>
      <c r="CD23" s="1553"/>
      <c r="CE23" s="333"/>
      <c r="CF23" s="333"/>
      <c r="CG23" s="333"/>
      <c r="CH23" s="333"/>
      <c r="CI23" s="333"/>
      <c r="CJ23" s="333"/>
      <c r="CK23" s="333"/>
      <c r="CL23" s="333"/>
      <c r="CM23" s="333"/>
    </row>
    <row r="24" spans="1:91" s="334" customFormat="1" ht="18.75" customHeight="1">
      <c r="A24" s="1647"/>
      <c r="B24" s="1647"/>
      <c r="C24" s="1647"/>
      <c r="D24" s="1647"/>
      <c r="E24" s="1647"/>
      <c r="F24" s="1647"/>
      <c r="G24" s="1647"/>
      <c r="H24" s="1647"/>
      <c r="I24" s="1564"/>
      <c r="J24" s="1567"/>
      <c r="K24" s="1567"/>
      <c r="L24" s="1567"/>
      <c r="M24" s="1567"/>
      <c r="N24" s="1567"/>
      <c r="O24" s="1567"/>
      <c r="P24" s="1567"/>
      <c r="Q24" s="1567"/>
      <c r="R24" s="1570"/>
      <c r="S24" s="1565" t="s">
        <v>292</v>
      </c>
      <c r="T24" s="1580"/>
      <c r="U24" s="1645" t="s">
        <v>1773</v>
      </c>
      <c r="V24" s="1645"/>
      <c r="W24" s="1645"/>
      <c r="X24" s="1645"/>
      <c r="Y24" s="1645"/>
      <c r="Z24" s="1645"/>
      <c r="AA24" s="1645"/>
      <c r="AB24" s="1645"/>
      <c r="AC24" s="1645"/>
      <c r="AD24" s="1645"/>
      <c r="AE24" s="1645"/>
      <c r="AF24" s="1645"/>
      <c r="AG24" s="1645"/>
      <c r="AH24" s="1645"/>
      <c r="AI24" s="1645"/>
      <c r="AJ24" s="1646"/>
      <c r="AK24" s="1642"/>
      <c r="AL24" s="1643"/>
      <c r="AM24" s="1643"/>
      <c r="AN24" s="1643"/>
      <c r="AO24" s="1643"/>
      <c r="AP24" s="1643"/>
      <c r="AQ24" s="1643"/>
      <c r="AR24" s="1643"/>
      <c r="AS24" s="1643"/>
      <c r="AT24" s="1643"/>
      <c r="AU24" s="1643"/>
      <c r="AV24" s="1643"/>
      <c r="AW24" s="1643"/>
      <c r="AX24" s="1643"/>
      <c r="AY24" s="1643"/>
      <c r="AZ24" s="1643"/>
      <c r="BA24" s="1643"/>
      <c r="BB24" s="1643"/>
      <c r="BC24" s="1643"/>
      <c r="BD24" s="1643"/>
      <c r="BE24" s="1643"/>
      <c r="BF24" s="1643"/>
      <c r="BG24" s="1643"/>
      <c r="BH24" s="1643"/>
      <c r="BI24" s="1643"/>
      <c r="BJ24" s="1643"/>
      <c r="BK24" s="1643"/>
      <c r="BL24" s="1643"/>
      <c r="BM24" s="1643"/>
      <c r="BN24" s="1643"/>
      <c r="BO24" s="1643"/>
      <c r="BP24" s="1643"/>
      <c r="BQ24" s="1643"/>
      <c r="BR24" s="1643"/>
      <c r="BS24" s="1643"/>
      <c r="BT24" s="1643"/>
      <c r="BU24" s="1643"/>
      <c r="BV24" s="1643"/>
      <c r="BW24" s="1643"/>
      <c r="BX24" s="1643"/>
      <c r="BY24" s="1643"/>
      <c r="BZ24" s="1643"/>
      <c r="CA24" s="1643"/>
      <c r="CB24" s="1651"/>
      <c r="CC24" s="1553"/>
      <c r="CD24" s="1553"/>
      <c r="CE24" s="333"/>
      <c r="CF24" s="333"/>
      <c r="CG24" s="333"/>
      <c r="CH24" s="333"/>
      <c r="CI24" s="333"/>
      <c r="CJ24" s="333"/>
      <c r="CK24" s="333"/>
      <c r="CL24" s="333"/>
      <c r="CM24" s="333"/>
    </row>
    <row r="25" spans="1:91" s="334" customFormat="1" ht="18.75" customHeight="1">
      <c r="A25" s="1647"/>
      <c r="B25" s="1647"/>
      <c r="C25" s="1647"/>
      <c r="D25" s="1647"/>
      <c r="E25" s="1647"/>
      <c r="F25" s="1647"/>
      <c r="G25" s="1647"/>
      <c r="H25" s="1647"/>
      <c r="I25" s="1564"/>
      <c r="J25" s="1567"/>
      <c r="K25" s="1567"/>
      <c r="L25" s="1567"/>
      <c r="M25" s="1567"/>
      <c r="N25" s="1567"/>
      <c r="O25" s="1567"/>
      <c r="P25" s="1567"/>
      <c r="Q25" s="1567"/>
      <c r="R25" s="1570"/>
      <c r="S25" s="1563" t="s">
        <v>291</v>
      </c>
      <c r="T25" s="1600"/>
      <c r="U25" s="1637" t="s">
        <v>1774</v>
      </c>
      <c r="V25" s="1637"/>
      <c r="W25" s="1637"/>
      <c r="X25" s="1637"/>
      <c r="Y25" s="1637"/>
      <c r="Z25" s="1637"/>
      <c r="AA25" s="1637"/>
      <c r="AB25" s="1637"/>
      <c r="AC25" s="1637"/>
      <c r="AD25" s="1637"/>
      <c r="AE25" s="1637"/>
      <c r="AF25" s="1637"/>
      <c r="AG25" s="1637"/>
      <c r="AH25" s="1637"/>
      <c r="AI25" s="1637"/>
      <c r="AJ25" s="1638"/>
      <c r="AK25" s="1639" t="s">
        <v>1775</v>
      </c>
      <c r="AL25" s="1640"/>
      <c r="AM25" s="1640"/>
      <c r="AN25" s="1640"/>
      <c r="AO25" s="1640"/>
      <c r="AP25" s="1640"/>
      <c r="AQ25" s="1640"/>
      <c r="AR25" s="1640"/>
      <c r="AS25" s="1640"/>
      <c r="AT25" s="1640"/>
      <c r="AU25" s="1640"/>
      <c r="AV25" s="1640"/>
      <c r="AW25" s="1640"/>
      <c r="AX25" s="1640"/>
      <c r="AY25" s="1640"/>
      <c r="AZ25" s="1640"/>
      <c r="BA25" s="1640"/>
      <c r="BB25" s="1640"/>
      <c r="BC25" s="1640"/>
      <c r="BD25" s="1640"/>
      <c r="BE25" s="1640"/>
      <c r="BF25" s="1640"/>
      <c r="BG25" s="1640"/>
      <c r="BH25" s="1640"/>
      <c r="BI25" s="1640"/>
      <c r="BJ25" s="1640"/>
      <c r="BK25" s="1640"/>
      <c r="BL25" s="1640"/>
      <c r="BM25" s="1640"/>
      <c r="BN25" s="1640"/>
      <c r="BO25" s="1640"/>
      <c r="BP25" s="1640"/>
      <c r="BQ25" s="1640"/>
      <c r="BR25" s="1640"/>
      <c r="BS25" s="1640"/>
      <c r="BT25" s="1640"/>
      <c r="BU25" s="1640"/>
      <c r="BV25" s="1640"/>
      <c r="BW25" s="1640"/>
      <c r="BX25" s="1640"/>
      <c r="BY25" s="1640"/>
      <c r="BZ25" s="1640"/>
      <c r="CA25" s="1640"/>
      <c r="CB25" s="1652"/>
      <c r="CC25" s="1553"/>
      <c r="CD25" s="1553"/>
      <c r="CE25" s="333"/>
      <c r="CF25" s="333"/>
      <c r="CG25" s="333"/>
      <c r="CH25" s="333"/>
      <c r="CI25" s="333"/>
      <c r="CJ25" s="333"/>
      <c r="CK25" s="333"/>
      <c r="CL25" s="333"/>
      <c r="CM25" s="333"/>
    </row>
    <row r="26" spans="1:91" s="334" customFormat="1" ht="18.75" customHeight="1">
      <c r="A26" s="1647"/>
      <c r="B26" s="1647"/>
      <c r="C26" s="1647"/>
      <c r="D26" s="1647"/>
      <c r="E26" s="1647"/>
      <c r="F26" s="1647"/>
      <c r="G26" s="1647"/>
      <c r="H26" s="1647"/>
      <c r="I26" s="1564"/>
      <c r="J26" s="1567"/>
      <c r="K26" s="1567"/>
      <c r="L26" s="1567"/>
      <c r="M26" s="1567"/>
      <c r="N26" s="1567"/>
      <c r="O26" s="1567"/>
      <c r="P26" s="1567"/>
      <c r="Q26" s="1567"/>
      <c r="R26" s="1570"/>
      <c r="S26" s="1565" t="s">
        <v>292</v>
      </c>
      <c r="T26" s="1580"/>
      <c r="U26" s="1645"/>
      <c r="V26" s="1645"/>
      <c r="W26" s="1645"/>
      <c r="X26" s="1645"/>
      <c r="Y26" s="1645"/>
      <c r="Z26" s="1645"/>
      <c r="AA26" s="1645"/>
      <c r="AB26" s="1645"/>
      <c r="AC26" s="1645"/>
      <c r="AD26" s="1645"/>
      <c r="AE26" s="1645"/>
      <c r="AF26" s="1645"/>
      <c r="AG26" s="1645"/>
      <c r="AH26" s="1645"/>
      <c r="AI26" s="1645"/>
      <c r="AJ26" s="1646"/>
      <c r="AK26" s="1642"/>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643"/>
      <c r="BW26" s="1643"/>
      <c r="BX26" s="1643"/>
      <c r="BY26" s="1643"/>
      <c r="BZ26" s="1643"/>
      <c r="CA26" s="1643"/>
      <c r="CB26" s="1651"/>
      <c r="CC26" s="1553"/>
      <c r="CD26" s="1553"/>
      <c r="CE26" s="333"/>
      <c r="CF26" s="333"/>
      <c r="CG26" s="333"/>
      <c r="CH26" s="333"/>
      <c r="CI26" s="333"/>
      <c r="CJ26" s="333"/>
      <c r="CK26" s="333"/>
      <c r="CL26" s="333"/>
      <c r="CM26" s="333"/>
    </row>
    <row r="27" spans="1:91" s="334" customFormat="1" ht="18.75" customHeight="1">
      <c r="A27" s="1647"/>
      <c r="B27" s="1647"/>
      <c r="C27" s="1647"/>
      <c r="D27" s="1647"/>
      <c r="E27" s="1647"/>
      <c r="F27" s="1647"/>
      <c r="G27" s="1647"/>
      <c r="H27" s="1647"/>
      <c r="I27" s="1564"/>
      <c r="J27" s="1567"/>
      <c r="K27" s="1567"/>
      <c r="L27" s="1567"/>
      <c r="M27" s="1567"/>
      <c r="N27" s="1567"/>
      <c r="O27" s="1567"/>
      <c r="P27" s="1567"/>
      <c r="Q27" s="1567"/>
      <c r="R27" s="1570"/>
      <c r="S27" s="1563" t="s">
        <v>291</v>
      </c>
      <c r="T27" s="1600"/>
      <c r="U27" s="1637" t="s">
        <v>1776</v>
      </c>
      <c r="V27" s="1637"/>
      <c r="W27" s="1637"/>
      <c r="X27" s="1637"/>
      <c r="Y27" s="1637"/>
      <c r="Z27" s="1637"/>
      <c r="AA27" s="1637"/>
      <c r="AB27" s="1637"/>
      <c r="AC27" s="1637"/>
      <c r="AD27" s="1637"/>
      <c r="AE27" s="1637"/>
      <c r="AF27" s="1637"/>
      <c r="AG27" s="1637"/>
      <c r="AH27" s="1637"/>
      <c r="AI27" s="1637"/>
      <c r="AJ27" s="1638"/>
      <c r="AK27" s="1639" t="s">
        <v>1777</v>
      </c>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52"/>
      <c r="CC27" s="1553"/>
      <c r="CD27" s="1553"/>
      <c r="CE27" s="333"/>
      <c r="CF27" s="333"/>
      <c r="CG27" s="333"/>
      <c r="CH27" s="333"/>
      <c r="CI27" s="333"/>
      <c r="CJ27" s="333"/>
      <c r="CK27" s="333"/>
      <c r="CL27" s="333"/>
      <c r="CM27" s="333"/>
    </row>
    <row r="28" spans="1:91" s="334" customFormat="1" ht="18.75" customHeight="1">
      <c r="A28" s="1647"/>
      <c r="B28" s="1647"/>
      <c r="C28" s="1647"/>
      <c r="D28" s="1647"/>
      <c r="E28" s="1647"/>
      <c r="F28" s="1647"/>
      <c r="G28" s="1647"/>
      <c r="H28" s="1647"/>
      <c r="I28" s="1564"/>
      <c r="J28" s="1567"/>
      <c r="K28" s="1567"/>
      <c r="L28" s="1567"/>
      <c r="M28" s="1567"/>
      <c r="N28" s="1567"/>
      <c r="O28" s="1567"/>
      <c r="P28" s="1567"/>
      <c r="Q28" s="1567"/>
      <c r="R28" s="1570"/>
      <c r="S28" s="1565" t="s">
        <v>292</v>
      </c>
      <c r="T28" s="1580"/>
      <c r="U28" s="1645"/>
      <c r="V28" s="1645"/>
      <c r="W28" s="1645"/>
      <c r="X28" s="1645"/>
      <c r="Y28" s="1645"/>
      <c r="Z28" s="1645"/>
      <c r="AA28" s="1645"/>
      <c r="AB28" s="1645"/>
      <c r="AC28" s="1645"/>
      <c r="AD28" s="1645"/>
      <c r="AE28" s="1645"/>
      <c r="AF28" s="1645"/>
      <c r="AG28" s="1645"/>
      <c r="AH28" s="1645"/>
      <c r="AI28" s="1645"/>
      <c r="AJ28" s="1646"/>
      <c r="AK28" s="1642"/>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643"/>
      <c r="BW28" s="1643"/>
      <c r="BX28" s="1643"/>
      <c r="BY28" s="1643"/>
      <c r="BZ28" s="1643"/>
      <c r="CA28" s="1643"/>
      <c r="CB28" s="1651"/>
      <c r="CC28" s="1553"/>
      <c r="CD28" s="1553"/>
      <c r="CE28" s="333"/>
      <c r="CF28" s="333"/>
      <c r="CG28" s="333"/>
      <c r="CH28" s="333"/>
      <c r="CI28" s="333"/>
      <c r="CJ28" s="333"/>
      <c r="CK28" s="333"/>
      <c r="CL28" s="333"/>
      <c r="CM28" s="333"/>
    </row>
    <row r="29" spans="1:91" s="334" customFormat="1" ht="18.75" customHeight="1">
      <c r="A29" s="1647"/>
      <c r="B29" s="1647"/>
      <c r="C29" s="1647"/>
      <c r="D29" s="1647"/>
      <c r="E29" s="1647"/>
      <c r="F29" s="1647"/>
      <c r="G29" s="1647"/>
      <c r="H29" s="1647"/>
      <c r="I29" s="1564"/>
      <c r="J29" s="1567"/>
      <c r="K29" s="1567"/>
      <c r="L29" s="1567"/>
      <c r="M29" s="1567"/>
      <c r="N29" s="1567"/>
      <c r="O29" s="1567"/>
      <c r="P29" s="1567"/>
      <c r="Q29" s="1567"/>
      <c r="R29" s="1570"/>
      <c r="S29" s="1563" t="s">
        <v>291</v>
      </c>
      <c r="T29" s="1600"/>
      <c r="U29" s="1637" t="s">
        <v>1778</v>
      </c>
      <c r="V29" s="1637"/>
      <c r="W29" s="1637"/>
      <c r="X29" s="1637"/>
      <c r="Y29" s="1637"/>
      <c r="Z29" s="1637"/>
      <c r="AA29" s="1637"/>
      <c r="AB29" s="1637"/>
      <c r="AC29" s="1637"/>
      <c r="AD29" s="1637"/>
      <c r="AE29" s="1637"/>
      <c r="AF29" s="1637"/>
      <c r="AG29" s="1637"/>
      <c r="AH29" s="1637"/>
      <c r="AI29" s="1637"/>
      <c r="AJ29" s="1638"/>
      <c r="AK29" s="1639" t="s">
        <v>1779</v>
      </c>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1640"/>
      <c r="BX29" s="1640"/>
      <c r="BY29" s="1640"/>
      <c r="BZ29" s="1640"/>
      <c r="CA29" s="1640"/>
      <c r="CB29" s="1652"/>
      <c r="CC29" s="1553"/>
      <c r="CD29" s="1553"/>
      <c r="CE29" s="333"/>
      <c r="CF29" s="333"/>
      <c r="CG29" s="333"/>
      <c r="CH29" s="333"/>
      <c r="CI29" s="333"/>
      <c r="CJ29" s="333"/>
      <c r="CK29" s="333"/>
      <c r="CL29" s="333"/>
      <c r="CM29" s="333"/>
    </row>
    <row r="30" spans="1:91" s="334" customFormat="1" ht="18.75" customHeight="1">
      <c r="A30" s="1647"/>
      <c r="B30" s="1647"/>
      <c r="C30" s="1647"/>
      <c r="D30" s="1647"/>
      <c r="E30" s="1647"/>
      <c r="F30" s="1647"/>
      <c r="G30" s="1647"/>
      <c r="H30" s="1647"/>
      <c r="I30" s="1564"/>
      <c r="J30" s="1567"/>
      <c r="K30" s="1567"/>
      <c r="L30" s="1567"/>
      <c r="M30" s="1567"/>
      <c r="N30" s="1567"/>
      <c r="O30" s="1567"/>
      <c r="P30" s="1567"/>
      <c r="Q30" s="1567"/>
      <c r="R30" s="1570"/>
      <c r="S30" s="1565" t="s">
        <v>292</v>
      </c>
      <c r="T30" s="1580"/>
      <c r="U30" s="1645"/>
      <c r="V30" s="1645"/>
      <c r="W30" s="1645"/>
      <c r="X30" s="1645"/>
      <c r="Y30" s="1645"/>
      <c r="Z30" s="1645"/>
      <c r="AA30" s="1645"/>
      <c r="AB30" s="1645"/>
      <c r="AC30" s="1645"/>
      <c r="AD30" s="1645"/>
      <c r="AE30" s="1645"/>
      <c r="AF30" s="1645"/>
      <c r="AG30" s="1645"/>
      <c r="AH30" s="1645"/>
      <c r="AI30" s="1645"/>
      <c r="AJ30" s="1646"/>
      <c r="AK30" s="1642"/>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51"/>
      <c r="CC30" s="1553"/>
      <c r="CD30" s="1553"/>
      <c r="CE30" s="333"/>
      <c r="CF30" s="333"/>
      <c r="CG30" s="333"/>
      <c r="CH30" s="333"/>
      <c r="CI30" s="333"/>
      <c r="CJ30" s="333"/>
      <c r="CK30" s="333"/>
      <c r="CL30" s="333"/>
      <c r="CM30" s="333"/>
    </row>
    <row r="31" spans="1:91" s="334" customFormat="1" ht="18.75" customHeight="1">
      <c r="A31" s="1647"/>
      <c r="B31" s="1647"/>
      <c r="C31" s="1647"/>
      <c r="D31" s="1647"/>
      <c r="E31" s="1647"/>
      <c r="F31" s="1647"/>
      <c r="G31" s="1647"/>
      <c r="H31" s="1647"/>
      <c r="I31" s="1564"/>
      <c r="J31" s="1567"/>
      <c r="K31" s="1567"/>
      <c r="L31" s="1567"/>
      <c r="M31" s="1567"/>
      <c r="N31" s="1567"/>
      <c r="O31" s="1567"/>
      <c r="P31" s="1567"/>
      <c r="Q31" s="1567"/>
      <c r="R31" s="1570"/>
      <c r="S31" s="1563" t="s">
        <v>291</v>
      </c>
      <c r="T31" s="1600"/>
      <c r="U31" s="1637" t="s">
        <v>1780</v>
      </c>
      <c r="V31" s="1637"/>
      <c r="W31" s="1637"/>
      <c r="X31" s="1637"/>
      <c r="Y31" s="1637"/>
      <c r="Z31" s="1637"/>
      <c r="AA31" s="1637"/>
      <c r="AB31" s="1637"/>
      <c r="AC31" s="1637"/>
      <c r="AD31" s="1637"/>
      <c r="AE31" s="1637"/>
      <c r="AF31" s="1637"/>
      <c r="AG31" s="1637"/>
      <c r="AH31" s="1637"/>
      <c r="AI31" s="1637"/>
      <c r="AJ31" s="1638"/>
      <c r="AK31" s="1639" t="s">
        <v>1781</v>
      </c>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640"/>
      <c r="BW31" s="1640"/>
      <c r="BX31" s="1640"/>
      <c r="BY31" s="1640"/>
      <c r="BZ31" s="1640"/>
      <c r="CA31" s="1640"/>
      <c r="CB31" s="1652"/>
      <c r="CC31" s="1553"/>
      <c r="CD31" s="1553"/>
      <c r="CE31" s="333"/>
      <c r="CF31" s="333"/>
      <c r="CG31" s="333"/>
      <c r="CH31" s="333"/>
      <c r="CI31" s="333"/>
      <c r="CJ31" s="333"/>
      <c r="CK31" s="333"/>
      <c r="CL31" s="333"/>
      <c r="CM31" s="333"/>
    </row>
    <row r="32" spans="1:91" s="334" customFormat="1" ht="18.75" customHeight="1">
      <c r="A32" s="1647"/>
      <c r="B32" s="1647"/>
      <c r="C32" s="1647"/>
      <c r="D32" s="1647"/>
      <c r="E32" s="1647"/>
      <c r="F32" s="1647"/>
      <c r="G32" s="1647"/>
      <c r="H32" s="1647"/>
      <c r="I32" s="1564"/>
      <c r="J32" s="1567"/>
      <c r="K32" s="1567"/>
      <c r="L32" s="1567"/>
      <c r="M32" s="1567"/>
      <c r="N32" s="1567"/>
      <c r="O32" s="1567"/>
      <c r="P32" s="1567"/>
      <c r="Q32" s="1567"/>
      <c r="R32" s="1570"/>
      <c r="S32" s="1565" t="s">
        <v>292</v>
      </c>
      <c r="T32" s="1580"/>
      <c r="U32" s="1653"/>
      <c r="V32" s="1653"/>
      <c r="W32" s="1653"/>
      <c r="X32" s="1653"/>
      <c r="Y32" s="1653"/>
      <c r="Z32" s="1653"/>
      <c r="AA32" s="1653"/>
      <c r="AB32" s="1653"/>
      <c r="AC32" s="1653"/>
      <c r="AD32" s="1653"/>
      <c r="AE32" s="1653"/>
      <c r="AF32" s="1653"/>
      <c r="AG32" s="1653"/>
      <c r="AH32" s="1653"/>
      <c r="AI32" s="1653"/>
      <c r="AJ32" s="1654"/>
      <c r="AK32" s="1642"/>
      <c r="AL32" s="1643"/>
      <c r="AM32" s="1643"/>
      <c r="AN32" s="1643"/>
      <c r="AO32" s="1643"/>
      <c r="AP32" s="1643"/>
      <c r="AQ32" s="1643"/>
      <c r="AR32" s="1643"/>
      <c r="AS32" s="1643"/>
      <c r="AT32" s="1643"/>
      <c r="AU32" s="1643"/>
      <c r="AV32" s="1643"/>
      <c r="AW32" s="1643"/>
      <c r="AX32" s="1643"/>
      <c r="AY32" s="1643"/>
      <c r="AZ32" s="1643"/>
      <c r="BA32" s="1643"/>
      <c r="BB32" s="1643"/>
      <c r="BC32" s="1643"/>
      <c r="BD32" s="1643"/>
      <c r="BE32" s="1643"/>
      <c r="BF32" s="1643"/>
      <c r="BG32" s="1643"/>
      <c r="BH32" s="1643"/>
      <c r="BI32" s="1643"/>
      <c r="BJ32" s="1643"/>
      <c r="BK32" s="1643"/>
      <c r="BL32" s="1643"/>
      <c r="BM32" s="1643"/>
      <c r="BN32" s="1643"/>
      <c r="BO32" s="1643"/>
      <c r="BP32" s="1643"/>
      <c r="BQ32" s="1643"/>
      <c r="BR32" s="1643"/>
      <c r="BS32" s="1643"/>
      <c r="BT32" s="1643"/>
      <c r="BU32" s="1643"/>
      <c r="BV32" s="1643"/>
      <c r="BW32" s="1643"/>
      <c r="BX32" s="1643"/>
      <c r="BY32" s="1643"/>
      <c r="BZ32" s="1643"/>
      <c r="CA32" s="1643"/>
      <c r="CB32" s="1651"/>
      <c r="CC32" s="1553"/>
      <c r="CD32" s="1553"/>
      <c r="CE32" s="333"/>
      <c r="CF32" s="333"/>
      <c r="CG32" s="333"/>
      <c r="CH32" s="333"/>
      <c r="CI32" s="333"/>
      <c r="CJ32" s="333"/>
      <c r="CK32" s="333"/>
      <c r="CL32" s="333"/>
      <c r="CM32" s="333"/>
    </row>
    <row r="33" spans="1:91" s="334" customFormat="1" ht="18.75" customHeight="1">
      <c r="A33" s="1647"/>
      <c r="B33" s="1647"/>
      <c r="C33" s="1647"/>
      <c r="D33" s="1647"/>
      <c r="E33" s="1647"/>
      <c r="F33" s="1647"/>
      <c r="G33" s="1647"/>
      <c r="H33" s="1647"/>
      <c r="I33" s="1564"/>
      <c r="J33" s="1567"/>
      <c r="K33" s="1567"/>
      <c r="L33" s="1567"/>
      <c r="M33" s="1567"/>
      <c r="N33" s="1567"/>
      <c r="O33" s="1567"/>
      <c r="P33" s="1567"/>
      <c r="Q33" s="1567"/>
      <c r="R33" s="1570"/>
      <c r="S33" s="1563" t="s">
        <v>291</v>
      </c>
      <c r="T33" s="1600"/>
      <c r="U33" s="1655"/>
      <c r="V33" s="1655"/>
      <c r="W33" s="1655"/>
      <c r="X33" s="1655"/>
      <c r="Y33" s="1655"/>
      <c r="Z33" s="1655"/>
      <c r="AA33" s="1655"/>
      <c r="AB33" s="1655"/>
      <c r="AC33" s="1655"/>
      <c r="AD33" s="1655"/>
      <c r="AE33" s="1655"/>
      <c r="AF33" s="1655"/>
      <c r="AG33" s="1655"/>
      <c r="AH33" s="1655"/>
      <c r="AI33" s="1655"/>
      <c r="AJ33" s="1656"/>
      <c r="AK33" s="1639"/>
      <c r="AL33" s="1640"/>
      <c r="AM33" s="1640"/>
      <c r="AN33" s="1640"/>
      <c r="AO33" s="1640"/>
      <c r="AP33" s="1640"/>
      <c r="AQ33" s="1640"/>
      <c r="AR33" s="1640"/>
      <c r="AS33" s="1640"/>
      <c r="AT33" s="1640"/>
      <c r="AU33" s="1640"/>
      <c r="AV33" s="1640"/>
      <c r="AW33" s="1640"/>
      <c r="AX33" s="1640"/>
      <c r="AY33" s="1640"/>
      <c r="AZ33" s="1640"/>
      <c r="BA33" s="1640"/>
      <c r="BB33" s="1640"/>
      <c r="BC33" s="1640"/>
      <c r="BD33" s="1640"/>
      <c r="BE33" s="1640"/>
      <c r="BF33" s="1640"/>
      <c r="BG33" s="1640"/>
      <c r="BH33" s="1640"/>
      <c r="BI33" s="1640"/>
      <c r="BJ33" s="1640"/>
      <c r="BK33" s="1640"/>
      <c r="BL33" s="1640"/>
      <c r="BM33" s="1640"/>
      <c r="BN33" s="1640"/>
      <c r="BO33" s="1640"/>
      <c r="BP33" s="1640"/>
      <c r="BQ33" s="1640"/>
      <c r="BR33" s="1640"/>
      <c r="BS33" s="1640"/>
      <c r="BT33" s="1640"/>
      <c r="BU33" s="1640"/>
      <c r="BV33" s="1640"/>
      <c r="BW33" s="1640"/>
      <c r="BX33" s="1640"/>
      <c r="BY33" s="1640"/>
      <c r="BZ33" s="1640"/>
      <c r="CA33" s="1640"/>
      <c r="CB33" s="1652"/>
      <c r="CC33" s="1553"/>
      <c r="CD33" s="1553"/>
      <c r="CE33" s="333"/>
      <c r="CF33" s="333"/>
      <c r="CG33" s="333"/>
      <c r="CH33" s="333"/>
      <c r="CI33" s="333"/>
      <c r="CJ33" s="333"/>
      <c r="CK33" s="333"/>
      <c r="CL33" s="333"/>
      <c r="CM33" s="333"/>
    </row>
    <row r="34" spans="1:91" s="334" customFormat="1" ht="18.75" customHeight="1">
      <c r="A34" s="1647"/>
      <c r="B34" s="1647"/>
      <c r="C34" s="1647"/>
      <c r="D34" s="1647"/>
      <c r="E34" s="1647"/>
      <c r="F34" s="1647"/>
      <c r="G34" s="1647"/>
      <c r="H34" s="1647"/>
      <c r="I34" s="1564"/>
      <c r="J34" s="1567"/>
      <c r="K34" s="1567"/>
      <c r="L34" s="1567"/>
      <c r="M34" s="1567"/>
      <c r="N34" s="1567"/>
      <c r="O34" s="1567"/>
      <c r="P34" s="1567"/>
      <c r="Q34" s="1567"/>
      <c r="R34" s="1570"/>
      <c r="S34" s="1565" t="s">
        <v>292</v>
      </c>
      <c r="T34" s="1580"/>
      <c r="U34" s="1579"/>
      <c r="V34" s="1579"/>
      <c r="W34" s="1579"/>
      <c r="X34" s="1579"/>
      <c r="Y34" s="1579"/>
      <c r="Z34" s="1579"/>
      <c r="AA34" s="1579"/>
      <c r="AB34" s="1579"/>
      <c r="AC34" s="1579"/>
      <c r="AD34" s="1579"/>
      <c r="AE34" s="1579"/>
      <c r="AF34" s="1579"/>
      <c r="AG34" s="1579"/>
      <c r="AH34" s="1579"/>
      <c r="AI34" s="1579"/>
      <c r="AJ34" s="1657"/>
      <c r="AK34" s="1642"/>
      <c r="AL34" s="1643"/>
      <c r="AM34" s="1643"/>
      <c r="AN34" s="1643"/>
      <c r="AO34" s="1643"/>
      <c r="AP34" s="1643"/>
      <c r="AQ34" s="1643"/>
      <c r="AR34" s="1643"/>
      <c r="AS34" s="1643"/>
      <c r="AT34" s="1643"/>
      <c r="AU34" s="1643"/>
      <c r="AV34" s="1643"/>
      <c r="AW34" s="1643"/>
      <c r="AX34" s="1643"/>
      <c r="AY34" s="1643"/>
      <c r="AZ34" s="1643"/>
      <c r="BA34" s="1643"/>
      <c r="BB34" s="1643"/>
      <c r="BC34" s="1643"/>
      <c r="BD34" s="1643"/>
      <c r="BE34" s="1643"/>
      <c r="BF34" s="1643"/>
      <c r="BG34" s="1643"/>
      <c r="BH34" s="1643"/>
      <c r="BI34" s="1643"/>
      <c r="BJ34" s="1643"/>
      <c r="BK34" s="1643"/>
      <c r="BL34" s="1643"/>
      <c r="BM34" s="1643"/>
      <c r="BN34" s="1643"/>
      <c r="BO34" s="1643"/>
      <c r="BP34" s="1643"/>
      <c r="BQ34" s="1643"/>
      <c r="BR34" s="1643"/>
      <c r="BS34" s="1643"/>
      <c r="BT34" s="1643"/>
      <c r="BU34" s="1643"/>
      <c r="BV34" s="1643"/>
      <c r="BW34" s="1643"/>
      <c r="BX34" s="1643"/>
      <c r="BY34" s="1643"/>
      <c r="BZ34" s="1643"/>
      <c r="CA34" s="1643"/>
      <c r="CB34" s="1651"/>
      <c r="CC34" s="1553"/>
      <c r="CD34" s="1553"/>
      <c r="CE34" s="333"/>
      <c r="CF34" s="333"/>
      <c r="CG34" s="333"/>
      <c r="CH34" s="333"/>
      <c r="CI34" s="333"/>
      <c r="CJ34" s="333"/>
      <c r="CK34" s="333"/>
      <c r="CL34" s="333"/>
      <c r="CM34" s="333"/>
    </row>
    <row r="35" spans="1:91" s="334" customFormat="1" ht="18.75" customHeight="1">
      <c r="A35" s="1647"/>
      <c r="B35" s="1647"/>
      <c r="C35" s="1647"/>
      <c r="D35" s="1647"/>
      <c r="E35" s="1647"/>
      <c r="F35" s="1647"/>
      <c r="G35" s="1647"/>
      <c r="H35" s="1647"/>
      <c r="I35" s="1564"/>
      <c r="J35" s="1567"/>
      <c r="K35" s="1567"/>
      <c r="L35" s="1567"/>
      <c r="M35" s="1567"/>
      <c r="N35" s="1567"/>
      <c r="O35" s="1567"/>
      <c r="P35" s="1567"/>
      <c r="Q35" s="1567"/>
      <c r="R35" s="1570"/>
      <c r="S35" s="1563" t="s">
        <v>291</v>
      </c>
      <c r="T35" s="1600"/>
      <c r="U35" s="1655"/>
      <c r="V35" s="1655"/>
      <c r="W35" s="1655"/>
      <c r="X35" s="1655"/>
      <c r="Y35" s="1655"/>
      <c r="Z35" s="1655"/>
      <c r="AA35" s="1655"/>
      <c r="AB35" s="1655"/>
      <c r="AC35" s="1655"/>
      <c r="AD35" s="1655"/>
      <c r="AE35" s="1655"/>
      <c r="AF35" s="1655"/>
      <c r="AG35" s="1655"/>
      <c r="AH35" s="1655"/>
      <c r="AI35" s="1655"/>
      <c r="AJ35" s="1656"/>
      <c r="AK35" s="1639"/>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640"/>
      <c r="BW35" s="1640"/>
      <c r="BX35" s="1640"/>
      <c r="BY35" s="1640"/>
      <c r="BZ35" s="1640"/>
      <c r="CA35" s="1640"/>
      <c r="CB35" s="1652"/>
      <c r="CC35" s="1553"/>
      <c r="CD35" s="1553"/>
      <c r="CE35" s="333"/>
      <c r="CF35" s="333"/>
      <c r="CG35" s="333"/>
      <c r="CH35" s="333"/>
      <c r="CI35" s="333"/>
      <c r="CJ35" s="333"/>
      <c r="CK35" s="333"/>
      <c r="CL35" s="333"/>
      <c r="CM35" s="333"/>
    </row>
    <row r="36" spans="1:91" s="334" customFormat="1" ht="18.75" customHeight="1">
      <c r="A36" s="1647"/>
      <c r="B36" s="1647"/>
      <c r="C36" s="1647"/>
      <c r="D36" s="1647"/>
      <c r="E36" s="1647"/>
      <c r="F36" s="1647"/>
      <c r="G36" s="1647"/>
      <c r="H36" s="1647"/>
      <c r="I36" s="1564"/>
      <c r="J36" s="1567"/>
      <c r="K36" s="1567"/>
      <c r="L36" s="1567"/>
      <c r="M36" s="1567"/>
      <c r="N36" s="1567"/>
      <c r="O36" s="1567"/>
      <c r="P36" s="1567"/>
      <c r="Q36" s="1567"/>
      <c r="R36" s="1570"/>
      <c r="S36" s="1565" t="s">
        <v>292</v>
      </c>
      <c r="T36" s="1580"/>
      <c r="U36" s="1579"/>
      <c r="V36" s="1579"/>
      <c r="W36" s="1579"/>
      <c r="X36" s="1579"/>
      <c r="Y36" s="1579"/>
      <c r="Z36" s="1579"/>
      <c r="AA36" s="1579"/>
      <c r="AB36" s="1579"/>
      <c r="AC36" s="1579"/>
      <c r="AD36" s="1579"/>
      <c r="AE36" s="1579"/>
      <c r="AF36" s="1579"/>
      <c r="AG36" s="1579"/>
      <c r="AH36" s="1579"/>
      <c r="AI36" s="1579"/>
      <c r="AJ36" s="1657"/>
      <c r="AK36" s="1642"/>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51"/>
      <c r="CC36" s="1553"/>
      <c r="CD36" s="1553"/>
      <c r="CE36" s="333"/>
      <c r="CF36" s="333"/>
      <c r="CG36" s="333"/>
      <c r="CH36" s="333"/>
      <c r="CI36" s="333"/>
      <c r="CJ36" s="333"/>
      <c r="CK36" s="333"/>
      <c r="CL36" s="333"/>
      <c r="CM36" s="333"/>
    </row>
    <row r="37" spans="1:91" s="334" customFormat="1" ht="18.75" customHeight="1">
      <c r="A37" s="1647"/>
      <c r="B37" s="1647"/>
      <c r="C37" s="1647"/>
      <c r="D37" s="1647"/>
      <c r="E37" s="1647"/>
      <c r="F37" s="1647"/>
      <c r="G37" s="1647"/>
      <c r="H37" s="1647"/>
      <c r="I37" s="1564"/>
      <c r="J37" s="1567"/>
      <c r="K37" s="1567"/>
      <c r="L37" s="1567"/>
      <c r="M37" s="1567"/>
      <c r="N37" s="1567"/>
      <c r="O37" s="1567"/>
      <c r="P37" s="1567"/>
      <c r="Q37" s="1567"/>
      <c r="R37" s="1570"/>
      <c r="S37" s="1563" t="s">
        <v>291</v>
      </c>
      <c r="T37" s="1600"/>
      <c r="U37" s="1655"/>
      <c r="V37" s="1655"/>
      <c r="W37" s="1655"/>
      <c r="X37" s="1655"/>
      <c r="Y37" s="1655"/>
      <c r="Z37" s="1655"/>
      <c r="AA37" s="1655"/>
      <c r="AB37" s="1655"/>
      <c r="AC37" s="1655"/>
      <c r="AD37" s="1655"/>
      <c r="AE37" s="1655"/>
      <c r="AF37" s="1655"/>
      <c r="AG37" s="1655"/>
      <c r="AH37" s="1655"/>
      <c r="AI37" s="1655"/>
      <c r="AJ37" s="1656"/>
      <c r="AK37" s="1639"/>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640"/>
      <c r="BW37" s="1640"/>
      <c r="BX37" s="1640"/>
      <c r="BY37" s="1640"/>
      <c r="BZ37" s="1640"/>
      <c r="CA37" s="1640"/>
      <c r="CB37" s="1652"/>
      <c r="CC37" s="1553"/>
      <c r="CD37" s="1553"/>
      <c r="CE37" s="333"/>
      <c r="CF37" s="333"/>
      <c r="CG37" s="333"/>
      <c r="CH37" s="333"/>
      <c r="CI37" s="333"/>
      <c r="CJ37" s="333"/>
      <c r="CK37" s="333"/>
      <c r="CL37" s="333"/>
      <c r="CM37" s="333"/>
    </row>
    <row r="38" spans="1:91" s="334" customFormat="1" ht="18.75" customHeight="1">
      <c r="A38" s="1647"/>
      <c r="B38" s="1647"/>
      <c r="C38" s="1647"/>
      <c r="D38" s="1647"/>
      <c r="E38" s="1647"/>
      <c r="F38" s="1647"/>
      <c r="G38" s="1647"/>
      <c r="H38" s="1647"/>
      <c r="I38" s="1565"/>
      <c r="J38" s="1568"/>
      <c r="K38" s="1568"/>
      <c r="L38" s="1568"/>
      <c r="M38" s="1568"/>
      <c r="N38" s="1568"/>
      <c r="O38" s="1568"/>
      <c r="P38" s="1568"/>
      <c r="Q38" s="1568"/>
      <c r="R38" s="1571"/>
      <c r="S38" s="1565" t="s">
        <v>292</v>
      </c>
      <c r="T38" s="1580"/>
      <c r="U38" s="1579"/>
      <c r="V38" s="1579"/>
      <c r="W38" s="1579"/>
      <c r="X38" s="1579"/>
      <c r="Y38" s="1579"/>
      <c r="Z38" s="1579"/>
      <c r="AA38" s="1579"/>
      <c r="AB38" s="1579"/>
      <c r="AC38" s="1579"/>
      <c r="AD38" s="1579"/>
      <c r="AE38" s="1579"/>
      <c r="AF38" s="1579"/>
      <c r="AG38" s="1579"/>
      <c r="AH38" s="1579"/>
      <c r="AI38" s="1579"/>
      <c r="AJ38" s="1657"/>
      <c r="AK38" s="1642"/>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643"/>
      <c r="BW38" s="1643"/>
      <c r="BX38" s="1643"/>
      <c r="BY38" s="1643"/>
      <c r="BZ38" s="1643"/>
      <c r="CA38" s="1643"/>
      <c r="CB38" s="1651"/>
      <c r="CC38" s="1553"/>
      <c r="CD38" s="1553"/>
      <c r="CE38" s="333"/>
      <c r="CF38" s="333"/>
      <c r="CG38" s="333"/>
      <c r="CH38" s="333"/>
      <c r="CI38" s="333"/>
      <c r="CJ38" s="333"/>
      <c r="CK38" s="333"/>
      <c r="CL38" s="333"/>
      <c r="CM38" s="333"/>
    </row>
    <row r="39" spans="1:91" s="334" customFormat="1" ht="7.5" customHeight="1">
      <c r="A39" s="1647"/>
      <c r="B39" s="1647"/>
      <c r="C39" s="1647"/>
      <c r="D39" s="1647"/>
      <c r="E39" s="1647"/>
      <c r="F39" s="1647"/>
      <c r="G39" s="1647"/>
      <c r="H39" s="1647"/>
      <c r="I39" s="1600"/>
      <c r="J39" s="1600"/>
      <c r="K39" s="1600"/>
      <c r="L39" s="1600"/>
      <c r="M39" s="1600"/>
      <c r="N39" s="1600"/>
      <c r="O39" s="1600"/>
      <c r="P39" s="1600"/>
      <c r="Q39" s="1600"/>
      <c r="R39" s="1600"/>
      <c r="S39" s="1600"/>
      <c r="T39" s="1600"/>
      <c r="U39" s="1600"/>
      <c r="V39" s="1600"/>
      <c r="W39" s="1600"/>
      <c r="X39" s="1600"/>
      <c r="Y39" s="1600"/>
      <c r="Z39" s="1600"/>
      <c r="AA39" s="1600"/>
      <c r="AB39" s="1600"/>
      <c r="AC39" s="1600"/>
      <c r="AD39" s="1600"/>
      <c r="AE39" s="1600"/>
      <c r="AF39" s="1600"/>
      <c r="AG39" s="1600"/>
      <c r="AH39" s="1600"/>
      <c r="AI39" s="1600"/>
      <c r="AJ39" s="1600"/>
      <c r="AK39" s="1600"/>
      <c r="AL39" s="1600"/>
      <c r="AM39" s="1600"/>
      <c r="AN39" s="1600"/>
      <c r="AO39" s="1600"/>
      <c r="AP39" s="1600"/>
      <c r="AQ39" s="1600"/>
      <c r="AR39" s="1600"/>
      <c r="AS39" s="1600"/>
      <c r="AT39" s="1600"/>
      <c r="AU39" s="1600"/>
      <c r="AV39" s="1600"/>
      <c r="AW39" s="1600"/>
      <c r="AX39" s="1600"/>
      <c r="AY39" s="1600"/>
      <c r="AZ39" s="1600"/>
      <c r="BA39" s="1600"/>
      <c r="BB39" s="1600"/>
      <c r="BC39" s="1600"/>
      <c r="BD39" s="1600"/>
      <c r="BE39" s="1600"/>
      <c r="BF39" s="1600"/>
      <c r="BG39" s="1600"/>
      <c r="BH39" s="1600"/>
      <c r="BI39" s="1600"/>
      <c r="BJ39" s="1600"/>
      <c r="BK39" s="1600"/>
      <c r="BL39" s="1600"/>
      <c r="BM39" s="1600"/>
      <c r="BN39" s="1600"/>
      <c r="BO39" s="1600"/>
      <c r="BP39" s="1600"/>
      <c r="BQ39" s="1600"/>
      <c r="BR39" s="1600"/>
      <c r="BS39" s="1600"/>
      <c r="BT39" s="1600"/>
      <c r="BU39" s="1600"/>
      <c r="BV39" s="1600"/>
      <c r="BW39" s="1600"/>
      <c r="BX39" s="1600"/>
      <c r="BY39" s="1600"/>
      <c r="BZ39" s="1600"/>
      <c r="CA39" s="1600"/>
      <c r="CB39" s="1600"/>
      <c r="CC39" s="1553"/>
      <c r="CD39" s="1553"/>
      <c r="CE39" s="333"/>
      <c r="CF39" s="333"/>
      <c r="CG39" s="333"/>
      <c r="CH39" s="333"/>
      <c r="CI39" s="333"/>
      <c r="CJ39" s="333"/>
      <c r="CK39" s="333"/>
      <c r="CL39" s="333"/>
      <c r="CM39" s="333"/>
    </row>
    <row r="40" spans="1:91" s="334" customFormat="1" ht="15" customHeight="1">
      <c r="A40" s="1647"/>
      <c r="B40" s="1647"/>
      <c r="C40" s="1647"/>
      <c r="D40" s="1647"/>
      <c r="E40" s="1647"/>
      <c r="F40" s="1647"/>
      <c r="G40" s="1647"/>
      <c r="H40" s="1647"/>
      <c r="I40" s="1662" t="s">
        <v>293</v>
      </c>
      <c r="J40" s="1662"/>
      <c r="K40" s="1662"/>
      <c r="L40" s="1662"/>
      <c r="M40" s="1662"/>
      <c r="N40" s="1662"/>
      <c r="O40" s="1662"/>
      <c r="P40" s="1662"/>
      <c r="Q40" s="1662"/>
      <c r="R40" s="1662"/>
      <c r="S40" s="1662"/>
      <c r="T40" s="1662"/>
      <c r="U40" s="1662"/>
      <c r="V40" s="1662"/>
      <c r="W40" s="1662"/>
      <c r="X40" s="1662"/>
      <c r="Y40" s="1662"/>
      <c r="Z40" s="1662"/>
      <c r="AA40" s="1662"/>
      <c r="AB40" s="1662"/>
      <c r="AC40" s="1662"/>
      <c r="AD40" s="1662"/>
      <c r="AE40" s="1662"/>
      <c r="AF40" s="1662"/>
      <c r="AG40" s="1662"/>
      <c r="AH40" s="1662"/>
      <c r="AI40" s="1662"/>
      <c r="AJ40" s="1662"/>
      <c r="AK40" s="1662"/>
      <c r="AL40" s="1662"/>
      <c r="AM40" s="1662"/>
      <c r="AN40" s="1662"/>
      <c r="AO40" s="1662"/>
      <c r="AP40" s="1662"/>
      <c r="AQ40" s="1662"/>
      <c r="AR40" s="1662"/>
      <c r="AS40" s="1662"/>
      <c r="AT40" s="1662"/>
      <c r="AU40" s="1662"/>
      <c r="AV40" s="1662"/>
      <c r="AW40" s="1662"/>
      <c r="AX40" s="1662"/>
      <c r="AY40" s="1662"/>
      <c r="AZ40" s="1662"/>
      <c r="BA40" s="1662"/>
      <c r="BB40" s="1662"/>
      <c r="BC40" s="1662"/>
      <c r="BD40" s="1662"/>
      <c r="BE40" s="1662"/>
      <c r="BF40" s="1662"/>
      <c r="BG40" s="1662"/>
      <c r="BH40" s="1662"/>
      <c r="BI40" s="1662"/>
      <c r="BJ40" s="1662"/>
      <c r="BK40" s="1662"/>
      <c r="BL40" s="1662"/>
      <c r="BM40" s="1662"/>
      <c r="BN40" s="1662"/>
      <c r="BO40" s="1662"/>
      <c r="BP40" s="1662"/>
      <c r="BQ40" s="1662"/>
      <c r="BR40" s="1662"/>
      <c r="BS40" s="1662"/>
      <c r="BT40" s="1662"/>
      <c r="BU40" s="1662"/>
      <c r="BV40" s="1662"/>
      <c r="BW40" s="1662"/>
      <c r="BX40" s="1662"/>
      <c r="BY40" s="1662"/>
      <c r="BZ40" s="1662"/>
      <c r="CA40" s="1662"/>
      <c r="CB40" s="1662"/>
      <c r="CC40" s="1553"/>
      <c r="CD40" s="1553"/>
      <c r="CE40" s="333"/>
      <c r="CF40" s="333"/>
      <c r="CG40" s="333"/>
      <c r="CH40" s="333"/>
      <c r="CI40" s="333"/>
      <c r="CJ40" s="333"/>
      <c r="CK40" s="333"/>
      <c r="CL40" s="333"/>
      <c r="CM40" s="333"/>
    </row>
    <row r="41" spans="1:91" s="334" customFormat="1" ht="7.5" customHeight="1">
      <c r="A41" s="1647"/>
      <c r="B41" s="1647"/>
      <c r="C41" s="1647"/>
      <c r="D41" s="1647"/>
      <c r="E41" s="1647"/>
      <c r="F41" s="1647"/>
      <c r="G41" s="1647"/>
      <c r="H41" s="1647"/>
      <c r="I41" s="1553"/>
      <c r="J41" s="1553"/>
      <c r="K41" s="1553"/>
      <c r="L41" s="1553"/>
      <c r="M41" s="1553"/>
      <c r="N41" s="1553"/>
      <c r="O41" s="1553"/>
      <c r="P41" s="1553"/>
      <c r="Q41" s="1553"/>
      <c r="R41" s="1553"/>
      <c r="S41" s="1553"/>
      <c r="T41" s="1553"/>
      <c r="U41" s="1553"/>
      <c r="V41" s="1553"/>
      <c r="W41" s="1553"/>
      <c r="X41" s="1553"/>
      <c r="Y41" s="1553"/>
      <c r="Z41" s="1553"/>
      <c r="AA41" s="1553"/>
      <c r="AB41" s="1553"/>
      <c r="AC41" s="1553"/>
      <c r="AD41" s="1553"/>
      <c r="AE41" s="1553"/>
      <c r="AF41" s="1553"/>
      <c r="AG41" s="1553"/>
      <c r="AH41" s="1553"/>
      <c r="AI41" s="1553"/>
      <c r="AJ41" s="1553"/>
      <c r="AK41" s="1553"/>
      <c r="AL41" s="1553"/>
      <c r="AM41" s="1553"/>
      <c r="AN41" s="1553"/>
      <c r="AO41" s="1553"/>
      <c r="AP41" s="1553"/>
      <c r="AQ41" s="1553"/>
      <c r="AR41" s="1553"/>
      <c r="AS41" s="1553"/>
      <c r="AT41" s="1553"/>
      <c r="AU41" s="1553"/>
      <c r="AV41" s="1553"/>
      <c r="AW41" s="1553"/>
      <c r="AX41" s="1553"/>
      <c r="AY41" s="1553"/>
      <c r="AZ41" s="1553"/>
      <c r="BA41" s="1553"/>
      <c r="BB41" s="1553"/>
      <c r="BC41" s="1553"/>
      <c r="BD41" s="1553"/>
      <c r="BE41" s="1553"/>
      <c r="BF41" s="1553"/>
      <c r="BG41" s="1553"/>
      <c r="BH41" s="1553"/>
      <c r="BI41" s="1553"/>
      <c r="BJ41" s="1553"/>
      <c r="BK41" s="1553"/>
      <c r="BL41" s="1553"/>
      <c r="BM41" s="1553"/>
      <c r="BN41" s="1553"/>
      <c r="BO41" s="1553"/>
      <c r="BP41" s="1553"/>
      <c r="BQ41" s="1553"/>
      <c r="BR41" s="1553"/>
      <c r="BS41" s="1553"/>
      <c r="BT41" s="1553"/>
      <c r="BU41" s="1553"/>
      <c r="BV41" s="1553"/>
      <c r="BW41" s="1553"/>
      <c r="BX41" s="1553"/>
      <c r="BY41" s="1553"/>
      <c r="BZ41" s="1553"/>
      <c r="CA41" s="1553"/>
      <c r="CB41" s="1553"/>
      <c r="CC41" s="1553"/>
      <c r="CD41" s="1553"/>
      <c r="CE41" s="333"/>
      <c r="CF41" s="333"/>
      <c r="CG41" s="333"/>
      <c r="CH41" s="333"/>
      <c r="CI41" s="333"/>
      <c r="CJ41" s="333"/>
      <c r="CK41" s="333"/>
      <c r="CL41" s="333"/>
      <c r="CM41" s="333"/>
    </row>
    <row r="42" spans="1:91" s="334" customFormat="1" ht="15" customHeight="1">
      <c r="A42" s="1647"/>
      <c r="B42" s="1647"/>
      <c r="C42" s="1647"/>
      <c r="D42" s="1647"/>
      <c r="E42" s="1647"/>
      <c r="F42" s="1647"/>
      <c r="G42" s="1647"/>
      <c r="H42" s="1647"/>
      <c r="I42" s="1553"/>
      <c r="J42" s="1553"/>
      <c r="K42" s="1553"/>
      <c r="L42" s="1553"/>
      <c r="M42" s="1553"/>
      <c r="N42" s="1553"/>
      <c r="O42" s="1553"/>
      <c r="P42" s="1553"/>
      <c r="Q42" s="1553"/>
      <c r="R42" s="1663" t="s">
        <v>1782</v>
      </c>
      <c r="S42" s="1663"/>
      <c r="T42" s="1663"/>
      <c r="U42" s="1663"/>
      <c r="V42" s="1663"/>
      <c r="W42" s="1663"/>
      <c r="X42" s="1663"/>
      <c r="Y42" s="1663"/>
      <c r="Z42" s="1663"/>
      <c r="AA42" s="1663"/>
      <c r="AB42" s="1663"/>
      <c r="AC42" s="1663"/>
      <c r="AD42" s="1663"/>
      <c r="AE42" s="1663"/>
      <c r="AF42" s="1663"/>
      <c r="AG42" s="1663"/>
      <c r="AH42" s="1663"/>
      <c r="AI42" s="1663"/>
      <c r="AJ42" s="1663"/>
      <c r="AK42" s="1664"/>
      <c r="AL42" s="1664"/>
      <c r="AM42" s="1664"/>
      <c r="AN42" s="1664"/>
      <c r="AO42" s="1664"/>
      <c r="AP42" s="1664"/>
      <c r="AQ42" s="1664"/>
      <c r="AR42" s="1664"/>
      <c r="AS42" s="1664"/>
      <c r="AT42" s="1664"/>
      <c r="AU42" s="1664"/>
      <c r="AV42" s="1664"/>
      <c r="AW42" s="1664"/>
      <c r="AX42" s="1664"/>
      <c r="AY42" s="1664"/>
      <c r="AZ42" s="1664"/>
      <c r="BA42" s="1664"/>
      <c r="BB42" s="1664"/>
      <c r="BC42" s="1664"/>
      <c r="BD42" s="1664"/>
      <c r="BE42" s="1664"/>
      <c r="BF42" s="1664"/>
      <c r="BG42" s="1664"/>
      <c r="BH42" s="1664"/>
      <c r="BI42" s="1664"/>
      <c r="BJ42" s="1664"/>
      <c r="BK42" s="1664"/>
      <c r="BL42" s="1664"/>
      <c r="BM42" s="1664"/>
      <c r="BN42" s="1664"/>
      <c r="BO42" s="1664"/>
      <c r="BP42" s="1664"/>
      <c r="BQ42" s="1664"/>
      <c r="BR42" s="1664"/>
      <c r="BS42" s="1664"/>
      <c r="BT42" s="1664"/>
      <c r="BU42" s="1664"/>
      <c r="BV42" s="1664"/>
      <c r="BW42" s="1664"/>
      <c r="BX42" s="1664"/>
      <c r="BY42" s="1664"/>
      <c r="BZ42" s="1664"/>
      <c r="CA42" s="1664"/>
      <c r="CB42" s="1664"/>
      <c r="CC42" s="1553"/>
      <c r="CD42" s="1553"/>
      <c r="CE42" s="333"/>
      <c r="CF42" s="333"/>
      <c r="CG42" s="333"/>
      <c r="CH42" s="333"/>
      <c r="CI42" s="333"/>
      <c r="CJ42" s="333"/>
      <c r="CK42" s="333"/>
      <c r="CL42" s="333"/>
      <c r="CM42" s="333"/>
    </row>
    <row r="43" spans="1:91" s="334" customFormat="1" ht="7.5" customHeight="1">
      <c r="A43" s="1647"/>
      <c r="B43" s="1647"/>
      <c r="C43" s="1647"/>
      <c r="D43" s="1647"/>
      <c r="E43" s="1647"/>
      <c r="F43" s="1647"/>
      <c r="G43" s="1647"/>
      <c r="H43" s="1647"/>
      <c r="I43" s="1553"/>
      <c r="J43" s="1553"/>
      <c r="K43" s="1553"/>
      <c r="L43" s="1553"/>
      <c r="M43" s="1553"/>
      <c r="N43" s="1553"/>
      <c r="O43" s="1553"/>
      <c r="P43" s="1553"/>
      <c r="Q43" s="1553"/>
      <c r="R43" s="1663"/>
      <c r="S43" s="1663"/>
      <c r="T43" s="1663"/>
      <c r="U43" s="1663"/>
      <c r="V43" s="1663"/>
      <c r="W43" s="1663"/>
      <c r="X43" s="1663"/>
      <c r="Y43" s="1663"/>
      <c r="Z43" s="1663"/>
      <c r="AA43" s="1663"/>
      <c r="AB43" s="1663"/>
      <c r="AC43" s="1663"/>
      <c r="AD43" s="1663"/>
      <c r="AE43" s="1663"/>
      <c r="AF43" s="1663"/>
      <c r="AG43" s="1663"/>
      <c r="AH43" s="1663"/>
      <c r="AI43" s="1663"/>
      <c r="AJ43" s="1663"/>
      <c r="AK43" s="1553"/>
      <c r="AL43" s="1553"/>
      <c r="AM43" s="1553"/>
      <c r="AN43" s="1553"/>
      <c r="AO43" s="1553"/>
      <c r="AP43" s="1553"/>
      <c r="AQ43" s="1553"/>
      <c r="AR43" s="1553"/>
      <c r="AS43" s="1553"/>
      <c r="AT43" s="1553"/>
      <c r="AU43" s="1553"/>
      <c r="AV43" s="1553"/>
      <c r="AW43" s="1553"/>
      <c r="AX43" s="1553"/>
      <c r="AY43" s="1553"/>
      <c r="AZ43" s="1658" t="s">
        <v>1783</v>
      </c>
      <c r="BA43" s="1658"/>
      <c r="BB43" s="1658"/>
      <c r="BC43" s="1658"/>
      <c r="BD43" s="1658"/>
      <c r="BE43" s="1658"/>
      <c r="BF43" s="1658"/>
      <c r="BG43" s="1658"/>
      <c r="BH43" s="1658"/>
      <c r="BI43" s="1658"/>
      <c r="BJ43" s="1658"/>
      <c r="BK43" s="1658"/>
      <c r="BL43" s="1658"/>
      <c r="BM43" s="1658"/>
      <c r="BN43" s="1658"/>
      <c r="BO43" s="1658"/>
      <c r="BP43" s="1658"/>
      <c r="BQ43" s="1658"/>
      <c r="BR43" s="1658"/>
      <c r="BS43" s="1658"/>
      <c r="BT43" s="1658"/>
      <c r="BU43" s="1658"/>
      <c r="BV43" s="1658"/>
      <c r="BW43" s="336"/>
      <c r="BX43" s="336"/>
      <c r="BY43" s="1553"/>
      <c r="BZ43" s="1553"/>
      <c r="CA43" s="1553"/>
      <c r="CB43" s="1553"/>
      <c r="CC43" s="1553"/>
      <c r="CD43" s="1553"/>
      <c r="CE43" s="333"/>
      <c r="CF43" s="333"/>
      <c r="CG43" s="333"/>
      <c r="CH43" s="333"/>
      <c r="CI43" s="333"/>
      <c r="CJ43" s="333"/>
      <c r="CK43" s="333"/>
      <c r="CL43" s="333"/>
      <c r="CM43" s="333"/>
    </row>
    <row r="44" spans="1:91" s="334" customFormat="1" ht="15" customHeight="1">
      <c r="A44" s="1647"/>
      <c r="B44" s="1647"/>
      <c r="C44" s="1647"/>
      <c r="D44" s="1647"/>
      <c r="E44" s="1647"/>
      <c r="F44" s="1647"/>
      <c r="G44" s="1647"/>
      <c r="H44" s="1647"/>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553"/>
      <c r="AM44" s="1553"/>
      <c r="AN44" s="1553"/>
      <c r="AO44" s="1553"/>
      <c r="AP44" s="1553"/>
      <c r="AQ44" s="1553"/>
      <c r="AR44" s="1553" t="s">
        <v>294</v>
      </c>
      <c r="AS44" s="1553"/>
      <c r="AT44" s="1553"/>
      <c r="AU44" s="1553"/>
      <c r="AV44" s="1553"/>
      <c r="AW44" s="1553"/>
      <c r="AX44" s="1553"/>
      <c r="AY44" s="1553"/>
      <c r="AZ44" s="1658"/>
      <c r="BA44" s="1658"/>
      <c r="BB44" s="1658"/>
      <c r="BC44" s="1658"/>
      <c r="BD44" s="1658"/>
      <c r="BE44" s="1658"/>
      <c r="BF44" s="1658"/>
      <c r="BG44" s="1658"/>
      <c r="BH44" s="1658"/>
      <c r="BI44" s="1658"/>
      <c r="BJ44" s="1658"/>
      <c r="BK44" s="1658"/>
      <c r="BL44" s="1658"/>
      <c r="BM44" s="1658"/>
      <c r="BN44" s="1658"/>
      <c r="BO44" s="1658"/>
      <c r="BP44" s="1658"/>
      <c r="BQ44" s="1658"/>
      <c r="BR44" s="1658"/>
      <c r="BS44" s="1658"/>
      <c r="BT44" s="1658"/>
      <c r="BU44" s="1658"/>
      <c r="BV44" s="1658"/>
      <c r="BW44" s="1659"/>
      <c r="BX44" s="1659"/>
      <c r="BY44" s="1553"/>
      <c r="BZ44" s="1553"/>
      <c r="CA44" s="1553"/>
      <c r="CB44" s="1553"/>
      <c r="CC44" s="1553"/>
      <c r="CD44" s="1553"/>
      <c r="CE44" s="333"/>
      <c r="CF44" s="333"/>
      <c r="CG44" s="333"/>
      <c r="CH44" s="333"/>
      <c r="CI44" s="333"/>
      <c r="CJ44" s="333"/>
      <c r="CK44" s="333"/>
      <c r="CL44" s="333"/>
      <c r="CM44" s="333"/>
    </row>
    <row r="45" spans="1:91" s="334" customFormat="1" ht="15" customHeight="1">
      <c r="A45" s="1647"/>
      <c r="B45" s="1647"/>
      <c r="C45" s="1647"/>
      <c r="D45" s="1647"/>
      <c r="E45" s="1647"/>
      <c r="F45" s="1647"/>
      <c r="G45" s="1647"/>
      <c r="H45" s="1647"/>
      <c r="I45" s="1553"/>
      <c r="J45" s="1553"/>
      <c r="K45" s="1553"/>
      <c r="L45" s="1553"/>
      <c r="M45" s="1553"/>
      <c r="N45" s="1553"/>
      <c r="O45" s="1553"/>
      <c r="P45" s="1553"/>
      <c r="Q45" s="1553"/>
      <c r="R45" s="1553"/>
      <c r="S45" s="1553"/>
      <c r="T45" s="1553"/>
      <c r="U45" s="1553"/>
      <c r="V45" s="1553"/>
      <c r="W45" s="1553"/>
      <c r="X45" s="1553"/>
      <c r="Y45" s="1553"/>
      <c r="Z45" s="1553"/>
      <c r="AA45" s="1553"/>
      <c r="AB45" s="1553"/>
      <c r="AC45" s="1553"/>
      <c r="AD45" s="1553"/>
      <c r="AE45" s="1553"/>
      <c r="AF45" s="1553"/>
      <c r="AG45" s="1553"/>
      <c r="AH45" s="1553"/>
      <c r="AI45" s="1553"/>
      <c r="AJ45" s="1553"/>
      <c r="AK45" s="1553"/>
      <c r="AL45" s="1553"/>
      <c r="AM45" s="1553"/>
      <c r="AN45" s="1553"/>
      <c r="AO45" s="1553"/>
      <c r="AP45" s="1553"/>
      <c r="AQ45" s="1553"/>
      <c r="AR45" s="1553"/>
      <c r="AS45" s="1553"/>
      <c r="AT45" s="1553"/>
      <c r="AU45" s="1553"/>
      <c r="AV45" s="1553"/>
      <c r="AW45" s="1553"/>
      <c r="AX45" s="1553"/>
      <c r="AY45" s="1553"/>
      <c r="AZ45" s="1553"/>
      <c r="BA45" s="1553"/>
      <c r="BB45" s="1553"/>
      <c r="BC45" s="1553"/>
      <c r="BD45" s="1553"/>
      <c r="BE45" s="1553"/>
      <c r="BF45" s="1553"/>
      <c r="BG45" s="1553"/>
      <c r="BH45" s="1553"/>
      <c r="BI45" s="1553"/>
      <c r="BJ45" s="1553"/>
      <c r="BK45" s="1553"/>
      <c r="BL45" s="1553"/>
      <c r="BM45" s="1553"/>
      <c r="BN45" s="1553"/>
      <c r="BO45" s="1553"/>
      <c r="BP45" s="1553"/>
      <c r="BQ45" s="1553"/>
      <c r="BR45" s="1553"/>
      <c r="BS45" s="1553"/>
      <c r="BT45" s="1553"/>
      <c r="BU45" s="1553"/>
      <c r="BV45" s="1553"/>
      <c r="BW45" s="1553"/>
      <c r="BX45" s="1553"/>
      <c r="BY45" s="1553"/>
      <c r="BZ45" s="1553"/>
      <c r="CA45" s="1553"/>
      <c r="CB45" s="1553"/>
      <c r="CC45" s="1553"/>
      <c r="CD45" s="1553"/>
      <c r="CE45" s="333"/>
      <c r="CF45" s="333"/>
      <c r="CG45" s="333"/>
      <c r="CH45" s="333"/>
      <c r="CI45" s="333"/>
      <c r="CJ45" s="333"/>
      <c r="CK45" s="333"/>
      <c r="CL45" s="333"/>
      <c r="CM45" s="333"/>
    </row>
    <row r="46" spans="1:91" s="334" customFormat="1" ht="15" customHeight="1">
      <c r="A46" s="1647"/>
      <c r="B46" s="1647"/>
      <c r="C46" s="1647"/>
      <c r="D46" s="1647"/>
      <c r="E46" s="1647"/>
      <c r="F46" s="1647"/>
      <c r="G46" s="1647"/>
      <c r="H46" s="1647"/>
      <c r="I46" s="1553"/>
      <c r="J46" s="1553"/>
      <c r="K46" s="1553"/>
      <c r="L46" s="1553"/>
      <c r="M46" s="1553"/>
      <c r="N46" s="1553"/>
      <c r="O46" s="1553"/>
      <c r="P46" s="1553"/>
      <c r="Q46" s="1553"/>
      <c r="R46" s="1553"/>
      <c r="S46" s="1553"/>
      <c r="T46" s="1553"/>
      <c r="U46" s="1553"/>
      <c r="V46" s="1553"/>
      <c r="W46" s="1553"/>
      <c r="X46" s="1553"/>
      <c r="Y46" s="1553"/>
      <c r="Z46" s="1553"/>
      <c r="AA46" s="1553"/>
      <c r="AB46" s="1553"/>
      <c r="AC46" s="1553"/>
      <c r="AD46" s="1553"/>
      <c r="AE46" s="1553"/>
      <c r="AF46" s="1553"/>
      <c r="AG46" s="1553"/>
      <c r="AH46" s="1553"/>
      <c r="AI46" s="1553"/>
      <c r="AJ46" s="1553"/>
      <c r="AK46" s="1553"/>
      <c r="AL46" s="1553"/>
      <c r="AM46" s="1553"/>
      <c r="AN46" s="1553"/>
      <c r="AO46" s="1553"/>
      <c r="AP46" s="1553"/>
      <c r="AQ46" s="1553"/>
      <c r="AR46" s="1553"/>
      <c r="AS46" s="1553"/>
      <c r="AT46" s="1553"/>
      <c r="AU46" s="1553"/>
      <c r="AV46" s="1553"/>
      <c r="AW46" s="1553"/>
      <c r="AX46" s="1553"/>
      <c r="AY46" s="1553"/>
      <c r="AZ46" s="1553"/>
      <c r="BA46" s="1553"/>
      <c r="BB46" s="1553"/>
      <c r="BC46" s="1553"/>
      <c r="BD46" s="1553"/>
      <c r="BE46" s="1553"/>
      <c r="BF46" s="1553"/>
      <c r="BG46" s="1553"/>
      <c r="BH46" s="1553"/>
      <c r="BI46" s="1553"/>
      <c r="BJ46" s="1553"/>
      <c r="BK46" s="1553"/>
      <c r="BL46" s="1553"/>
      <c r="BM46" s="1553"/>
      <c r="BN46" s="1553"/>
      <c r="BO46" s="1553"/>
      <c r="BP46" s="1553"/>
      <c r="BQ46" s="1553"/>
      <c r="BR46" s="1553"/>
      <c r="BS46" s="1553"/>
      <c r="BT46" s="1553"/>
      <c r="BU46" s="1553"/>
      <c r="BV46" s="1553"/>
      <c r="BW46" s="1553"/>
      <c r="BX46" s="1553"/>
      <c r="BY46" s="1553"/>
      <c r="BZ46" s="1553"/>
      <c r="CA46" s="1553"/>
      <c r="CB46" s="1553"/>
      <c r="CC46" s="1553"/>
      <c r="CD46" s="1553"/>
      <c r="CE46" s="333"/>
      <c r="CF46" s="333"/>
      <c r="CG46" s="333"/>
      <c r="CH46" s="333"/>
      <c r="CI46" s="333"/>
      <c r="CJ46" s="333"/>
      <c r="CK46" s="333"/>
      <c r="CL46" s="333"/>
      <c r="CM46" s="333"/>
    </row>
    <row r="47" spans="1:91" s="334" customFormat="1" ht="15" customHeight="1">
      <c r="A47" s="1647"/>
      <c r="B47" s="1647"/>
      <c r="C47" s="1647"/>
      <c r="D47" s="1647"/>
      <c r="E47" s="1647"/>
      <c r="F47" s="1647"/>
      <c r="G47" s="1647"/>
      <c r="H47" s="1647"/>
      <c r="I47" s="1553"/>
      <c r="J47" s="1553"/>
      <c r="K47" s="1553"/>
      <c r="L47" s="1553"/>
      <c r="M47" s="1553"/>
      <c r="N47" s="1553"/>
      <c r="O47" s="1553"/>
      <c r="P47" s="1553"/>
      <c r="Q47" s="1553"/>
      <c r="R47" s="1553"/>
      <c r="S47" s="1553"/>
      <c r="T47" s="1553"/>
      <c r="U47" s="1553"/>
      <c r="V47" s="1553"/>
      <c r="W47" s="1553"/>
      <c r="X47" s="1553"/>
      <c r="Y47" s="1553"/>
      <c r="Z47" s="1553"/>
      <c r="AA47" s="1553"/>
      <c r="AB47" s="1553"/>
      <c r="AC47" s="1553"/>
      <c r="AD47" s="1553"/>
      <c r="AE47" s="1553"/>
      <c r="AF47" s="1553"/>
      <c r="AG47" s="1553"/>
      <c r="AH47" s="1553"/>
      <c r="AI47" s="1553"/>
      <c r="AJ47" s="1553"/>
      <c r="AK47" s="1553"/>
      <c r="AL47" s="1553"/>
      <c r="AM47" s="1553"/>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660"/>
      <c r="BW47" s="1660"/>
      <c r="BX47" s="1660"/>
      <c r="BY47" s="1660"/>
      <c r="BZ47" s="1660"/>
      <c r="CA47" s="1660"/>
      <c r="CB47" s="1660"/>
      <c r="CC47" s="1660"/>
      <c r="CD47" s="1660"/>
      <c r="CE47" s="333"/>
      <c r="CF47" s="333"/>
      <c r="CG47" s="333"/>
      <c r="CH47" s="333"/>
      <c r="CI47" s="333"/>
      <c r="CJ47" s="333"/>
      <c r="CK47" s="333"/>
      <c r="CL47" s="333"/>
      <c r="CM47" s="333"/>
    </row>
    <row r="48" spans="1:91" s="334" customFormat="1" ht="15" customHeight="1">
      <c r="A48" s="1647"/>
      <c r="B48" s="1647"/>
      <c r="C48" s="1647"/>
      <c r="D48" s="1647"/>
      <c r="E48" s="1647"/>
      <c r="F48" s="1647"/>
      <c r="G48" s="1647"/>
      <c r="H48" s="1647"/>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553"/>
      <c r="AM48" s="1553"/>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660"/>
      <c r="BW48" s="1660"/>
      <c r="BX48" s="1660"/>
      <c r="BY48" s="1660"/>
      <c r="BZ48" s="1660"/>
      <c r="CA48" s="1660"/>
      <c r="CB48" s="1660"/>
      <c r="CC48" s="1660"/>
      <c r="CD48" s="1660"/>
      <c r="CE48" s="333"/>
      <c r="CF48" s="333"/>
      <c r="CG48" s="333"/>
      <c r="CH48" s="333"/>
      <c r="CI48" s="333"/>
      <c r="CJ48" s="333"/>
      <c r="CK48" s="333"/>
      <c r="CL48" s="333"/>
      <c r="CM48" s="333"/>
    </row>
    <row r="49" spans="1:91" s="334" customFormat="1" ht="15" customHeight="1">
      <c r="A49" s="1647"/>
      <c r="B49" s="1647"/>
      <c r="C49" s="1647"/>
      <c r="D49" s="1647"/>
      <c r="E49" s="1647"/>
      <c r="F49" s="1647"/>
      <c r="G49" s="1647"/>
      <c r="H49" s="1647"/>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553"/>
      <c r="AM49" s="1553"/>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660"/>
      <c r="BW49" s="1660"/>
      <c r="BX49" s="1660"/>
      <c r="BY49" s="1660"/>
      <c r="BZ49" s="1660"/>
      <c r="CA49" s="1660"/>
      <c r="CB49" s="1660"/>
      <c r="CC49" s="1660"/>
      <c r="CD49" s="1660"/>
      <c r="CE49" s="333"/>
      <c r="CF49" s="333"/>
      <c r="CG49" s="333"/>
      <c r="CH49" s="333"/>
      <c r="CI49" s="333"/>
      <c r="CJ49" s="333"/>
      <c r="CK49" s="333"/>
      <c r="CL49" s="333"/>
      <c r="CM49" s="333"/>
    </row>
    <row r="50" spans="1:91" s="334" customFormat="1" ht="15" customHeight="1">
      <c r="A50" s="1647"/>
      <c r="B50" s="1647"/>
      <c r="C50" s="1647"/>
      <c r="D50" s="1647"/>
      <c r="E50" s="1647"/>
      <c r="F50" s="1647"/>
      <c r="G50" s="1647"/>
      <c r="H50" s="1647"/>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553"/>
      <c r="AM50" s="1553"/>
      <c r="AN50" s="1553"/>
      <c r="AO50" s="1553"/>
      <c r="AP50" s="1553"/>
      <c r="AQ50" s="1553"/>
      <c r="AR50" s="1553"/>
      <c r="AS50" s="1553"/>
      <c r="AT50" s="1553"/>
      <c r="AU50" s="1553"/>
      <c r="AV50" s="1553"/>
      <c r="AW50" s="1553"/>
      <c r="AX50" s="1553"/>
      <c r="AY50" s="1553"/>
      <c r="AZ50" s="1553"/>
      <c r="BA50" s="1553"/>
      <c r="BB50" s="1553"/>
      <c r="BC50" s="1553"/>
      <c r="BD50" s="1553"/>
      <c r="BE50" s="1553"/>
      <c r="BF50" s="1553"/>
      <c r="BG50" s="1553"/>
      <c r="BH50" s="1553"/>
      <c r="BI50" s="1553"/>
      <c r="BJ50" s="1553"/>
      <c r="BK50" s="1553"/>
      <c r="BL50" s="1553"/>
      <c r="BM50" s="1553"/>
      <c r="BN50" s="1553"/>
      <c r="BO50" s="1553"/>
      <c r="BP50" s="1553"/>
      <c r="BQ50" s="1553"/>
      <c r="BR50" s="1553"/>
      <c r="BS50" s="1553"/>
      <c r="BT50" s="1553"/>
      <c r="BU50" s="1553"/>
      <c r="BV50" s="1553"/>
      <c r="BW50" s="1553"/>
      <c r="BX50" s="1553"/>
      <c r="BY50" s="1553"/>
      <c r="BZ50" s="1553"/>
      <c r="CA50" s="1553"/>
      <c r="CB50" s="1553"/>
      <c r="CC50" s="1553"/>
      <c r="CD50" s="1553"/>
      <c r="CE50" s="333"/>
      <c r="CF50" s="333"/>
      <c r="CG50" s="333"/>
      <c r="CH50" s="333"/>
      <c r="CI50" s="333"/>
      <c r="CJ50" s="333"/>
      <c r="CK50" s="333"/>
      <c r="CL50" s="333"/>
      <c r="CM50" s="333"/>
    </row>
    <row r="51" spans="1:91" s="334" customFormat="1" ht="15" customHeight="1">
      <c r="A51" s="1647"/>
      <c r="B51" s="1647"/>
      <c r="C51" s="1647"/>
      <c r="D51" s="1647"/>
      <c r="E51" s="1647"/>
      <c r="F51" s="1647"/>
      <c r="G51" s="1647"/>
      <c r="H51" s="1647"/>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553"/>
      <c r="AM51" s="1553"/>
      <c r="AN51" s="1553"/>
      <c r="AO51" s="1553"/>
      <c r="AP51" s="1553"/>
      <c r="AQ51" s="1553"/>
      <c r="AR51" s="1553"/>
      <c r="AS51" s="1553"/>
      <c r="AT51" s="1553"/>
      <c r="AU51" s="1553"/>
      <c r="AV51" s="1553"/>
      <c r="AW51" s="1553"/>
      <c r="AX51" s="1553"/>
      <c r="AY51" s="1553"/>
      <c r="AZ51" s="1553"/>
      <c r="BA51" s="1553"/>
      <c r="BB51" s="1553"/>
      <c r="BC51" s="1553"/>
      <c r="BD51" s="1553"/>
      <c r="BE51" s="1553"/>
      <c r="BF51" s="1553"/>
      <c r="BG51" s="1553"/>
      <c r="BH51" s="1553"/>
      <c r="BI51" s="1553"/>
      <c r="BJ51" s="1553"/>
      <c r="BK51" s="1553"/>
      <c r="BL51" s="1553"/>
      <c r="BM51" s="1553"/>
      <c r="BN51" s="1553"/>
      <c r="BO51" s="1553"/>
      <c r="BP51" s="1553"/>
      <c r="BQ51" s="1553"/>
      <c r="BR51" s="1553"/>
      <c r="BS51" s="1553"/>
      <c r="BT51" s="1553"/>
      <c r="BU51" s="1553"/>
      <c r="BV51" s="1553"/>
      <c r="BW51" s="1553"/>
      <c r="BX51" s="1553"/>
      <c r="BY51" s="1553"/>
      <c r="BZ51" s="1553"/>
      <c r="CA51" s="1553"/>
      <c r="CB51" s="1553"/>
      <c r="CC51" s="1553"/>
      <c r="CD51" s="1553"/>
      <c r="CE51" s="333"/>
      <c r="CF51" s="333"/>
      <c r="CG51" s="333"/>
      <c r="CH51" s="333"/>
      <c r="CI51" s="333"/>
      <c r="CJ51" s="333"/>
      <c r="CK51" s="333"/>
      <c r="CL51" s="333"/>
      <c r="CM51" s="333"/>
    </row>
    <row r="52" spans="1:91" s="334" customFormat="1" ht="15" customHeight="1">
      <c r="A52" s="1647"/>
      <c r="B52" s="1647"/>
      <c r="C52" s="1647"/>
      <c r="D52" s="1647"/>
      <c r="E52" s="1647"/>
      <c r="F52" s="1647"/>
      <c r="G52" s="1647"/>
      <c r="H52" s="1647"/>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553"/>
      <c r="AM52" s="1553"/>
      <c r="AN52" s="1553"/>
      <c r="AO52" s="1553"/>
      <c r="AP52" s="1553"/>
      <c r="AQ52" s="1553"/>
      <c r="AR52" s="1553"/>
      <c r="AS52" s="1553"/>
      <c r="AT52" s="1553"/>
      <c r="AU52" s="1553"/>
      <c r="AV52" s="1553"/>
      <c r="AW52" s="1553"/>
      <c r="AX52" s="1553"/>
      <c r="AY52" s="1553"/>
      <c r="AZ52" s="1553"/>
      <c r="BA52" s="1553"/>
      <c r="BB52" s="1553"/>
      <c r="BC52" s="1553"/>
      <c r="BD52" s="1553"/>
      <c r="BE52" s="1553"/>
      <c r="BF52" s="1553"/>
      <c r="BG52" s="1553"/>
      <c r="BH52" s="1553"/>
      <c r="BI52" s="1553"/>
      <c r="BJ52" s="1553"/>
      <c r="BK52" s="1553"/>
      <c r="BL52" s="1553"/>
      <c r="BM52" s="1553"/>
      <c r="BN52" s="1553"/>
      <c r="BO52" s="1553"/>
      <c r="BP52" s="1553"/>
      <c r="BQ52" s="1553"/>
      <c r="BR52" s="1553"/>
      <c r="BS52" s="1553"/>
      <c r="BT52" s="1553"/>
      <c r="BU52" s="1553"/>
      <c r="BV52" s="1553"/>
      <c r="BW52" s="1553"/>
      <c r="BX52" s="1553"/>
      <c r="BY52" s="1553"/>
      <c r="BZ52" s="1553"/>
      <c r="CA52" s="1553"/>
      <c r="CB52" s="1553"/>
      <c r="CC52" s="1553"/>
      <c r="CD52" s="1553"/>
      <c r="CE52" s="333"/>
      <c r="CF52" s="333"/>
      <c r="CG52" s="333"/>
      <c r="CH52" s="333"/>
      <c r="CI52" s="333"/>
      <c r="CJ52" s="333"/>
      <c r="CK52" s="333"/>
      <c r="CL52" s="333"/>
      <c r="CM52" s="333"/>
    </row>
    <row r="53" spans="1:91" s="334" customFormat="1" ht="15" customHeight="1">
      <c r="A53" s="1647"/>
      <c r="B53" s="1647"/>
      <c r="C53" s="1647"/>
      <c r="D53" s="1647"/>
      <c r="E53" s="1647"/>
      <c r="F53" s="1647"/>
      <c r="G53" s="1647"/>
      <c r="H53" s="1647"/>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1553"/>
      <c r="AM53" s="1553"/>
      <c r="AN53" s="1553"/>
      <c r="AO53" s="1553"/>
      <c r="AP53" s="1553"/>
      <c r="AQ53" s="1553"/>
      <c r="AR53" s="1553"/>
      <c r="AS53" s="1553"/>
      <c r="AT53" s="1553"/>
      <c r="AU53" s="1553"/>
      <c r="AV53" s="1553"/>
      <c r="AW53" s="1553"/>
      <c r="AX53" s="1553"/>
      <c r="AY53" s="1553"/>
      <c r="AZ53" s="1553"/>
      <c r="BA53" s="1553"/>
      <c r="BB53" s="1553"/>
      <c r="BC53" s="1553"/>
      <c r="BD53" s="1553"/>
      <c r="BE53" s="1553"/>
      <c r="BF53" s="1553"/>
      <c r="BG53" s="1553"/>
      <c r="BH53" s="1553"/>
      <c r="BI53" s="1553"/>
      <c r="BJ53" s="1553"/>
      <c r="BK53" s="1553"/>
      <c r="BL53" s="1553"/>
      <c r="BM53" s="1553"/>
      <c r="BN53" s="1553"/>
      <c r="BO53" s="1553"/>
      <c r="BP53" s="1553"/>
      <c r="BQ53" s="1553"/>
      <c r="BR53" s="1553"/>
      <c r="BS53" s="1553"/>
      <c r="BT53" s="1553"/>
      <c r="BU53" s="1553"/>
      <c r="BV53" s="1553"/>
      <c r="BW53" s="1553"/>
      <c r="BX53" s="1553"/>
      <c r="BY53" s="1553"/>
      <c r="BZ53" s="1553"/>
      <c r="CA53" s="1553"/>
      <c r="CB53" s="1553"/>
      <c r="CC53" s="1553"/>
      <c r="CD53" s="1553"/>
      <c r="CE53" s="333"/>
      <c r="CF53" s="333"/>
      <c r="CG53" s="333"/>
      <c r="CH53" s="333"/>
      <c r="CI53" s="333"/>
      <c r="CJ53" s="333"/>
      <c r="CK53" s="333"/>
      <c r="CL53" s="333"/>
      <c r="CM53" s="333"/>
    </row>
    <row r="54" spans="1:91" s="334" customFormat="1" ht="15" customHeight="1">
      <c r="A54" s="1647"/>
      <c r="B54" s="1647"/>
      <c r="C54" s="1647"/>
      <c r="D54" s="1647"/>
      <c r="E54" s="1647"/>
      <c r="F54" s="1647"/>
      <c r="G54" s="1647"/>
      <c r="H54" s="1647"/>
      <c r="I54" s="1553"/>
      <c r="J54" s="1553"/>
      <c r="K54" s="1553"/>
      <c r="L54" s="1553"/>
      <c r="M54" s="1553"/>
      <c r="N54" s="1553"/>
      <c r="O54" s="1553"/>
      <c r="P54" s="1553"/>
      <c r="Q54" s="1553"/>
      <c r="R54" s="1553"/>
      <c r="S54" s="1553"/>
      <c r="T54" s="1553"/>
      <c r="U54" s="1553"/>
      <c r="V54" s="1553"/>
      <c r="W54" s="1553"/>
      <c r="X54" s="1553"/>
      <c r="Y54" s="1553"/>
      <c r="Z54" s="1553"/>
      <c r="AA54" s="1553"/>
      <c r="AB54" s="1553"/>
      <c r="AC54" s="1553"/>
      <c r="AD54" s="1553"/>
      <c r="AE54" s="1553"/>
      <c r="AF54" s="1553"/>
      <c r="AG54" s="1553"/>
      <c r="AH54" s="1553"/>
      <c r="AI54" s="1553"/>
      <c r="AJ54" s="1553"/>
      <c r="AK54" s="1553"/>
      <c r="AL54" s="1553"/>
      <c r="AM54" s="1553"/>
      <c r="AN54" s="1553"/>
      <c r="AO54" s="1553"/>
      <c r="AP54" s="1553"/>
      <c r="AQ54" s="1553"/>
      <c r="AR54" s="1553"/>
      <c r="AS54" s="1553"/>
      <c r="AT54" s="1553"/>
      <c r="AU54" s="1553"/>
      <c r="AV54" s="1553"/>
      <c r="AW54" s="1553"/>
      <c r="AX54" s="1553"/>
      <c r="AY54" s="1553"/>
      <c r="AZ54" s="1553"/>
      <c r="BA54" s="1553"/>
      <c r="BB54" s="1553"/>
      <c r="BC54" s="1553"/>
      <c r="BD54" s="1553"/>
      <c r="BE54" s="1553"/>
      <c r="BF54" s="1553"/>
      <c r="BG54" s="1553"/>
      <c r="BH54" s="1553"/>
      <c r="BI54" s="1553"/>
      <c r="BJ54" s="1553"/>
      <c r="BK54" s="1553"/>
      <c r="BL54" s="1553"/>
      <c r="BM54" s="1553"/>
      <c r="BN54" s="1553"/>
      <c r="BO54" s="1553"/>
      <c r="BP54" s="1553"/>
      <c r="BQ54" s="1553"/>
      <c r="BR54" s="1553"/>
      <c r="BS54" s="1553"/>
      <c r="BT54" s="1553"/>
      <c r="BU54" s="1553"/>
      <c r="BV54" s="1553"/>
      <c r="BW54" s="1553"/>
      <c r="BX54" s="1553"/>
      <c r="BY54" s="1553"/>
      <c r="BZ54" s="1553"/>
      <c r="CA54" s="1553"/>
      <c r="CB54" s="1553"/>
      <c r="CC54" s="1553"/>
      <c r="CD54" s="1553"/>
      <c r="CE54" s="333"/>
      <c r="CF54" s="333"/>
      <c r="CG54" s="333"/>
      <c r="CH54" s="333"/>
      <c r="CI54" s="333"/>
      <c r="CJ54" s="333"/>
      <c r="CK54" s="333"/>
      <c r="CL54" s="333"/>
      <c r="CM54" s="333"/>
    </row>
    <row r="55" spans="1:91" s="334" customFormat="1" ht="15" customHeight="1">
      <c r="A55" s="1647"/>
      <c r="B55" s="1647"/>
      <c r="C55" s="1647"/>
      <c r="D55" s="1647"/>
      <c r="E55" s="1647"/>
      <c r="F55" s="1647"/>
      <c r="G55" s="1647"/>
      <c r="H55" s="1647"/>
      <c r="I55" s="1553"/>
      <c r="J55" s="1553"/>
      <c r="K55" s="1553"/>
      <c r="L55" s="1553"/>
      <c r="M55" s="1553"/>
      <c r="N55" s="1553"/>
      <c r="O55" s="1553"/>
      <c r="P55" s="1553"/>
      <c r="Q55" s="1553"/>
      <c r="R55" s="1553"/>
      <c r="S55" s="1553"/>
      <c r="T55" s="1553"/>
      <c r="U55" s="1553"/>
      <c r="V55" s="1553"/>
      <c r="W55" s="1553"/>
      <c r="X55" s="1553"/>
      <c r="Y55" s="1553"/>
      <c r="Z55" s="1553"/>
      <c r="AA55" s="1553"/>
      <c r="AB55" s="1553"/>
      <c r="AC55" s="1553"/>
      <c r="AD55" s="1553"/>
      <c r="AE55" s="1553"/>
      <c r="AF55" s="1553"/>
      <c r="AG55" s="1553"/>
      <c r="AH55" s="1553"/>
      <c r="AI55" s="1553"/>
      <c r="AJ55" s="1553"/>
      <c r="AK55" s="1553"/>
      <c r="AL55" s="1553"/>
      <c r="AM55" s="1553"/>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553"/>
      <c r="BW55" s="1553"/>
      <c r="BX55" s="1553"/>
      <c r="BY55" s="1553"/>
      <c r="BZ55" s="1553"/>
      <c r="CA55" s="1553"/>
      <c r="CB55" s="1553"/>
      <c r="CC55" s="1553"/>
      <c r="CD55" s="1553"/>
      <c r="CE55" s="333"/>
      <c r="CF55" s="333"/>
      <c r="CG55" s="333"/>
      <c r="CH55" s="333"/>
      <c r="CI55" s="333"/>
      <c r="CJ55" s="333"/>
      <c r="CK55" s="333"/>
      <c r="CL55" s="333"/>
      <c r="CM55" s="333"/>
    </row>
    <row r="56" spans="1:91" s="334" customFormat="1" ht="15" customHeight="1">
      <c r="A56" s="1647"/>
      <c r="B56" s="1647"/>
      <c r="C56" s="1647"/>
      <c r="D56" s="1647"/>
      <c r="E56" s="1647"/>
      <c r="F56" s="1647"/>
      <c r="G56" s="1647"/>
      <c r="H56" s="1647"/>
      <c r="I56" s="1553"/>
      <c r="J56" s="1553"/>
      <c r="K56" s="1553"/>
      <c r="L56" s="1553"/>
      <c r="M56" s="1553"/>
      <c r="N56" s="1553"/>
      <c r="O56" s="1553"/>
      <c r="P56" s="1553"/>
      <c r="Q56" s="1553"/>
      <c r="R56" s="1553"/>
      <c r="S56" s="1553"/>
      <c r="T56" s="1553"/>
      <c r="U56" s="1553"/>
      <c r="V56" s="1553"/>
      <c r="W56" s="1553"/>
      <c r="X56" s="1553"/>
      <c r="Y56" s="1553"/>
      <c r="Z56" s="1553"/>
      <c r="AA56" s="1553"/>
      <c r="AB56" s="1553"/>
      <c r="AC56" s="1553"/>
      <c r="AD56" s="1553"/>
      <c r="AE56" s="1553"/>
      <c r="AF56" s="1553"/>
      <c r="AG56" s="1553"/>
      <c r="AH56" s="1553"/>
      <c r="AI56" s="1553"/>
      <c r="AJ56" s="1553"/>
      <c r="AK56" s="1553"/>
      <c r="AL56" s="1553"/>
      <c r="AM56" s="1553"/>
      <c r="AN56" s="1553"/>
      <c r="AO56" s="1553"/>
      <c r="AP56" s="1553"/>
      <c r="AQ56" s="1553"/>
      <c r="AR56" s="1553"/>
      <c r="AS56" s="1553"/>
      <c r="AT56" s="1553"/>
      <c r="AU56" s="1553"/>
      <c r="AV56" s="1553"/>
      <c r="AW56" s="1553"/>
      <c r="AX56" s="1553"/>
      <c r="AY56" s="1553"/>
      <c r="AZ56" s="1553"/>
      <c r="BA56" s="1553"/>
      <c r="BB56" s="1553"/>
      <c r="BC56" s="1553"/>
      <c r="BD56" s="1553"/>
      <c r="BE56" s="1553"/>
      <c r="BF56" s="1553"/>
      <c r="BG56" s="1553"/>
      <c r="BH56" s="1553"/>
      <c r="BI56" s="1553"/>
      <c r="BJ56" s="1553"/>
      <c r="BK56" s="1553"/>
      <c r="BL56" s="1553"/>
      <c r="BM56" s="1553"/>
      <c r="BN56" s="1553"/>
      <c r="BO56" s="1553"/>
      <c r="BP56" s="1553"/>
      <c r="BQ56" s="1553"/>
      <c r="BR56" s="1553"/>
      <c r="BS56" s="1553"/>
      <c r="BT56" s="1553"/>
      <c r="BU56" s="1553"/>
      <c r="BV56" s="1553"/>
      <c r="BW56" s="1553"/>
      <c r="BX56" s="1553"/>
      <c r="BY56" s="1553"/>
      <c r="BZ56" s="1553"/>
      <c r="CA56" s="1553"/>
      <c r="CB56" s="1553"/>
      <c r="CC56" s="1553"/>
      <c r="CD56" s="1553"/>
      <c r="CE56" s="333"/>
      <c r="CF56" s="333"/>
      <c r="CG56" s="333"/>
      <c r="CH56" s="333"/>
      <c r="CI56" s="333"/>
      <c r="CJ56" s="333"/>
      <c r="CK56" s="333"/>
      <c r="CL56" s="333"/>
      <c r="CM56" s="333"/>
    </row>
    <row r="57" spans="1:91" s="334" customFormat="1" ht="15" customHeight="1">
      <c r="A57" s="1647"/>
      <c r="B57" s="1647"/>
      <c r="C57" s="1647"/>
      <c r="D57" s="1647"/>
      <c r="E57" s="1647"/>
      <c r="F57" s="1647"/>
      <c r="G57" s="1647"/>
      <c r="H57" s="1647"/>
      <c r="I57" s="1553"/>
      <c r="J57" s="1553"/>
      <c r="K57" s="1553"/>
      <c r="L57" s="1553"/>
      <c r="M57" s="1553"/>
      <c r="N57" s="1553"/>
      <c r="O57" s="1553"/>
      <c r="P57" s="1553"/>
      <c r="Q57" s="1553"/>
      <c r="R57" s="1553"/>
      <c r="S57" s="1553"/>
      <c r="T57" s="1553"/>
      <c r="U57" s="1553"/>
      <c r="V57" s="1553"/>
      <c r="W57" s="1553"/>
      <c r="X57" s="1553"/>
      <c r="Y57" s="1553"/>
      <c r="Z57" s="1553"/>
      <c r="AA57" s="1553"/>
      <c r="AB57" s="1553"/>
      <c r="AC57" s="1553"/>
      <c r="AD57" s="1553"/>
      <c r="AE57" s="1553"/>
      <c r="AF57" s="1553"/>
      <c r="AG57" s="1553"/>
      <c r="AH57" s="1553"/>
      <c r="AI57" s="1553"/>
      <c r="AJ57" s="1553"/>
      <c r="AK57" s="1553"/>
      <c r="AL57" s="1553"/>
      <c r="AM57" s="1553"/>
      <c r="AN57" s="1553"/>
      <c r="AO57" s="1553"/>
      <c r="AP57" s="1553"/>
      <c r="AQ57" s="1553"/>
      <c r="AR57" s="1553"/>
      <c r="AS57" s="1553"/>
      <c r="AT57" s="1553"/>
      <c r="AU57" s="1553"/>
      <c r="AV57" s="1553"/>
      <c r="AW57" s="1553"/>
      <c r="AX57" s="1553"/>
      <c r="AY57" s="1553"/>
      <c r="AZ57" s="1553"/>
      <c r="BA57" s="1553"/>
      <c r="BB57" s="1553"/>
      <c r="BC57" s="1553"/>
      <c r="BD57" s="1553"/>
      <c r="BE57" s="1553"/>
      <c r="BF57" s="1553"/>
      <c r="BG57" s="1553"/>
      <c r="BH57" s="1553"/>
      <c r="BI57" s="1553"/>
      <c r="BJ57" s="1553"/>
      <c r="BK57" s="1553"/>
      <c r="BL57" s="1553"/>
      <c r="BM57" s="1553"/>
      <c r="BN57" s="1553"/>
      <c r="BO57" s="1553"/>
      <c r="BP57" s="1553"/>
      <c r="BQ57" s="1553"/>
      <c r="BR57" s="1553"/>
      <c r="BS57" s="1553"/>
      <c r="BT57" s="1553"/>
      <c r="BU57" s="1553"/>
      <c r="BV57" s="1553"/>
      <c r="BW57" s="1553"/>
      <c r="BX57" s="1553"/>
      <c r="BY57" s="1553"/>
      <c r="BZ57" s="1553"/>
      <c r="CA57" s="1553"/>
      <c r="CB57" s="1553"/>
      <c r="CC57" s="1553"/>
      <c r="CD57" s="1553"/>
      <c r="CE57" s="333"/>
      <c r="CF57" s="333"/>
      <c r="CG57" s="333"/>
      <c r="CH57" s="333"/>
      <c r="CI57" s="333"/>
      <c r="CJ57" s="333"/>
      <c r="CK57" s="333"/>
      <c r="CL57" s="333"/>
      <c r="CM57" s="333"/>
    </row>
    <row r="58" spans="1:91" s="334" customFormat="1" ht="12" customHeight="1">
      <c r="A58" s="1647"/>
      <c r="B58" s="1647"/>
      <c r="C58" s="1647"/>
      <c r="D58" s="1647"/>
      <c r="E58" s="1647"/>
      <c r="F58" s="1647"/>
      <c r="G58" s="1647"/>
      <c r="H58" s="1647"/>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333"/>
      <c r="CF58" s="333"/>
      <c r="CG58" s="333"/>
      <c r="CH58" s="333"/>
      <c r="CI58" s="333"/>
      <c r="CJ58" s="333"/>
      <c r="CK58" s="333"/>
      <c r="CL58" s="333"/>
      <c r="CM58" s="333"/>
    </row>
    <row r="59" spans="1:91" s="337" customFormat="1" ht="15" customHeight="1">
      <c r="I59" s="338"/>
      <c r="J59" s="338"/>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112"/>
      <c r="BW59" s="112"/>
      <c r="BX59" s="112"/>
      <c r="BY59" s="112"/>
      <c r="BZ59" s="112"/>
      <c r="CA59" s="112"/>
    </row>
    <row r="60" spans="1:91" ht="15" hidden="1" customHeight="1">
      <c r="CF60" s="332"/>
      <c r="CG60" s="332"/>
      <c r="CH60" s="332"/>
      <c r="CI60" s="332"/>
      <c r="CJ60" s="332"/>
      <c r="CK60" s="332"/>
      <c r="CL60" s="332"/>
      <c r="CM60" s="332"/>
    </row>
    <row r="61" spans="1:91" ht="15" hidden="1" customHeight="1">
      <c r="CF61" s="332"/>
      <c r="CG61" s="332"/>
      <c r="CH61" s="332"/>
      <c r="CI61" s="332"/>
      <c r="CJ61" s="332"/>
      <c r="CK61" s="332"/>
      <c r="CL61" s="332"/>
      <c r="CM61" s="332"/>
    </row>
    <row r="62" spans="1:91" ht="15" hidden="1" customHeight="1">
      <c r="CF62" s="332"/>
      <c r="CG62" s="332"/>
      <c r="CH62" s="332"/>
      <c r="CI62" s="332"/>
      <c r="CJ62" s="332"/>
      <c r="CK62" s="332"/>
      <c r="CL62" s="332"/>
      <c r="CM62" s="332"/>
    </row>
    <row r="63" spans="1:91" ht="15" hidden="1" customHeight="1">
      <c r="CF63" s="332"/>
      <c r="CG63" s="332"/>
      <c r="CH63" s="332"/>
      <c r="CI63" s="332"/>
      <c r="CJ63" s="332"/>
      <c r="CK63" s="332"/>
      <c r="CL63" s="332"/>
      <c r="CM63" s="332"/>
    </row>
    <row r="64" spans="1:91" ht="15" hidden="1" customHeight="1"/>
    <row r="65" ht="15" hidden="1" customHeight="1"/>
    <row r="66" ht="15" hidden="1" customHeight="1"/>
    <row r="67" ht="15" hidden="1" customHeight="1"/>
    <row r="68" ht="15" hidden="1" customHeight="1"/>
  </sheetData>
  <sheetProtection password="85FE" sheet="1" objects="1" scenarios="1" selectLockedCells="1" selectUnlockedCells="1"/>
  <mergeCells count="138">
    <mergeCell ref="I45:BU58"/>
    <mergeCell ref="BV45:CD46"/>
    <mergeCell ref="BV47:CD47"/>
    <mergeCell ref="BV48:CD48"/>
    <mergeCell ref="BV49:CD49"/>
    <mergeCell ref="BV50:CD58"/>
    <mergeCell ref="CC21:CD44"/>
    <mergeCell ref="S22:T22"/>
    <mergeCell ref="U22:AJ22"/>
    <mergeCell ref="S23:T23"/>
    <mergeCell ref="U23:AJ23"/>
    <mergeCell ref="AK23:CB24"/>
    <mergeCell ref="S24:T24"/>
    <mergeCell ref="U24:AJ24"/>
    <mergeCell ref="S25:T25"/>
    <mergeCell ref="U25:AJ25"/>
    <mergeCell ref="U38:AJ38"/>
    <mergeCell ref="I39:CB39"/>
    <mergeCell ref="I40:CB40"/>
    <mergeCell ref="I41:CB41"/>
    <mergeCell ref="I42:Q43"/>
    <mergeCell ref="R42:AJ43"/>
    <mergeCell ref="AK42:CB42"/>
    <mergeCell ref="AK43:AY43"/>
    <mergeCell ref="AZ43:BV44"/>
    <mergeCell ref="BY43:CB44"/>
    <mergeCell ref="J35:Q38"/>
    <mergeCell ref="S35:T35"/>
    <mergeCell ref="U35:AJ35"/>
    <mergeCell ref="AK35:CB36"/>
    <mergeCell ref="S36:T36"/>
    <mergeCell ref="U36:AJ36"/>
    <mergeCell ref="S37:T37"/>
    <mergeCell ref="U37:AJ37"/>
    <mergeCell ref="AK37:CB38"/>
    <mergeCell ref="S38:T38"/>
    <mergeCell ref="I44:AQ44"/>
    <mergeCell ref="AR44:AY44"/>
    <mergeCell ref="BW44:BX44"/>
    <mergeCell ref="S31:T31"/>
    <mergeCell ref="U31:AJ31"/>
    <mergeCell ref="AK31:CB32"/>
    <mergeCell ref="S32:T32"/>
    <mergeCell ref="U32:AJ32"/>
    <mergeCell ref="S33:T33"/>
    <mergeCell ref="U33:AJ33"/>
    <mergeCell ref="AK33:CB34"/>
    <mergeCell ref="S34:T34"/>
    <mergeCell ref="U34:AJ34"/>
    <mergeCell ref="S27:T27"/>
    <mergeCell ref="U27:AJ27"/>
    <mergeCell ref="AK27:CB28"/>
    <mergeCell ref="S28:T28"/>
    <mergeCell ref="U28:AJ28"/>
    <mergeCell ref="S29:T29"/>
    <mergeCell ref="U29:AJ29"/>
    <mergeCell ref="AK29:CB30"/>
    <mergeCell ref="S30:T30"/>
    <mergeCell ref="U30:AJ30"/>
    <mergeCell ref="I18:Q18"/>
    <mergeCell ref="R18:R38"/>
    <mergeCell ref="S18:AJ18"/>
    <mergeCell ref="AK18:CB18"/>
    <mergeCell ref="CC18:CD18"/>
    <mergeCell ref="B19:O19"/>
    <mergeCell ref="P19:Q20"/>
    <mergeCell ref="S19:T19"/>
    <mergeCell ref="U19:AJ19"/>
    <mergeCell ref="AK19:BV20"/>
    <mergeCell ref="BW19:CD19"/>
    <mergeCell ref="B20:O20"/>
    <mergeCell ref="S20:T20"/>
    <mergeCell ref="U20:AJ20"/>
    <mergeCell ref="BW20:CD20"/>
    <mergeCell ref="A21:H58"/>
    <mergeCell ref="I21:I38"/>
    <mergeCell ref="J21:Q34"/>
    <mergeCell ref="S21:T21"/>
    <mergeCell ref="U21:AJ21"/>
    <mergeCell ref="AK21:CB22"/>
    <mergeCell ref="AK25:CB26"/>
    <mergeCell ref="S26:T26"/>
    <mergeCell ref="U26:AJ26"/>
    <mergeCell ref="I15:I17"/>
    <mergeCell ref="J15:Q17"/>
    <mergeCell ref="R15:R17"/>
    <mergeCell ref="S15:AU17"/>
    <mergeCell ref="AV15:AV17"/>
    <mergeCell ref="AW15:BD17"/>
    <mergeCell ref="BE15:BE17"/>
    <mergeCell ref="BF15:BV17"/>
    <mergeCell ref="BW15:CD15"/>
    <mergeCell ref="BW16:CD16"/>
    <mergeCell ref="BW17:CD17"/>
    <mergeCell ref="I12:I14"/>
    <mergeCell ref="J12:Q12"/>
    <mergeCell ref="R12:R14"/>
    <mergeCell ref="S12:AU12"/>
    <mergeCell ref="AV12:AV14"/>
    <mergeCell ref="AW12:BD14"/>
    <mergeCell ref="BE12:BE14"/>
    <mergeCell ref="BF12:CB14"/>
    <mergeCell ref="J13:Q14"/>
    <mergeCell ref="S13:AU14"/>
    <mergeCell ref="R9:R11"/>
    <mergeCell ref="S9:CB10"/>
    <mergeCell ref="S11:AU11"/>
    <mergeCell ref="AV11:BB11"/>
    <mergeCell ref="BC11:BD11"/>
    <mergeCell ref="BE11:BI11"/>
    <mergeCell ref="BJ11:BK11"/>
    <mergeCell ref="BL11:BQ11"/>
    <mergeCell ref="BR11:BS11"/>
    <mergeCell ref="BT11:CB11"/>
    <mergeCell ref="A1:H18"/>
    <mergeCell ref="I1:CD1"/>
    <mergeCell ref="I2:O3"/>
    <mergeCell ref="P2:BA2"/>
    <mergeCell ref="BB2:BX3"/>
    <mergeCell ref="BY2:CC2"/>
    <mergeCell ref="CD2:CD3"/>
    <mergeCell ref="P3:BA3"/>
    <mergeCell ref="BY3:CC3"/>
    <mergeCell ref="I4:AF4"/>
    <mergeCell ref="AG4:BA5"/>
    <mergeCell ref="BB4:CB5"/>
    <mergeCell ref="CC4:CD14"/>
    <mergeCell ref="I5:P7"/>
    <mergeCell ref="Q5:AF5"/>
    <mergeCell ref="Q6:AF6"/>
    <mergeCell ref="AG6:BA7"/>
    <mergeCell ref="BB6:BF7"/>
    <mergeCell ref="BG6:CB6"/>
    <mergeCell ref="Q7:AF7"/>
    <mergeCell ref="BG7:CB7"/>
    <mergeCell ref="I8:CB8"/>
    <mergeCell ref="I9:I11"/>
    <mergeCell ref="J9:Q11"/>
  </mergeCells>
  <phoneticPr fontId="15"/>
  <dataValidations count="2">
    <dataValidation imeMode="off" allowBlank="1" showInputMessage="1" sqref="U9:AF18 CA9:CB10 AG18:AU18 AG9:AU14 S9:T38 BW15:BW17 BG9:BZ14 AV9:BE18 BF9:BF15 BF18:CB18 BW19:BW20 B19:B20 BV47:BV49" xr:uid="{22DCEEAD-CD20-4D17-A146-874A18DF39BE}"/>
    <dataValidation imeMode="hiragana" allowBlank="1" showInputMessage="1" sqref="AG4 BB4 BY3 AG6 BG6 U19:AJ38 I12 I8:I9 CN47:CN1048576 CD2:CE2 I44:I45 AR44 AK19 CP1:XFD1048576 I15 CO46:CO1048576 R18 CN2:CO44 CB59:CE1048576 AZ43 CC4 AK21:CB38 I39:I42 A59:H1048576" xr:uid="{4D4B0736-0628-4053-9122-CA62E0574030}"/>
  </dataValidations>
  <printOptions horizontalCentered="1" verticalCentered="1"/>
  <pageMargins left="0" right="0" top="0" bottom="0" header="0.31496062992125984" footer="0.31496062992125984"/>
  <pageSetup paperSize="9" scale="98" orientation="portrait" horizont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autoPageBreaks="0" fitToPage="1"/>
  </sheetPr>
  <dimension ref="A1:BY66"/>
  <sheetViews>
    <sheetView showGridLines="0" showRowColHeaders="0" workbookViewId="0">
      <selection activeCell="E31" sqref="E31:AH31"/>
    </sheetView>
  </sheetViews>
  <sheetFormatPr defaultColWidth="0" defaultRowHeight="20.25" customHeight="1" zeroHeight="1"/>
  <cols>
    <col min="1" max="66" width="1.5" style="101" customWidth="1"/>
    <col min="67" max="67" width="2.625" style="101" customWidth="1"/>
    <col min="68" max="68" width="2.5" style="97" customWidth="1"/>
    <col min="69" max="76" width="2.5" style="1" customWidth="1"/>
    <col min="77" max="77" width="0" style="97" hidden="1" customWidth="1"/>
    <col min="78" max="16384" width="2.5" style="97" hidden="1"/>
  </cols>
  <sheetData>
    <row r="1" spans="1:76" ht="37.5" customHeight="1">
      <c r="A1" s="1665"/>
      <c r="B1" s="1665"/>
      <c r="C1" s="1665"/>
      <c r="D1" s="1665"/>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679"/>
      <c r="AQ1" s="1679"/>
      <c r="AR1" s="1679"/>
      <c r="AS1" s="1679"/>
      <c r="AT1" s="1679"/>
      <c r="AU1" s="1679"/>
      <c r="AV1" s="1679"/>
      <c r="AW1" s="1679"/>
      <c r="AX1" s="1679"/>
      <c r="AY1" s="1679"/>
      <c r="AZ1" s="1679"/>
      <c r="BA1" s="1679"/>
      <c r="BB1" s="1679"/>
      <c r="BC1" s="1679"/>
      <c r="BD1" s="1679"/>
      <c r="BE1" s="1679"/>
      <c r="BF1" s="1679"/>
      <c r="BG1" s="1679"/>
      <c r="BH1" s="1679"/>
      <c r="BI1" s="1679"/>
      <c r="BJ1" s="1679"/>
      <c r="BK1" s="1679"/>
      <c r="BL1" s="1679"/>
      <c r="BM1" s="1679"/>
      <c r="BN1" s="1679"/>
      <c r="BO1" s="1805"/>
      <c r="BP1" s="96"/>
      <c r="BQ1" s="96"/>
      <c r="BR1" s="96"/>
      <c r="BS1" s="96"/>
      <c r="BT1" s="96"/>
      <c r="BU1" s="96"/>
      <c r="BV1" s="96"/>
      <c r="BW1" s="96"/>
      <c r="BX1" s="96"/>
    </row>
    <row r="2" spans="1:76" ht="15" customHeight="1">
      <c r="A2" s="1665"/>
      <c r="B2" s="1665"/>
      <c r="C2" s="1665"/>
      <c r="D2" s="1665"/>
      <c r="E2" s="374"/>
      <c r="F2" s="1691" t="s">
        <v>1104</v>
      </c>
      <c r="G2" s="1691"/>
      <c r="H2" s="1691"/>
      <c r="I2" s="1691"/>
      <c r="J2" s="1691"/>
      <c r="K2" s="1691"/>
      <c r="L2" s="1691"/>
      <c r="M2" s="1691"/>
      <c r="N2" s="1691"/>
      <c r="O2" s="1691"/>
      <c r="P2" s="1691"/>
      <c r="Q2" s="1691"/>
      <c r="R2" s="1691"/>
      <c r="S2" s="1691"/>
      <c r="T2" s="1691"/>
      <c r="U2" s="1691"/>
      <c r="V2" s="1691"/>
      <c r="W2" s="1691"/>
      <c r="X2" s="1691"/>
      <c r="Y2" s="1691"/>
      <c r="Z2" s="1691"/>
      <c r="AA2" s="1691"/>
      <c r="AB2" s="1691"/>
      <c r="AC2" s="1691"/>
      <c r="AD2" s="1691"/>
      <c r="AE2" s="1691"/>
      <c r="AF2" s="1691"/>
      <c r="AG2" s="1691"/>
      <c r="AH2" s="1691"/>
      <c r="AI2" s="1691"/>
      <c r="AJ2" s="1691"/>
      <c r="AK2" s="1691"/>
      <c r="AL2" s="1691"/>
      <c r="AM2" s="1691"/>
      <c r="AN2" s="1691"/>
      <c r="AO2" s="1691"/>
      <c r="AP2" s="1691"/>
      <c r="AQ2" s="1691"/>
      <c r="AR2" s="169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805"/>
      <c r="BP2" s="96"/>
      <c r="BQ2" s="96"/>
      <c r="BR2" s="96"/>
      <c r="BS2" s="96"/>
      <c r="BT2" s="96"/>
      <c r="BU2" s="96"/>
      <c r="BV2" s="96"/>
      <c r="BW2" s="96"/>
      <c r="BX2" s="96"/>
    </row>
    <row r="3" spans="1:76" ht="15" customHeight="1">
      <c r="A3" s="1665"/>
      <c r="B3" s="1665"/>
      <c r="C3" s="1665"/>
      <c r="D3" s="1665"/>
      <c r="E3" s="1680"/>
      <c r="F3" s="1674" t="s">
        <v>899</v>
      </c>
      <c r="G3" s="1681"/>
      <c r="H3" s="1681"/>
      <c r="I3" s="1681"/>
      <c r="J3" s="1681"/>
      <c r="K3" s="1681"/>
      <c r="L3" s="1681"/>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1681"/>
      <c r="AO3" s="1681"/>
      <c r="AP3" s="1681"/>
      <c r="AQ3" s="1681"/>
      <c r="AR3" s="1681"/>
      <c r="AS3" s="1681"/>
      <c r="AT3" s="1681"/>
      <c r="AU3" s="1681"/>
      <c r="AV3" s="1681"/>
      <c r="AW3" s="1681"/>
      <c r="AX3" s="1681"/>
      <c r="AY3" s="1681"/>
      <c r="AZ3" s="1681"/>
      <c r="BA3" s="1681"/>
      <c r="BB3" s="1681"/>
      <c r="BC3" s="1681"/>
      <c r="BD3" s="1681"/>
      <c r="BE3" s="1681"/>
      <c r="BF3" s="1681"/>
      <c r="BG3" s="1681"/>
      <c r="BH3" s="1681"/>
      <c r="BI3" s="1681"/>
      <c r="BJ3" s="1682" t="s">
        <v>900</v>
      </c>
      <c r="BK3" s="1682"/>
      <c r="BL3" s="1682"/>
      <c r="BM3" s="1682"/>
      <c r="BN3" s="375"/>
      <c r="BO3" s="1805"/>
      <c r="BP3" s="96"/>
      <c r="BQ3" s="96"/>
      <c r="BR3" s="96"/>
      <c r="BS3" s="96"/>
      <c r="BT3" s="96"/>
      <c r="BU3" s="96"/>
      <c r="BV3" s="96"/>
      <c r="BW3" s="96"/>
      <c r="BX3" s="96"/>
    </row>
    <row r="4" spans="1:76" ht="15" customHeight="1">
      <c r="A4" s="1665"/>
      <c r="B4" s="1665"/>
      <c r="C4" s="1665"/>
      <c r="D4" s="1665"/>
      <c r="E4" s="1680"/>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c r="AP4" s="1683"/>
      <c r="AQ4" s="1683"/>
      <c r="AR4" s="1683"/>
      <c r="AS4" s="1683"/>
      <c r="AT4" s="1683"/>
      <c r="AU4" s="1683"/>
      <c r="AV4" s="1683"/>
      <c r="AW4" s="1683"/>
      <c r="AX4" s="1683"/>
      <c r="AY4" s="1683"/>
      <c r="AZ4" s="1683"/>
      <c r="BA4" s="1683"/>
      <c r="BB4" s="1683"/>
      <c r="BC4" s="1683"/>
      <c r="BD4" s="1683"/>
      <c r="BE4" s="1683"/>
      <c r="BF4" s="1683"/>
      <c r="BG4" s="1684"/>
      <c r="BH4" s="1685" t="s">
        <v>73</v>
      </c>
      <c r="BI4" s="1686"/>
      <c r="BJ4" s="1686" t="s">
        <v>73</v>
      </c>
      <c r="BK4" s="1686"/>
      <c r="BL4" s="1686" t="s">
        <v>74</v>
      </c>
      <c r="BM4" s="1687"/>
      <c r="BN4" s="375"/>
      <c r="BO4" s="1805"/>
      <c r="BP4" s="96"/>
      <c r="BQ4" s="96"/>
      <c r="BR4" s="96"/>
      <c r="BS4" s="96"/>
      <c r="BT4" s="96"/>
      <c r="BU4" s="96"/>
      <c r="BV4" s="96"/>
      <c r="BW4" s="96"/>
      <c r="BX4" s="96"/>
    </row>
    <row r="5" spans="1:76" ht="15" customHeight="1">
      <c r="A5" s="1665"/>
      <c r="B5" s="1665"/>
      <c r="C5" s="1665"/>
      <c r="D5" s="1665"/>
      <c r="E5" s="1680"/>
      <c r="F5" s="1680"/>
      <c r="G5" s="1680"/>
      <c r="H5" s="1680"/>
      <c r="I5" s="1680"/>
      <c r="J5" s="1680"/>
      <c r="K5" s="1680"/>
      <c r="L5" s="1680"/>
      <c r="M5" s="1680"/>
      <c r="N5" s="1680"/>
      <c r="O5" s="1680"/>
      <c r="P5" s="1680"/>
      <c r="Q5" s="1680"/>
      <c r="R5" s="1680"/>
      <c r="S5" s="1680"/>
      <c r="T5" s="1680"/>
      <c r="U5" s="1680"/>
      <c r="V5" s="1680"/>
      <c r="W5" s="1680"/>
      <c r="X5" s="1680"/>
      <c r="Y5" s="1688" t="s">
        <v>2338</v>
      </c>
      <c r="Z5" s="1688"/>
      <c r="AA5" s="1688"/>
      <c r="AB5" s="1688"/>
      <c r="AC5" s="1688"/>
      <c r="AD5" s="1688"/>
      <c r="AE5" s="1688"/>
      <c r="AF5" s="1688"/>
      <c r="AG5" s="1688"/>
      <c r="AH5" s="1688"/>
      <c r="AI5" s="1688"/>
      <c r="AJ5" s="1688"/>
      <c r="AK5" s="1688"/>
      <c r="AL5" s="1688"/>
      <c r="AM5" s="1688"/>
      <c r="AN5" s="1688"/>
      <c r="AO5" s="1688"/>
      <c r="AP5" s="1688"/>
      <c r="AQ5" s="1688"/>
      <c r="AR5" s="1688"/>
      <c r="AS5" s="1688"/>
      <c r="AT5" s="1688"/>
      <c r="AU5" s="1688"/>
      <c r="AV5" s="1680"/>
      <c r="AW5" s="1680"/>
      <c r="AX5" s="1680"/>
      <c r="AY5" s="1680"/>
      <c r="AZ5" s="1680"/>
      <c r="BA5" s="1680"/>
      <c r="BB5" s="1680"/>
      <c r="BC5" s="1680"/>
      <c r="BD5" s="1680"/>
      <c r="BE5" s="1680"/>
      <c r="BF5" s="1680"/>
      <c r="BG5" s="1680"/>
      <c r="BH5" s="1680"/>
      <c r="BI5" s="1680"/>
      <c r="BJ5" s="1680"/>
      <c r="BK5" s="1680"/>
      <c r="BL5" s="1680"/>
      <c r="BM5" s="1680"/>
      <c r="BN5" s="1680"/>
      <c r="BO5" s="1805"/>
      <c r="BP5" s="96"/>
      <c r="BQ5" s="96"/>
      <c r="BR5" s="96"/>
      <c r="BS5" s="96"/>
      <c r="BT5" s="96"/>
      <c r="BU5" s="96"/>
      <c r="BV5" s="96"/>
      <c r="BW5" s="96"/>
      <c r="BX5" s="96"/>
    </row>
    <row r="6" spans="1:76" ht="15" customHeight="1">
      <c r="A6" s="1665"/>
      <c r="B6" s="1665"/>
      <c r="C6" s="1665"/>
      <c r="D6" s="1665"/>
      <c r="E6" s="1680"/>
      <c r="F6" s="1680"/>
      <c r="G6" s="1680"/>
      <c r="H6" s="1680"/>
      <c r="I6" s="1680"/>
      <c r="J6" s="1680"/>
      <c r="K6" s="1680"/>
      <c r="L6" s="1680"/>
      <c r="M6" s="1680"/>
      <c r="N6" s="1680"/>
      <c r="O6" s="1680"/>
      <c r="P6" s="1680"/>
      <c r="Q6" s="1680"/>
      <c r="R6" s="1680"/>
      <c r="S6" s="1680"/>
      <c r="T6" s="1680"/>
      <c r="U6" s="1680"/>
      <c r="V6" s="1680"/>
      <c r="W6" s="1680"/>
      <c r="X6" s="1680"/>
      <c r="Y6" s="1688"/>
      <c r="Z6" s="1688"/>
      <c r="AA6" s="1688"/>
      <c r="AB6" s="1688"/>
      <c r="AC6" s="1688"/>
      <c r="AD6" s="1688"/>
      <c r="AE6" s="1688"/>
      <c r="AF6" s="1688"/>
      <c r="AG6" s="1688"/>
      <c r="AH6" s="1688"/>
      <c r="AI6" s="1688"/>
      <c r="AJ6" s="1688"/>
      <c r="AK6" s="1688"/>
      <c r="AL6" s="1688"/>
      <c r="AM6" s="1688"/>
      <c r="AN6" s="1688"/>
      <c r="AO6" s="1688"/>
      <c r="AP6" s="1688"/>
      <c r="AQ6" s="1688"/>
      <c r="AR6" s="1688"/>
      <c r="AS6" s="1688"/>
      <c r="AT6" s="1688"/>
      <c r="AU6" s="1688"/>
      <c r="AV6" s="1680"/>
      <c r="AW6" s="1680"/>
      <c r="AX6" s="1680"/>
      <c r="AY6" s="1680"/>
      <c r="AZ6" s="1680"/>
      <c r="BA6" s="1680"/>
      <c r="BB6" s="1680"/>
      <c r="BC6" s="1680"/>
      <c r="BD6" s="1680"/>
      <c r="BE6" s="1680"/>
      <c r="BF6" s="1680"/>
      <c r="BG6" s="1680"/>
      <c r="BH6" s="1680"/>
      <c r="BI6" s="1680"/>
      <c r="BJ6" s="1680"/>
      <c r="BK6" s="1680"/>
      <c r="BL6" s="1680"/>
      <c r="BM6" s="1680"/>
      <c r="BN6" s="1680"/>
      <c r="BO6" s="1805"/>
      <c r="BP6" s="96"/>
      <c r="BQ6" s="96"/>
      <c r="BR6" s="96"/>
      <c r="BS6" s="96"/>
      <c r="BT6" s="96"/>
      <c r="BU6" s="96"/>
      <c r="BV6" s="96"/>
      <c r="BW6" s="96"/>
      <c r="BX6" s="96"/>
    </row>
    <row r="7" spans="1:76" s="98" customFormat="1" ht="15" customHeight="1">
      <c r="A7" s="1665"/>
      <c r="B7" s="1665"/>
      <c r="C7" s="1665"/>
      <c r="D7" s="1665"/>
      <c r="E7" s="1681"/>
      <c r="F7" s="1681"/>
      <c r="G7" s="1681"/>
      <c r="H7" s="1681"/>
      <c r="I7" s="1681"/>
      <c r="J7" s="1681"/>
      <c r="K7" s="1681"/>
      <c r="L7" s="1681"/>
      <c r="M7" s="1681"/>
      <c r="N7" s="1681"/>
      <c r="O7" s="1681"/>
      <c r="P7" s="1681"/>
      <c r="Q7" s="1681"/>
      <c r="R7" s="1681"/>
      <c r="S7" s="1681"/>
      <c r="T7" s="1681"/>
      <c r="U7" s="1681"/>
      <c r="V7" s="1681"/>
      <c r="W7" s="1681"/>
      <c r="X7" s="1681"/>
      <c r="Y7" s="1690" t="s">
        <v>75</v>
      </c>
      <c r="Z7" s="1690"/>
      <c r="AA7" s="1690"/>
      <c r="AB7" s="1690"/>
      <c r="AC7" s="1690"/>
      <c r="AD7" s="1690"/>
      <c r="AE7" s="1690"/>
      <c r="AF7" s="1690"/>
      <c r="AG7" s="1690"/>
      <c r="AH7" s="1690"/>
      <c r="AI7" s="1690"/>
      <c r="AJ7" s="1690"/>
      <c r="AK7" s="1690"/>
      <c r="AL7" s="1690"/>
      <c r="AM7" s="1690"/>
      <c r="AN7" s="1690"/>
      <c r="AO7" s="1690"/>
      <c r="AP7" s="1690"/>
      <c r="AQ7" s="1690"/>
      <c r="AR7" s="1690"/>
      <c r="AS7" s="1690"/>
      <c r="AT7" s="1690"/>
      <c r="AU7" s="1690"/>
      <c r="AV7" s="1681"/>
      <c r="AW7" s="1681"/>
      <c r="AX7" s="1681"/>
      <c r="AY7" s="1681"/>
      <c r="AZ7" s="1681"/>
      <c r="BA7" s="1681"/>
      <c r="BB7" s="1681"/>
      <c r="BC7" s="1681"/>
      <c r="BD7" s="1681"/>
      <c r="BE7" s="1681"/>
      <c r="BF7" s="1681"/>
      <c r="BG7" s="1681"/>
      <c r="BH7" s="1681"/>
      <c r="BI7" s="1681"/>
      <c r="BJ7" s="1681"/>
      <c r="BK7" s="1681"/>
      <c r="BL7" s="1681"/>
      <c r="BM7" s="1681"/>
      <c r="BN7" s="1681"/>
      <c r="BO7" s="1805"/>
      <c r="BP7" s="96"/>
      <c r="BQ7" s="96"/>
      <c r="BR7" s="96"/>
      <c r="BS7" s="96"/>
      <c r="BT7" s="96"/>
      <c r="BU7" s="96"/>
      <c r="BV7" s="96"/>
      <c r="BW7" s="96"/>
      <c r="BX7" s="96"/>
    </row>
    <row r="8" spans="1:76" s="99" customFormat="1" ht="15" customHeight="1">
      <c r="A8" s="1665"/>
      <c r="B8" s="1665"/>
      <c r="C8" s="1665"/>
      <c r="D8" s="1665"/>
      <c r="E8" s="1667"/>
      <c r="F8" s="1667"/>
      <c r="G8" s="1667"/>
      <c r="H8" s="1667"/>
      <c r="I8" s="1689" t="s">
        <v>1834</v>
      </c>
      <c r="J8" s="1689"/>
      <c r="K8" s="1689"/>
      <c r="L8" s="1689"/>
      <c r="M8" s="1689"/>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c r="AO8" s="1689"/>
      <c r="AP8" s="1689"/>
      <c r="AQ8" s="1689"/>
      <c r="AR8" s="1689"/>
      <c r="AS8" s="1689"/>
      <c r="AT8" s="1689"/>
      <c r="AU8" s="1689"/>
      <c r="AV8" s="1689"/>
      <c r="AW8" s="1689"/>
      <c r="AX8" s="1689"/>
      <c r="AY8" s="1689"/>
      <c r="AZ8" s="1689"/>
      <c r="BA8" s="1689"/>
      <c r="BB8" s="1689"/>
      <c r="BC8" s="1689"/>
      <c r="BD8" s="1689"/>
      <c r="BE8" s="1689"/>
      <c r="BF8" s="1689"/>
      <c r="BG8" s="1667"/>
      <c r="BH8" s="1667"/>
      <c r="BI8" s="1667"/>
      <c r="BJ8" s="1667"/>
      <c r="BK8" s="1667"/>
      <c r="BL8" s="1667"/>
      <c r="BM8" s="1667"/>
      <c r="BN8" s="1667"/>
      <c r="BO8" s="1805"/>
      <c r="BP8" s="96"/>
      <c r="BQ8" s="96"/>
      <c r="BR8" s="96"/>
      <c r="BS8" s="96"/>
      <c r="BT8" s="96"/>
      <c r="BU8" s="96"/>
      <c r="BV8" s="96"/>
      <c r="BW8" s="96"/>
      <c r="BX8" s="96"/>
    </row>
    <row r="9" spans="1:76" s="99" customFormat="1" ht="15" customHeight="1">
      <c r="A9" s="1665"/>
      <c r="B9" s="1665"/>
      <c r="C9" s="1665"/>
      <c r="D9" s="1665"/>
      <c r="E9" s="1667"/>
      <c r="F9" s="1667"/>
      <c r="G9" s="1667"/>
      <c r="H9" s="1667"/>
      <c r="I9" s="1689" t="s">
        <v>76</v>
      </c>
      <c r="J9" s="1689"/>
      <c r="K9" s="1689"/>
      <c r="L9" s="1689"/>
      <c r="M9" s="1689"/>
      <c r="N9" s="1689"/>
      <c r="O9" s="1689"/>
      <c r="P9" s="1689"/>
      <c r="Q9" s="1689"/>
      <c r="R9" s="1689"/>
      <c r="S9" s="1689"/>
      <c r="T9" s="1689"/>
      <c r="U9" s="1689"/>
      <c r="V9" s="1689"/>
      <c r="W9" s="1689"/>
      <c r="X9" s="1689"/>
      <c r="Y9" s="1689"/>
      <c r="Z9" s="1689"/>
      <c r="AA9" s="1689"/>
      <c r="AB9" s="1689"/>
      <c r="AC9" s="1689"/>
      <c r="AD9" s="1689"/>
      <c r="AE9" s="1689"/>
      <c r="AF9" s="1689"/>
      <c r="AG9" s="1689"/>
      <c r="AH9" s="1689"/>
      <c r="AI9" s="1689"/>
      <c r="AJ9" s="1689"/>
      <c r="AK9" s="1689"/>
      <c r="AL9" s="1689"/>
      <c r="AM9" s="1689"/>
      <c r="AN9" s="1689"/>
      <c r="AO9" s="1689"/>
      <c r="AP9" s="1689"/>
      <c r="AQ9" s="1689"/>
      <c r="AR9" s="1689"/>
      <c r="AS9" s="1689"/>
      <c r="AT9" s="1689"/>
      <c r="AU9" s="1689"/>
      <c r="AV9" s="1689"/>
      <c r="AW9" s="1689"/>
      <c r="AX9" s="1689"/>
      <c r="AY9" s="1689"/>
      <c r="AZ9" s="1689"/>
      <c r="BA9" s="1689"/>
      <c r="BB9" s="1689"/>
      <c r="BC9" s="1689"/>
      <c r="BD9" s="1689"/>
      <c r="BE9" s="1689"/>
      <c r="BF9" s="1689"/>
      <c r="BG9" s="1667"/>
      <c r="BH9" s="1667"/>
      <c r="BI9" s="1667"/>
      <c r="BJ9" s="1667"/>
      <c r="BK9" s="1667"/>
      <c r="BL9" s="1667"/>
      <c r="BM9" s="1667"/>
      <c r="BN9" s="1667"/>
      <c r="BO9" s="1805"/>
      <c r="BP9" s="96"/>
      <c r="BQ9" s="96"/>
      <c r="BR9" s="96"/>
      <c r="BS9" s="96"/>
      <c r="BT9" s="96"/>
      <c r="BU9" s="96"/>
      <c r="BV9" s="96"/>
      <c r="BW9" s="96"/>
      <c r="BX9" s="96"/>
    </row>
    <row r="10" spans="1:76" s="99" customFormat="1" ht="15" customHeight="1">
      <c r="A10" s="1665"/>
      <c r="B10" s="1665"/>
      <c r="C10" s="1665"/>
      <c r="D10" s="1665"/>
      <c r="E10" s="1674"/>
      <c r="F10" s="1674"/>
      <c r="G10" s="1674"/>
      <c r="H10" s="1674"/>
      <c r="I10" s="1674"/>
      <c r="J10" s="1674"/>
      <c r="K10" s="1674"/>
      <c r="L10" s="1674"/>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4"/>
      <c r="AM10" s="1674"/>
      <c r="AN10" s="1674"/>
      <c r="AO10" s="1674"/>
      <c r="AP10" s="1674"/>
      <c r="AQ10" s="1674"/>
      <c r="AR10" s="1674"/>
      <c r="AS10" s="1674"/>
      <c r="AT10" s="1674"/>
      <c r="AU10" s="1674"/>
      <c r="AV10" s="1674"/>
      <c r="AW10" s="1675" t="str">
        <f>IF(★入力画面!$U$12="","　　　年　　　月　　　日",★入力画面!$BL$12)</f>
        <v>　　　年　　　月　　　日</v>
      </c>
      <c r="AX10" s="1675"/>
      <c r="AY10" s="1675"/>
      <c r="AZ10" s="1675"/>
      <c r="BA10" s="1675"/>
      <c r="BB10" s="1675"/>
      <c r="BC10" s="1675"/>
      <c r="BD10" s="1675"/>
      <c r="BE10" s="1675"/>
      <c r="BF10" s="1675"/>
      <c r="BG10" s="1675"/>
      <c r="BH10" s="1675"/>
      <c r="BI10" s="1675"/>
      <c r="BJ10" s="1675"/>
      <c r="BK10" s="1675"/>
      <c r="BL10" s="1674"/>
      <c r="BM10" s="1674"/>
      <c r="BN10" s="1674"/>
      <c r="BO10" s="1805"/>
      <c r="BP10" s="96"/>
      <c r="BQ10" s="96"/>
      <c r="BR10" s="96"/>
      <c r="BS10" s="96"/>
      <c r="BT10" s="96"/>
      <c r="BU10" s="96"/>
      <c r="BV10" s="96"/>
      <c r="BW10" s="96"/>
      <c r="BX10" s="96"/>
    </row>
    <row r="11" spans="1:76" s="189" customFormat="1" ht="15" customHeight="1">
      <c r="A11" s="1665"/>
      <c r="B11" s="1665"/>
      <c r="C11" s="1665"/>
      <c r="D11" s="1665"/>
      <c r="E11" s="1666"/>
      <c r="F11" s="1666"/>
      <c r="G11" s="1666"/>
      <c r="H11" s="1678" t="s">
        <v>1100</v>
      </c>
      <c r="I11" s="1678"/>
      <c r="J11" s="1678"/>
      <c r="K11" s="1678"/>
      <c r="L11" s="1678"/>
      <c r="M11" s="1678"/>
      <c r="N11" s="1678"/>
      <c r="O11" s="1678"/>
      <c r="P11" s="1678"/>
      <c r="Q11" s="1678"/>
      <c r="R11" s="1668" t="s">
        <v>10</v>
      </c>
      <c r="S11" s="1668"/>
      <c r="T11" s="1668"/>
      <c r="U11" s="1668"/>
      <c r="V11" s="1668"/>
      <c r="W11" s="1666"/>
      <c r="X11" s="1666"/>
      <c r="Y11" s="1666"/>
      <c r="Z11" s="1666"/>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805"/>
      <c r="BP11" s="188"/>
      <c r="BQ11" s="188"/>
      <c r="BR11" s="188"/>
      <c r="BS11" s="188"/>
      <c r="BT11" s="188"/>
      <c r="BU11" s="188"/>
      <c r="BV11" s="188"/>
      <c r="BW11" s="188"/>
      <c r="BX11" s="188"/>
    </row>
    <row r="12" spans="1:76" s="189" customFormat="1" ht="15" customHeight="1">
      <c r="A12" s="1665"/>
      <c r="B12" s="1665"/>
      <c r="C12" s="1665"/>
      <c r="D12" s="1665"/>
      <c r="E12" s="1666"/>
      <c r="F12" s="1666"/>
      <c r="G12" s="1666"/>
      <c r="H12" s="1678"/>
      <c r="I12" s="1678"/>
      <c r="J12" s="1678"/>
      <c r="K12" s="1678"/>
      <c r="L12" s="1678"/>
      <c r="M12" s="1678"/>
      <c r="N12" s="1678"/>
      <c r="O12" s="1678"/>
      <c r="P12" s="1678"/>
      <c r="Q12" s="1678"/>
      <c r="R12" s="1668"/>
      <c r="S12" s="1668"/>
      <c r="T12" s="1668"/>
      <c r="U12" s="1668"/>
      <c r="V12" s="1668"/>
      <c r="W12" s="1666"/>
      <c r="X12" s="1666"/>
      <c r="Y12" s="1666"/>
      <c r="Z12" s="1666"/>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805"/>
      <c r="BP12" s="188"/>
      <c r="BQ12" s="188"/>
      <c r="BR12" s="188"/>
      <c r="BS12" s="188"/>
      <c r="BT12" s="188"/>
      <c r="BU12" s="188"/>
      <c r="BV12" s="188"/>
      <c r="BW12" s="188"/>
      <c r="BX12" s="188"/>
    </row>
    <row r="13" spans="1:76" s="189" customFormat="1" ht="7.5" customHeight="1">
      <c r="A13" s="1665"/>
      <c r="B13" s="1665"/>
      <c r="C13" s="1665"/>
      <c r="D13" s="1665"/>
      <c r="E13" s="1666"/>
      <c r="F13" s="1666"/>
      <c r="G13" s="1666"/>
      <c r="H13" s="1666"/>
      <c r="I13" s="1666"/>
      <c r="J13" s="1666"/>
      <c r="K13" s="1666"/>
      <c r="L13" s="1666"/>
      <c r="M13" s="1666"/>
      <c r="N13" s="1666"/>
      <c r="O13" s="1666"/>
      <c r="P13" s="1666"/>
      <c r="Q13" s="1666"/>
      <c r="R13" s="1666"/>
      <c r="S13" s="1666"/>
      <c r="T13" s="1666"/>
      <c r="U13" s="1666"/>
      <c r="V13" s="1666"/>
      <c r="W13" s="1666"/>
      <c r="X13" s="1666"/>
      <c r="Y13" s="1666"/>
      <c r="Z13" s="1666"/>
      <c r="AA13" s="1666"/>
      <c r="AB13" s="1666"/>
      <c r="AC13" s="1666"/>
      <c r="AD13" s="1666"/>
      <c r="AE13" s="1666"/>
      <c r="AF13" s="1666"/>
      <c r="AG13" s="1666"/>
      <c r="AH13" s="1666"/>
      <c r="AI13" s="1666"/>
      <c r="AJ13" s="1666"/>
      <c r="AK13" s="1666"/>
      <c r="AL13" s="1666"/>
      <c r="AM13" s="1666"/>
      <c r="AN13" s="1666"/>
      <c r="AO13" s="1666"/>
      <c r="AP13" s="1666"/>
      <c r="AQ13" s="1666"/>
      <c r="AR13" s="1666"/>
      <c r="AS13" s="1666"/>
      <c r="AT13" s="1666"/>
      <c r="AU13" s="1666"/>
      <c r="AV13" s="1666"/>
      <c r="AW13" s="1666"/>
      <c r="AX13" s="1666"/>
      <c r="AY13" s="1666"/>
      <c r="AZ13" s="1666"/>
      <c r="BA13" s="1666"/>
      <c r="BB13" s="1666"/>
      <c r="BC13" s="1666"/>
      <c r="BD13" s="1666"/>
      <c r="BE13" s="1666"/>
      <c r="BF13" s="1666"/>
      <c r="BG13" s="1666"/>
      <c r="BH13" s="1666"/>
      <c r="BI13" s="1666"/>
      <c r="BJ13" s="1666"/>
      <c r="BK13" s="1666"/>
      <c r="BL13" s="1666"/>
      <c r="BM13" s="1666"/>
      <c r="BN13" s="1666"/>
      <c r="BO13" s="1805"/>
      <c r="BP13" s="188"/>
      <c r="BQ13" s="188"/>
      <c r="BR13" s="188"/>
      <c r="BS13" s="188"/>
      <c r="BT13" s="188"/>
      <c r="BU13" s="188"/>
      <c r="BV13" s="188"/>
      <c r="BW13" s="188"/>
      <c r="BX13" s="188"/>
    </row>
    <row r="14" spans="1:76" s="189" customFormat="1" ht="15" customHeight="1">
      <c r="A14" s="1665"/>
      <c r="B14" s="1665"/>
      <c r="C14" s="1665"/>
      <c r="D14" s="1665"/>
      <c r="E14" s="1667"/>
      <c r="F14" s="1667"/>
      <c r="G14" s="1667"/>
      <c r="H14" s="1667"/>
      <c r="I14" s="1667"/>
      <c r="J14" s="1667"/>
      <c r="K14" s="1667"/>
      <c r="L14" s="1667"/>
      <c r="M14" s="1667"/>
      <c r="N14" s="1667"/>
      <c r="O14" s="1667"/>
      <c r="P14" s="1667"/>
      <c r="Q14" s="1667"/>
      <c r="R14" s="1667"/>
      <c r="S14" s="1667"/>
      <c r="T14" s="1667"/>
      <c r="U14" s="1667"/>
      <c r="V14" s="1667"/>
      <c r="W14" s="1667"/>
      <c r="X14" s="1667"/>
      <c r="Y14" s="1667"/>
      <c r="Z14" s="1667"/>
      <c r="AA14" s="1667"/>
      <c r="AB14" s="1676" t="s">
        <v>77</v>
      </c>
      <c r="AC14" s="1676"/>
      <c r="AD14" s="1676"/>
      <c r="AE14" s="1676"/>
      <c r="AF14" s="1676"/>
      <c r="AG14" s="1676"/>
      <c r="AH14" s="1668" t="s">
        <v>78</v>
      </c>
      <c r="AI14" s="1668"/>
      <c r="AJ14" s="1668"/>
      <c r="AK14" s="1668"/>
      <c r="AL14" s="1668"/>
      <c r="AM14" s="1668"/>
      <c r="AN14" s="1668"/>
      <c r="AO14" s="1668"/>
      <c r="AP14" s="1668"/>
      <c r="AQ14" s="376"/>
      <c r="AR14" s="1671">
        <f>★入力画面!$M$18</f>
        <v>0</v>
      </c>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c r="BM14" s="1671"/>
      <c r="BN14" s="1671"/>
      <c r="BO14" s="1805"/>
      <c r="BP14" s="188"/>
      <c r="BQ14" s="188"/>
      <c r="BR14" s="188"/>
      <c r="BS14" s="188"/>
      <c r="BT14" s="188"/>
      <c r="BU14" s="188"/>
      <c r="BV14" s="188"/>
      <c r="BW14" s="188"/>
      <c r="BX14" s="188"/>
    </row>
    <row r="15" spans="1:76" s="189" customFormat="1" ht="15" customHeight="1">
      <c r="A15" s="1665"/>
      <c r="B15" s="1665"/>
      <c r="C15" s="1665"/>
      <c r="D15" s="1665"/>
      <c r="E15" s="1666"/>
      <c r="F15" s="1666"/>
      <c r="G15" s="1666"/>
      <c r="H15" s="1666"/>
      <c r="I15" s="1666"/>
      <c r="J15" s="1666"/>
      <c r="K15" s="1666"/>
      <c r="L15" s="1666"/>
      <c r="M15" s="1666"/>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8" t="s">
        <v>1867</v>
      </c>
      <c r="AI15" s="1668"/>
      <c r="AJ15" s="1668"/>
      <c r="AK15" s="1668"/>
      <c r="AL15" s="1668"/>
      <c r="AM15" s="1668"/>
      <c r="AN15" s="1668"/>
      <c r="AO15" s="1668"/>
      <c r="AP15" s="1668"/>
      <c r="AQ15" s="376"/>
      <c r="AR15" s="377" t="s">
        <v>80</v>
      </c>
      <c r="AS15" s="1669" t="str">
        <f>★入力画面!$BL$24</f>
        <v/>
      </c>
      <c r="AT15" s="1669"/>
      <c r="AU15" s="1669"/>
      <c r="AV15" s="1669"/>
      <c r="AW15" s="1669"/>
      <c r="AX15" s="1669"/>
      <c r="AY15" s="1669"/>
      <c r="AZ15" s="1669"/>
      <c r="BA15" s="1669"/>
      <c r="BB15" s="377" t="s">
        <v>1529</v>
      </c>
      <c r="BC15" s="1667"/>
      <c r="BD15" s="1667"/>
      <c r="BE15" s="1667"/>
      <c r="BF15" s="1667"/>
      <c r="BG15" s="1667"/>
      <c r="BH15" s="1667"/>
      <c r="BI15" s="1667"/>
      <c r="BJ15" s="1667"/>
      <c r="BK15" s="1667"/>
      <c r="BL15" s="1667"/>
      <c r="BM15" s="1667"/>
      <c r="BN15" s="1667"/>
      <c r="BO15" s="1805"/>
      <c r="BP15" s="188"/>
      <c r="BQ15" s="188"/>
      <c r="BR15" s="188"/>
      <c r="BS15" s="188"/>
      <c r="BT15" s="188"/>
      <c r="BU15" s="188"/>
      <c r="BV15" s="188"/>
      <c r="BW15" s="188"/>
      <c r="BX15" s="188"/>
    </row>
    <row r="16" spans="1:76" s="189" customFormat="1" ht="15" customHeight="1">
      <c r="A16" s="1665"/>
      <c r="B16" s="1665"/>
      <c r="C16" s="1665"/>
      <c r="D16" s="1665"/>
      <c r="E16" s="1666"/>
      <c r="F16" s="1666"/>
      <c r="G16" s="1666"/>
      <c r="H16" s="1666"/>
      <c r="I16" s="1666"/>
      <c r="J16" s="1666"/>
      <c r="K16" s="1666"/>
      <c r="L16" s="1666"/>
      <c r="M16" s="1666"/>
      <c r="N16" s="1666"/>
      <c r="O16" s="1666"/>
      <c r="P16" s="1666"/>
      <c r="Q16" s="1666"/>
      <c r="R16" s="1666"/>
      <c r="S16" s="1666"/>
      <c r="T16" s="1666"/>
      <c r="U16" s="1666"/>
      <c r="V16" s="1666"/>
      <c r="W16" s="1666"/>
      <c r="X16" s="1666"/>
      <c r="Y16" s="1666"/>
      <c r="Z16" s="1666"/>
      <c r="AA16" s="1666"/>
      <c r="AB16" s="1666"/>
      <c r="AC16" s="1666"/>
      <c r="AD16" s="1666"/>
      <c r="AE16" s="1666"/>
      <c r="AF16" s="1666"/>
      <c r="AG16" s="1666"/>
      <c r="AH16" s="1668" t="s">
        <v>81</v>
      </c>
      <c r="AI16" s="1668"/>
      <c r="AJ16" s="1668"/>
      <c r="AK16" s="1668"/>
      <c r="AL16" s="1668"/>
      <c r="AM16" s="1668"/>
      <c r="AN16" s="1668"/>
      <c r="AO16" s="1668"/>
      <c r="AP16" s="1668"/>
      <c r="AQ16" s="377"/>
      <c r="AR16" s="1677" t="str">
        <f>★入力画面!$BL$28</f>
        <v>東京都</v>
      </c>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805"/>
      <c r="BP16" s="188"/>
      <c r="BQ16" s="188"/>
      <c r="BR16" s="188"/>
      <c r="BS16" s="188"/>
      <c r="BT16" s="188"/>
      <c r="BU16" s="188"/>
      <c r="BV16" s="188"/>
      <c r="BW16" s="188"/>
      <c r="BX16" s="188"/>
    </row>
    <row r="17" spans="1:76" s="189" customFormat="1" ht="15" customHeight="1">
      <c r="A17" s="1665"/>
      <c r="B17" s="1665"/>
      <c r="C17" s="1665"/>
      <c r="D17" s="1665"/>
      <c r="E17" s="1666"/>
      <c r="F17" s="1666"/>
      <c r="G17" s="1666"/>
      <c r="H17" s="1666"/>
      <c r="I17" s="1666"/>
      <c r="J17" s="1666"/>
      <c r="K17" s="1666"/>
      <c r="L17" s="1666"/>
      <c r="M17" s="1666"/>
      <c r="N17" s="1666"/>
      <c r="O17" s="1666"/>
      <c r="P17" s="1666"/>
      <c r="Q17" s="1666"/>
      <c r="R17" s="1666"/>
      <c r="S17" s="1666"/>
      <c r="T17" s="1666"/>
      <c r="U17" s="1666"/>
      <c r="V17" s="1666"/>
      <c r="W17" s="1666"/>
      <c r="X17" s="1666"/>
      <c r="Y17" s="1666"/>
      <c r="Z17" s="1666"/>
      <c r="AA17" s="1666"/>
      <c r="AB17" s="1666"/>
      <c r="AC17" s="1666"/>
      <c r="AD17" s="1666"/>
      <c r="AE17" s="1666"/>
      <c r="AF17" s="1666"/>
      <c r="AG17" s="1666"/>
      <c r="AH17" s="1668" t="s">
        <v>1868</v>
      </c>
      <c r="AI17" s="1668"/>
      <c r="AJ17" s="1668"/>
      <c r="AK17" s="1668"/>
      <c r="AL17" s="1668"/>
      <c r="AM17" s="1668"/>
      <c r="AN17" s="1668"/>
      <c r="AO17" s="1668"/>
      <c r="AP17" s="1668"/>
      <c r="AQ17" s="376"/>
      <c r="AR17" s="1673">
        <f>★入力画面!$M$33</f>
        <v>0</v>
      </c>
      <c r="AS17" s="1673"/>
      <c r="AT17" s="1673"/>
      <c r="AU17" s="1673"/>
      <c r="AV17" s="1673"/>
      <c r="AW17" s="1673"/>
      <c r="AX17" s="1673"/>
      <c r="AY17" s="1673"/>
      <c r="AZ17" s="1673"/>
      <c r="BA17" s="1673"/>
      <c r="BB17" s="1673"/>
      <c r="BC17" s="1673"/>
      <c r="BD17" s="1673"/>
      <c r="BE17" s="1673"/>
      <c r="BF17" s="1673"/>
      <c r="BG17" s="1673"/>
      <c r="BH17" s="1673"/>
      <c r="BI17" s="1673"/>
      <c r="BJ17" s="1673"/>
      <c r="BK17" s="1673"/>
      <c r="BL17" s="1673"/>
      <c r="BM17" s="1673"/>
      <c r="BN17" s="1673"/>
      <c r="BO17" s="1805"/>
      <c r="BP17" s="188"/>
      <c r="BQ17" s="188"/>
      <c r="BR17" s="188"/>
      <c r="BS17" s="188"/>
      <c r="BT17" s="188"/>
      <c r="BU17" s="188"/>
      <c r="BV17" s="188"/>
      <c r="BW17" s="188"/>
      <c r="BX17" s="188"/>
    </row>
    <row r="18" spans="1:76" s="189" customFormat="1" ht="15" customHeight="1">
      <c r="A18" s="1665"/>
      <c r="B18" s="1665"/>
      <c r="C18" s="1665"/>
      <c r="D18" s="1665"/>
      <c r="E18" s="1666"/>
      <c r="F18" s="1666"/>
      <c r="G18" s="1666"/>
      <c r="H18" s="1666"/>
      <c r="I18" s="1666"/>
      <c r="J18" s="1666"/>
      <c r="K18" s="1666"/>
      <c r="L18" s="1666"/>
      <c r="M18" s="1666"/>
      <c r="N18" s="1666"/>
      <c r="O18" s="1666"/>
      <c r="P18" s="1666"/>
      <c r="Q18" s="1666"/>
      <c r="R18" s="1666"/>
      <c r="S18" s="1666"/>
      <c r="T18" s="1666"/>
      <c r="U18" s="1666"/>
      <c r="V18" s="1666"/>
      <c r="W18" s="1666"/>
      <c r="X18" s="1666"/>
      <c r="Y18" s="1666"/>
      <c r="Z18" s="1666"/>
      <c r="AA18" s="1666"/>
      <c r="AB18" s="1666"/>
      <c r="AC18" s="1666"/>
      <c r="AD18" s="1666"/>
      <c r="AE18" s="1666"/>
      <c r="AF18" s="1666"/>
      <c r="AG18" s="1666"/>
      <c r="AH18" s="1668" t="s">
        <v>1869</v>
      </c>
      <c r="AI18" s="1668"/>
      <c r="AJ18" s="1668"/>
      <c r="AK18" s="1668"/>
      <c r="AL18" s="1668"/>
      <c r="AM18" s="1668"/>
      <c r="AN18" s="1668"/>
      <c r="AO18" s="1668"/>
      <c r="AP18" s="1668"/>
      <c r="AQ18" s="1667"/>
      <c r="AR18" s="1673">
        <f>★入力画面!$M$54</f>
        <v>0</v>
      </c>
      <c r="AS18" s="1673"/>
      <c r="AT18" s="1673"/>
      <c r="AU18" s="1673"/>
      <c r="AV18" s="1673"/>
      <c r="AW18" s="1673"/>
      <c r="AX18" s="1673"/>
      <c r="AY18" s="1673"/>
      <c r="AZ18" s="1673"/>
      <c r="BA18" s="1673"/>
      <c r="BB18" s="1673"/>
      <c r="BC18" s="1673"/>
      <c r="BD18" s="1673"/>
      <c r="BE18" s="1673"/>
      <c r="BF18" s="1673"/>
      <c r="BG18" s="1673"/>
      <c r="BH18" s="1673"/>
      <c r="BI18" s="1673"/>
      <c r="BJ18" s="1673"/>
      <c r="BK18" s="1673"/>
      <c r="BL18" s="1672"/>
      <c r="BM18" s="1672"/>
      <c r="BN18" s="1672"/>
      <c r="BO18" s="1805"/>
      <c r="BP18" s="188"/>
      <c r="BQ18" s="188"/>
      <c r="BR18" s="188"/>
      <c r="BS18" s="188"/>
      <c r="BT18" s="188"/>
      <c r="BU18" s="188"/>
      <c r="BV18" s="188"/>
      <c r="BW18" s="188"/>
      <c r="BX18" s="188"/>
    </row>
    <row r="19" spans="1:76" s="189" customFormat="1" ht="15" customHeight="1">
      <c r="A19" s="1665"/>
      <c r="B19" s="1665"/>
      <c r="C19" s="1665"/>
      <c r="D19" s="1665"/>
      <c r="E19" s="1666"/>
      <c r="F19" s="1666"/>
      <c r="G19" s="1666"/>
      <c r="H19" s="1666"/>
      <c r="I19" s="1666"/>
      <c r="J19" s="1666"/>
      <c r="K19" s="1666"/>
      <c r="L19" s="1666"/>
      <c r="M19" s="1666"/>
      <c r="N19" s="1666"/>
      <c r="O19" s="1666"/>
      <c r="P19" s="1666"/>
      <c r="Q19" s="1666"/>
      <c r="R19" s="1666"/>
      <c r="S19" s="1666"/>
      <c r="T19" s="1666"/>
      <c r="U19" s="1666"/>
      <c r="V19" s="1666"/>
      <c r="W19" s="1666"/>
      <c r="X19" s="1666"/>
      <c r="Y19" s="1666"/>
      <c r="Z19" s="1666"/>
      <c r="AA19" s="1666"/>
      <c r="AB19" s="1666"/>
      <c r="AC19" s="1666"/>
      <c r="AD19" s="1666"/>
      <c r="AE19" s="1666"/>
      <c r="AF19" s="1666"/>
      <c r="AG19" s="1666"/>
      <c r="AH19" s="1668"/>
      <c r="AI19" s="1668"/>
      <c r="AJ19" s="1668"/>
      <c r="AK19" s="1668"/>
      <c r="AL19" s="1668"/>
      <c r="AM19" s="1668"/>
      <c r="AN19" s="1668"/>
      <c r="AO19" s="1668"/>
      <c r="AP19" s="1668"/>
      <c r="AQ19" s="1667"/>
      <c r="AR19" s="1673"/>
      <c r="AS19" s="1673"/>
      <c r="AT19" s="1673"/>
      <c r="AU19" s="1673"/>
      <c r="AV19" s="1673"/>
      <c r="AW19" s="1673"/>
      <c r="AX19" s="1673"/>
      <c r="AY19" s="1673"/>
      <c r="AZ19" s="1673"/>
      <c r="BA19" s="1673"/>
      <c r="BB19" s="1673"/>
      <c r="BC19" s="1673"/>
      <c r="BD19" s="1673"/>
      <c r="BE19" s="1673"/>
      <c r="BF19" s="1673"/>
      <c r="BG19" s="1673"/>
      <c r="BH19" s="1673"/>
      <c r="BI19" s="1673"/>
      <c r="BJ19" s="1673"/>
      <c r="BK19" s="1673"/>
      <c r="BL19" s="1672"/>
      <c r="BM19" s="1672"/>
      <c r="BN19" s="1672"/>
      <c r="BO19" s="1805"/>
      <c r="BP19" s="188"/>
      <c r="BQ19" s="188"/>
      <c r="BR19" s="188"/>
      <c r="BS19" s="188"/>
      <c r="BT19" s="188"/>
      <c r="BU19" s="188"/>
      <c r="BV19" s="188"/>
      <c r="BW19" s="188"/>
      <c r="BX19" s="188"/>
    </row>
    <row r="20" spans="1:76" s="189" customFormat="1" ht="15" customHeight="1">
      <c r="A20" s="1665"/>
      <c r="B20" s="1665"/>
      <c r="C20" s="1665"/>
      <c r="D20" s="1665"/>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72" t="s">
        <v>84</v>
      </c>
      <c r="AI20" s="1672"/>
      <c r="AJ20" s="1672"/>
      <c r="AK20" s="1672"/>
      <c r="AL20" s="1672"/>
      <c r="AM20" s="1672"/>
      <c r="AN20" s="1672"/>
      <c r="AO20" s="1672"/>
      <c r="AP20" s="1672"/>
      <c r="AQ20" s="1672"/>
      <c r="AR20" s="1672"/>
      <c r="AS20" s="1672"/>
      <c r="AT20" s="1672"/>
      <c r="AU20" s="1672"/>
      <c r="AV20" s="1672"/>
      <c r="AW20" s="1672"/>
      <c r="AX20" s="1672"/>
      <c r="AY20" s="1672"/>
      <c r="AZ20" s="1672"/>
      <c r="BA20" s="1672"/>
      <c r="BB20" s="1672"/>
      <c r="BC20" s="1672"/>
      <c r="BD20" s="1672"/>
      <c r="BE20" s="1672"/>
      <c r="BF20" s="1672"/>
      <c r="BG20" s="1672"/>
      <c r="BH20" s="1672"/>
      <c r="BI20" s="1672"/>
      <c r="BJ20" s="1672"/>
      <c r="BK20" s="1672"/>
      <c r="BL20" s="1672"/>
      <c r="BM20" s="1672"/>
      <c r="BN20" s="1672"/>
      <c r="BO20" s="1805"/>
      <c r="BP20" s="188"/>
      <c r="BQ20" s="188"/>
      <c r="BR20" s="188"/>
      <c r="BS20" s="188"/>
      <c r="BT20" s="188"/>
      <c r="BU20" s="188"/>
      <c r="BV20" s="188"/>
      <c r="BW20" s="188"/>
      <c r="BX20" s="188"/>
    </row>
    <row r="21" spans="1:76" s="189" customFormat="1" ht="15" customHeight="1">
      <c r="A21" s="1665"/>
      <c r="B21" s="1665"/>
      <c r="C21" s="1665"/>
      <c r="D21" s="1665"/>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8" t="s">
        <v>1870</v>
      </c>
      <c r="AI21" s="1668"/>
      <c r="AJ21" s="1668"/>
      <c r="AK21" s="1668"/>
      <c r="AL21" s="1668"/>
      <c r="AM21" s="1668"/>
      <c r="AN21" s="1668"/>
      <c r="AO21" s="1668"/>
      <c r="AP21" s="1668"/>
      <c r="AQ21" s="376"/>
      <c r="AR21" s="377" t="s">
        <v>80</v>
      </c>
      <c r="AS21" s="1669">
        <f>★入力画面!$M$34</f>
        <v>0</v>
      </c>
      <c r="AT21" s="1669"/>
      <c r="AU21" s="1669"/>
      <c r="AV21" s="1669"/>
      <c r="AW21" s="378" t="s">
        <v>1003</v>
      </c>
      <c r="AX21" s="1669">
        <f>★入力画面!$P$34</f>
        <v>0</v>
      </c>
      <c r="AY21" s="1669"/>
      <c r="AZ21" s="1669"/>
      <c r="BA21" s="1669"/>
      <c r="BB21" s="1670" t="s">
        <v>1004</v>
      </c>
      <c r="BC21" s="1670"/>
      <c r="BD21" s="1671">
        <f>★入力画面!$T$34</f>
        <v>0</v>
      </c>
      <c r="BE21" s="1671"/>
      <c r="BF21" s="1671"/>
      <c r="BG21" s="1671"/>
      <c r="BH21" s="1671"/>
      <c r="BI21" s="1667"/>
      <c r="BJ21" s="1667"/>
      <c r="BK21" s="1667"/>
      <c r="BL21" s="1667"/>
      <c r="BM21" s="1667"/>
      <c r="BN21" s="1667"/>
      <c r="BO21" s="1805"/>
      <c r="BP21" s="188"/>
      <c r="BQ21" s="188"/>
      <c r="BR21" s="188"/>
      <c r="BS21" s="188"/>
      <c r="BT21" s="188"/>
      <c r="BU21" s="188"/>
      <c r="BV21" s="188"/>
      <c r="BW21" s="188"/>
      <c r="BX21" s="188"/>
    </row>
    <row r="22" spans="1:76" s="189" customFormat="1" ht="15" customHeight="1">
      <c r="A22" s="1665"/>
      <c r="B22" s="1665"/>
      <c r="C22" s="1665"/>
      <c r="D22" s="1665"/>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8" t="s">
        <v>901</v>
      </c>
      <c r="AI22" s="1668"/>
      <c r="AJ22" s="1668"/>
      <c r="AK22" s="1668"/>
      <c r="AL22" s="1668"/>
      <c r="AM22" s="1668"/>
      <c r="AN22" s="1668"/>
      <c r="AO22" s="1668"/>
      <c r="AP22" s="1668"/>
      <c r="AQ22" s="376"/>
      <c r="AR22" s="377" t="s">
        <v>80</v>
      </c>
      <c r="AS22" s="1669">
        <f>★入力画面!$M$36</f>
        <v>0</v>
      </c>
      <c r="AT22" s="1669"/>
      <c r="AU22" s="1669"/>
      <c r="AV22" s="1669"/>
      <c r="AW22" s="378" t="s">
        <v>1003</v>
      </c>
      <c r="AX22" s="1669">
        <f>★入力画面!$P$36</f>
        <v>0</v>
      </c>
      <c r="AY22" s="1669"/>
      <c r="AZ22" s="1669"/>
      <c r="BA22" s="1669"/>
      <c r="BB22" s="1670" t="s">
        <v>1004</v>
      </c>
      <c r="BC22" s="1670"/>
      <c r="BD22" s="1671">
        <f>★入力画面!$T$36</f>
        <v>0</v>
      </c>
      <c r="BE22" s="1671"/>
      <c r="BF22" s="1671"/>
      <c r="BG22" s="1671"/>
      <c r="BH22" s="1671"/>
      <c r="BI22" s="1667"/>
      <c r="BJ22" s="1667"/>
      <c r="BK22" s="1667"/>
      <c r="BL22" s="1667"/>
      <c r="BM22" s="1667"/>
      <c r="BN22" s="1667"/>
      <c r="BO22" s="1805"/>
      <c r="BP22" s="188"/>
      <c r="BQ22" s="188"/>
      <c r="BR22" s="188"/>
      <c r="BS22" s="188"/>
      <c r="BT22" s="188"/>
      <c r="BU22" s="188"/>
      <c r="BV22" s="188"/>
      <c r="BW22" s="188"/>
      <c r="BX22" s="188"/>
    </row>
    <row r="23" spans="1:76" s="189" customFormat="1" ht="11.25" customHeight="1">
      <c r="A23" s="1665"/>
      <c r="B23" s="1665"/>
      <c r="C23" s="1665"/>
      <c r="D23" s="1665"/>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666"/>
      <c r="AM23" s="1666"/>
      <c r="AN23" s="1666"/>
      <c r="AO23" s="1666"/>
      <c r="AP23" s="1666"/>
      <c r="AQ23" s="1666"/>
      <c r="AR23" s="1666"/>
      <c r="AS23" s="1666"/>
      <c r="AT23" s="1666"/>
      <c r="AU23" s="1666"/>
      <c r="AV23" s="1666"/>
      <c r="AW23" s="1666"/>
      <c r="AX23" s="1666"/>
      <c r="AY23" s="1666"/>
      <c r="AZ23" s="1666"/>
      <c r="BA23" s="1666"/>
      <c r="BB23" s="1666"/>
      <c r="BC23" s="1666"/>
      <c r="BD23" s="1666"/>
      <c r="BE23" s="1666"/>
      <c r="BF23" s="1666"/>
      <c r="BG23" s="1666"/>
      <c r="BH23" s="1666"/>
      <c r="BI23" s="1666"/>
      <c r="BJ23" s="1666"/>
      <c r="BK23" s="1666"/>
      <c r="BL23" s="1666"/>
      <c r="BM23" s="1666"/>
      <c r="BN23" s="1666"/>
      <c r="BO23" s="1805"/>
      <c r="BP23" s="188"/>
      <c r="BQ23" s="188"/>
      <c r="BR23" s="188"/>
      <c r="BS23" s="188"/>
      <c r="BT23" s="188"/>
      <c r="BU23" s="188"/>
      <c r="BV23" s="188"/>
      <c r="BW23" s="188"/>
      <c r="BX23" s="188"/>
    </row>
    <row r="24" spans="1:76" s="189" customFormat="1" ht="15" customHeight="1" thickBot="1">
      <c r="A24" s="1665"/>
      <c r="B24" s="1665"/>
      <c r="C24" s="1665"/>
      <c r="D24" s="1665"/>
      <c r="E24" s="1667"/>
      <c r="F24" s="1667"/>
      <c r="G24" s="1667"/>
      <c r="H24" s="1667"/>
      <c r="I24" s="1812" t="s">
        <v>1531</v>
      </c>
      <c r="J24" s="1812"/>
      <c r="K24" s="1812"/>
      <c r="L24" s="1812"/>
      <c r="M24" s="1812"/>
      <c r="N24" s="1812"/>
      <c r="O24" s="1812"/>
      <c r="P24" s="1812"/>
      <c r="Q24" s="1812"/>
      <c r="R24" s="1812"/>
      <c r="S24" s="1812"/>
      <c r="T24" s="1812"/>
      <c r="U24" s="1667"/>
      <c r="V24" s="1667"/>
      <c r="W24" s="1667"/>
      <c r="X24" s="1812" t="s">
        <v>1532</v>
      </c>
      <c r="Y24" s="1812"/>
      <c r="Z24" s="1812"/>
      <c r="AA24" s="1812"/>
      <c r="AB24" s="1812"/>
      <c r="AC24" s="1812"/>
      <c r="AD24" s="1812"/>
      <c r="AE24" s="1812"/>
      <c r="AF24" s="1812"/>
      <c r="AG24" s="1812"/>
      <c r="AH24" s="1812"/>
      <c r="AI24" s="1812"/>
      <c r="AJ24" s="1812"/>
      <c r="AK24" s="1812"/>
      <c r="AL24" s="1767"/>
      <c r="AM24" s="1767"/>
      <c r="AN24" s="1813" t="s">
        <v>87</v>
      </c>
      <c r="AO24" s="1813"/>
      <c r="AP24" s="1813"/>
      <c r="AQ24" s="1813"/>
      <c r="AR24" s="1813"/>
      <c r="AS24" s="1813"/>
      <c r="AT24" s="1813"/>
      <c r="AU24" s="1813"/>
      <c r="AV24" s="1813"/>
      <c r="AW24" s="1813"/>
      <c r="AX24" s="1813"/>
      <c r="AY24" s="1813"/>
      <c r="AZ24" s="1813"/>
      <c r="BA24" s="1813"/>
      <c r="BB24" s="1767"/>
      <c r="BC24" s="1767"/>
      <c r="BD24" s="1767"/>
      <c r="BE24" s="1767"/>
      <c r="BF24" s="1767"/>
      <c r="BG24" s="1767"/>
      <c r="BH24" s="1767"/>
      <c r="BI24" s="1767"/>
      <c r="BJ24" s="1767"/>
      <c r="BK24" s="1767"/>
      <c r="BL24" s="1767"/>
      <c r="BM24" s="1767"/>
      <c r="BN24" s="1767"/>
      <c r="BO24" s="1805"/>
      <c r="BP24" s="188"/>
      <c r="BQ24" s="188"/>
      <c r="BR24" s="188"/>
      <c r="BS24" s="188"/>
      <c r="BT24" s="188"/>
      <c r="BU24" s="188"/>
      <c r="BV24" s="188"/>
      <c r="BW24" s="188"/>
      <c r="BX24" s="188"/>
    </row>
    <row r="25" spans="1:76" s="189" customFormat="1" ht="18" customHeight="1" thickBot="1">
      <c r="A25" s="1665"/>
      <c r="B25" s="1665"/>
      <c r="C25" s="1665"/>
      <c r="D25" s="1665"/>
      <c r="E25" s="1667"/>
      <c r="F25" s="1667"/>
      <c r="G25" s="1667"/>
      <c r="H25" s="1667"/>
      <c r="I25" s="1792" t="s">
        <v>902</v>
      </c>
      <c r="J25" s="1793"/>
      <c r="K25" s="1802"/>
      <c r="L25" s="1803"/>
      <c r="M25" s="1802"/>
      <c r="N25" s="1803"/>
      <c r="O25" s="1802"/>
      <c r="P25" s="1803"/>
      <c r="Q25" s="1802"/>
      <c r="R25" s="1803"/>
      <c r="S25" s="1802"/>
      <c r="T25" s="1803"/>
      <c r="U25" s="1804"/>
      <c r="V25" s="1804"/>
      <c r="W25" s="1804"/>
      <c r="X25" s="1792" t="s">
        <v>1533</v>
      </c>
      <c r="Y25" s="1793"/>
      <c r="Z25" s="1802"/>
      <c r="AA25" s="1803"/>
      <c r="AB25" s="1802"/>
      <c r="AC25" s="1803"/>
      <c r="AD25" s="1802"/>
      <c r="AE25" s="1803"/>
      <c r="AF25" s="1802"/>
      <c r="AG25" s="1803"/>
      <c r="AH25" s="1802"/>
      <c r="AI25" s="1803"/>
      <c r="AJ25" s="1802"/>
      <c r="AK25" s="1803"/>
      <c r="AL25" s="1804"/>
      <c r="AM25" s="1804"/>
      <c r="AN25" s="1811"/>
      <c r="AO25" s="1808"/>
      <c r="AP25" s="1808"/>
      <c r="AQ25" s="1809"/>
      <c r="AR25" s="1810" t="s">
        <v>812</v>
      </c>
      <c r="AS25" s="1810"/>
      <c r="AT25" s="1810"/>
      <c r="AU25" s="1810"/>
      <c r="AV25" s="1810"/>
      <c r="AW25" s="1810"/>
      <c r="AX25" s="1811"/>
      <c r="AY25" s="1808"/>
      <c r="AZ25" s="1808"/>
      <c r="BA25" s="1808"/>
      <c r="BB25" s="1808"/>
      <c r="BC25" s="1808"/>
      <c r="BD25" s="1808"/>
      <c r="BE25" s="1808"/>
      <c r="BF25" s="1808"/>
      <c r="BG25" s="1808"/>
      <c r="BH25" s="1808"/>
      <c r="BI25" s="1809"/>
      <c r="BJ25" s="1667"/>
      <c r="BK25" s="1667"/>
      <c r="BL25" s="1667"/>
      <c r="BM25" s="1667"/>
      <c r="BN25" s="1667"/>
      <c r="BO25" s="1805"/>
      <c r="BP25" s="188"/>
      <c r="BQ25" s="188"/>
      <c r="BR25" s="188"/>
      <c r="BS25" s="188"/>
      <c r="BT25" s="188"/>
      <c r="BU25" s="188"/>
      <c r="BV25" s="188"/>
      <c r="BW25" s="188"/>
      <c r="BX25" s="188"/>
    </row>
    <row r="26" spans="1:76" s="189" customFormat="1" ht="15" customHeight="1">
      <c r="A26" s="1665"/>
      <c r="B26" s="1665"/>
      <c r="C26" s="1665"/>
      <c r="D26" s="1665"/>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817" t="s">
        <v>88</v>
      </c>
      <c r="AG26" s="1817"/>
      <c r="AH26" s="1817"/>
      <c r="AI26" s="1817"/>
      <c r="AJ26" s="1817"/>
      <c r="AK26" s="1817"/>
      <c r="AL26" s="1817"/>
      <c r="AM26" s="1816" t="s">
        <v>903</v>
      </c>
      <c r="AN26" s="1816"/>
      <c r="AO26" s="1816"/>
      <c r="AP26" s="1816"/>
      <c r="AQ26" s="1816"/>
      <c r="AR26" s="1816"/>
      <c r="AS26" s="1816" t="s">
        <v>558</v>
      </c>
      <c r="AT26" s="1816"/>
      <c r="AU26" s="1816"/>
      <c r="AV26" s="1816" t="s">
        <v>559</v>
      </c>
      <c r="AW26" s="1816"/>
      <c r="AX26" s="1816"/>
      <c r="AY26" s="1676" t="s">
        <v>904</v>
      </c>
      <c r="AZ26" s="1676"/>
      <c r="BA26" s="1816" t="s">
        <v>903</v>
      </c>
      <c r="BB26" s="1816"/>
      <c r="BC26" s="1816"/>
      <c r="BD26" s="1816"/>
      <c r="BE26" s="1816"/>
      <c r="BF26" s="1816"/>
      <c r="BG26" s="1816" t="s">
        <v>558</v>
      </c>
      <c r="BH26" s="1816"/>
      <c r="BI26" s="1816"/>
      <c r="BJ26" s="1816" t="s">
        <v>559</v>
      </c>
      <c r="BK26" s="1816"/>
      <c r="BL26" s="1816"/>
      <c r="BM26" s="1667" t="s">
        <v>905</v>
      </c>
      <c r="BN26" s="1667"/>
      <c r="BO26" s="1805"/>
      <c r="BP26" s="188"/>
      <c r="BQ26" s="188"/>
      <c r="BR26" s="188"/>
      <c r="BS26" s="188"/>
      <c r="BT26" s="188"/>
      <c r="BU26" s="188"/>
      <c r="BV26" s="188"/>
      <c r="BW26" s="188"/>
      <c r="BX26" s="188"/>
    </row>
    <row r="27" spans="1:76" s="189" customFormat="1" ht="18.75" customHeight="1">
      <c r="A27" s="1665"/>
      <c r="B27" s="1665"/>
      <c r="C27" s="1665"/>
      <c r="D27" s="1665"/>
      <c r="E27" s="1667"/>
      <c r="F27" s="1667"/>
      <c r="G27" s="1667"/>
      <c r="H27" s="1667"/>
      <c r="I27" s="1822" t="s">
        <v>92</v>
      </c>
      <c r="J27" s="1822"/>
      <c r="K27" s="1822"/>
      <c r="L27" s="1822"/>
      <c r="M27" s="1822"/>
      <c r="N27" s="1823"/>
      <c r="O27" s="1823"/>
      <c r="P27" s="1823"/>
      <c r="Q27" s="1823"/>
      <c r="R27" s="1823"/>
      <c r="S27" s="1823"/>
      <c r="T27" s="1823"/>
      <c r="U27" s="1823"/>
      <c r="V27" s="1823"/>
      <c r="W27" s="1823"/>
      <c r="X27" s="1852" t="s">
        <v>93</v>
      </c>
      <c r="Y27" s="1852"/>
      <c r="Z27" s="1852"/>
      <c r="AA27" s="1852"/>
      <c r="AB27" s="1852"/>
      <c r="AC27" s="1852"/>
      <c r="AD27" s="1852"/>
      <c r="AE27" s="1852"/>
      <c r="AF27" s="1852"/>
      <c r="AG27" s="1852"/>
      <c r="AH27" s="1853"/>
      <c r="AI27" s="1854" t="s">
        <v>1534</v>
      </c>
      <c r="AJ27" s="1855"/>
      <c r="AK27" s="1856" t="s">
        <v>94</v>
      </c>
      <c r="AL27" s="1856"/>
      <c r="AM27" s="1856"/>
      <c r="AN27" s="1856"/>
      <c r="AO27" s="1856"/>
      <c r="AP27" s="1856"/>
      <c r="AQ27" s="1856"/>
      <c r="AR27" s="1856"/>
      <c r="AS27" s="1857"/>
      <c r="AT27" s="1858" t="s">
        <v>906</v>
      </c>
      <c r="AU27" s="1815"/>
      <c r="AV27" s="1815"/>
      <c r="AW27" s="1815"/>
      <c r="AX27" s="1815"/>
      <c r="AY27" s="1815"/>
      <c r="AZ27" s="1815"/>
      <c r="BA27" s="1815"/>
      <c r="BB27" s="1859" t="s">
        <v>907</v>
      </c>
      <c r="BC27" s="1859"/>
      <c r="BD27" s="1859"/>
      <c r="BE27" s="1815" t="s">
        <v>95</v>
      </c>
      <c r="BF27" s="1815"/>
      <c r="BG27" s="1815"/>
      <c r="BH27" s="1815"/>
      <c r="BI27" s="1815"/>
      <c r="BJ27" s="1815"/>
      <c r="BK27" s="1815"/>
      <c r="BL27" s="1824" t="s">
        <v>96</v>
      </c>
      <c r="BM27" s="1825"/>
      <c r="BN27" s="376"/>
      <c r="BO27" s="1805"/>
      <c r="BP27" s="188"/>
      <c r="BQ27" s="188"/>
      <c r="BR27" s="188"/>
      <c r="BS27" s="188"/>
      <c r="BT27" s="188"/>
      <c r="BU27" s="188"/>
      <c r="BV27" s="188"/>
      <c r="BW27" s="188"/>
      <c r="BX27" s="188"/>
    </row>
    <row r="28" spans="1:76" s="189" customFormat="1" ht="18.75" customHeight="1" thickBot="1">
      <c r="A28" s="1665"/>
      <c r="B28" s="1665"/>
      <c r="C28" s="1665"/>
      <c r="D28" s="1665"/>
      <c r="E28" s="1667"/>
      <c r="F28" s="1667"/>
      <c r="G28" s="1667"/>
      <c r="H28" s="1667"/>
      <c r="I28" s="1814" t="s">
        <v>908</v>
      </c>
      <c r="J28" s="1814"/>
      <c r="K28" s="1814"/>
      <c r="L28" s="1814"/>
      <c r="M28" s="1818" t="s">
        <v>98</v>
      </c>
      <c r="N28" s="1818"/>
      <c r="O28" s="1818"/>
      <c r="P28" s="1818"/>
      <c r="Q28" s="1818"/>
      <c r="R28" s="1818"/>
      <c r="S28" s="1818"/>
      <c r="T28" s="1818"/>
      <c r="U28" s="1818"/>
      <c r="V28" s="1818"/>
      <c r="W28" s="1818"/>
      <c r="X28" s="1672" t="s">
        <v>99</v>
      </c>
      <c r="Y28" s="1672"/>
      <c r="Z28" s="1672"/>
      <c r="AA28" s="1672"/>
      <c r="AB28" s="1672"/>
      <c r="AC28" s="1672"/>
      <c r="AD28" s="1672"/>
      <c r="AE28" s="1672"/>
      <c r="AF28" s="1672"/>
      <c r="AG28" s="1672"/>
      <c r="AH28" s="1819"/>
      <c r="AI28" s="1829"/>
      <c r="AJ28" s="1830"/>
      <c r="AK28" s="1813"/>
      <c r="AL28" s="1813"/>
      <c r="AM28" s="1813"/>
      <c r="AN28" s="1813"/>
      <c r="AO28" s="1813"/>
      <c r="AP28" s="1813"/>
      <c r="AQ28" s="1813"/>
      <c r="AR28" s="1813"/>
      <c r="AS28" s="1833"/>
      <c r="AT28" s="1820" t="s">
        <v>1101</v>
      </c>
      <c r="AU28" s="1821"/>
      <c r="AV28" s="1821"/>
      <c r="AW28" s="1821"/>
      <c r="AX28" s="1821"/>
      <c r="AY28" s="1821"/>
      <c r="AZ28" s="1821"/>
      <c r="BA28" s="1821"/>
      <c r="BB28" s="1860"/>
      <c r="BC28" s="1860"/>
      <c r="BD28" s="1860"/>
      <c r="BE28" s="1816"/>
      <c r="BF28" s="1816"/>
      <c r="BG28" s="1816"/>
      <c r="BH28" s="1816"/>
      <c r="BI28" s="1816"/>
      <c r="BJ28" s="1816"/>
      <c r="BK28" s="1816"/>
      <c r="BL28" s="1826"/>
      <c r="BM28" s="1827"/>
      <c r="BN28" s="376"/>
      <c r="BO28" s="1805"/>
      <c r="BP28" s="188"/>
      <c r="BQ28" s="188"/>
      <c r="BR28" s="188"/>
      <c r="BS28" s="188"/>
      <c r="BT28" s="188"/>
      <c r="BU28" s="188"/>
      <c r="BV28" s="188"/>
      <c r="BW28" s="188"/>
      <c r="BX28" s="188"/>
    </row>
    <row r="29" spans="1:76" s="189" customFormat="1" ht="18.75" customHeight="1" thickBot="1">
      <c r="A29" s="1665"/>
      <c r="B29" s="1665"/>
      <c r="C29" s="1665"/>
      <c r="D29" s="1665"/>
      <c r="E29" s="1667"/>
      <c r="F29" s="1667"/>
      <c r="G29" s="1667"/>
      <c r="H29" s="1667"/>
      <c r="I29" s="1847">
        <v>1</v>
      </c>
      <c r="J29" s="1848"/>
      <c r="K29" s="1667"/>
      <c r="L29" s="1667"/>
      <c r="M29" s="1672" t="s">
        <v>100</v>
      </c>
      <c r="N29" s="1672"/>
      <c r="O29" s="1672"/>
      <c r="P29" s="1672"/>
      <c r="Q29" s="1672"/>
      <c r="R29" s="1672"/>
      <c r="S29" s="1672"/>
      <c r="T29" s="1672"/>
      <c r="U29" s="1672"/>
      <c r="V29" s="1672"/>
      <c r="W29" s="1672"/>
      <c r="X29" s="1849"/>
      <c r="Y29" s="1850"/>
      <c r="Z29" s="1850"/>
      <c r="AA29" s="1851"/>
      <c r="AB29" s="1667"/>
      <c r="AC29" s="1667"/>
      <c r="AD29" s="1667"/>
      <c r="AE29" s="1667"/>
      <c r="AF29" s="1667"/>
      <c r="AG29" s="1667"/>
      <c r="AH29" s="1828"/>
      <c r="AI29" s="1840" t="s">
        <v>1535</v>
      </c>
      <c r="AJ29" s="1841"/>
      <c r="AK29" s="1842" t="s">
        <v>101</v>
      </c>
      <c r="AL29" s="1842"/>
      <c r="AM29" s="1842"/>
      <c r="AN29" s="1842"/>
      <c r="AO29" s="1842"/>
      <c r="AP29" s="1842"/>
      <c r="AQ29" s="1842"/>
      <c r="AR29" s="1842"/>
      <c r="AS29" s="1843"/>
      <c r="AT29" s="1844" t="s">
        <v>89</v>
      </c>
      <c r="AU29" s="1839"/>
      <c r="AV29" s="1839"/>
      <c r="AW29" s="1839"/>
      <c r="AX29" s="1839"/>
      <c r="AY29" s="1839"/>
      <c r="AZ29" s="1839"/>
      <c r="BA29" s="1839"/>
      <c r="BB29" s="1839" t="s">
        <v>90</v>
      </c>
      <c r="BC29" s="1839"/>
      <c r="BD29" s="1839"/>
      <c r="BE29" s="1839"/>
      <c r="BF29" s="1839" t="s">
        <v>91</v>
      </c>
      <c r="BG29" s="1839"/>
      <c r="BH29" s="1839"/>
      <c r="BI29" s="1839"/>
      <c r="BJ29" s="1845"/>
      <c r="BK29" s="1845"/>
      <c r="BL29" s="1845"/>
      <c r="BM29" s="1846"/>
      <c r="BN29" s="376"/>
      <c r="BO29" s="1805"/>
      <c r="BP29" s="188"/>
      <c r="BQ29" s="188"/>
      <c r="BR29" s="188"/>
      <c r="BS29" s="188"/>
      <c r="BT29" s="188"/>
      <c r="BU29" s="188"/>
      <c r="BV29" s="188"/>
      <c r="BW29" s="188"/>
      <c r="BX29" s="188"/>
    </row>
    <row r="30" spans="1:76" s="189" customFormat="1" ht="18.75" customHeight="1">
      <c r="A30" s="1665"/>
      <c r="B30" s="1665"/>
      <c r="C30" s="1665"/>
      <c r="D30" s="1665"/>
      <c r="E30" s="1667"/>
      <c r="F30" s="1667"/>
      <c r="G30" s="1667"/>
      <c r="H30" s="1667"/>
      <c r="I30" s="1667"/>
      <c r="J30" s="1667"/>
      <c r="K30" s="1667"/>
      <c r="L30" s="1667"/>
      <c r="M30" s="1672" t="s">
        <v>102</v>
      </c>
      <c r="N30" s="1672"/>
      <c r="O30" s="1672"/>
      <c r="P30" s="1672"/>
      <c r="Q30" s="1672"/>
      <c r="R30" s="1672"/>
      <c r="S30" s="1672"/>
      <c r="T30" s="1672"/>
      <c r="U30" s="1672"/>
      <c r="V30" s="1672"/>
      <c r="W30" s="1672"/>
      <c r="X30" s="1667"/>
      <c r="Y30" s="1667"/>
      <c r="Z30" s="1667"/>
      <c r="AA30" s="1667"/>
      <c r="AB30" s="1667"/>
      <c r="AC30" s="1667"/>
      <c r="AD30" s="1667"/>
      <c r="AE30" s="1667"/>
      <c r="AF30" s="1667"/>
      <c r="AG30" s="1667"/>
      <c r="AH30" s="1828"/>
      <c r="AI30" s="1829" t="s">
        <v>902</v>
      </c>
      <c r="AJ30" s="1830"/>
      <c r="AK30" s="1813" t="s">
        <v>103</v>
      </c>
      <c r="AL30" s="1813"/>
      <c r="AM30" s="1813"/>
      <c r="AN30" s="1813"/>
      <c r="AO30" s="1813"/>
      <c r="AP30" s="1813"/>
      <c r="AQ30" s="1813"/>
      <c r="AR30" s="1813"/>
      <c r="AS30" s="1833"/>
      <c r="AT30" s="1816" t="s">
        <v>89</v>
      </c>
      <c r="AU30" s="1816"/>
      <c r="AV30" s="1816"/>
      <c r="AW30" s="1816"/>
      <c r="AX30" s="1816"/>
      <c r="AY30" s="1816"/>
      <c r="AZ30" s="1816"/>
      <c r="BA30" s="1816"/>
      <c r="BB30" s="1816" t="s">
        <v>90</v>
      </c>
      <c r="BC30" s="1816"/>
      <c r="BD30" s="1816"/>
      <c r="BE30" s="1816"/>
      <c r="BF30" s="1816" t="s">
        <v>91</v>
      </c>
      <c r="BG30" s="1816"/>
      <c r="BH30" s="1816"/>
      <c r="BI30" s="1816"/>
      <c r="BJ30" s="1826" t="s">
        <v>1536</v>
      </c>
      <c r="BK30" s="1826"/>
      <c r="BL30" s="1826"/>
      <c r="BM30" s="1827"/>
      <c r="BN30" s="376"/>
      <c r="BO30" s="1805"/>
      <c r="BP30" s="188"/>
      <c r="BQ30" s="188"/>
      <c r="BR30" s="188"/>
      <c r="BS30" s="188"/>
      <c r="BT30" s="188"/>
      <c r="BU30" s="188"/>
      <c r="BV30" s="188"/>
      <c r="BW30" s="188"/>
      <c r="BX30" s="188"/>
    </row>
    <row r="31" spans="1:76" s="189" customFormat="1" ht="18.75" customHeight="1">
      <c r="A31" s="1665"/>
      <c r="B31" s="1665"/>
      <c r="C31" s="1665"/>
      <c r="D31" s="1665"/>
      <c r="E31" s="1667"/>
      <c r="F31" s="1667"/>
      <c r="G31" s="1667"/>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7"/>
      <c r="AD31" s="1667"/>
      <c r="AE31" s="1667"/>
      <c r="AF31" s="1667"/>
      <c r="AG31" s="1667"/>
      <c r="AH31" s="1828"/>
      <c r="AI31" s="1831"/>
      <c r="AJ31" s="1832"/>
      <c r="AK31" s="1834"/>
      <c r="AL31" s="1834"/>
      <c r="AM31" s="1834"/>
      <c r="AN31" s="1834"/>
      <c r="AO31" s="1834"/>
      <c r="AP31" s="1834"/>
      <c r="AQ31" s="1834"/>
      <c r="AR31" s="1834"/>
      <c r="AS31" s="1835"/>
      <c r="AT31" s="1836" t="s">
        <v>89</v>
      </c>
      <c r="AU31" s="1836"/>
      <c r="AV31" s="1836"/>
      <c r="AW31" s="1836"/>
      <c r="AX31" s="1836"/>
      <c r="AY31" s="1836"/>
      <c r="AZ31" s="1836"/>
      <c r="BA31" s="1836"/>
      <c r="BB31" s="1836" t="s">
        <v>90</v>
      </c>
      <c r="BC31" s="1836"/>
      <c r="BD31" s="1836"/>
      <c r="BE31" s="1836"/>
      <c r="BF31" s="1836" t="s">
        <v>91</v>
      </c>
      <c r="BG31" s="1836"/>
      <c r="BH31" s="1836"/>
      <c r="BI31" s="1836"/>
      <c r="BJ31" s="1837" t="s">
        <v>1537</v>
      </c>
      <c r="BK31" s="1837"/>
      <c r="BL31" s="1837"/>
      <c r="BM31" s="1838"/>
      <c r="BN31" s="376"/>
      <c r="BO31" s="1805"/>
      <c r="BP31" s="188"/>
      <c r="BQ31" s="188"/>
      <c r="BR31" s="188"/>
      <c r="BS31" s="188"/>
      <c r="BT31" s="188"/>
      <c r="BU31" s="188"/>
      <c r="BV31" s="188"/>
      <c r="BW31" s="188"/>
      <c r="BX31" s="188"/>
    </row>
    <row r="32" spans="1:76" s="189" customFormat="1" ht="7.5" customHeight="1">
      <c r="A32" s="1665"/>
      <c r="B32" s="1665"/>
      <c r="C32" s="1665"/>
      <c r="D32" s="1665"/>
      <c r="E32" s="1667"/>
      <c r="F32" s="1667"/>
      <c r="G32" s="1667"/>
      <c r="H32" s="1667"/>
      <c r="I32" s="1667"/>
      <c r="J32" s="1667"/>
      <c r="K32" s="1667"/>
      <c r="L32" s="1667"/>
      <c r="M32" s="1667"/>
      <c r="N32" s="1667"/>
      <c r="O32" s="1667"/>
      <c r="P32" s="1667"/>
      <c r="Q32" s="1667"/>
      <c r="R32" s="1667"/>
      <c r="S32" s="1667"/>
      <c r="T32" s="1667"/>
      <c r="U32" s="1667"/>
      <c r="V32" s="1667"/>
      <c r="W32" s="1667"/>
      <c r="X32" s="1667"/>
      <c r="Y32" s="1667"/>
      <c r="Z32" s="1667"/>
      <c r="AA32" s="1667"/>
      <c r="AB32" s="1667"/>
      <c r="AC32" s="1667"/>
      <c r="AD32" s="1667"/>
      <c r="AE32" s="1667"/>
      <c r="AF32" s="1667"/>
      <c r="AG32" s="1667"/>
      <c r="AH32" s="1667"/>
      <c r="AI32" s="1667"/>
      <c r="AJ32" s="1667"/>
      <c r="AK32" s="1667"/>
      <c r="AL32" s="1667"/>
      <c r="AM32" s="1667"/>
      <c r="AN32" s="1667"/>
      <c r="AO32" s="1667"/>
      <c r="AP32" s="1667"/>
      <c r="AQ32" s="1667"/>
      <c r="AR32" s="1667"/>
      <c r="AS32" s="1667"/>
      <c r="AT32" s="1667"/>
      <c r="AU32" s="1667"/>
      <c r="AV32" s="1667"/>
      <c r="AW32" s="1667"/>
      <c r="AX32" s="1667"/>
      <c r="AY32" s="1667"/>
      <c r="AZ32" s="1667"/>
      <c r="BA32" s="1667"/>
      <c r="BB32" s="1667"/>
      <c r="BC32" s="1667"/>
      <c r="BD32" s="1667"/>
      <c r="BE32" s="1667"/>
      <c r="BF32" s="1667"/>
      <c r="BG32" s="1667"/>
      <c r="BH32" s="1667"/>
      <c r="BI32" s="1667"/>
      <c r="BJ32" s="1667"/>
      <c r="BK32" s="1667"/>
      <c r="BL32" s="1667"/>
      <c r="BM32" s="1667"/>
      <c r="BN32" s="1667"/>
      <c r="BO32" s="1805"/>
      <c r="BP32" s="188"/>
      <c r="BQ32" s="188"/>
      <c r="BR32" s="188"/>
      <c r="BS32" s="188"/>
      <c r="BT32" s="188"/>
      <c r="BU32" s="188"/>
      <c r="BV32" s="188"/>
      <c r="BW32" s="188"/>
      <c r="BX32" s="188"/>
    </row>
    <row r="33" spans="1:76" s="99" customFormat="1" ht="15" customHeight="1" thickBot="1">
      <c r="A33" s="1665"/>
      <c r="B33" s="1665"/>
      <c r="C33" s="1665"/>
      <c r="D33" s="1665"/>
      <c r="E33" s="1670" t="s">
        <v>104</v>
      </c>
      <c r="F33" s="1670"/>
      <c r="G33" s="1670"/>
      <c r="H33" s="1670"/>
      <c r="I33" s="1681" t="s">
        <v>909</v>
      </c>
      <c r="J33" s="1681"/>
      <c r="K33" s="1681"/>
      <c r="L33" s="1681"/>
      <c r="M33" s="1681"/>
      <c r="N33" s="1681"/>
      <c r="O33" s="1681"/>
      <c r="P33" s="1681"/>
      <c r="Q33" s="1681"/>
      <c r="R33" s="1681"/>
      <c r="S33" s="1681"/>
      <c r="T33" s="1681"/>
      <c r="U33" s="1681"/>
      <c r="V33" s="1681"/>
      <c r="W33" s="1681"/>
      <c r="X33" s="1681"/>
      <c r="Y33" s="1681"/>
      <c r="Z33" s="1681"/>
      <c r="AA33" s="1681"/>
      <c r="AB33" s="1681"/>
      <c r="AC33" s="1681"/>
      <c r="AD33" s="1681"/>
      <c r="AE33" s="1681"/>
      <c r="AF33" s="1681"/>
      <c r="AG33" s="1681"/>
      <c r="AH33" s="1681"/>
      <c r="AI33" s="1674"/>
      <c r="AJ33" s="1674"/>
      <c r="AK33" s="1674"/>
      <c r="AL33" s="1674"/>
      <c r="AM33" s="1674"/>
      <c r="AN33" s="1674"/>
      <c r="AO33" s="1674"/>
      <c r="AP33" s="1674"/>
      <c r="AQ33" s="1674"/>
      <c r="AR33" s="1674"/>
      <c r="AS33" s="1674"/>
      <c r="AT33" s="1674"/>
      <c r="AU33" s="1674"/>
      <c r="AV33" s="1674"/>
      <c r="AW33" s="1674"/>
      <c r="AX33" s="1674"/>
      <c r="AY33" s="1674"/>
      <c r="AZ33" s="1674"/>
      <c r="BA33" s="1674"/>
      <c r="BB33" s="1674"/>
      <c r="BC33" s="1674"/>
      <c r="BD33" s="1674"/>
      <c r="BE33" s="1674"/>
      <c r="BF33" s="1674"/>
      <c r="BG33" s="1674"/>
      <c r="BH33" s="1674"/>
      <c r="BI33" s="1674"/>
      <c r="BJ33" s="1674"/>
      <c r="BK33" s="1674"/>
      <c r="BL33" s="1674"/>
      <c r="BM33" s="1674"/>
      <c r="BN33" s="1674"/>
      <c r="BO33" s="1805"/>
      <c r="BP33" s="96"/>
      <c r="BQ33" s="96"/>
      <c r="BR33" s="96"/>
      <c r="BS33" s="96"/>
      <c r="BT33" s="96"/>
      <c r="BU33" s="96"/>
      <c r="BV33" s="96"/>
      <c r="BW33" s="96"/>
      <c r="BX33" s="96"/>
    </row>
    <row r="34" spans="1:76" s="99" customFormat="1" ht="11.25" customHeight="1">
      <c r="A34" s="1665"/>
      <c r="B34" s="1665"/>
      <c r="C34" s="1665"/>
      <c r="D34" s="1665"/>
      <c r="E34" s="1674"/>
      <c r="F34" s="1692" t="s">
        <v>910</v>
      </c>
      <c r="G34" s="1693"/>
      <c r="H34" s="1674"/>
      <c r="I34" s="1696" t="s">
        <v>911</v>
      </c>
      <c r="J34" s="1697"/>
      <c r="K34" s="1697"/>
      <c r="L34" s="1697"/>
      <c r="M34" s="1698"/>
      <c r="N34" s="1704" t="str">
        <f>★入力画面!$P$16</f>
        <v/>
      </c>
      <c r="O34" s="1705"/>
      <c r="P34" s="1705" t="str">
        <f>★入力画面!$Q$16</f>
        <v/>
      </c>
      <c r="Q34" s="1705"/>
      <c r="R34" s="1705" t="str">
        <f>★入力画面!$R$16</f>
        <v/>
      </c>
      <c r="S34" s="1705"/>
      <c r="T34" s="1705" t="str">
        <f>★入力画面!$S$16</f>
        <v/>
      </c>
      <c r="U34" s="1705"/>
      <c r="V34" s="1705" t="str">
        <f>★入力画面!$T$16</f>
        <v/>
      </c>
      <c r="W34" s="1705"/>
      <c r="X34" s="1705" t="str">
        <f>★入力画面!$U$16</f>
        <v/>
      </c>
      <c r="Y34" s="1705"/>
      <c r="Z34" s="1705" t="str">
        <f>★入力画面!$V$16</f>
        <v/>
      </c>
      <c r="AA34" s="1705"/>
      <c r="AB34" s="1705" t="str">
        <f>★入力画面!$W$16</f>
        <v/>
      </c>
      <c r="AC34" s="1705"/>
      <c r="AD34" s="1705" t="str">
        <f>★入力画面!$X$16</f>
        <v/>
      </c>
      <c r="AE34" s="1705"/>
      <c r="AF34" s="1705" t="str">
        <f>★入力画面!$Y$16</f>
        <v/>
      </c>
      <c r="AG34" s="1705"/>
      <c r="AH34" s="1705" t="str">
        <f>★入力画面!$Z$16</f>
        <v/>
      </c>
      <c r="AI34" s="1705"/>
      <c r="AJ34" s="1705" t="str">
        <f>★入力画面!$AA$16</f>
        <v/>
      </c>
      <c r="AK34" s="1705"/>
      <c r="AL34" s="1705" t="str">
        <f>★入力画面!$AB$16</f>
        <v/>
      </c>
      <c r="AM34" s="1705"/>
      <c r="AN34" s="1705" t="str">
        <f>★入力画面!$AC$16</f>
        <v/>
      </c>
      <c r="AO34" s="1705"/>
      <c r="AP34" s="1705" t="str">
        <f>★入力画面!$AD$16</f>
        <v/>
      </c>
      <c r="AQ34" s="1705"/>
      <c r="AR34" s="1705" t="str">
        <f>★入力画面!$AE$16</f>
        <v/>
      </c>
      <c r="AS34" s="1705"/>
      <c r="AT34" s="1705" t="str">
        <f>★入力画面!$AF$16</f>
        <v/>
      </c>
      <c r="AU34" s="1705"/>
      <c r="AV34" s="1705" t="str">
        <f>★入力画面!$AG$16</f>
        <v/>
      </c>
      <c r="AW34" s="1705"/>
      <c r="AX34" s="1705" t="str">
        <f>★入力画面!$AH$16</f>
        <v/>
      </c>
      <c r="AY34" s="1705"/>
      <c r="AZ34" s="1705" t="str">
        <f>★入力画面!$AI$16</f>
        <v/>
      </c>
      <c r="BA34" s="1715"/>
      <c r="BB34" s="379"/>
      <c r="BC34" s="1681" t="s">
        <v>105</v>
      </c>
      <c r="BD34" s="1681"/>
      <c r="BE34" s="1681"/>
      <c r="BF34" s="1681"/>
      <c r="BG34" s="1681"/>
      <c r="BH34" s="1681"/>
      <c r="BI34" s="1681"/>
      <c r="BJ34" s="1681"/>
      <c r="BK34" s="1681"/>
      <c r="BL34" s="1681"/>
      <c r="BM34" s="1681"/>
      <c r="BN34" s="1681"/>
      <c r="BO34" s="1805"/>
      <c r="BP34" s="96"/>
      <c r="BQ34" s="96"/>
      <c r="BR34" s="96"/>
      <c r="BS34" s="96"/>
      <c r="BT34" s="96"/>
      <c r="BU34" s="96"/>
      <c r="BV34" s="96"/>
      <c r="BW34" s="96"/>
      <c r="BX34" s="96"/>
    </row>
    <row r="35" spans="1:76" s="99" customFormat="1" ht="7.5" customHeight="1" thickBot="1">
      <c r="A35" s="1665"/>
      <c r="B35" s="1665"/>
      <c r="C35" s="1665"/>
      <c r="D35" s="1665"/>
      <c r="E35" s="1674"/>
      <c r="F35" s="1694"/>
      <c r="G35" s="1695"/>
      <c r="H35" s="1674"/>
      <c r="I35" s="1699"/>
      <c r="J35" s="1690"/>
      <c r="K35" s="1690"/>
      <c r="L35" s="1690"/>
      <c r="M35" s="1700"/>
      <c r="N35" s="1706"/>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c r="AL35" s="1707"/>
      <c r="AM35" s="1707"/>
      <c r="AN35" s="1707"/>
      <c r="AO35" s="1707"/>
      <c r="AP35" s="1707"/>
      <c r="AQ35" s="1707"/>
      <c r="AR35" s="1707"/>
      <c r="AS35" s="1707"/>
      <c r="AT35" s="1707"/>
      <c r="AU35" s="1707"/>
      <c r="AV35" s="1707"/>
      <c r="AW35" s="1707"/>
      <c r="AX35" s="1707"/>
      <c r="AY35" s="1707"/>
      <c r="AZ35" s="1707"/>
      <c r="BA35" s="1716"/>
      <c r="BB35" s="379"/>
      <c r="BC35" s="1708"/>
      <c r="BD35" s="1708"/>
      <c r="BE35" s="1709" t="s">
        <v>106</v>
      </c>
      <c r="BF35" s="1681"/>
      <c r="BG35" s="1681"/>
      <c r="BH35" s="1681"/>
      <c r="BI35" s="1681"/>
      <c r="BJ35" s="1674"/>
      <c r="BK35" s="1674"/>
      <c r="BL35" s="1674"/>
      <c r="BM35" s="1674"/>
      <c r="BN35" s="1674"/>
      <c r="BO35" s="1805"/>
      <c r="BP35" s="96"/>
      <c r="BQ35" s="96"/>
      <c r="BR35" s="96"/>
      <c r="BS35" s="96"/>
      <c r="BT35" s="96"/>
      <c r="BU35" s="96"/>
      <c r="BV35" s="96"/>
      <c r="BW35" s="96"/>
      <c r="BX35" s="96"/>
    </row>
    <row r="36" spans="1:76" s="99" customFormat="1" ht="18" customHeight="1" thickBot="1">
      <c r="A36" s="1665"/>
      <c r="B36" s="1665"/>
      <c r="C36" s="1665"/>
      <c r="D36" s="1665"/>
      <c r="E36" s="1674"/>
      <c r="F36" s="1674"/>
      <c r="G36" s="1674"/>
      <c r="H36" s="1674"/>
      <c r="I36" s="1701"/>
      <c r="J36" s="1702"/>
      <c r="K36" s="1702"/>
      <c r="L36" s="1702"/>
      <c r="M36" s="1703"/>
      <c r="N36" s="1711" t="str">
        <f>★入力画面!$P$17</f>
        <v/>
      </c>
      <c r="O36" s="1710"/>
      <c r="P36" s="1710" t="str">
        <f>★入力画面!$Q$17</f>
        <v/>
      </c>
      <c r="Q36" s="1710"/>
      <c r="R36" s="1710" t="str">
        <f>★入力画面!$R$17</f>
        <v/>
      </c>
      <c r="S36" s="1710"/>
      <c r="T36" s="1710" t="str">
        <f>★入力画面!$S$17</f>
        <v/>
      </c>
      <c r="U36" s="1710"/>
      <c r="V36" s="1710" t="str">
        <f>★入力画面!$T$17</f>
        <v/>
      </c>
      <c r="W36" s="1710"/>
      <c r="X36" s="1710" t="str">
        <f>★入力画面!$U$17</f>
        <v/>
      </c>
      <c r="Y36" s="1710"/>
      <c r="Z36" s="1710" t="str">
        <f>★入力画面!$V$17</f>
        <v/>
      </c>
      <c r="AA36" s="1710"/>
      <c r="AB36" s="1710" t="str">
        <f>★入力画面!$W$17</f>
        <v/>
      </c>
      <c r="AC36" s="1710"/>
      <c r="AD36" s="1710" t="str">
        <f>★入力画面!$X$17</f>
        <v/>
      </c>
      <c r="AE36" s="1710"/>
      <c r="AF36" s="1710" t="str">
        <f>★入力画面!$Y$17</f>
        <v/>
      </c>
      <c r="AG36" s="1710"/>
      <c r="AH36" s="1710" t="str">
        <f>★入力画面!$Z$17</f>
        <v/>
      </c>
      <c r="AI36" s="1710"/>
      <c r="AJ36" s="1710" t="str">
        <f>★入力画面!$AA$17</f>
        <v/>
      </c>
      <c r="AK36" s="1710"/>
      <c r="AL36" s="1710" t="str">
        <f>★入力画面!$AB$17</f>
        <v/>
      </c>
      <c r="AM36" s="1710"/>
      <c r="AN36" s="1710" t="str">
        <f>★入力画面!$AC$17</f>
        <v/>
      </c>
      <c r="AO36" s="1710"/>
      <c r="AP36" s="1710" t="str">
        <f>★入力画面!$AD$17</f>
        <v/>
      </c>
      <c r="AQ36" s="1710"/>
      <c r="AR36" s="1710" t="str">
        <f>★入力画面!$AE$17</f>
        <v/>
      </c>
      <c r="AS36" s="1710"/>
      <c r="AT36" s="1710" t="str">
        <f>★入力画面!$AF$17</f>
        <v/>
      </c>
      <c r="AU36" s="1710"/>
      <c r="AV36" s="1710" t="str">
        <f>★入力画面!$AG$17</f>
        <v/>
      </c>
      <c r="AW36" s="1710"/>
      <c r="AX36" s="1710" t="str">
        <f>★入力画面!$AH$17</f>
        <v/>
      </c>
      <c r="AY36" s="1710"/>
      <c r="AZ36" s="1710" t="str">
        <f>★入力画面!$AI$17</f>
        <v/>
      </c>
      <c r="BA36" s="1714"/>
      <c r="BB36" s="379"/>
      <c r="BC36" s="1712">
        <v>2</v>
      </c>
      <c r="BD36" s="1713"/>
      <c r="BE36" s="1681"/>
      <c r="BF36" s="1681"/>
      <c r="BG36" s="1681"/>
      <c r="BH36" s="1681"/>
      <c r="BI36" s="1681"/>
      <c r="BJ36" s="1674"/>
      <c r="BK36" s="1674"/>
      <c r="BL36" s="1674"/>
      <c r="BM36" s="1674"/>
      <c r="BN36" s="1674"/>
      <c r="BO36" s="1805"/>
      <c r="BP36" s="96"/>
      <c r="BQ36" s="96"/>
      <c r="BR36" s="96"/>
      <c r="BS36" s="96"/>
      <c r="BT36" s="96"/>
      <c r="BU36" s="96"/>
      <c r="BV36" s="96"/>
      <c r="BW36" s="96"/>
      <c r="BX36" s="96"/>
    </row>
    <row r="37" spans="1:76" s="99" customFormat="1" ht="18" customHeight="1">
      <c r="A37" s="1665"/>
      <c r="B37" s="1665"/>
      <c r="C37" s="1665"/>
      <c r="D37" s="1665"/>
      <c r="E37" s="1674"/>
      <c r="F37" s="1674"/>
      <c r="G37" s="1674"/>
      <c r="H37" s="1674"/>
      <c r="I37" s="1717" t="s">
        <v>107</v>
      </c>
      <c r="J37" s="1718"/>
      <c r="K37" s="1718"/>
      <c r="L37" s="1718"/>
      <c r="M37" s="1719"/>
      <c r="N37" s="1704" t="str">
        <f>★入力画面!$P$19</f>
        <v/>
      </c>
      <c r="O37" s="1705"/>
      <c r="P37" s="1705" t="str">
        <f>★入力画面!$Q$19</f>
        <v/>
      </c>
      <c r="Q37" s="1705"/>
      <c r="R37" s="1705" t="str">
        <f>★入力画面!$R$19</f>
        <v/>
      </c>
      <c r="S37" s="1705"/>
      <c r="T37" s="1705" t="str">
        <f>★入力画面!$S$19</f>
        <v/>
      </c>
      <c r="U37" s="1705"/>
      <c r="V37" s="1705" t="str">
        <f>★入力画面!$T$19</f>
        <v/>
      </c>
      <c r="W37" s="1705"/>
      <c r="X37" s="1705" t="str">
        <f>★入力画面!$U$19</f>
        <v/>
      </c>
      <c r="Y37" s="1705"/>
      <c r="Z37" s="1705" t="str">
        <f>★入力画面!$V$19</f>
        <v/>
      </c>
      <c r="AA37" s="1705"/>
      <c r="AB37" s="1705" t="str">
        <f>★入力画面!$W$19</f>
        <v/>
      </c>
      <c r="AC37" s="1705"/>
      <c r="AD37" s="1705" t="str">
        <f>★入力画面!$X$19</f>
        <v/>
      </c>
      <c r="AE37" s="1705"/>
      <c r="AF37" s="1705" t="str">
        <f>★入力画面!$Y$19</f>
        <v/>
      </c>
      <c r="AG37" s="1705"/>
      <c r="AH37" s="1705" t="str">
        <f>★入力画面!$Z$19</f>
        <v/>
      </c>
      <c r="AI37" s="1705"/>
      <c r="AJ37" s="1705" t="str">
        <f>★入力画面!$AA$19</f>
        <v/>
      </c>
      <c r="AK37" s="1705"/>
      <c r="AL37" s="1705" t="str">
        <f>★入力画面!$AB$19</f>
        <v/>
      </c>
      <c r="AM37" s="1705"/>
      <c r="AN37" s="1705" t="str">
        <f>★入力画面!$AC$19</f>
        <v/>
      </c>
      <c r="AO37" s="1705"/>
      <c r="AP37" s="1705" t="str">
        <f>★入力画面!$AD$19</f>
        <v/>
      </c>
      <c r="AQ37" s="1705"/>
      <c r="AR37" s="1705" t="str">
        <f>★入力画面!$AE$19</f>
        <v/>
      </c>
      <c r="AS37" s="1705"/>
      <c r="AT37" s="1705" t="str">
        <f>★入力画面!$AF$19</f>
        <v/>
      </c>
      <c r="AU37" s="1705"/>
      <c r="AV37" s="1705" t="str">
        <f>★入力画面!$AG$19</f>
        <v/>
      </c>
      <c r="AW37" s="1705"/>
      <c r="AX37" s="1705" t="str">
        <f>★入力画面!$AH$19</f>
        <v/>
      </c>
      <c r="AY37" s="1705"/>
      <c r="AZ37" s="1705" t="str">
        <f>★入力画面!$AI$19</f>
        <v/>
      </c>
      <c r="BA37" s="1715"/>
      <c r="BB37" s="379"/>
      <c r="BC37" s="1674"/>
      <c r="BD37" s="1674"/>
      <c r="BE37" s="1674"/>
      <c r="BF37" s="1674"/>
      <c r="BG37" s="1674"/>
      <c r="BH37" s="1674"/>
      <c r="BI37" s="1674"/>
      <c r="BJ37" s="1681" t="s">
        <v>108</v>
      </c>
      <c r="BK37" s="1681"/>
      <c r="BL37" s="1681"/>
      <c r="BM37" s="1681"/>
      <c r="BN37" s="1681"/>
      <c r="BO37" s="1805"/>
      <c r="BP37" s="96"/>
      <c r="BQ37" s="96"/>
      <c r="BR37" s="96"/>
      <c r="BS37" s="96"/>
      <c r="BT37" s="96"/>
      <c r="BU37" s="96"/>
      <c r="BV37" s="96"/>
      <c r="BW37" s="96"/>
      <c r="BX37" s="96"/>
    </row>
    <row r="38" spans="1:76" s="99" customFormat="1" ht="18" customHeight="1" thickBot="1">
      <c r="A38" s="1665"/>
      <c r="B38" s="1665"/>
      <c r="C38" s="1665"/>
      <c r="D38" s="1665"/>
      <c r="E38" s="1674"/>
      <c r="F38" s="1674"/>
      <c r="G38" s="1674"/>
      <c r="H38" s="1674"/>
      <c r="I38" s="1720" t="s">
        <v>311</v>
      </c>
      <c r="J38" s="1721"/>
      <c r="K38" s="1721"/>
      <c r="L38" s="1721"/>
      <c r="M38" s="1722"/>
      <c r="N38" s="1711" t="str">
        <f>★入力画面!$P$20</f>
        <v/>
      </c>
      <c r="O38" s="1710"/>
      <c r="P38" s="1710" t="str">
        <f>★入力画面!$Q$20</f>
        <v/>
      </c>
      <c r="Q38" s="1710"/>
      <c r="R38" s="1710" t="str">
        <f>★入力画面!$R$20</f>
        <v/>
      </c>
      <c r="S38" s="1710"/>
      <c r="T38" s="1710" t="str">
        <f>★入力画面!$S$20</f>
        <v/>
      </c>
      <c r="U38" s="1710"/>
      <c r="V38" s="1710" t="str">
        <f>★入力画面!$T$20</f>
        <v/>
      </c>
      <c r="W38" s="1710"/>
      <c r="X38" s="1710" t="str">
        <f>★入力画面!$U$20</f>
        <v/>
      </c>
      <c r="Y38" s="1710"/>
      <c r="Z38" s="1710" t="str">
        <f>★入力画面!$V$20</f>
        <v/>
      </c>
      <c r="AA38" s="1710"/>
      <c r="AB38" s="1710" t="str">
        <f>★入力画面!$W$20</f>
        <v/>
      </c>
      <c r="AC38" s="1710"/>
      <c r="AD38" s="1710" t="str">
        <f>★入力画面!$X$20</f>
        <v/>
      </c>
      <c r="AE38" s="1710"/>
      <c r="AF38" s="1710" t="str">
        <f>★入力画面!$Y$20</f>
        <v/>
      </c>
      <c r="AG38" s="1710"/>
      <c r="AH38" s="1710" t="str">
        <f>★入力画面!$Z$20</f>
        <v/>
      </c>
      <c r="AI38" s="1710"/>
      <c r="AJ38" s="1710" t="str">
        <f>★入力画面!$AA$20</f>
        <v/>
      </c>
      <c r="AK38" s="1710"/>
      <c r="AL38" s="1710" t="str">
        <f>★入力画面!$AB$20</f>
        <v/>
      </c>
      <c r="AM38" s="1710"/>
      <c r="AN38" s="1710" t="str">
        <f>★入力画面!$AC$20</f>
        <v/>
      </c>
      <c r="AO38" s="1710"/>
      <c r="AP38" s="1710" t="str">
        <f>★入力画面!$AD$20</f>
        <v/>
      </c>
      <c r="AQ38" s="1710"/>
      <c r="AR38" s="1710" t="str">
        <f>★入力画面!$AE$20</f>
        <v/>
      </c>
      <c r="AS38" s="1710"/>
      <c r="AT38" s="1710" t="str">
        <f>★入力画面!$AF$20</f>
        <v/>
      </c>
      <c r="AU38" s="1710"/>
      <c r="AV38" s="1710" t="str">
        <f>★入力画面!$AG$20</f>
        <v/>
      </c>
      <c r="AW38" s="1710"/>
      <c r="AX38" s="1710" t="str">
        <f>★入力画面!$AH$20</f>
        <v/>
      </c>
      <c r="AY38" s="1710"/>
      <c r="AZ38" s="1710" t="str">
        <f>★入力画面!$AI$20</f>
        <v/>
      </c>
      <c r="BA38" s="1714"/>
      <c r="BB38" s="379"/>
      <c r="BC38" s="1674"/>
      <c r="BD38" s="1674"/>
      <c r="BE38" s="1674"/>
      <c r="BF38" s="1674"/>
      <c r="BG38" s="1674"/>
      <c r="BH38" s="1674"/>
      <c r="BI38" s="1674"/>
      <c r="BJ38" s="379"/>
      <c r="BK38" s="1723" t="s">
        <v>912</v>
      </c>
      <c r="BL38" s="1724"/>
      <c r="BM38" s="1725"/>
      <c r="BN38" s="379"/>
      <c r="BO38" s="1805"/>
      <c r="BP38" s="96"/>
      <c r="BQ38" s="96"/>
      <c r="BR38" s="96"/>
      <c r="BS38" s="96"/>
      <c r="BT38" s="96"/>
      <c r="BU38" s="96"/>
      <c r="BV38" s="96"/>
      <c r="BW38" s="96"/>
      <c r="BX38" s="96"/>
    </row>
    <row r="39" spans="1:76" s="99" customFormat="1" ht="7.5" customHeight="1">
      <c r="A39" s="1665"/>
      <c r="B39" s="1665"/>
      <c r="C39" s="1665"/>
      <c r="D39" s="1665"/>
      <c r="E39" s="1674"/>
      <c r="F39" s="1674"/>
      <c r="G39" s="1674"/>
      <c r="H39" s="1674"/>
      <c r="I39" s="1674"/>
      <c r="J39" s="1674"/>
      <c r="K39" s="1674"/>
      <c r="L39" s="1674"/>
      <c r="M39" s="1674"/>
      <c r="N39" s="1674"/>
      <c r="O39" s="1674"/>
      <c r="P39" s="1674"/>
      <c r="Q39" s="1674"/>
      <c r="R39" s="1674"/>
      <c r="S39" s="1674"/>
      <c r="T39" s="1674"/>
      <c r="U39" s="1674"/>
      <c r="V39" s="1674"/>
      <c r="W39" s="1674"/>
      <c r="X39" s="1674"/>
      <c r="Y39" s="1674"/>
      <c r="Z39" s="1674"/>
      <c r="AA39" s="1674"/>
      <c r="AB39" s="1674"/>
      <c r="AC39" s="1674"/>
      <c r="AD39" s="1674"/>
      <c r="AE39" s="1674"/>
      <c r="AF39" s="1674"/>
      <c r="AG39" s="1674"/>
      <c r="AH39" s="1674"/>
      <c r="AI39" s="1674"/>
      <c r="AJ39" s="1674"/>
      <c r="AK39" s="1674"/>
      <c r="AL39" s="1674"/>
      <c r="AM39" s="1674"/>
      <c r="AN39" s="1674"/>
      <c r="AO39" s="1674"/>
      <c r="AP39" s="1674"/>
      <c r="AQ39" s="1674"/>
      <c r="AR39" s="1674"/>
      <c r="AS39" s="1674"/>
      <c r="AT39" s="1674"/>
      <c r="AU39" s="1674"/>
      <c r="AV39" s="1674"/>
      <c r="AW39" s="1674"/>
      <c r="AX39" s="1674"/>
      <c r="AY39" s="1674"/>
      <c r="AZ39" s="1674"/>
      <c r="BA39" s="1674"/>
      <c r="BB39" s="1674"/>
      <c r="BC39" s="1674"/>
      <c r="BD39" s="1674"/>
      <c r="BE39" s="1674"/>
      <c r="BF39" s="1674"/>
      <c r="BG39" s="1674"/>
      <c r="BH39" s="1674"/>
      <c r="BI39" s="1674"/>
      <c r="BJ39" s="1674"/>
      <c r="BK39" s="1674"/>
      <c r="BL39" s="1674"/>
      <c r="BM39" s="1674"/>
      <c r="BN39" s="1674"/>
      <c r="BO39" s="1805"/>
      <c r="BP39" s="96"/>
      <c r="BQ39" s="96"/>
      <c r="BR39" s="96"/>
      <c r="BS39" s="96"/>
      <c r="BT39" s="96"/>
      <c r="BU39" s="96"/>
      <c r="BV39" s="96"/>
      <c r="BW39" s="96"/>
      <c r="BX39" s="96"/>
    </row>
    <row r="40" spans="1:76" s="99" customFormat="1" ht="15" customHeight="1" thickBot="1">
      <c r="A40" s="1665"/>
      <c r="B40" s="1665"/>
      <c r="C40" s="1665"/>
      <c r="D40" s="1665"/>
      <c r="E40" s="1670"/>
      <c r="F40" s="1670"/>
      <c r="G40" s="1670"/>
      <c r="H40" s="1670"/>
      <c r="I40" s="1681" t="s">
        <v>913</v>
      </c>
      <c r="J40" s="1681"/>
      <c r="K40" s="1681"/>
      <c r="L40" s="1681"/>
      <c r="M40" s="1681"/>
      <c r="N40" s="1681"/>
      <c r="O40" s="1681"/>
      <c r="P40" s="1681"/>
      <c r="Q40" s="1681"/>
      <c r="R40" s="1681"/>
      <c r="S40" s="1681"/>
      <c r="T40" s="1681"/>
      <c r="U40" s="1681"/>
      <c r="V40" s="1681"/>
      <c r="W40" s="1681"/>
      <c r="X40" s="1681"/>
      <c r="Y40" s="1681"/>
      <c r="Z40" s="1681"/>
      <c r="AA40" s="1681"/>
      <c r="AB40" s="1681"/>
      <c r="AC40" s="1681"/>
      <c r="AD40" s="1681"/>
      <c r="AE40" s="1681"/>
      <c r="AF40" s="1681"/>
      <c r="AG40" s="1681"/>
      <c r="AH40" s="1681"/>
      <c r="AI40" s="1674"/>
      <c r="AJ40" s="1674"/>
      <c r="AK40" s="1674"/>
      <c r="AL40" s="1674"/>
      <c r="AM40" s="1674"/>
      <c r="AN40" s="1674"/>
      <c r="AO40" s="1674"/>
      <c r="AP40" s="1674"/>
      <c r="AQ40" s="1674"/>
      <c r="AR40" s="1674"/>
      <c r="AS40" s="1674"/>
      <c r="AT40" s="1674"/>
      <c r="AU40" s="1674"/>
      <c r="AV40" s="1674"/>
      <c r="AW40" s="1674"/>
      <c r="AX40" s="1674"/>
      <c r="AY40" s="1674"/>
      <c r="AZ40" s="1674"/>
      <c r="BA40" s="1674"/>
      <c r="BB40" s="1674"/>
      <c r="BC40" s="1674"/>
      <c r="BD40" s="1674"/>
      <c r="BE40" s="1674"/>
      <c r="BF40" s="1674"/>
      <c r="BG40" s="1674"/>
      <c r="BH40" s="1674"/>
      <c r="BI40" s="1674"/>
      <c r="BJ40" s="1674"/>
      <c r="BK40" s="1674"/>
      <c r="BL40" s="1674"/>
      <c r="BM40" s="1674"/>
      <c r="BN40" s="1674"/>
      <c r="BO40" s="1805"/>
      <c r="BP40" s="96"/>
      <c r="BQ40" s="96"/>
      <c r="BR40" s="96"/>
      <c r="BS40" s="96"/>
      <c r="BT40" s="96"/>
      <c r="BU40" s="96"/>
      <c r="BV40" s="96"/>
      <c r="BW40" s="96"/>
      <c r="BX40" s="96"/>
    </row>
    <row r="41" spans="1:76" s="99" customFormat="1" ht="9" customHeight="1" thickBot="1">
      <c r="A41" s="1665"/>
      <c r="B41" s="1665"/>
      <c r="C41" s="1665"/>
      <c r="D41" s="1665"/>
      <c r="E41" s="379"/>
      <c r="F41" s="1692" t="s">
        <v>109</v>
      </c>
      <c r="G41" s="1693"/>
      <c r="H41" s="379"/>
      <c r="I41" s="1726"/>
      <c r="J41" s="1727"/>
      <c r="K41" s="1727"/>
      <c r="L41" s="1728" t="s">
        <v>110</v>
      </c>
      <c r="M41" s="1728"/>
      <c r="N41" s="1728"/>
      <c r="O41" s="1728"/>
      <c r="P41" s="1728"/>
      <c r="Q41" s="1728"/>
      <c r="R41" s="1728"/>
      <c r="S41" s="1727"/>
      <c r="T41" s="1727"/>
      <c r="U41" s="1727"/>
      <c r="V41" s="1729"/>
      <c r="W41" s="1730"/>
      <c r="X41" s="1733"/>
      <c r="Y41" s="1734"/>
      <c r="Z41" s="1674"/>
      <c r="AA41" s="1674"/>
      <c r="AB41" s="1674"/>
      <c r="AC41" s="1674"/>
      <c r="AD41" s="1674"/>
      <c r="AE41" s="1674"/>
      <c r="AF41" s="1674"/>
      <c r="AG41" s="1674"/>
      <c r="AH41" s="1737" t="s">
        <v>111</v>
      </c>
      <c r="AI41" s="1738"/>
      <c r="AJ41" s="1738"/>
      <c r="AK41" s="1738"/>
      <c r="AL41" s="1738"/>
      <c r="AM41" s="1739"/>
      <c r="AN41" s="1743" t="str">
        <f>IF(★入力画面!$BL$112="×","",★入力画面!$P$67)</f>
        <v/>
      </c>
      <c r="AO41" s="1744"/>
      <c r="AP41" s="1744" t="str">
        <f>IF(★入力画面!$BL$112="×","",★入力画面!$Q$67)</f>
        <v/>
      </c>
      <c r="AQ41" s="1747"/>
      <c r="AR41" s="1749"/>
      <c r="AS41" s="1749"/>
      <c r="AT41" s="1743" t="str">
        <f>IF(★入力画面!$BL$112="×","",★入力画面!$S$67)</f>
        <v/>
      </c>
      <c r="AU41" s="1744"/>
      <c r="AV41" s="1744" t="str">
        <f>IF(★入力画面!$BL$112="×","",★入力画面!$T$67)</f>
        <v/>
      </c>
      <c r="AW41" s="1744"/>
      <c r="AX41" s="1744" t="str">
        <f>IF(★入力画面!$BL$112="×","",★入力画面!$U$67)</f>
        <v/>
      </c>
      <c r="AY41" s="1744"/>
      <c r="AZ41" s="1744" t="str">
        <f>IF(★入力画面!$BL$112="×","",★入力画面!$V$67)</f>
        <v/>
      </c>
      <c r="BA41" s="1744"/>
      <c r="BB41" s="1744" t="str">
        <f>IF(★入力画面!$BL$112="×","",★入力画面!$W$67)</f>
        <v/>
      </c>
      <c r="BC41" s="1744"/>
      <c r="BD41" s="1744" t="str">
        <f>IF(★入力画面!$BL$112="×","",★入力画面!$X$67)</f>
        <v/>
      </c>
      <c r="BE41" s="1747"/>
      <c r="BF41" s="1749"/>
      <c r="BG41" s="1749"/>
      <c r="BH41" s="1751"/>
      <c r="BI41" s="1752"/>
      <c r="BJ41" s="1674"/>
      <c r="BK41" s="1674"/>
      <c r="BL41" s="1674"/>
      <c r="BM41" s="1674"/>
      <c r="BN41" s="1674"/>
      <c r="BO41" s="1805"/>
      <c r="BP41" s="96"/>
      <c r="BQ41" s="96"/>
      <c r="BR41" s="96"/>
      <c r="BS41" s="96"/>
      <c r="BT41" s="96"/>
      <c r="BU41" s="96"/>
      <c r="BV41" s="96"/>
      <c r="BW41" s="96"/>
      <c r="BX41" s="96"/>
    </row>
    <row r="42" spans="1:76" s="99" customFormat="1" ht="9" customHeight="1" thickBot="1">
      <c r="A42" s="1665"/>
      <c r="B42" s="1665"/>
      <c r="C42" s="1665"/>
      <c r="D42" s="1665"/>
      <c r="E42" s="379"/>
      <c r="F42" s="1694"/>
      <c r="G42" s="1695"/>
      <c r="H42" s="379"/>
      <c r="I42" s="1726"/>
      <c r="J42" s="1727"/>
      <c r="K42" s="1727"/>
      <c r="L42" s="1728"/>
      <c r="M42" s="1728"/>
      <c r="N42" s="1728"/>
      <c r="O42" s="1728"/>
      <c r="P42" s="1728"/>
      <c r="Q42" s="1728"/>
      <c r="R42" s="1728"/>
      <c r="S42" s="1727"/>
      <c r="T42" s="1727"/>
      <c r="U42" s="1727"/>
      <c r="V42" s="1731"/>
      <c r="W42" s="1732"/>
      <c r="X42" s="1735"/>
      <c r="Y42" s="1736"/>
      <c r="Z42" s="1674"/>
      <c r="AA42" s="1674"/>
      <c r="AB42" s="1674"/>
      <c r="AC42" s="1674"/>
      <c r="AD42" s="1674"/>
      <c r="AE42" s="1674"/>
      <c r="AF42" s="1674"/>
      <c r="AG42" s="1674"/>
      <c r="AH42" s="1740"/>
      <c r="AI42" s="1741"/>
      <c r="AJ42" s="1741"/>
      <c r="AK42" s="1741"/>
      <c r="AL42" s="1741"/>
      <c r="AM42" s="1742"/>
      <c r="AN42" s="1745"/>
      <c r="AO42" s="1746"/>
      <c r="AP42" s="1746"/>
      <c r="AQ42" s="1748"/>
      <c r="AR42" s="1667"/>
      <c r="AS42" s="1667"/>
      <c r="AT42" s="1745"/>
      <c r="AU42" s="1746"/>
      <c r="AV42" s="1746"/>
      <c r="AW42" s="1746"/>
      <c r="AX42" s="1746"/>
      <c r="AY42" s="1746"/>
      <c r="AZ42" s="1746"/>
      <c r="BA42" s="1746"/>
      <c r="BB42" s="1746"/>
      <c r="BC42" s="1746"/>
      <c r="BD42" s="1746"/>
      <c r="BE42" s="1748"/>
      <c r="BF42" s="1667"/>
      <c r="BG42" s="1667"/>
      <c r="BH42" s="1753"/>
      <c r="BI42" s="1754"/>
      <c r="BJ42" s="1674"/>
      <c r="BK42" s="1674"/>
      <c r="BL42" s="1674"/>
      <c r="BM42" s="1674"/>
      <c r="BN42" s="1674"/>
      <c r="BO42" s="1805"/>
      <c r="BP42" s="96"/>
      <c r="BQ42" s="96"/>
      <c r="BR42" s="96"/>
      <c r="BS42" s="96"/>
      <c r="BT42" s="96"/>
      <c r="BU42" s="96"/>
      <c r="BV42" s="96"/>
      <c r="BW42" s="96"/>
      <c r="BX42" s="96"/>
    </row>
    <row r="43" spans="1:76" s="99" customFormat="1" ht="18" customHeight="1" thickBot="1">
      <c r="A43" s="1665"/>
      <c r="B43" s="1665"/>
      <c r="C43" s="1665"/>
      <c r="D43" s="1665"/>
      <c r="E43" s="1674"/>
      <c r="F43" s="1674"/>
      <c r="G43" s="1674"/>
      <c r="H43" s="1674"/>
      <c r="I43" s="1726"/>
      <c r="J43" s="1727"/>
      <c r="K43" s="1727"/>
      <c r="L43" s="1728" t="s">
        <v>112</v>
      </c>
      <c r="M43" s="1728"/>
      <c r="N43" s="1728"/>
      <c r="O43" s="1728"/>
      <c r="P43" s="1728"/>
      <c r="Q43" s="1728"/>
      <c r="R43" s="1728"/>
      <c r="S43" s="1727"/>
      <c r="T43" s="1727"/>
      <c r="U43" s="1727"/>
      <c r="V43" s="1756" t="str">
        <f>★入力画面!$P$53</f>
        <v/>
      </c>
      <c r="W43" s="1750"/>
      <c r="X43" s="1750" t="str">
        <f>★入力画面!$Q$53</f>
        <v/>
      </c>
      <c r="Y43" s="1750"/>
      <c r="Z43" s="1750" t="str">
        <f>★入力画面!$R$53</f>
        <v/>
      </c>
      <c r="AA43" s="1750"/>
      <c r="AB43" s="1750" t="str">
        <f>★入力画面!$S$53</f>
        <v/>
      </c>
      <c r="AC43" s="1750"/>
      <c r="AD43" s="1750" t="str">
        <f>★入力画面!$T$53</f>
        <v/>
      </c>
      <c r="AE43" s="1750"/>
      <c r="AF43" s="1750" t="str">
        <f>★入力画面!$U$53</f>
        <v/>
      </c>
      <c r="AG43" s="1750"/>
      <c r="AH43" s="1750" t="str">
        <f>★入力画面!$V$53</f>
        <v/>
      </c>
      <c r="AI43" s="1750"/>
      <c r="AJ43" s="1750" t="str">
        <f>★入力画面!$W$53</f>
        <v/>
      </c>
      <c r="AK43" s="1750"/>
      <c r="AL43" s="1750" t="str">
        <f>★入力画面!$X$53</f>
        <v/>
      </c>
      <c r="AM43" s="1750"/>
      <c r="AN43" s="1750" t="str">
        <f>★入力画面!$Y$53</f>
        <v/>
      </c>
      <c r="AO43" s="1750"/>
      <c r="AP43" s="1750" t="str">
        <f>★入力画面!$Z$53</f>
        <v/>
      </c>
      <c r="AQ43" s="1750"/>
      <c r="AR43" s="1750" t="str">
        <f>★入力画面!$AA$53</f>
        <v/>
      </c>
      <c r="AS43" s="1750"/>
      <c r="AT43" s="1750" t="str">
        <f>★入力画面!$AB$53</f>
        <v/>
      </c>
      <c r="AU43" s="1750"/>
      <c r="AV43" s="1750" t="str">
        <f>★入力画面!$AC$53</f>
        <v/>
      </c>
      <c r="AW43" s="1750"/>
      <c r="AX43" s="1750" t="str">
        <f>★入力画面!$AD$53</f>
        <v/>
      </c>
      <c r="AY43" s="1750"/>
      <c r="AZ43" s="1750" t="str">
        <f>★入力画面!$AE$53</f>
        <v/>
      </c>
      <c r="BA43" s="1750"/>
      <c r="BB43" s="1750" t="str">
        <f>★入力画面!$AF$53</f>
        <v/>
      </c>
      <c r="BC43" s="1750"/>
      <c r="BD43" s="1750" t="str">
        <f>★入力画面!$AG$53</f>
        <v/>
      </c>
      <c r="BE43" s="1750"/>
      <c r="BF43" s="1750" t="str">
        <f>★入力画面!$AH$53</f>
        <v/>
      </c>
      <c r="BG43" s="1750"/>
      <c r="BH43" s="1750" t="str">
        <f>★入力画面!$AI$53</f>
        <v/>
      </c>
      <c r="BI43" s="1755"/>
      <c r="BJ43" s="1674"/>
      <c r="BK43" s="1674"/>
      <c r="BL43" s="1674"/>
      <c r="BM43" s="1674"/>
      <c r="BN43" s="1674"/>
      <c r="BO43" s="1805"/>
      <c r="BP43" s="96"/>
      <c r="BQ43" s="96"/>
      <c r="BR43" s="96"/>
      <c r="BS43" s="96"/>
      <c r="BT43" s="96"/>
      <c r="BU43" s="96"/>
      <c r="BV43" s="96"/>
      <c r="BW43" s="96"/>
      <c r="BX43" s="96"/>
    </row>
    <row r="44" spans="1:76" s="99" customFormat="1" ht="18" customHeight="1" thickBot="1">
      <c r="A44" s="1665"/>
      <c r="B44" s="1665"/>
      <c r="C44" s="1665"/>
      <c r="D44" s="1665"/>
      <c r="E44" s="1674"/>
      <c r="F44" s="1674"/>
      <c r="G44" s="1674"/>
      <c r="H44" s="1674"/>
      <c r="I44" s="1726"/>
      <c r="J44" s="1727"/>
      <c r="K44" s="1727"/>
      <c r="L44" s="1728" t="s">
        <v>83</v>
      </c>
      <c r="M44" s="1728"/>
      <c r="N44" s="1728"/>
      <c r="O44" s="1728"/>
      <c r="P44" s="1728"/>
      <c r="Q44" s="1728"/>
      <c r="R44" s="1728"/>
      <c r="S44" s="1727"/>
      <c r="T44" s="1727"/>
      <c r="U44" s="1727"/>
      <c r="V44" s="1756" t="str">
        <f>★入力画面!$P$55</f>
        <v/>
      </c>
      <c r="W44" s="1750"/>
      <c r="X44" s="1750" t="str">
        <f>★入力画面!$Q$55</f>
        <v/>
      </c>
      <c r="Y44" s="1750"/>
      <c r="Z44" s="1750" t="str">
        <f>★入力画面!$R$55</f>
        <v/>
      </c>
      <c r="AA44" s="1750"/>
      <c r="AB44" s="1750" t="str">
        <f>★入力画面!$S$55</f>
        <v/>
      </c>
      <c r="AC44" s="1750"/>
      <c r="AD44" s="1750" t="str">
        <f>★入力画面!$T$55</f>
        <v/>
      </c>
      <c r="AE44" s="1750"/>
      <c r="AF44" s="1750" t="str">
        <f>★入力画面!$U$55</f>
        <v/>
      </c>
      <c r="AG44" s="1750"/>
      <c r="AH44" s="1750" t="str">
        <f>★入力画面!$V$55</f>
        <v/>
      </c>
      <c r="AI44" s="1750"/>
      <c r="AJ44" s="1750" t="str">
        <f>★入力画面!$W$55</f>
        <v/>
      </c>
      <c r="AK44" s="1750"/>
      <c r="AL44" s="1750" t="str">
        <f>★入力画面!$X$55</f>
        <v/>
      </c>
      <c r="AM44" s="1750"/>
      <c r="AN44" s="1750" t="str">
        <f>★入力画面!$Y$55</f>
        <v/>
      </c>
      <c r="AO44" s="1750"/>
      <c r="AP44" s="1750" t="str">
        <f>★入力画面!$Z$55</f>
        <v/>
      </c>
      <c r="AQ44" s="1750"/>
      <c r="AR44" s="1750" t="str">
        <f>★入力画面!$AA$55</f>
        <v/>
      </c>
      <c r="AS44" s="1750"/>
      <c r="AT44" s="1750" t="str">
        <f>★入力画面!$AB$55</f>
        <v/>
      </c>
      <c r="AU44" s="1750"/>
      <c r="AV44" s="1750" t="str">
        <f>★入力画面!$AC$55</f>
        <v/>
      </c>
      <c r="AW44" s="1750"/>
      <c r="AX44" s="1750" t="str">
        <f>★入力画面!$AD$55</f>
        <v/>
      </c>
      <c r="AY44" s="1750"/>
      <c r="AZ44" s="1750" t="str">
        <f>★入力画面!$AE$55</f>
        <v/>
      </c>
      <c r="BA44" s="1750"/>
      <c r="BB44" s="1750" t="str">
        <f>★入力画面!$AF$55</f>
        <v/>
      </c>
      <c r="BC44" s="1750"/>
      <c r="BD44" s="1750" t="str">
        <f>★入力画面!$AG$55</f>
        <v/>
      </c>
      <c r="BE44" s="1750"/>
      <c r="BF44" s="1750" t="str">
        <f>★入力画面!$AH$55</f>
        <v/>
      </c>
      <c r="BG44" s="1750"/>
      <c r="BH44" s="1750" t="str">
        <f>★入力画面!$AI$55</f>
        <v/>
      </c>
      <c r="BI44" s="1755"/>
      <c r="BJ44" s="1681" t="s">
        <v>108</v>
      </c>
      <c r="BK44" s="1681"/>
      <c r="BL44" s="1681"/>
      <c r="BM44" s="1681"/>
      <c r="BN44" s="1681"/>
      <c r="BO44" s="1805"/>
      <c r="BP44" s="96"/>
      <c r="BQ44" s="96"/>
      <c r="BR44" s="96"/>
      <c r="BS44" s="96"/>
      <c r="BT44" s="96"/>
      <c r="BU44" s="96"/>
      <c r="BV44" s="96"/>
      <c r="BW44" s="96"/>
      <c r="BX44" s="96"/>
    </row>
    <row r="45" spans="1:76" s="99" customFormat="1" ht="9" customHeight="1" thickBot="1">
      <c r="A45" s="1665"/>
      <c r="B45" s="1665"/>
      <c r="C45" s="1665"/>
      <c r="D45" s="1665"/>
      <c r="E45" s="1674"/>
      <c r="F45" s="1674"/>
      <c r="G45" s="1674"/>
      <c r="H45" s="1674"/>
      <c r="I45" s="1726"/>
      <c r="J45" s="1727"/>
      <c r="K45" s="1727"/>
      <c r="L45" s="1728" t="s">
        <v>113</v>
      </c>
      <c r="M45" s="1728"/>
      <c r="N45" s="1728"/>
      <c r="O45" s="1728"/>
      <c r="P45" s="1728"/>
      <c r="Q45" s="1728"/>
      <c r="R45" s="1728"/>
      <c r="S45" s="1727"/>
      <c r="T45" s="1727"/>
      <c r="U45" s="1727"/>
      <c r="V45" s="1757" t="str">
        <f>★入力画面!$BS$56</f>
        <v/>
      </c>
      <c r="W45" s="1758"/>
      <c r="X45" s="1749"/>
      <c r="Y45" s="1749"/>
      <c r="Z45" s="1743" t="str">
        <f>★入力画面!$BM$56</f>
        <v/>
      </c>
      <c r="AA45" s="1744"/>
      <c r="AB45" s="1744" t="str">
        <f>★入力画面!$BN$56</f>
        <v/>
      </c>
      <c r="AC45" s="1747"/>
      <c r="AD45" s="1676" t="s">
        <v>1103</v>
      </c>
      <c r="AE45" s="1676"/>
      <c r="AF45" s="1743" t="str">
        <f>★入力画面!$BO$56</f>
        <v/>
      </c>
      <c r="AG45" s="1744"/>
      <c r="AH45" s="1744" t="str">
        <f>★入力画面!$BP$56</f>
        <v/>
      </c>
      <c r="AI45" s="1747"/>
      <c r="AJ45" s="1676" t="s">
        <v>1102</v>
      </c>
      <c r="AK45" s="1676"/>
      <c r="AL45" s="1743" t="str">
        <f>★入力画面!$BQ$56</f>
        <v/>
      </c>
      <c r="AM45" s="1744"/>
      <c r="AN45" s="1744" t="str">
        <f>★入力画面!$BR$56</f>
        <v/>
      </c>
      <c r="AO45" s="1747"/>
      <c r="AP45" s="1676" t="s">
        <v>91</v>
      </c>
      <c r="AQ45" s="1676"/>
      <c r="AR45" s="1767"/>
      <c r="AS45" s="1767"/>
      <c r="AT45" s="1767"/>
      <c r="AU45" s="1767"/>
      <c r="AV45" s="1767"/>
      <c r="AW45" s="1767"/>
      <c r="AX45" s="1767"/>
      <c r="AY45" s="1767"/>
      <c r="AZ45" s="1767"/>
      <c r="BA45" s="1767"/>
      <c r="BB45" s="1767"/>
      <c r="BC45" s="1767"/>
      <c r="BD45" s="1767"/>
      <c r="BE45" s="1767"/>
      <c r="BF45" s="1767"/>
      <c r="BG45" s="1767"/>
      <c r="BH45" s="1767"/>
      <c r="BI45" s="1767"/>
      <c r="BJ45" s="1674"/>
      <c r="BK45" s="1761" t="s">
        <v>914</v>
      </c>
      <c r="BL45" s="1762"/>
      <c r="BM45" s="1763"/>
      <c r="BN45" s="1674"/>
      <c r="BO45" s="1805"/>
      <c r="BP45" s="96"/>
      <c r="BQ45" s="96"/>
      <c r="BR45" s="96"/>
      <c r="BS45" s="96"/>
      <c r="BT45" s="96"/>
      <c r="BU45" s="96"/>
      <c r="BV45" s="96"/>
      <c r="BW45" s="96"/>
      <c r="BX45" s="96"/>
    </row>
    <row r="46" spans="1:76" s="99" customFormat="1" ht="9" customHeight="1" thickBot="1">
      <c r="A46" s="1665"/>
      <c r="B46" s="1665"/>
      <c r="C46" s="1665"/>
      <c r="D46" s="1665"/>
      <c r="E46" s="1674"/>
      <c r="F46" s="1674"/>
      <c r="G46" s="1674"/>
      <c r="H46" s="1674"/>
      <c r="I46" s="1726"/>
      <c r="J46" s="1727"/>
      <c r="K46" s="1727"/>
      <c r="L46" s="1728"/>
      <c r="M46" s="1728"/>
      <c r="N46" s="1728"/>
      <c r="O46" s="1728"/>
      <c r="P46" s="1728"/>
      <c r="Q46" s="1728"/>
      <c r="R46" s="1728"/>
      <c r="S46" s="1727"/>
      <c r="T46" s="1727"/>
      <c r="U46" s="1727"/>
      <c r="V46" s="1759"/>
      <c r="W46" s="1760"/>
      <c r="X46" s="1667"/>
      <c r="Y46" s="1667"/>
      <c r="Z46" s="1745"/>
      <c r="AA46" s="1746"/>
      <c r="AB46" s="1746"/>
      <c r="AC46" s="1748"/>
      <c r="AD46" s="1676"/>
      <c r="AE46" s="1676"/>
      <c r="AF46" s="1745"/>
      <c r="AG46" s="1746"/>
      <c r="AH46" s="1746"/>
      <c r="AI46" s="1748"/>
      <c r="AJ46" s="1676"/>
      <c r="AK46" s="1676"/>
      <c r="AL46" s="1745"/>
      <c r="AM46" s="1746"/>
      <c r="AN46" s="1746"/>
      <c r="AO46" s="1748"/>
      <c r="AP46" s="1676"/>
      <c r="AQ46" s="1676"/>
      <c r="AR46" s="1767"/>
      <c r="AS46" s="1767"/>
      <c r="AT46" s="1767"/>
      <c r="AU46" s="1767"/>
      <c r="AV46" s="1767"/>
      <c r="AW46" s="1767"/>
      <c r="AX46" s="1767"/>
      <c r="AY46" s="1767"/>
      <c r="AZ46" s="1767"/>
      <c r="BA46" s="1767"/>
      <c r="BB46" s="1767"/>
      <c r="BC46" s="1767"/>
      <c r="BD46" s="1767"/>
      <c r="BE46" s="1767"/>
      <c r="BF46" s="1767"/>
      <c r="BG46" s="1767"/>
      <c r="BH46" s="1767"/>
      <c r="BI46" s="1767"/>
      <c r="BJ46" s="1674"/>
      <c r="BK46" s="1764"/>
      <c r="BL46" s="1765"/>
      <c r="BM46" s="1766"/>
      <c r="BN46" s="1674"/>
      <c r="BO46" s="1805"/>
      <c r="BP46" s="96"/>
      <c r="BQ46" s="96"/>
      <c r="BR46" s="96"/>
      <c r="BS46" s="96"/>
      <c r="BT46" s="96"/>
      <c r="BU46" s="96"/>
      <c r="BV46" s="96"/>
      <c r="BW46" s="96"/>
      <c r="BX46" s="96"/>
    </row>
    <row r="47" spans="1:76" s="99" customFormat="1" ht="7.5" customHeight="1">
      <c r="A47" s="1665"/>
      <c r="B47" s="1665"/>
      <c r="C47" s="1665"/>
      <c r="D47" s="1665"/>
      <c r="E47" s="1674"/>
      <c r="F47" s="1674"/>
      <c r="G47" s="1674"/>
      <c r="H47" s="1674"/>
      <c r="I47" s="1674"/>
      <c r="J47" s="1674"/>
      <c r="K47" s="1674"/>
      <c r="L47" s="1674"/>
      <c r="M47" s="1674"/>
      <c r="N47" s="1674"/>
      <c r="O47" s="1674"/>
      <c r="P47" s="1674"/>
      <c r="Q47" s="1674"/>
      <c r="R47" s="1674"/>
      <c r="S47" s="1674"/>
      <c r="T47" s="1674"/>
      <c r="U47" s="1674"/>
      <c r="V47" s="1674"/>
      <c r="W47" s="1674"/>
      <c r="X47" s="1674"/>
      <c r="Y47" s="1674"/>
      <c r="Z47" s="1674"/>
      <c r="AA47" s="1674"/>
      <c r="AB47" s="1674"/>
      <c r="AC47" s="1674"/>
      <c r="AD47" s="1674"/>
      <c r="AE47" s="1674"/>
      <c r="AF47" s="1674"/>
      <c r="AG47" s="1674"/>
      <c r="AH47" s="1674"/>
      <c r="AI47" s="1674"/>
      <c r="AJ47" s="1674"/>
      <c r="AK47" s="1674"/>
      <c r="AL47" s="1674"/>
      <c r="AM47" s="1674"/>
      <c r="AN47" s="1674"/>
      <c r="AO47" s="1674"/>
      <c r="AP47" s="1674"/>
      <c r="AQ47" s="1674"/>
      <c r="AR47" s="1674"/>
      <c r="AS47" s="1674"/>
      <c r="AT47" s="1674"/>
      <c r="AU47" s="1674"/>
      <c r="AV47" s="1674"/>
      <c r="AW47" s="1674"/>
      <c r="AX47" s="1674"/>
      <c r="AY47" s="1674"/>
      <c r="AZ47" s="1674"/>
      <c r="BA47" s="1674"/>
      <c r="BB47" s="1674"/>
      <c r="BC47" s="1674"/>
      <c r="BD47" s="1674"/>
      <c r="BE47" s="1674"/>
      <c r="BF47" s="1674"/>
      <c r="BG47" s="1674"/>
      <c r="BH47" s="1674"/>
      <c r="BI47" s="1674"/>
      <c r="BJ47" s="1674"/>
      <c r="BK47" s="1674"/>
      <c r="BL47" s="1674"/>
      <c r="BM47" s="1674"/>
      <c r="BN47" s="1674"/>
      <c r="BO47" s="1805"/>
      <c r="BP47" s="96"/>
      <c r="BQ47" s="96"/>
      <c r="BR47" s="96"/>
      <c r="BS47" s="96"/>
      <c r="BT47" s="96"/>
      <c r="BU47" s="96"/>
      <c r="BV47" s="96"/>
      <c r="BW47" s="96"/>
      <c r="BX47" s="96"/>
    </row>
    <row r="48" spans="1:76" s="99" customFormat="1" ht="15" customHeight="1">
      <c r="A48" s="1665"/>
      <c r="B48" s="1665"/>
      <c r="C48" s="1665"/>
      <c r="D48" s="1665"/>
      <c r="E48" s="1670"/>
      <c r="F48" s="1670"/>
      <c r="G48" s="1670"/>
      <c r="H48" s="1670"/>
      <c r="I48" s="1681" t="s">
        <v>915</v>
      </c>
      <c r="J48" s="1681"/>
      <c r="K48" s="1681"/>
      <c r="L48" s="1681"/>
      <c r="M48" s="1681"/>
      <c r="N48" s="1681"/>
      <c r="O48" s="1681"/>
      <c r="P48" s="1681"/>
      <c r="Q48" s="1681"/>
      <c r="R48" s="1681"/>
      <c r="S48" s="1681"/>
      <c r="T48" s="1681"/>
      <c r="U48" s="1681"/>
      <c r="V48" s="1681"/>
      <c r="W48" s="1681"/>
      <c r="X48" s="1681"/>
      <c r="Y48" s="1681"/>
      <c r="Z48" s="1681"/>
      <c r="AA48" s="1681"/>
      <c r="AB48" s="1681"/>
      <c r="AC48" s="1681"/>
      <c r="AD48" s="1681" t="s">
        <v>916</v>
      </c>
      <c r="AE48" s="1681"/>
      <c r="AF48" s="1681"/>
      <c r="AG48" s="1681"/>
      <c r="AH48" s="1681"/>
      <c r="AI48" s="1681"/>
      <c r="AJ48" s="1681"/>
      <c r="AK48" s="1681"/>
      <c r="AL48" s="1681"/>
      <c r="AM48" s="1681"/>
      <c r="AN48" s="1681"/>
      <c r="AO48" s="1681"/>
      <c r="AP48" s="1681"/>
      <c r="AQ48" s="1681"/>
      <c r="AR48" s="1681"/>
      <c r="AS48" s="1681"/>
      <c r="AT48" s="1681"/>
      <c r="AU48" s="1681"/>
      <c r="AV48" s="1681"/>
      <c r="AW48" s="1681"/>
      <c r="AX48" s="1681"/>
      <c r="AY48" s="1681"/>
      <c r="AZ48" s="1681"/>
      <c r="BA48" s="1681"/>
      <c r="BB48" s="1681"/>
      <c r="BC48" s="1681"/>
      <c r="BD48" s="1681"/>
      <c r="BE48" s="1681"/>
      <c r="BF48" s="1681"/>
      <c r="BG48" s="1681"/>
      <c r="BH48" s="1681"/>
      <c r="BI48" s="1681"/>
      <c r="BJ48" s="1681"/>
      <c r="BK48" s="1681"/>
      <c r="BL48" s="1681"/>
      <c r="BM48" s="1681"/>
      <c r="BN48" s="1681"/>
      <c r="BO48" s="1805"/>
      <c r="BP48" s="96"/>
      <c r="BQ48" s="96"/>
      <c r="BR48" s="96"/>
      <c r="BS48" s="96"/>
      <c r="BT48" s="96"/>
      <c r="BU48" s="96"/>
      <c r="BV48" s="96"/>
      <c r="BW48" s="96"/>
      <c r="BX48" s="96"/>
    </row>
    <row r="49" spans="1:76" s="99" customFormat="1" ht="15" customHeight="1" thickBot="1">
      <c r="A49" s="1665"/>
      <c r="B49" s="1665"/>
      <c r="C49" s="1665"/>
      <c r="D49" s="1665"/>
      <c r="E49" s="1670"/>
      <c r="F49" s="1670"/>
      <c r="G49" s="1670"/>
      <c r="H49" s="1670"/>
      <c r="I49" s="1681" t="s">
        <v>917</v>
      </c>
      <c r="J49" s="1681"/>
      <c r="K49" s="1681"/>
      <c r="L49" s="1681"/>
      <c r="M49" s="1681"/>
      <c r="N49" s="1681"/>
      <c r="O49" s="1681"/>
      <c r="P49" s="1681"/>
      <c r="Q49" s="1681"/>
      <c r="R49" s="1681"/>
      <c r="S49" s="1681"/>
      <c r="T49" s="1681"/>
      <c r="U49" s="1681"/>
      <c r="V49" s="1681"/>
      <c r="W49" s="1681"/>
      <c r="X49" s="1681"/>
      <c r="Y49" s="1681"/>
      <c r="Z49" s="1681"/>
      <c r="AA49" s="1681"/>
      <c r="AB49" s="1681"/>
      <c r="AC49" s="1681"/>
      <c r="AD49" s="1681" t="s">
        <v>918</v>
      </c>
      <c r="AE49" s="1681"/>
      <c r="AF49" s="1681"/>
      <c r="AG49" s="1681"/>
      <c r="AH49" s="1681"/>
      <c r="AI49" s="1681"/>
      <c r="AJ49" s="1681"/>
      <c r="AK49" s="1681"/>
      <c r="AL49" s="1681"/>
      <c r="AM49" s="1681"/>
      <c r="AN49" s="1681"/>
      <c r="AO49" s="1681"/>
      <c r="AP49" s="1681"/>
      <c r="AQ49" s="1681"/>
      <c r="AR49" s="1681"/>
      <c r="AS49" s="1681"/>
      <c r="AT49" s="1681"/>
      <c r="AU49" s="1681"/>
      <c r="AV49" s="1681"/>
      <c r="AW49" s="1681"/>
      <c r="AX49" s="1681"/>
      <c r="AY49" s="1681"/>
      <c r="AZ49" s="1681"/>
      <c r="BA49" s="1681"/>
      <c r="BB49" s="1681"/>
      <c r="BC49" s="1681"/>
      <c r="BD49" s="1681"/>
      <c r="BE49" s="1681"/>
      <c r="BF49" s="1681"/>
      <c r="BG49" s="1681"/>
      <c r="BH49" s="1681"/>
      <c r="BI49" s="1681"/>
      <c r="BJ49" s="1681"/>
      <c r="BK49" s="1681"/>
      <c r="BL49" s="1681"/>
      <c r="BM49" s="1681"/>
      <c r="BN49" s="1681"/>
      <c r="BO49" s="1805"/>
      <c r="BP49" s="96"/>
      <c r="BQ49" s="96"/>
      <c r="BR49" s="96"/>
      <c r="BS49" s="96"/>
      <c r="BT49" s="96"/>
      <c r="BU49" s="96"/>
      <c r="BV49" s="96"/>
      <c r="BW49" s="96"/>
      <c r="BX49" s="96"/>
    </row>
    <row r="50" spans="1:76" s="99" customFormat="1" ht="9" customHeight="1">
      <c r="A50" s="1665"/>
      <c r="B50" s="1665"/>
      <c r="C50" s="1665"/>
      <c r="D50" s="1665"/>
      <c r="E50" s="1674"/>
      <c r="F50" s="1692" t="s">
        <v>919</v>
      </c>
      <c r="G50" s="1693"/>
      <c r="H50" s="1674"/>
      <c r="I50" s="1768" t="s">
        <v>114</v>
      </c>
      <c r="J50" s="1769"/>
      <c r="K50" s="1743" t="str">
        <f>★入力画面!$BM$160</f>
        <v/>
      </c>
      <c r="L50" s="1744"/>
      <c r="M50" s="1744" t="str">
        <f>★入力画面!$BN$160</f>
        <v/>
      </c>
      <c r="N50" s="1747"/>
      <c r="O50" s="1674"/>
      <c r="P50" s="1782" t="str">
        <f>★入力画面!$BO$160</f>
        <v/>
      </c>
      <c r="Q50" s="1782"/>
      <c r="R50" s="1782"/>
      <c r="S50" s="1782"/>
      <c r="T50" s="1782"/>
      <c r="U50" s="1782"/>
      <c r="V50" s="1782"/>
      <c r="W50" s="1782"/>
      <c r="X50" s="1782"/>
      <c r="Y50" s="1782"/>
      <c r="Z50" s="1782"/>
      <c r="AA50" s="1782"/>
      <c r="AB50" s="1782"/>
      <c r="AC50" s="1674"/>
      <c r="AD50" s="1784" t="s">
        <v>115</v>
      </c>
      <c r="AE50" s="1785"/>
      <c r="AF50" s="1743" t="str">
        <f>★入力画面!$BM$164</f>
        <v/>
      </c>
      <c r="AG50" s="1744"/>
      <c r="AH50" s="1744" t="str">
        <f>★入力画面!$BN$164</f>
        <v/>
      </c>
      <c r="AI50" s="1747"/>
      <c r="AJ50" s="1674"/>
      <c r="AK50" s="1774" t="str">
        <f>★入力画面!$BP$164</f>
        <v/>
      </c>
      <c r="AL50" s="1774"/>
      <c r="AM50" s="1774"/>
      <c r="AN50" s="1774"/>
      <c r="AO50" s="1774"/>
      <c r="AP50" s="1774"/>
      <c r="AQ50" s="1774"/>
      <c r="AR50" s="1774"/>
      <c r="AS50" s="1774"/>
      <c r="AT50" s="1774"/>
      <c r="AU50" s="1774"/>
      <c r="AV50" s="1774"/>
      <c r="AW50" s="1774"/>
      <c r="AX50" s="1776" t="s">
        <v>1007</v>
      </c>
      <c r="AY50" s="1776"/>
      <c r="AZ50" s="1776"/>
      <c r="BA50" s="1778" t="str">
        <f>IF(★入力画面!$AK$164="","",★入力画面!$BO$164)</f>
        <v/>
      </c>
      <c r="BB50" s="1778"/>
      <c r="BC50" s="1778"/>
      <c r="BD50" s="1778"/>
      <c r="BE50" s="1778"/>
      <c r="BF50" s="1778"/>
      <c r="BG50" s="1778"/>
      <c r="BH50" s="1778"/>
      <c r="BI50" s="1780" t="s">
        <v>920</v>
      </c>
      <c r="BJ50" s="1674"/>
      <c r="BK50" s="1674"/>
      <c r="BL50" s="1674"/>
      <c r="BM50" s="1674"/>
      <c r="BN50" s="1674"/>
      <c r="BO50" s="1805"/>
      <c r="BP50" s="96"/>
      <c r="BQ50" s="96"/>
      <c r="BR50" s="96"/>
      <c r="BS50" s="96"/>
      <c r="BT50" s="96"/>
      <c r="BU50" s="96"/>
      <c r="BV50" s="96"/>
      <c r="BW50" s="96"/>
      <c r="BX50" s="96"/>
    </row>
    <row r="51" spans="1:76" s="99" customFormat="1" ht="9" customHeight="1" thickBot="1">
      <c r="A51" s="1665"/>
      <c r="B51" s="1665"/>
      <c r="C51" s="1665"/>
      <c r="D51" s="1665"/>
      <c r="E51" s="1674"/>
      <c r="F51" s="1694"/>
      <c r="G51" s="1695"/>
      <c r="H51" s="1674"/>
      <c r="I51" s="1770"/>
      <c r="J51" s="1771"/>
      <c r="K51" s="1745"/>
      <c r="L51" s="1746"/>
      <c r="M51" s="1746"/>
      <c r="N51" s="1748"/>
      <c r="O51" s="1674"/>
      <c r="P51" s="1783"/>
      <c r="Q51" s="1783"/>
      <c r="R51" s="1783"/>
      <c r="S51" s="1783"/>
      <c r="T51" s="1783"/>
      <c r="U51" s="1783"/>
      <c r="V51" s="1783"/>
      <c r="W51" s="1783"/>
      <c r="X51" s="1783"/>
      <c r="Y51" s="1783"/>
      <c r="Z51" s="1783"/>
      <c r="AA51" s="1783"/>
      <c r="AB51" s="1783"/>
      <c r="AC51" s="1674"/>
      <c r="AD51" s="1786"/>
      <c r="AE51" s="1787"/>
      <c r="AF51" s="1745"/>
      <c r="AG51" s="1746"/>
      <c r="AH51" s="1746"/>
      <c r="AI51" s="1748"/>
      <c r="AJ51" s="1674"/>
      <c r="AK51" s="1775"/>
      <c r="AL51" s="1775"/>
      <c r="AM51" s="1775"/>
      <c r="AN51" s="1775"/>
      <c r="AO51" s="1775"/>
      <c r="AP51" s="1775"/>
      <c r="AQ51" s="1775"/>
      <c r="AR51" s="1775"/>
      <c r="AS51" s="1775"/>
      <c r="AT51" s="1775"/>
      <c r="AU51" s="1775"/>
      <c r="AV51" s="1775"/>
      <c r="AW51" s="1775"/>
      <c r="AX51" s="1777"/>
      <c r="AY51" s="1777"/>
      <c r="AZ51" s="1777"/>
      <c r="BA51" s="1779"/>
      <c r="BB51" s="1779"/>
      <c r="BC51" s="1779"/>
      <c r="BD51" s="1779"/>
      <c r="BE51" s="1779"/>
      <c r="BF51" s="1779"/>
      <c r="BG51" s="1779"/>
      <c r="BH51" s="1779"/>
      <c r="BI51" s="1781"/>
      <c r="BJ51" s="1674"/>
      <c r="BK51" s="1674"/>
      <c r="BL51" s="1674"/>
      <c r="BM51" s="1674"/>
      <c r="BN51" s="1674"/>
      <c r="BO51" s="1805"/>
      <c r="BP51" s="96"/>
      <c r="BQ51" s="96"/>
      <c r="BR51" s="96"/>
      <c r="BS51" s="96"/>
      <c r="BT51" s="96"/>
      <c r="BU51" s="96"/>
      <c r="BV51" s="96"/>
      <c r="BW51" s="96"/>
      <c r="BX51" s="96"/>
    </row>
    <row r="52" spans="1:76" s="99" customFormat="1" ht="9" customHeight="1">
      <c r="A52" s="1665"/>
      <c r="B52" s="1665"/>
      <c r="C52" s="1665"/>
      <c r="D52" s="1665"/>
      <c r="E52" s="1674"/>
      <c r="F52" s="1674"/>
      <c r="G52" s="1674"/>
      <c r="H52" s="1674"/>
      <c r="I52" s="1770"/>
      <c r="J52" s="1771"/>
      <c r="K52" s="1743" t="str">
        <f>★入力画面!$BM$161</f>
        <v/>
      </c>
      <c r="L52" s="1744"/>
      <c r="M52" s="1744" t="str">
        <f>★入力画面!$BN$161</f>
        <v/>
      </c>
      <c r="N52" s="1747"/>
      <c r="O52" s="1674"/>
      <c r="P52" s="1782" t="str">
        <f>★入力画面!$BO$161</f>
        <v/>
      </c>
      <c r="Q52" s="1782"/>
      <c r="R52" s="1782"/>
      <c r="S52" s="1782"/>
      <c r="T52" s="1782"/>
      <c r="U52" s="1782"/>
      <c r="V52" s="1782"/>
      <c r="W52" s="1782"/>
      <c r="X52" s="1782"/>
      <c r="Y52" s="1782"/>
      <c r="Z52" s="1782"/>
      <c r="AA52" s="1782"/>
      <c r="AB52" s="1782"/>
      <c r="AC52" s="1674"/>
      <c r="AD52" s="1786"/>
      <c r="AE52" s="1787"/>
      <c r="AF52" s="1743" t="str">
        <f>★入力画面!$BM$165</f>
        <v/>
      </c>
      <c r="AG52" s="1744"/>
      <c r="AH52" s="1744" t="str">
        <f>★入力画面!$BN$165</f>
        <v/>
      </c>
      <c r="AI52" s="1747"/>
      <c r="AJ52" s="1674"/>
      <c r="AK52" s="1774" t="str">
        <f>★入力画面!$BP$165</f>
        <v/>
      </c>
      <c r="AL52" s="1774"/>
      <c r="AM52" s="1774"/>
      <c r="AN52" s="1774"/>
      <c r="AO52" s="1774"/>
      <c r="AP52" s="1774"/>
      <c r="AQ52" s="1774"/>
      <c r="AR52" s="1774"/>
      <c r="AS52" s="1774"/>
      <c r="AT52" s="1774"/>
      <c r="AU52" s="1774"/>
      <c r="AV52" s="1774"/>
      <c r="AW52" s="1774"/>
      <c r="AX52" s="1776" t="s">
        <v>1007</v>
      </c>
      <c r="AY52" s="1776"/>
      <c r="AZ52" s="1776"/>
      <c r="BA52" s="1778" t="str">
        <f>IF(★入力画面!$AK$165="","",★入力画面!$BO$165)</f>
        <v/>
      </c>
      <c r="BB52" s="1778"/>
      <c r="BC52" s="1778"/>
      <c r="BD52" s="1778"/>
      <c r="BE52" s="1778"/>
      <c r="BF52" s="1778"/>
      <c r="BG52" s="1778"/>
      <c r="BH52" s="1778"/>
      <c r="BI52" s="1780" t="s">
        <v>116</v>
      </c>
      <c r="BJ52" s="1674"/>
      <c r="BK52" s="1674"/>
      <c r="BL52" s="1674"/>
      <c r="BM52" s="1674"/>
      <c r="BN52" s="1674"/>
      <c r="BO52" s="1805"/>
      <c r="BP52" s="96"/>
      <c r="BQ52" s="96"/>
      <c r="BR52" s="96"/>
      <c r="BS52" s="96"/>
      <c r="BT52" s="96"/>
      <c r="BU52" s="96"/>
      <c r="BV52" s="96"/>
      <c r="BW52" s="96"/>
      <c r="BX52" s="96"/>
    </row>
    <row r="53" spans="1:76" s="99" customFormat="1" ht="9" customHeight="1" thickBot="1">
      <c r="A53" s="1665"/>
      <c r="B53" s="1665"/>
      <c r="C53" s="1665"/>
      <c r="D53" s="1665"/>
      <c r="E53" s="1674"/>
      <c r="F53" s="1674"/>
      <c r="G53" s="1674"/>
      <c r="H53" s="1674"/>
      <c r="I53" s="1770"/>
      <c r="J53" s="1771"/>
      <c r="K53" s="1745"/>
      <c r="L53" s="1746"/>
      <c r="M53" s="1746"/>
      <c r="N53" s="1748"/>
      <c r="O53" s="1674"/>
      <c r="P53" s="1783"/>
      <c r="Q53" s="1783"/>
      <c r="R53" s="1783"/>
      <c r="S53" s="1783"/>
      <c r="T53" s="1783"/>
      <c r="U53" s="1783"/>
      <c r="V53" s="1783"/>
      <c r="W53" s="1783"/>
      <c r="X53" s="1783"/>
      <c r="Y53" s="1783"/>
      <c r="Z53" s="1783"/>
      <c r="AA53" s="1783"/>
      <c r="AB53" s="1783"/>
      <c r="AC53" s="1674"/>
      <c r="AD53" s="1786"/>
      <c r="AE53" s="1787"/>
      <c r="AF53" s="1745"/>
      <c r="AG53" s="1746"/>
      <c r="AH53" s="1746"/>
      <c r="AI53" s="1748"/>
      <c r="AJ53" s="1674"/>
      <c r="AK53" s="1775"/>
      <c r="AL53" s="1775"/>
      <c r="AM53" s="1775"/>
      <c r="AN53" s="1775"/>
      <c r="AO53" s="1775"/>
      <c r="AP53" s="1775"/>
      <c r="AQ53" s="1775"/>
      <c r="AR53" s="1775"/>
      <c r="AS53" s="1775"/>
      <c r="AT53" s="1775"/>
      <c r="AU53" s="1775"/>
      <c r="AV53" s="1775"/>
      <c r="AW53" s="1775"/>
      <c r="AX53" s="1777"/>
      <c r="AY53" s="1777"/>
      <c r="AZ53" s="1777"/>
      <c r="BA53" s="1779"/>
      <c r="BB53" s="1779"/>
      <c r="BC53" s="1779"/>
      <c r="BD53" s="1779"/>
      <c r="BE53" s="1779"/>
      <c r="BF53" s="1779"/>
      <c r="BG53" s="1779"/>
      <c r="BH53" s="1779"/>
      <c r="BI53" s="1781"/>
      <c r="BJ53" s="1674"/>
      <c r="BK53" s="1674"/>
      <c r="BL53" s="1674"/>
      <c r="BM53" s="1674"/>
      <c r="BN53" s="1674"/>
      <c r="BO53" s="1805"/>
      <c r="BP53" s="96"/>
      <c r="BQ53" s="96"/>
      <c r="BR53" s="96"/>
      <c r="BS53" s="96"/>
      <c r="BT53" s="96"/>
      <c r="BU53" s="96"/>
      <c r="BV53" s="96"/>
      <c r="BW53" s="96"/>
      <c r="BX53" s="96"/>
    </row>
    <row r="54" spans="1:76" s="99" customFormat="1" ht="9" customHeight="1">
      <c r="A54" s="1665"/>
      <c r="B54" s="1665"/>
      <c r="C54" s="1665"/>
      <c r="D54" s="1665"/>
      <c r="E54" s="1674"/>
      <c r="F54" s="1674"/>
      <c r="G54" s="1674"/>
      <c r="H54" s="1674"/>
      <c r="I54" s="1770"/>
      <c r="J54" s="1771"/>
      <c r="K54" s="1743" t="str">
        <f>★入力画面!$BM$162</f>
        <v/>
      </c>
      <c r="L54" s="1744"/>
      <c r="M54" s="1744" t="str">
        <f>★入力画面!$BN$162</f>
        <v/>
      </c>
      <c r="N54" s="1747"/>
      <c r="O54" s="1674"/>
      <c r="P54" s="1782" t="str">
        <f>★入力画面!$BO$162</f>
        <v/>
      </c>
      <c r="Q54" s="1782"/>
      <c r="R54" s="1782"/>
      <c r="S54" s="1782"/>
      <c r="T54" s="1782"/>
      <c r="U54" s="1782"/>
      <c r="V54" s="1782"/>
      <c r="W54" s="1782"/>
      <c r="X54" s="1782"/>
      <c r="Y54" s="1782"/>
      <c r="Z54" s="1782"/>
      <c r="AA54" s="1782"/>
      <c r="AB54" s="1782"/>
      <c r="AC54" s="1674"/>
      <c r="AD54" s="1786"/>
      <c r="AE54" s="1787"/>
      <c r="AF54" s="1743" t="str">
        <f>★入力画面!$BM$166</f>
        <v/>
      </c>
      <c r="AG54" s="1744"/>
      <c r="AH54" s="1744" t="str">
        <f>★入力画面!$BN$166</f>
        <v/>
      </c>
      <c r="AI54" s="1747"/>
      <c r="AJ54" s="1674"/>
      <c r="AK54" s="1774" t="str">
        <f>★入力画面!$BP$166</f>
        <v/>
      </c>
      <c r="AL54" s="1774"/>
      <c r="AM54" s="1774"/>
      <c r="AN54" s="1774"/>
      <c r="AO54" s="1774"/>
      <c r="AP54" s="1774"/>
      <c r="AQ54" s="1774"/>
      <c r="AR54" s="1774"/>
      <c r="AS54" s="1774"/>
      <c r="AT54" s="1774"/>
      <c r="AU54" s="1774"/>
      <c r="AV54" s="1774"/>
      <c r="AW54" s="1774"/>
      <c r="AX54" s="1776" t="s">
        <v>1007</v>
      </c>
      <c r="AY54" s="1776"/>
      <c r="AZ54" s="1776"/>
      <c r="BA54" s="1778" t="str">
        <f>IF(★入力画面!$AK$166="","",★入力画面!$BO$166)</f>
        <v/>
      </c>
      <c r="BB54" s="1778"/>
      <c r="BC54" s="1778"/>
      <c r="BD54" s="1778"/>
      <c r="BE54" s="1778"/>
      <c r="BF54" s="1778"/>
      <c r="BG54" s="1778"/>
      <c r="BH54" s="1778"/>
      <c r="BI54" s="1780" t="s">
        <v>116</v>
      </c>
      <c r="BJ54" s="1674"/>
      <c r="BK54" s="1674"/>
      <c r="BL54" s="1674"/>
      <c r="BM54" s="1674"/>
      <c r="BN54" s="1674"/>
      <c r="BO54" s="1805"/>
      <c r="BP54" s="96"/>
      <c r="BQ54" s="96"/>
      <c r="BR54" s="96"/>
      <c r="BS54" s="96"/>
      <c r="BT54" s="96"/>
      <c r="BU54" s="96"/>
      <c r="BV54" s="96"/>
      <c r="BW54" s="96"/>
      <c r="BX54" s="96"/>
    </row>
    <row r="55" spans="1:76" s="99" customFormat="1" ht="9" customHeight="1" thickBot="1">
      <c r="A55" s="1665"/>
      <c r="B55" s="1665"/>
      <c r="C55" s="1665"/>
      <c r="D55" s="1665"/>
      <c r="E55" s="1674"/>
      <c r="F55" s="1674"/>
      <c r="G55" s="1674"/>
      <c r="H55" s="1674"/>
      <c r="I55" s="1772"/>
      <c r="J55" s="1773"/>
      <c r="K55" s="1745"/>
      <c r="L55" s="1746"/>
      <c r="M55" s="1746"/>
      <c r="N55" s="1748"/>
      <c r="O55" s="1674"/>
      <c r="P55" s="1783"/>
      <c r="Q55" s="1783"/>
      <c r="R55" s="1783"/>
      <c r="S55" s="1783"/>
      <c r="T55" s="1783"/>
      <c r="U55" s="1783"/>
      <c r="V55" s="1783"/>
      <c r="W55" s="1783"/>
      <c r="X55" s="1783"/>
      <c r="Y55" s="1783"/>
      <c r="Z55" s="1783"/>
      <c r="AA55" s="1783"/>
      <c r="AB55" s="1783"/>
      <c r="AC55" s="1674"/>
      <c r="AD55" s="1786"/>
      <c r="AE55" s="1787"/>
      <c r="AF55" s="1745"/>
      <c r="AG55" s="1746"/>
      <c r="AH55" s="1746"/>
      <c r="AI55" s="1748"/>
      <c r="AJ55" s="1674"/>
      <c r="AK55" s="1775"/>
      <c r="AL55" s="1775"/>
      <c r="AM55" s="1775"/>
      <c r="AN55" s="1775"/>
      <c r="AO55" s="1775"/>
      <c r="AP55" s="1775"/>
      <c r="AQ55" s="1775"/>
      <c r="AR55" s="1775"/>
      <c r="AS55" s="1775"/>
      <c r="AT55" s="1775"/>
      <c r="AU55" s="1775"/>
      <c r="AV55" s="1775"/>
      <c r="AW55" s="1775"/>
      <c r="AX55" s="1777"/>
      <c r="AY55" s="1777"/>
      <c r="AZ55" s="1777"/>
      <c r="BA55" s="1779"/>
      <c r="BB55" s="1779"/>
      <c r="BC55" s="1779"/>
      <c r="BD55" s="1779"/>
      <c r="BE55" s="1779"/>
      <c r="BF55" s="1779"/>
      <c r="BG55" s="1779"/>
      <c r="BH55" s="1779"/>
      <c r="BI55" s="1781"/>
      <c r="BJ55" s="1674"/>
      <c r="BK55" s="1674"/>
      <c r="BL55" s="1674"/>
      <c r="BM55" s="1674"/>
      <c r="BN55" s="1674"/>
      <c r="BO55" s="1805"/>
      <c r="BP55" s="96"/>
      <c r="BQ55" s="96"/>
      <c r="BR55" s="96"/>
      <c r="BS55" s="96"/>
      <c r="BT55" s="96"/>
      <c r="BU55" s="96"/>
      <c r="BV55" s="96"/>
      <c r="BW55" s="96"/>
      <c r="BX55" s="96"/>
    </row>
    <row r="56" spans="1:76" s="99" customFormat="1" ht="9" customHeight="1">
      <c r="A56" s="1665"/>
      <c r="B56" s="1665"/>
      <c r="C56" s="1665"/>
      <c r="D56" s="1665"/>
      <c r="E56" s="1674"/>
      <c r="F56" s="1674"/>
      <c r="G56" s="1674"/>
      <c r="H56" s="1674"/>
      <c r="I56" s="1681" t="s">
        <v>921</v>
      </c>
      <c r="J56" s="1681"/>
      <c r="K56" s="1681"/>
      <c r="L56" s="1681"/>
      <c r="M56" s="1681"/>
      <c r="N56" s="1681"/>
      <c r="O56" s="1681"/>
      <c r="P56" s="1681"/>
      <c r="Q56" s="1681"/>
      <c r="R56" s="1681"/>
      <c r="S56" s="1681"/>
      <c r="T56" s="1681"/>
      <c r="U56" s="1681"/>
      <c r="V56" s="1681"/>
      <c r="W56" s="1681"/>
      <c r="X56" s="1681"/>
      <c r="Y56" s="1681"/>
      <c r="Z56" s="1681"/>
      <c r="AA56" s="1681"/>
      <c r="AB56" s="1681"/>
      <c r="AC56" s="1681"/>
      <c r="AD56" s="1786"/>
      <c r="AE56" s="1787"/>
      <c r="AF56" s="1743" t="str">
        <f>★入力画面!$BM$167</f>
        <v/>
      </c>
      <c r="AG56" s="1744"/>
      <c r="AH56" s="1744" t="str">
        <f>★入力画面!$BN$167</f>
        <v/>
      </c>
      <c r="AI56" s="1747"/>
      <c r="AJ56" s="1674"/>
      <c r="AK56" s="1774" t="str">
        <f>★入力画面!$BP$167</f>
        <v/>
      </c>
      <c r="AL56" s="1774"/>
      <c r="AM56" s="1774"/>
      <c r="AN56" s="1774"/>
      <c r="AO56" s="1774"/>
      <c r="AP56" s="1774"/>
      <c r="AQ56" s="1774"/>
      <c r="AR56" s="1774"/>
      <c r="AS56" s="1774"/>
      <c r="AT56" s="1774"/>
      <c r="AU56" s="1774"/>
      <c r="AV56" s="1774"/>
      <c r="AW56" s="1774"/>
      <c r="AX56" s="1776" t="s">
        <v>1007</v>
      </c>
      <c r="AY56" s="1776"/>
      <c r="AZ56" s="1776"/>
      <c r="BA56" s="1778" t="str">
        <f>IF(★入力画面!$AK$167="","",★入力画面!$BO$167)</f>
        <v/>
      </c>
      <c r="BB56" s="1778"/>
      <c r="BC56" s="1778"/>
      <c r="BD56" s="1778"/>
      <c r="BE56" s="1778"/>
      <c r="BF56" s="1778"/>
      <c r="BG56" s="1778"/>
      <c r="BH56" s="1778"/>
      <c r="BI56" s="1780" t="s">
        <v>116</v>
      </c>
      <c r="BJ56" s="1681" t="s">
        <v>108</v>
      </c>
      <c r="BK56" s="1681"/>
      <c r="BL56" s="1681"/>
      <c r="BM56" s="1681"/>
      <c r="BN56" s="1681"/>
      <c r="BO56" s="1805"/>
      <c r="BP56" s="96"/>
      <c r="BQ56" s="96"/>
      <c r="BR56" s="96"/>
      <c r="BS56" s="96"/>
      <c r="BT56" s="96"/>
      <c r="BU56" s="96"/>
      <c r="BV56" s="96"/>
      <c r="BW56" s="96"/>
      <c r="BX56" s="96"/>
    </row>
    <row r="57" spans="1:76" s="99" customFormat="1" ht="9" customHeight="1" thickBot="1">
      <c r="A57" s="1665"/>
      <c r="B57" s="1665"/>
      <c r="C57" s="1665"/>
      <c r="D57" s="1665"/>
      <c r="E57" s="1674"/>
      <c r="F57" s="1674"/>
      <c r="G57" s="1674"/>
      <c r="H57" s="1674"/>
      <c r="I57" s="1681"/>
      <c r="J57" s="1681"/>
      <c r="K57" s="1681"/>
      <c r="L57" s="1681"/>
      <c r="M57" s="1681"/>
      <c r="N57" s="1681"/>
      <c r="O57" s="1681"/>
      <c r="P57" s="1681"/>
      <c r="Q57" s="1681"/>
      <c r="R57" s="1681"/>
      <c r="S57" s="1681"/>
      <c r="T57" s="1681"/>
      <c r="U57" s="1681"/>
      <c r="V57" s="1681"/>
      <c r="W57" s="1681"/>
      <c r="X57" s="1681"/>
      <c r="Y57" s="1681"/>
      <c r="Z57" s="1681"/>
      <c r="AA57" s="1681"/>
      <c r="AB57" s="1681"/>
      <c r="AC57" s="1681"/>
      <c r="AD57" s="1786"/>
      <c r="AE57" s="1787"/>
      <c r="AF57" s="1745"/>
      <c r="AG57" s="1746"/>
      <c r="AH57" s="1746"/>
      <c r="AI57" s="1748"/>
      <c r="AJ57" s="1674"/>
      <c r="AK57" s="1775"/>
      <c r="AL57" s="1775"/>
      <c r="AM57" s="1775"/>
      <c r="AN57" s="1775"/>
      <c r="AO57" s="1775"/>
      <c r="AP57" s="1775"/>
      <c r="AQ57" s="1775"/>
      <c r="AR57" s="1775"/>
      <c r="AS57" s="1775"/>
      <c r="AT57" s="1775"/>
      <c r="AU57" s="1775"/>
      <c r="AV57" s="1775"/>
      <c r="AW57" s="1775"/>
      <c r="AX57" s="1777"/>
      <c r="AY57" s="1777"/>
      <c r="AZ57" s="1777"/>
      <c r="BA57" s="1779"/>
      <c r="BB57" s="1779"/>
      <c r="BC57" s="1779"/>
      <c r="BD57" s="1779"/>
      <c r="BE57" s="1779"/>
      <c r="BF57" s="1779"/>
      <c r="BG57" s="1779"/>
      <c r="BH57" s="1779"/>
      <c r="BI57" s="1781"/>
      <c r="BJ57" s="1681"/>
      <c r="BK57" s="1681"/>
      <c r="BL57" s="1681"/>
      <c r="BM57" s="1681"/>
      <c r="BN57" s="1681"/>
      <c r="BO57" s="1805"/>
      <c r="BP57" s="96"/>
      <c r="BQ57" s="96"/>
      <c r="BR57" s="96"/>
      <c r="BS57" s="96"/>
      <c r="BT57" s="96"/>
      <c r="BU57" s="96"/>
      <c r="BV57" s="96"/>
      <c r="BW57" s="96"/>
      <c r="BX57" s="96"/>
    </row>
    <row r="58" spans="1:76" s="99" customFormat="1" ht="7.5" customHeight="1">
      <c r="A58" s="1665"/>
      <c r="B58" s="1665"/>
      <c r="C58" s="1665"/>
      <c r="D58" s="1665"/>
      <c r="E58" s="1674"/>
      <c r="F58" s="1674"/>
      <c r="G58" s="1674"/>
      <c r="H58" s="1674"/>
      <c r="I58" s="1794"/>
      <c r="J58" s="1795"/>
      <c r="K58" s="1798"/>
      <c r="L58" s="1733"/>
      <c r="M58" s="1733"/>
      <c r="N58" s="1733"/>
      <c r="O58" s="1733"/>
      <c r="P58" s="1800"/>
      <c r="Q58" s="1798"/>
      <c r="R58" s="1733"/>
      <c r="S58" s="1733"/>
      <c r="T58" s="1733"/>
      <c r="U58" s="1733"/>
      <c r="V58" s="1800"/>
      <c r="W58" s="1730"/>
      <c r="X58" s="1733"/>
      <c r="Y58" s="1733"/>
      <c r="Z58" s="1733"/>
      <c r="AA58" s="1733"/>
      <c r="AB58" s="1734"/>
      <c r="AC58" s="1674"/>
      <c r="AD58" s="1786"/>
      <c r="AE58" s="1787"/>
      <c r="AF58" s="1743" t="str">
        <f>★入力画面!$BM$168</f>
        <v/>
      </c>
      <c r="AG58" s="1744"/>
      <c r="AH58" s="1744" t="str">
        <f>★入力画面!$BN$168</f>
        <v/>
      </c>
      <c r="AI58" s="1747"/>
      <c r="AJ58" s="1674"/>
      <c r="AK58" s="1774" t="str">
        <f>★入力画面!$BP$168</f>
        <v/>
      </c>
      <c r="AL58" s="1774"/>
      <c r="AM58" s="1774"/>
      <c r="AN58" s="1774"/>
      <c r="AO58" s="1774"/>
      <c r="AP58" s="1774"/>
      <c r="AQ58" s="1774"/>
      <c r="AR58" s="1774"/>
      <c r="AS58" s="1774"/>
      <c r="AT58" s="1774"/>
      <c r="AU58" s="1774"/>
      <c r="AV58" s="1774"/>
      <c r="AW58" s="1774"/>
      <c r="AX58" s="1776" t="s">
        <v>1007</v>
      </c>
      <c r="AY58" s="1776"/>
      <c r="AZ58" s="1776"/>
      <c r="BA58" s="1778" t="str">
        <f>IF(★入力画面!$AK$168="","",★入力画面!$BO$168)</f>
        <v/>
      </c>
      <c r="BB58" s="1778"/>
      <c r="BC58" s="1778"/>
      <c r="BD58" s="1778"/>
      <c r="BE58" s="1778"/>
      <c r="BF58" s="1778"/>
      <c r="BG58" s="1778"/>
      <c r="BH58" s="1778"/>
      <c r="BI58" s="1780" t="s">
        <v>116</v>
      </c>
      <c r="BJ58" s="1674"/>
      <c r="BK58" s="1761" t="s">
        <v>912</v>
      </c>
      <c r="BL58" s="1762"/>
      <c r="BM58" s="1763"/>
      <c r="BN58" s="1674"/>
      <c r="BO58" s="1805"/>
      <c r="BP58" s="96"/>
      <c r="BQ58" s="96"/>
      <c r="BR58" s="96"/>
      <c r="BS58" s="96"/>
      <c r="BT58" s="96"/>
      <c r="BU58" s="96"/>
      <c r="BV58" s="96"/>
      <c r="BW58" s="96"/>
      <c r="BX58" s="96"/>
    </row>
    <row r="59" spans="1:76" s="99" customFormat="1" ht="9.75" customHeight="1" thickBot="1">
      <c r="A59" s="1665"/>
      <c r="B59" s="1665"/>
      <c r="C59" s="1665"/>
      <c r="D59" s="1665"/>
      <c r="E59" s="1674"/>
      <c r="F59" s="1674"/>
      <c r="G59" s="1674"/>
      <c r="H59" s="1674"/>
      <c r="I59" s="1796"/>
      <c r="J59" s="1797"/>
      <c r="K59" s="1799"/>
      <c r="L59" s="1790"/>
      <c r="M59" s="1790"/>
      <c r="N59" s="1790"/>
      <c r="O59" s="1790"/>
      <c r="P59" s="1801"/>
      <c r="Q59" s="1799"/>
      <c r="R59" s="1790"/>
      <c r="S59" s="1790"/>
      <c r="T59" s="1790"/>
      <c r="U59" s="1790"/>
      <c r="V59" s="1801"/>
      <c r="W59" s="1732"/>
      <c r="X59" s="1790"/>
      <c r="Y59" s="1790"/>
      <c r="Z59" s="1790"/>
      <c r="AA59" s="1790"/>
      <c r="AB59" s="1791"/>
      <c r="AC59" s="1674"/>
      <c r="AD59" s="1788"/>
      <c r="AE59" s="1789"/>
      <c r="AF59" s="1745"/>
      <c r="AG59" s="1746"/>
      <c r="AH59" s="1746"/>
      <c r="AI59" s="1748"/>
      <c r="AJ59" s="1674"/>
      <c r="AK59" s="1775"/>
      <c r="AL59" s="1775"/>
      <c r="AM59" s="1775"/>
      <c r="AN59" s="1775"/>
      <c r="AO59" s="1775"/>
      <c r="AP59" s="1775"/>
      <c r="AQ59" s="1775"/>
      <c r="AR59" s="1775"/>
      <c r="AS59" s="1775"/>
      <c r="AT59" s="1775"/>
      <c r="AU59" s="1775"/>
      <c r="AV59" s="1775"/>
      <c r="AW59" s="1775"/>
      <c r="AX59" s="1777"/>
      <c r="AY59" s="1777"/>
      <c r="AZ59" s="1777"/>
      <c r="BA59" s="1779"/>
      <c r="BB59" s="1779"/>
      <c r="BC59" s="1779"/>
      <c r="BD59" s="1779"/>
      <c r="BE59" s="1779"/>
      <c r="BF59" s="1779"/>
      <c r="BG59" s="1779"/>
      <c r="BH59" s="1779"/>
      <c r="BI59" s="1781"/>
      <c r="BJ59" s="1674"/>
      <c r="BK59" s="1764"/>
      <c r="BL59" s="1765"/>
      <c r="BM59" s="1766"/>
      <c r="BN59" s="1674"/>
      <c r="BO59" s="1805"/>
      <c r="BP59" s="96"/>
      <c r="BQ59" s="96"/>
      <c r="BR59" s="96"/>
      <c r="BS59" s="96"/>
      <c r="BT59" s="96"/>
      <c r="BU59" s="96"/>
      <c r="BV59" s="96"/>
      <c r="BW59" s="96"/>
      <c r="BX59" s="96"/>
    </row>
    <row r="60" spans="1:76" s="99" customFormat="1" ht="13.5" customHeight="1">
      <c r="A60" s="1665"/>
      <c r="B60" s="1665"/>
      <c r="C60" s="1665"/>
      <c r="D60" s="1665"/>
      <c r="E60" s="1674"/>
      <c r="F60" s="1674"/>
      <c r="G60" s="1674"/>
      <c r="H60" s="1674"/>
      <c r="I60" s="1806"/>
      <c r="J60" s="1806"/>
      <c r="K60" s="1806"/>
      <c r="L60" s="1806"/>
      <c r="M60" s="1806"/>
      <c r="N60" s="1806"/>
      <c r="O60" s="1806"/>
      <c r="P60" s="1806"/>
      <c r="Q60" s="1807" t="s">
        <v>117</v>
      </c>
      <c r="R60" s="1807"/>
      <c r="S60" s="1807" t="s">
        <v>118</v>
      </c>
      <c r="T60" s="1807"/>
      <c r="U60" s="1807" t="s">
        <v>119</v>
      </c>
      <c r="V60" s="1807"/>
      <c r="W60" s="1807" t="s">
        <v>120</v>
      </c>
      <c r="X60" s="1807"/>
      <c r="Y60" s="1807" t="s">
        <v>121</v>
      </c>
      <c r="Z60" s="1807"/>
      <c r="AA60" s="1807" t="s">
        <v>122</v>
      </c>
      <c r="AB60" s="1807"/>
      <c r="AC60" s="379"/>
      <c r="AD60" s="1674"/>
      <c r="AE60" s="1674"/>
      <c r="AF60" s="1674"/>
      <c r="AG60" s="1674"/>
      <c r="AH60" s="1674"/>
      <c r="AI60" s="1674"/>
      <c r="AJ60" s="1674"/>
      <c r="AK60" s="1674"/>
      <c r="AL60" s="1674"/>
      <c r="AM60" s="1674"/>
      <c r="AN60" s="1674"/>
      <c r="AO60" s="1674"/>
      <c r="AP60" s="1674"/>
      <c r="AQ60" s="1674"/>
      <c r="AR60" s="1674"/>
      <c r="AS60" s="1674"/>
      <c r="AT60" s="1674"/>
      <c r="AU60" s="1674"/>
      <c r="AV60" s="1674"/>
      <c r="AW60" s="1674"/>
      <c r="AX60" s="1674"/>
      <c r="AY60" s="1674"/>
      <c r="AZ60" s="1674"/>
      <c r="BA60" s="1674"/>
      <c r="BB60" s="1674"/>
      <c r="BC60" s="1674"/>
      <c r="BD60" s="1674"/>
      <c r="BE60" s="1674"/>
      <c r="BF60" s="1674"/>
      <c r="BG60" s="1674"/>
      <c r="BH60" s="1674"/>
      <c r="BI60" s="1674"/>
      <c r="BJ60" s="1674"/>
      <c r="BK60" s="1674"/>
      <c r="BL60" s="1674"/>
      <c r="BM60" s="1674"/>
      <c r="BN60" s="1674"/>
      <c r="BO60" s="1805"/>
      <c r="BP60" s="96"/>
      <c r="BQ60" s="96"/>
      <c r="BR60" s="96"/>
      <c r="BS60" s="96"/>
      <c r="BT60" s="96"/>
      <c r="BU60" s="96"/>
      <c r="BV60" s="96"/>
      <c r="BW60" s="96"/>
      <c r="BX60" s="96"/>
    </row>
    <row r="61" spans="1:76" ht="56.25" customHeight="1">
      <c r="A61" s="1665"/>
      <c r="B61" s="1665"/>
      <c r="C61" s="1665"/>
      <c r="D61" s="1665"/>
      <c r="E61" s="1680"/>
      <c r="F61" s="1680"/>
      <c r="G61" s="1680"/>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c r="AI61" s="1680"/>
      <c r="AJ61" s="1680"/>
      <c r="AK61" s="1680"/>
      <c r="AL61" s="1680"/>
      <c r="AM61" s="1680"/>
      <c r="AN61" s="1680"/>
      <c r="AO61" s="1680"/>
      <c r="AP61" s="1680"/>
      <c r="AQ61" s="1680"/>
      <c r="AR61" s="1680"/>
      <c r="AS61" s="1680"/>
      <c r="AT61" s="1680"/>
      <c r="AU61" s="1680"/>
      <c r="AV61" s="1680"/>
      <c r="AW61" s="1680"/>
      <c r="AX61" s="1680"/>
      <c r="AY61" s="1680"/>
      <c r="AZ61" s="1680"/>
      <c r="BA61" s="1680"/>
      <c r="BB61" s="1680"/>
      <c r="BC61" s="1680"/>
      <c r="BD61" s="1680"/>
      <c r="BE61" s="1680"/>
      <c r="BF61" s="1680"/>
      <c r="BG61" s="1680"/>
      <c r="BH61" s="1680"/>
      <c r="BI61" s="1680"/>
      <c r="BJ61" s="1680"/>
      <c r="BK61" s="1680"/>
      <c r="BL61" s="1680"/>
      <c r="BM61" s="1680"/>
      <c r="BN61" s="1680"/>
      <c r="BO61" s="1805"/>
      <c r="BP61" s="96"/>
      <c r="BQ61" s="96"/>
      <c r="BR61" s="96"/>
      <c r="BS61" s="96"/>
      <c r="BT61" s="96"/>
      <c r="BU61" s="96"/>
      <c r="BV61" s="96"/>
      <c r="BW61" s="96"/>
      <c r="BX61" s="96"/>
    </row>
    <row r="62" spans="1:76" s="100" customFormat="1" ht="15" customHeight="1">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row>
    <row r="63" spans="1:76" ht="20.25" hidden="1" customHeight="1">
      <c r="BQ63" s="97"/>
      <c r="BR63" s="97"/>
      <c r="BS63" s="97"/>
      <c r="BT63" s="97"/>
      <c r="BU63" s="97"/>
      <c r="BV63" s="97"/>
      <c r="BW63" s="97"/>
      <c r="BX63" s="97"/>
    </row>
    <row r="64" spans="1:76" ht="20.25" hidden="1" customHeight="1">
      <c r="BQ64" s="97"/>
      <c r="BR64" s="97"/>
      <c r="BS64" s="97"/>
      <c r="BT64" s="97"/>
      <c r="BU64" s="97"/>
      <c r="BV64" s="97"/>
      <c r="BW64" s="97"/>
      <c r="BX64" s="97"/>
    </row>
    <row r="65" spans="69:76" ht="20.25" hidden="1" customHeight="1">
      <c r="BQ65" s="97"/>
      <c r="BR65" s="97"/>
      <c r="BS65" s="97"/>
      <c r="BT65" s="97"/>
      <c r="BU65" s="97"/>
      <c r="BV65" s="97"/>
      <c r="BW65" s="97"/>
      <c r="BX65" s="97"/>
    </row>
    <row r="66" spans="69:76" ht="20.25" hidden="1" customHeight="1">
      <c r="BQ66" s="97"/>
      <c r="BR66" s="97"/>
      <c r="BS66" s="97"/>
      <c r="BT66" s="97"/>
      <c r="BU66" s="97"/>
      <c r="BV66" s="97"/>
      <c r="BW66" s="97"/>
      <c r="BX66" s="97"/>
    </row>
  </sheetData>
  <sheetProtection algorithmName="SHA-512" hashValue="CUbTrygI67mo4FXpaz9sPEI8T2ihw7e0N0urfYKSXQCB6vfda5q3f0d94OBbYpDhg8IiF/Uv9XNIcS0pRPEDig==" saltValue="M4gYZ3Zya26+wpRYsFL98Q==" spinCount="100000" sheet="1" objects="1" scenarios="1" selectLockedCells="1" selectUnlockedCells="1"/>
  <mergeCells count="433">
    <mergeCell ref="K29:L29"/>
    <mergeCell ref="M29:W29"/>
    <mergeCell ref="X29:Y29"/>
    <mergeCell ref="Z29:AA29"/>
    <mergeCell ref="X27:AH27"/>
    <mergeCell ref="AI27:AJ28"/>
    <mergeCell ref="AK27:AS28"/>
    <mergeCell ref="AT27:BA27"/>
    <mergeCell ref="BB27:BD28"/>
    <mergeCell ref="E29:H29"/>
    <mergeCell ref="E32:BN32"/>
    <mergeCell ref="E30:L30"/>
    <mergeCell ref="M30:W30"/>
    <mergeCell ref="X30:AH30"/>
    <mergeCell ref="AI30:AJ31"/>
    <mergeCell ref="AK30:AS31"/>
    <mergeCell ref="AT30:BA30"/>
    <mergeCell ref="BB30:BE30"/>
    <mergeCell ref="BF30:BI30"/>
    <mergeCell ref="BJ30:BM30"/>
    <mergeCell ref="E31:AH31"/>
    <mergeCell ref="AT31:BA31"/>
    <mergeCell ref="BB31:BE31"/>
    <mergeCell ref="BF31:BI31"/>
    <mergeCell ref="BJ31:BM31"/>
    <mergeCell ref="BB29:BE29"/>
    <mergeCell ref="BF29:BI29"/>
    <mergeCell ref="AB29:AH29"/>
    <mergeCell ref="AI29:AJ29"/>
    <mergeCell ref="AK29:AS29"/>
    <mergeCell ref="AT29:BA29"/>
    <mergeCell ref="BJ29:BM29"/>
    <mergeCell ref="I29:J29"/>
    <mergeCell ref="E28:H28"/>
    <mergeCell ref="I28:L28"/>
    <mergeCell ref="BG27:BK28"/>
    <mergeCell ref="BM26:BN26"/>
    <mergeCell ref="E26:AE26"/>
    <mergeCell ref="AF26:AL26"/>
    <mergeCell ref="AM26:AR26"/>
    <mergeCell ref="AS26:AU26"/>
    <mergeCell ref="AV26:AX26"/>
    <mergeCell ref="AY26:AZ26"/>
    <mergeCell ref="BA26:BF26"/>
    <mergeCell ref="M28:W28"/>
    <mergeCell ref="X28:AH28"/>
    <mergeCell ref="AT28:BA28"/>
    <mergeCell ref="BG26:BI26"/>
    <mergeCell ref="BJ26:BL26"/>
    <mergeCell ref="E27:H27"/>
    <mergeCell ref="I27:M27"/>
    <mergeCell ref="N27:W27"/>
    <mergeCell ref="BE27:BF28"/>
    <mergeCell ref="BL27:BM28"/>
    <mergeCell ref="M25:N25"/>
    <mergeCell ref="O25:P25"/>
    <mergeCell ref="Q25:R25"/>
    <mergeCell ref="S25:T25"/>
    <mergeCell ref="I24:T24"/>
    <mergeCell ref="U24:W24"/>
    <mergeCell ref="X24:AK24"/>
    <mergeCell ref="AL24:AM24"/>
    <mergeCell ref="AN24:BA24"/>
    <mergeCell ref="Z25:AA25"/>
    <mergeCell ref="AB25:AC25"/>
    <mergeCell ref="AD25:AE25"/>
    <mergeCell ref="AF25:AG25"/>
    <mergeCell ref="AH25:AI25"/>
    <mergeCell ref="AJ25:AK25"/>
    <mergeCell ref="AL25:AM25"/>
    <mergeCell ref="AN25:AO25"/>
    <mergeCell ref="AP25:AQ25"/>
    <mergeCell ref="BB24:BN24"/>
    <mergeCell ref="BH25:BI25"/>
    <mergeCell ref="BJ25:BN25"/>
    <mergeCell ref="AR25:AW25"/>
    <mergeCell ref="AX25:AY25"/>
    <mergeCell ref="AZ25:BA25"/>
    <mergeCell ref="BB25:BC25"/>
    <mergeCell ref="BD25:BE25"/>
    <mergeCell ref="BF25:BG25"/>
    <mergeCell ref="E25:H25"/>
    <mergeCell ref="I25:J25"/>
    <mergeCell ref="K25:L25"/>
    <mergeCell ref="U25:W25"/>
    <mergeCell ref="BO1:BO61"/>
    <mergeCell ref="AD60:BN60"/>
    <mergeCell ref="E61:BN61"/>
    <mergeCell ref="BK58:BM59"/>
    <mergeCell ref="BN58:BN59"/>
    <mergeCell ref="E60:H60"/>
    <mergeCell ref="I60:P60"/>
    <mergeCell ref="Q60:R60"/>
    <mergeCell ref="S60:T60"/>
    <mergeCell ref="U60:V60"/>
    <mergeCell ref="W60:X60"/>
    <mergeCell ref="Y60:Z60"/>
    <mergeCell ref="AA60:AB60"/>
    <mergeCell ref="AJ58:AJ59"/>
    <mergeCell ref="AK58:AW59"/>
    <mergeCell ref="AX58:AZ59"/>
    <mergeCell ref="BA58:BH59"/>
    <mergeCell ref="BI58:BI59"/>
    <mergeCell ref="BJ58:BJ59"/>
    <mergeCell ref="W58:X59"/>
    <mergeCell ref="Y58:Z59"/>
    <mergeCell ref="AA58:AB59"/>
    <mergeCell ref="X25:Y25"/>
    <mergeCell ref="E24:H24"/>
    <mergeCell ref="AC58:AC59"/>
    <mergeCell ref="AF58:AG59"/>
    <mergeCell ref="BJ54:BN55"/>
    <mergeCell ref="I56:AC57"/>
    <mergeCell ref="AF56:AG57"/>
    <mergeCell ref="AH56:AI57"/>
    <mergeCell ref="AJ56:AJ57"/>
    <mergeCell ref="AK56:AW57"/>
    <mergeCell ref="AX56:AZ57"/>
    <mergeCell ref="AH58:AI59"/>
    <mergeCell ref="BA56:BH57"/>
    <mergeCell ref="BI56:BI57"/>
    <mergeCell ref="BJ56:BN57"/>
    <mergeCell ref="I58:J59"/>
    <mergeCell ref="K58:L59"/>
    <mergeCell ref="M58:N59"/>
    <mergeCell ref="O58:P59"/>
    <mergeCell ref="Q58:R59"/>
    <mergeCell ref="S58:T59"/>
    <mergeCell ref="U58:V59"/>
    <mergeCell ref="AH52:AI53"/>
    <mergeCell ref="AJ52:AJ53"/>
    <mergeCell ref="AK52:AW53"/>
    <mergeCell ref="AX52:AZ53"/>
    <mergeCell ref="BA52:BH53"/>
    <mergeCell ref="BI52:BI53"/>
    <mergeCell ref="AX54:AZ55"/>
    <mergeCell ref="BA54:BH55"/>
    <mergeCell ref="BI54:BI55"/>
    <mergeCell ref="AJ50:AJ51"/>
    <mergeCell ref="AK50:AW51"/>
    <mergeCell ref="AX50:AZ51"/>
    <mergeCell ref="BA50:BH51"/>
    <mergeCell ref="BI50:BI51"/>
    <mergeCell ref="BJ50:BN51"/>
    <mergeCell ref="O50:O51"/>
    <mergeCell ref="P50:AB51"/>
    <mergeCell ref="AC50:AC51"/>
    <mergeCell ref="AD50:AE59"/>
    <mergeCell ref="AF50:AG51"/>
    <mergeCell ref="AH50:AI51"/>
    <mergeCell ref="O52:O53"/>
    <mergeCell ref="P52:AB53"/>
    <mergeCell ref="AC52:AC53"/>
    <mergeCell ref="AF52:AG53"/>
    <mergeCell ref="BJ52:BN53"/>
    <mergeCell ref="O54:O55"/>
    <mergeCell ref="P54:AB55"/>
    <mergeCell ref="AC54:AC55"/>
    <mergeCell ref="AF54:AG55"/>
    <mergeCell ref="AH54:AI55"/>
    <mergeCell ref="AJ54:AJ55"/>
    <mergeCell ref="AK54:AW55"/>
    <mergeCell ref="E50:E51"/>
    <mergeCell ref="F50:G51"/>
    <mergeCell ref="H50:H51"/>
    <mergeCell ref="I50:J55"/>
    <mergeCell ref="K50:L51"/>
    <mergeCell ref="M50:N51"/>
    <mergeCell ref="E52:H59"/>
    <mergeCell ref="K52:L53"/>
    <mergeCell ref="M52:N53"/>
    <mergeCell ref="K54:L55"/>
    <mergeCell ref="M54:N55"/>
    <mergeCell ref="X46:Y46"/>
    <mergeCell ref="E47:BN47"/>
    <mergeCell ref="E48:H49"/>
    <mergeCell ref="I48:AC48"/>
    <mergeCell ref="AD48:BN48"/>
    <mergeCell ref="I49:AC49"/>
    <mergeCell ref="AD49:BN49"/>
    <mergeCell ref="AJ45:AK46"/>
    <mergeCell ref="AL45:AM46"/>
    <mergeCell ref="AN45:AO46"/>
    <mergeCell ref="AP45:AQ46"/>
    <mergeCell ref="AR45:BI46"/>
    <mergeCell ref="BJ45:BJ46"/>
    <mergeCell ref="X45:Y45"/>
    <mergeCell ref="Z45:AA46"/>
    <mergeCell ref="AB45:AC46"/>
    <mergeCell ref="AD45:AE46"/>
    <mergeCell ref="AF45:AG46"/>
    <mergeCell ref="AH45:AI46"/>
    <mergeCell ref="BB44:BC44"/>
    <mergeCell ref="BD44:BE44"/>
    <mergeCell ref="BF44:BG44"/>
    <mergeCell ref="BH44:BI44"/>
    <mergeCell ref="BJ44:BN44"/>
    <mergeCell ref="E45:H46"/>
    <mergeCell ref="I45:K46"/>
    <mergeCell ref="L45:R46"/>
    <mergeCell ref="S45:U46"/>
    <mergeCell ref="V45:W46"/>
    <mergeCell ref="AP44:AQ44"/>
    <mergeCell ref="AR44:AS44"/>
    <mergeCell ref="AT44:AU44"/>
    <mergeCell ref="AV44:AW44"/>
    <mergeCell ref="AX44:AY44"/>
    <mergeCell ref="AZ44:BA44"/>
    <mergeCell ref="AD44:AE44"/>
    <mergeCell ref="AF44:AG44"/>
    <mergeCell ref="AH44:AI44"/>
    <mergeCell ref="AJ44:AK44"/>
    <mergeCell ref="AL44:AM44"/>
    <mergeCell ref="AN44:AO44"/>
    <mergeCell ref="BK45:BM46"/>
    <mergeCell ref="BN45:BN46"/>
    <mergeCell ref="E44:H44"/>
    <mergeCell ref="I44:K44"/>
    <mergeCell ref="L44:R44"/>
    <mergeCell ref="S44:U44"/>
    <mergeCell ref="V44:W44"/>
    <mergeCell ref="X44:Y44"/>
    <mergeCell ref="Z44:AA44"/>
    <mergeCell ref="AB44:AC44"/>
    <mergeCell ref="AV43:AW43"/>
    <mergeCell ref="AJ43:AK43"/>
    <mergeCell ref="AL43:AM43"/>
    <mergeCell ref="AN43:AO43"/>
    <mergeCell ref="AP43:AQ43"/>
    <mergeCell ref="AR43:AS43"/>
    <mergeCell ref="AT43:AU43"/>
    <mergeCell ref="X43:Y43"/>
    <mergeCell ref="Z43:AA43"/>
    <mergeCell ref="E43:H43"/>
    <mergeCell ref="I43:K43"/>
    <mergeCell ref="L43:R43"/>
    <mergeCell ref="S43:U43"/>
    <mergeCell ref="V43:W43"/>
    <mergeCell ref="AB43:AC43"/>
    <mergeCell ref="AD43:AE43"/>
    <mergeCell ref="AF43:AG43"/>
    <mergeCell ref="AH43:AI43"/>
    <mergeCell ref="BF41:BG41"/>
    <mergeCell ref="BH41:BI42"/>
    <mergeCell ref="BJ41:BN42"/>
    <mergeCell ref="AR42:AS42"/>
    <mergeCell ref="BF42:BG42"/>
    <mergeCell ref="BB41:BC42"/>
    <mergeCell ref="BD41:BE42"/>
    <mergeCell ref="BH43:BI43"/>
    <mergeCell ref="BJ43:BN43"/>
    <mergeCell ref="AX43:AY43"/>
    <mergeCell ref="AZ43:BA43"/>
    <mergeCell ref="BB43:BC43"/>
    <mergeCell ref="BD43:BE43"/>
    <mergeCell ref="BF43:BG43"/>
    <mergeCell ref="AT41:AU42"/>
    <mergeCell ref="AV41:AW42"/>
    <mergeCell ref="AX41:AY42"/>
    <mergeCell ref="AZ41:BA42"/>
    <mergeCell ref="F41:G42"/>
    <mergeCell ref="I41:K42"/>
    <mergeCell ref="L41:R42"/>
    <mergeCell ref="S41:U42"/>
    <mergeCell ref="V41:W42"/>
    <mergeCell ref="AR38:AS38"/>
    <mergeCell ref="AT38:AU38"/>
    <mergeCell ref="AV38:AW38"/>
    <mergeCell ref="AX38:AY38"/>
    <mergeCell ref="AF38:AG38"/>
    <mergeCell ref="AH38:AI38"/>
    <mergeCell ref="AJ38:AK38"/>
    <mergeCell ref="AL38:AM38"/>
    <mergeCell ref="AN38:AO38"/>
    <mergeCell ref="AP38:AQ38"/>
    <mergeCell ref="T38:U38"/>
    <mergeCell ref="V38:W38"/>
    <mergeCell ref="X41:Y42"/>
    <mergeCell ref="Z41:AG42"/>
    <mergeCell ref="AH41:AM42"/>
    <mergeCell ref="AN41:AO42"/>
    <mergeCell ref="AP41:AQ42"/>
    <mergeCell ref="AR41:AS41"/>
    <mergeCell ref="AB38:AC38"/>
    <mergeCell ref="E40:H40"/>
    <mergeCell ref="I40:AH40"/>
    <mergeCell ref="AI40:BN40"/>
    <mergeCell ref="AZ38:BA38"/>
    <mergeCell ref="BC38:BI38"/>
    <mergeCell ref="E38:H38"/>
    <mergeCell ref="I38:M38"/>
    <mergeCell ref="N38:O38"/>
    <mergeCell ref="P38:Q38"/>
    <mergeCell ref="R38:S38"/>
    <mergeCell ref="X38:Y38"/>
    <mergeCell ref="Z38:AA38"/>
    <mergeCell ref="BK38:BM38"/>
    <mergeCell ref="E39:BN39"/>
    <mergeCell ref="AD38:AE38"/>
    <mergeCell ref="E37:H37"/>
    <mergeCell ref="I37:M37"/>
    <mergeCell ref="N37:O37"/>
    <mergeCell ref="P37:Q37"/>
    <mergeCell ref="R37:S37"/>
    <mergeCell ref="T37:U37"/>
    <mergeCell ref="V37:W37"/>
    <mergeCell ref="AJ36:AK36"/>
    <mergeCell ref="AL36:AM36"/>
    <mergeCell ref="AJ37:AK37"/>
    <mergeCell ref="AL37:AM37"/>
    <mergeCell ref="X37:Y37"/>
    <mergeCell ref="Z37:AA37"/>
    <mergeCell ref="AB37:AC37"/>
    <mergeCell ref="AD37:AE37"/>
    <mergeCell ref="AF37:AG37"/>
    <mergeCell ref="AH37:AI37"/>
    <mergeCell ref="P36:Q36"/>
    <mergeCell ref="R36:S36"/>
    <mergeCell ref="T36:U36"/>
    <mergeCell ref="V36:W36"/>
    <mergeCell ref="AR34:AS35"/>
    <mergeCell ref="AT34:AU35"/>
    <mergeCell ref="AV34:AW35"/>
    <mergeCell ref="BJ37:BN37"/>
    <mergeCell ref="AR37:AS37"/>
    <mergeCell ref="AT37:AU37"/>
    <mergeCell ref="BC36:BD36"/>
    <mergeCell ref="AN36:AO36"/>
    <mergeCell ref="AP36:AQ36"/>
    <mergeCell ref="AR36:AS36"/>
    <mergeCell ref="AT36:AU36"/>
    <mergeCell ref="AN37:AO37"/>
    <mergeCell ref="AX36:AY36"/>
    <mergeCell ref="AZ36:BA36"/>
    <mergeCell ref="AZ37:BA37"/>
    <mergeCell ref="BC37:BI37"/>
    <mergeCell ref="AP37:AQ37"/>
    <mergeCell ref="AV37:AW37"/>
    <mergeCell ref="AX37:AY37"/>
    <mergeCell ref="AV36:AW36"/>
    <mergeCell ref="AX34:AY35"/>
    <mergeCell ref="AZ34:BA35"/>
    <mergeCell ref="AJ34:AK35"/>
    <mergeCell ref="X36:Y36"/>
    <mergeCell ref="Z36:AA36"/>
    <mergeCell ref="AB36:AC36"/>
    <mergeCell ref="T34:U35"/>
    <mergeCell ref="V34:W35"/>
    <mergeCell ref="X34:Y35"/>
    <mergeCell ref="Z34:AA35"/>
    <mergeCell ref="AB34:AC35"/>
    <mergeCell ref="AD34:AE35"/>
    <mergeCell ref="E33:H33"/>
    <mergeCell ref="I33:AH33"/>
    <mergeCell ref="AI33:BN33"/>
    <mergeCell ref="E34:E35"/>
    <mergeCell ref="F34:G35"/>
    <mergeCell ref="H34:H35"/>
    <mergeCell ref="I34:M36"/>
    <mergeCell ref="N34:O35"/>
    <mergeCell ref="P34:Q35"/>
    <mergeCell ref="R34:S35"/>
    <mergeCell ref="BC34:BN34"/>
    <mergeCell ref="BC35:BD35"/>
    <mergeCell ref="BE35:BI36"/>
    <mergeCell ref="BJ35:BN36"/>
    <mergeCell ref="AD36:AE36"/>
    <mergeCell ref="AF36:AG36"/>
    <mergeCell ref="AH36:AI36"/>
    <mergeCell ref="AL34:AM35"/>
    <mergeCell ref="AN34:AO35"/>
    <mergeCell ref="AP34:AQ35"/>
    <mergeCell ref="E36:H36"/>
    <mergeCell ref="N36:O36"/>
    <mergeCell ref="AF34:AG35"/>
    <mergeCell ref="AH34:AI35"/>
    <mergeCell ref="E1:BN1"/>
    <mergeCell ref="E3:E4"/>
    <mergeCell ref="F3:BI3"/>
    <mergeCell ref="BJ3:BM3"/>
    <mergeCell ref="F4:BG4"/>
    <mergeCell ref="BH4:BI4"/>
    <mergeCell ref="BJ4:BK4"/>
    <mergeCell ref="BL4:BM4"/>
    <mergeCell ref="BG8:BN9"/>
    <mergeCell ref="E5:X6"/>
    <mergeCell ref="Y5:AU6"/>
    <mergeCell ref="AV5:BN6"/>
    <mergeCell ref="E7:X7"/>
    <mergeCell ref="E8:H9"/>
    <mergeCell ref="I8:BF8"/>
    <mergeCell ref="I9:BF9"/>
    <mergeCell ref="Y7:AU7"/>
    <mergeCell ref="AV7:BN7"/>
    <mergeCell ref="F2:BN2"/>
    <mergeCell ref="AH16:AP16"/>
    <mergeCell ref="AR16:BN16"/>
    <mergeCell ref="W11:BN12"/>
    <mergeCell ref="R11:V12"/>
    <mergeCell ref="H11:Q12"/>
    <mergeCell ref="E11:G12"/>
    <mergeCell ref="E13:BN13"/>
    <mergeCell ref="E15:AG22"/>
    <mergeCell ref="AS21:AV21"/>
    <mergeCell ref="AX21:BA21"/>
    <mergeCell ref="BB21:BC21"/>
    <mergeCell ref="BD21:BH21"/>
    <mergeCell ref="AQ18:AQ19"/>
    <mergeCell ref="AH18:AP19"/>
    <mergeCell ref="A1:D61"/>
    <mergeCell ref="E23:BN23"/>
    <mergeCell ref="BI21:BN22"/>
    <mergeCell ref="AH22:AP22"/>
    <mergeCell ref="AS22:AV22"/>
    <mergeCell ref="AX22:BA22"/>
    <mergeCell ref="BB22:BC22"/>
    <mergeCell ref="BD22:BH22"/>
    <mergeCell ref="AH20:BN20"/>
    <mergeCell ref="AH21:AP21"/>
    <mergeCell ref="BL18:BN19"/>
    <mergeCell ref="AR18:BK19"/>
    <mergeCell ref="E10:AV10"/>
    <mergeCell ref="AW10:BK10"/>
    <mergeCell ref="BL10:BN10"/>
    <mergeCell ref="E14:AA14"/>
    <mergeCell ref="AB14:AG14"/>
    <mergeCell ref="AH14:AP14"/>
    <mergeCell ref="AR14:BN14"/>
    <mergeCell ref="AH17:AP17"/>
    <mergeCell ref="AR17:BN17"/>
    <mergeCell ref="AH15:AP15"/>
    <mergeCell ref="AS15:BA15"/>
    <mergeCell ref="BC15:BN15"/>
  </mergeCells>
  <phoneticPr fontId="15"/>
  <dataValidations count="5">
    <dataValidation imeMode="off" allowBlank="1" showInputMessage="1" showErrorMessage="1" sqref="AN41:BI42 AM26:BL26" xr:uid="{00000000-0002-0000-0500-000000000000}"/>
    <dataValidation allowBlank="1" showInputMessage="1" sqref="P50:AB55 AR14:BN14 BD21:BH22 AS15:BA15 AR16 AX21:BA22 AS21:AV22 AR18" xr:uid="{00000000-0002-0000-0500-000001000000}"/>
    <dataValidation imeMode="halfKatakana" allowBlank="1" showInputMessage="1" sqref="N34:BA36" xr:uid="{00000000-0002-0000-0500-000002000000}"/>
    <dataValidation imeMode="hiragana" allowBlank="1" showInputMessage="1" sqref="I8:I9 O50 BI52:BJ52 AJ54:AK54 AJ56:AK56 BI54:BJ54 BI56:BJ56 F2:F3 AJ52:AK52 E1:E2 BJ3:BJ4 BH4 AJ58:AK58 E5 DD1:XFD1048576 BL4 BN3:BN4 Y7 AX50 AV7 E7:E8 BK38 AC58 BP1:BP2 AJ50:AK50 BI58:BK58 AX56 AX58 BI50:BJ50 BA50:BD59 AX52 F62:BP1048576 AX54 BJ44:BJ45 I33:I35 AI33 I37 H34 BB38:BC38 BJ37:BJ38 I40:I41 AI40 I44:I45 H41:H42 Z41 E36:E45 BK45 E47:E48 AD48:AD50 H50 I48:I50 O52 AC54 AC50 O54 AC52 E50 E52 I56 CG1:DC9 A62:D1048576 E60:E1048576 BB15:BC15 AB14 BI21 E24:E25 Q25 S25 I24:I25 K25 M25 O25 AB25 AD25 AJ25 Z25 AH25 BM26 AF25:AF26 AI27 BF29:BF31 BB29:BB31 AT29:AT31 I27:I28 Z29 X27:X29 M29:M30 AP25 AL25 AI29:AI30 BJ25 U24 AN24:AN25 BN27:BN31 X24:X25 AR15 BB21:BB22 AW21:AW22 AQ21:AR22 E10 A1:A2 E14 E32:E34 AQ20 AQ17:AQ18 AH14:AH18 AH20:AH22 BY1:CF1048576 CG14:DC1048576 Y5" xr:uid="{00000000-0002-0000-0500-000003000000}"/>
    <dataValidation imeMode="disabled" allowBlank="1" showInputMessage="1" showErrorMessage="1" sqref="AF54:AI59 AR25:BI25" xr:uid="{00000000-0002-0000-0500-000004000000}"/>
  </dataValidations>
  <printOptions horizontalCentered="1" verticalCentered="1"/>
  <pageMargins left="0" right="0" top="0" bottom="0" header="0.51181102362204722" footer="0"/>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FF00"/>
    <pageSetUpPr autoPageBreaks="0" fitToPage="1"/>
  </sheetPr>
  <dimension ref="A1:BY61"/>
  <sheetViews>
    <sheetView showGridLines="0" showRowColHeaders="0" zoomScaleNormal="100" workbookViewId="0">
      <selection sqref="A1:E56"/>
    </sheetView>
  </sheetViews>
  <sheetFormatPr defaultColWidth="0" defaultRowHeight="15" customHeight="1"/>
  <cols>
    <col min="1" max="67" width="1.5" style="103" customWidth="1"/>
    <col min="68" max="69" width="2.5" style="103" customWidth="1"/>
    <col min="70" max="77" width="2.5" style="1" customWidth="1"/>
    <col min="78" max="16384" width="2.5" style="103" hidden="1"/>
  </cols>
  <sheetData>
    <row r="1" spans="1:77" ht="15" customHeight="1">
      <c r="A1" s="1861"/>
      <c r="B1" s="1861"/>
      <c r="C1" s="1861"/>
      <c r="D1" s="1861"/>
      <c r="E1" s="1861"/>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c r="AT1" s="1862"/>
      <c r="AU1" s="1862"/>
      <c r="AV1" s="1862"/>
      <c r="AW1" s="1862"/>
      <c r="AX1" s="1862"/>
      <c r="AY1" s="1862"/>
      <c r="AZ1" s="1862"/>
      <c r="BA1" s="1862"/>
      <c r="BB1" s="1862"/>
      <c r="BC1" s="1862"/>
      <c r="BD1" s="1862"/>
      <c r="BE1" s="1862"/>
      <c r="BF1" s="1862"/>
      <c r="BG1" s="1862"/>
      <c r="BH1" s="1862"/>
      <c r="BI1" s="1862"/>
      <c r="BJ1" s="1862"/>
      <c r="BK1" s="1862"/>
      <c r="BL1" s="1862"/>
      <c r="BM1" s="1862"/>
      <c r="BN1" s="1862"/>
      <c r="BO1" s="1862"/>
      <c r="BP1" s="369"/>
      <c r="BQ1" s="102"/>
      <c r="BR1" s="102"/>
      <c r="BS1" s="102"/>
      <c r="BT1" s="102"/>
      <c r="BU1" s="102"/>
      <c r="BV1" s="102"/>
      <c r="BW1" s="102"/>
      <c r="BX1" s="102"/>
      <c r="BY1" s="102"/>
    </row>
    <row r="2" spans="1:77" ht="18.75" customHeight="1">
      <c r="A2" s="1861"/>
      <c r="B2" s="1861"/>
      <c r="C2" s="1861"/>
      <c r="D2" s="1861"/>
      <c r="E2" s="1861"/>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2"/>
      <c r="AO2" s="1862"/>
      <c r="AP2" s="1862"/>
      <c r="AQ2" s="1862"/>
      <c r="AR2" s="1862"/>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c r="BP2" s="1863"/>
      <c r="BQ2" s="102"/>
      <c r="BR2" s="102"/>
      <c r="BS2" s="102"/>
      <c r="BT2" s="102"/>
      <c r="BU2" s="102"/>
      <c r="BV2" s="102"/>
      <c r="BW2" s="102"/>
      <c r="BX2" s="102"/>
      <c r="BY2" s="102"/>
    </row>
    <row r="3" spans="1:77" ht="15" customHeight="1">
      <c r="A3" s="1861"/>
      <c r="B3" s="1861"/>
      <c r="C3" s="1861"/>
      <c r="D3" s="1861"/>
      <c r="E3" s="1861"/>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2"/>
      <c r="AO3" s="1862"/>
      <c r="AP3" s="1862"/>
      <c r="AQ3" s="1862"/>
      <c r="AR3" s="1862"/>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c r="BP3" s="1863"/>
      <c r="BQ3" s="102"/>
      <c r="BR3" s="102"/>
      <c r="BS3" s="102"/>
      <c r="BT3" s="102"/>
      <c r="BU3" s="102"/>
      <c r="BV3" s="102"/>
      <c r="BW3" s="102"/>
      <c r="BX3" s="102"/>
      <c r="BY3" s="102"/>
    </row>
    <row r="4" spans="1:77" ht="26.25" customHeight="1">
      <c r="A4" s="1861"/>
      <c r="B4" s="1861"/>
      <c r="C4" s="1861"/>
      <c r="D4" s="1861"/>
      <c r="E4" s="1861"/>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2"/>
      <c r="AG4" s="1862"/>
      <c r="AH4" s="1862"/>
      <c r="AI4" s="1862"/>
      <c r="AJ4" s="1862"/>
      <c r="AK4" s="1862"/>
      <c r="AL4" s="1862"/>
      <c r="AM4" s="1862"/>
      <c r="AN4" s="1862"/>
      <c r="AO4" s="1862"/>
      <c r="AP4" s="1862"/>
      <c r="AQ4" s="1862"/>
      <c r="AR4" s="1862"/>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c r="BP4" s="1863"/>
      <c r="BQ4" s="102"/>
      <c r="BR4" s="102"/>
      <c r="BS4" s="102"/>
      <c r="BT4" s="102"/>
      <c r="BU4" s="102"/>
      <c r="BV4" s="102"/>
      <c r="BW4" s="102"/>
      <c r="BX4" s="102"/>
      <c r="BY4" s="102"/>
    </row>
    <row r="5" spans="1:77" s="104" customFormat="1" ht="15" customHeight="1">
      <c r="A5" s="1861"/>
      <c r="B5" s="1861"/>
      <c r="C5" s="1861"/>
      <c r="D5" s="1861"/>
      <c r="E5" s="1861"/>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2"/>
      <c r="AG5" s="1862"/>
      <c r="AH5" s="1863" t="s">
        <v>194</v>
      </c>
      <c r="AI5" s="1863"/>
      <c r="AJ5" s="1863"/>
      <c r="AK5" s="1863"/>
      <c r="AL5" s="1863"/>
      <c r="AM5" s="1863"/>
      <c r="AN5" s="1863"/>
      <c r="AO5" s="1864"/>
      <c r="AP5" s="1864"/>
      <c r="AQ5" s="1864"/>
      <c r="AR5" s="1864"/>
      <c r="AS5" s="1864"/>
      <c r="AT5" s="1864"/>
      <c r="AU5" s="1864"/>
      <c r="AV5" s="1864"/>
      <c r="AW5" s="1864"/>
      <c r="AX5" s="1864"/>
      <c r="AY5" s="1864"/>
      <c r="AZ5" s="1864"/>
      <c r="BA5" s="1864"/>
      <c r="BB5" s="1864"/>
      <c r="BC5" s="1864"/>
      <c r="BD5" s="1864"/>
      <c r="BE5" s="1864"/>
      <c r="BF5" s="1864"/>
      <c r="BG5" s="1864"/>
      <c r="BH5" s="1864"/>
      <c r="BI5" s="1864"/>
      <c r="BJ5" s="1864"/>
      <c r="BK5" s="1864"/>
      <c r="BL5" s="1864"/>
      <c r="BM5" s="1864"/>
      <c r="BN5" s="1864"/>
      <c r="BO5" s="1864"/>
      <c r="BP5" s="1863"/>
      <c r="BQ5" s="102"/>
      <c r="BR5" s="102"/>
      <c r="BS5" s="102"/>
      <c r="BT5" s="102"/>
      <c r="BU5" s="102"/>
      <c r="BV5" s="102"/>
      <c r="BW5" s="102"/>
      <c r="BX5" s="102"/>
      <c r="BY5" s="102"/>
    </row>
    <row r="6" spans="1:77" s="104" customFormat="1" ht="15" customHeight="1">
      <c r="A6" s="1861"/>
      <c r="B6" s="1861"/>
      <c r="C6" s="1861"/>
      <c r="D6" s="1861"/>
      <c r="E6" s="1861"/>
      <c r="F6" s="1862"/>
      <c r="G6" s="1862"/>
      <c r="H6" s="1862"/>
      <c r="I6" s="1862"/>
      <c r="J6" s="1862"/>
      <c r="K6" s="1862"/>
      <c r="L6" s="1862"/>
      <c r="M6" s="1862"/>
      <c r="N6" s="1862"/>
      <c r="O6" s="1862"/>
      <c r="P6" s="1862"/>
      <c r="Q6" s="1862"/>
      <c r="R6" s="1862"/>
      <c r="S6" s="1862"/>
      <c r="T6" s="1862"/>
      <c r="U6" s="1862"/>
      <c r="V6" s="1862"/>
      <c r="W6" s="1862"/>
      <c r="X6" s="1862"/>
      <c r="Y6" s="1862"/>
      <c r="Z6" s="1862"/>
      <c r="AA6" s="1862"/>
      <c r="AB6" s="1862"/>
      <c r="AC6" s="1862"/>
      <c r="AD6" s="1862"/>
      <c r="AE6" s="1862"/>
      <c r="AF6" s="1862"/>
      <c r="AG6" s="1862"/>
      <c r="AH6" s="1862"/>
      <c r="AI6" s="1862"/>
      <c r="AJ6" s="1862"/>
      <c r="AK6" s="1862"/>
      <c r="AL6" s="1862"/>
      <c r="AM6" s="1862"/>
      <c r="AN6" s="1862"/>
      <c r="AO6" s="1862"/>
      <c r="AP6" s="1862"/>
      <c r="AQ6" s="1862"/>
      <c r="AR6" s="1862"/>
      <c r="AS6" s="1862"/>
      <c r="AT6" s="1862"/>
      <c r="AU6" s="1862"/>
      <c r="AV6" s="1862"/>
      <c r="AW6" s="1862"/>
      <c r="AX6" s="1862"/>
      <c r="AY6" s="1862"/>
      <c r="AZ6" s="1862"/>
      <c r="BA6" s="1862"/>
      <c r="BB6" s="1862"/>
      <c r="BC6" s="1862"/>
      <c r="BD6" s="1862"/>
      <c r="BE6" s="1862"/>
      <c r="BF6" s="1862"/>
      <c r="BG6" s="1862"/>
      <c r="BH6" s="1862"/>
      <c r="BI6" s="1865"/>
      <c r="BJ6" s="1869">
        <v>1</v>
      </c>
      <c r="BK6" s="1870"/>
      <c r="BL6" s="1871" t="s">
        <v>923</v>
      </c>
      <c r="BM6" s="1870"/>
      <c r="BN6" s="1871" t="s">
        <v>74</v>
      </c>
      <c r="BO6" s="1872"/>
      <c r="BP6" s="1863"/>
      <c r="BQ6" s="102"/>
      <c r="BR6" s="102"/>
      <c r="BS6" s="102"/>
      <c r="BT6" s="102"/>
      <c r="BU6" s="102"/>
      <c r="BV6" s="102"/>
      <c r="BW6" s="102"/>
      <c r="BX6" s="102"/>
      <c r="BY6" s="102"/>
    </row>
    <row r="7" spans="1:77" s="105" customFormat="1" ht="15" customHeight="1" thickBot="1">
      <c r="A7" s="1861"/>
      <c r="B7" s="1861"/>
      <c r="C7" s="1861"/>
      <c r="D7" s="1861"/>
      <c r="E7" s="1861"/>
      <c r="F7" s="1862"/>
      <c r="G7" s="1862"/>
      <c r="H7" s="1862"/>
      <c r="I7" s="1862"/>
      <c r="J7" s="1873" t="s">
        <v>86</v>
      </c>
      <c r="K7" s="1873"/>
      <c r="L7" s="1873"/>
      <c r="M7" s="1873"/>
      <c r="N7" s="1873"/>
      <c r="O7" s="1873"/>
      <c r="P7" s="1873"/>
      <c r="Q7" s="1873"/>
      <c r="R7" s="1873"/>
      <c r="S7" s="1873"/>
      <c r="T7" s="1873"/>
      <c r="U7" s="1873"/>
      <c r="V7" s="1864"/>
      <c r="W7" s="1864"/>
      <c r="X7" s="1863" t="s">
        <v>87</v>
      </c>
      <c r="Y7" s="1863"/>
      <c r="Z7" s="1863"/>
      <c r="AA7" s="1863"/>
      <c r="AB7" s="1863"/>
      <c r="AC7" s="1863"/>
      <c r="AD7" s="1863"/>
      <c r="AE7" s="1863"/>
      <c r="AF7" s="1863"/>
      <c r="AG7" s="1863"/>
      <c r="AH7" s="1863"/>
      <c r="AI7" s="1863"/>
      <c r="AJ7" s="1863"/>
      <c r="AK7" s="1863"/>
      <c r="AL7" s="1863"/>
      <c r="AM7" s="1863"/>
      <c r="AN7" s="1863"/>
      <c r="AO7" s="1863"/>
      <c r="AP7" s="1863"/>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02"/>
      <c r="BR7" s="102"/>
      <c r="BS7" s="102"/>
      <c r="BT7" s="102"/>
      <c r="BU7" s="102"/>
      <c r="BV7" s="102"/>
      <c r="BW7" s="102"/>
      <c r="BX7" s="102"/>
      <c r="BY7" s="102"/>
    </row>
    <row r="8" spans="1:77" s="105" customFormat="1" ht="18" customHeight="1" thickBot="1">
      <c r="A8" s="1861"/>
      <c r="B8" s="1861"/>
      <c r="C8" s="1861"/>
      <c r="D8" s="1861"/>
      <c r="E8" s="1861"/>
      <c r="F8" s="1862"/>
      <c r="G8" s="1862"/>
      <c r="H8" s="1862"/>
      <c r="I8" s="1866"/>
      <c r="J8" s="1867" t="s">
        <v>924</v>
      </c>
      <c r="K8" s="1867"/>
      <c r="L8" s="1868"/>
      <c r="M8" s="1868"/>
      <c r="N8" s="1868"/>
      <c r="O8" s="1868"/>
      <c r="P8" s="1868"/>
      <c r="Q8" s="1868"/>
      <c r="R8" s="1868"/>
      <c r="S8" s="1868"/>
      <c r="T8" s="1868"/>
      <c r="U8" s="1868"/>
      <c r="V8" s="1874"/>
      <c r="W8" s="1874"/>
      <c r="X8" s="1811"/>
      <c r="Y8" s="1808"/>
      <c r="Z8" s="1808"/>
      <c r="AA8" s="1809"/>
      <c r="AB8" s="1810" t="s">
        <v>812</v>
      </c>
      <c r="AC8" s="1810"/>
      <c r="AD8" s="1810"/>
      <c r="AE8" s="1810"/>
      <c r="AF8" s="1810"/>
      <c r="AG8" s="1810"/>
      <c r="AH8" s="1811"/>
      <c r="AI8" s="1808"/>
      <c r="AJ8" s="1808"/>
      <c r="AK8" s="1808"/>
      <c r="AL8" s="1808"/>
      <c r="AM8" s="1808"/>
      <c r="AN8" s="1808"/>
      <c r="AO8" s="1808"/>
      <c r="AP8" s="1808"/>
      <c r="AQ8" s="1808"/>
      <c r="AR8" s="1808"/>
      <c r="AS8" s="1809"/>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c r="BP8" s="1863"/>
      <c r="BQ8" s="102"/>
      <c r="BR8" s="102"/>
      <c r="BS8" s="102"/>
      <c r="BT8" s="102"/>
      <c r="BU8" s="102"/>
      <c r="BV8" s="102"/>
      <c r="BW8" s="102"/>
      <c r="BX8" s="102"/>
      <c r="BY8" s="102"/>
    </row>
    <row r="9" spans="1:77" s="105" customFormat="1" ht="14.25" customHeight="1">
      <c r="A9" s="1861"/>
      <c r="B9" s="1861"/>
      <c r="C9" s="1861"/>
      <c r="D9" s="1861"/>
      <c r="E9" s="1861"/>
      <c r="F9" s="1864" t="s">
        <v>193</v>
      </c>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c r="BP9" s="1863"/>
      <c r="BQ9" s="102"/>
      <c r="BR9" s="102"/>
      <c r="BS9" s="102"/>
      <c r="BT9" s="102"/>
      <c r="BU9" s="102"/>
      <c r="BV9" s="102"/>
      <c r="BW9" s="102"/>
      <c r="BX9" s="102"/>
      <c r="BY9" s="102"/>
    </row>
    <row r="10" spans="1:77" s="105" customFormat="1" ht="15" customHeight="1" thickBot="1">
      <c r="A10" s="1861"/>
      <c r="B10" s="1861"/>
      <c r="C10" s="1861"/>
      <c r="D10" s="1861"/>
      <c r="E10" s="1861"/>
      <c r="F10" s="1863" t="s">
        <v>104</v>
      </c>
      <c r="G10" s="1863"/>
      <c r="H10" s="1863"/>
      <c r="I10" s="1863"/>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c r="AP10" s="1864"/>
      <c r="AQ10" s="1864"/>
      <c r="AR10" s="1864"/>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c r="BP10" s="1863"/>
      <c r="BQ10" s="102"/>
      <c r="BR10" s="102"/>
      <c r="BS10" s="102"/>
      <c r="BT10" s="102"/>
      <c r="BU10" s="102"/>
      <c r="BV10" s="102"/>
      <c r="BW10" s="102"/>
      <c r="BX10" s="102"/>
      <c r="BY10" s="102"/>
    </row>
    <row r="11" spans="1:77" s="105" customFormat="1" ht="18" customHeight="1" thickBot="1">
      <c r="A11" s="1861"/>
      <c r="B11" s="1861"/>
      <c r="C11" s="1861"/>
      <c r="D11" s="1861"/>
      <c r="E11" s="1861"/>
      <c r="F11" s="370"/>
      <c r="G11" s="1876">
        <v>30</v>
      </c>
      <c r="H11" s="1877"/>
      <c r="I11" s="361"/>
      <c r="J11" s="1878" t="s">
        <v>195</v>
      </c>
      <c r="K11" s="1879"/>
      <c r="L11" s="1879"/>
      <c r="M11" s="1879"/>
      <c r="N11" s="1879"/>
      <c r="O11" s="1879"/>
      <c r="P11" s="1879"/>
      <c r="Q11" s="1879"/>
      <c r="R11" s="1879"/>
      <c r="S11" s="1880" t="s">
        <v>1089</v>
      </c>
      <c r="T11" s="1881"/>
      <c r="U11" s="1882" t="s">
        <v>196</v>
      </c>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3" t="s">
        <v>902</v>
      </c>
      <c r="AR11" s="1884"/>
      <c r="AS11" s="1885" t="s">
        <v>197</v>
      </c>
      <c r="AT11" s="1885"/>
      <c r="AU11" s="1885"/>
      <c r="AV11" s="1885"/>
      <c r="AW11" s="1885"/>
      <c r="AX11" s="1885"/>
      <c r="AY11" s="1885"/>
      <c r="AZ11" s="1886"/>
      <c r="BA11" s="1887"/>
      <c r="BB11" s="1888"/>
      <c r="BC11" s="1888"/>
      <c r="BD11" s="1888"/>
      <c r="BE11" s="1888"/>
      <c r="BF11" s="1889"/>
      <c r="BG11" s="1890"/>
      <c r="BH11" s="1891"/>
      <c r="BI11" s="1891"/>
      <c r="BJ11" s="1891"/>
      <c r="BK11" s="1891"/>
      <c r="BL11" s="1891"/>
      <c r="BM11" s="1891"/>
      <c r="BN11" s="1891"/>
      <c r="BO11" s="1891"/>
      <c r="BP11" s="1863"/>
      <c r="BQ11" s="102"/>
      <c r="BR11" s="102"/>
      <c r="BS11" s="102"/>
      <c r="BT11" s="102"/>
      <c r="BU11" s="102"/>
      <c r="BV11" s="102"/>
      <c r="BW11" s="102"/>
      <c r="BX11" s="102"/>
      <c r="BY11" s="102"/>
    </row>
    <row r="12" spans="1:77" s="105" customFormat="1" ht="18" customHeight="1" thickBot="1">
      <c r="A12" s="1861"/>
      <c r="B12" s="1861"/>
      <c r="C12" s="1861"/>
      <c r="D12" s="1861"/>
      <c r="E12" s="1861"/>
      <c r="F12" s="1862"/>
      <c r="G12" s="1862"/>
      <c r="H12" s="1862"/>
      <c r="I12" s="1862"/>
      <c r="J12" s="1878" t="s">
        <v>198</v>
      </c>
      <c r="K12" s="1879"/>
      <c r="L12" s="1879"/>
      <c r="M12" s="1879"/>
      <c r="N12" s="1879"/>
      <c r="O12" s="1879"/>
      <c r="P12" s="1879"/>
      <c r="Q12" s="1879"/>
      <c r="R12" s="1879"/>
      <c r="S12" s="1894" t="s">
        <v>1105</v>
      </c>
      <c r="T12" s="1875"/>
      <c r="U12" s="1875" t="s">
        <v>1106</v>
      </c>
      <c r="V12" s="1875"/>
      <c r="W12" s="1875" t="s">
        <v>1107</v>
      </c>
      <c r="X12" s="1875"/>
      <c r="Y12" s="1875" t="s">
        <v>1107</v>
      </c>
      <c r="Z12" s="1875"/>
      <c r="AA12" s="1875" t="s">
        <v>1107</v>
      </c>
      <c r="AB12" s="1875"/>
      <c r="AC12" s="1875" t="s">
        <v>1107</v>
      </c>
      <c r="AD12" s="1875"/>
      <c r="AE12" s="1875" t="s">
        <v>1107</v>
      </c>
      <c r="AF12" s="1875"/>
      <c r="AG12" s="1875" t="s">
        <v>1107</v>
      </c>
      <c r="AH12" s="1875"/>
      <c r="AI12" s="1875" t="s">
        <v>1107</v>
      </c>
      <c r="AJ12" s="1875"/>
      <c r="AK12" s="1875" t="s">
        <v>1107</v>
      </c>
      <c r="AL12" s="1875"/>
      <c r="AM12" s="1875" t="s">
        <v>1107</v>
      </c>
      <c r="AN12" s="1875"/>
      <c r="AO12" s="1875" t="s">
        <v>1107</v>
      </c>
      <c r="AP12" s="1875"/>
      <c r="AQ12" s="1875" t="s">
        <v>1107</v>
      </c>
      <c r="AR12" s="1875"/>
      <c r="AS12" s="1875" t="s">
        <v>1107</v>
      </c>
      <c r="AT12" s="1875"/>
      <c r="AU12" s="1875" t="s">
        <v>1107</v>
      </c>
      <c r="AV12" s="1875"/>
      <c r="AW12" s="1875" t="s">
        <v>1107</v>
      </c>
      <c r="AX12" s="1875"/>
      <c r="AY12" s="1875" t="s">
        <v>1107</v>
      </c>
      <c r="AZ12" s="1875"/>
      <c r="BA12" s="1875" t="s">
        <v>1107</v>
      </c>
      <c r="BB12" s="1875"/>
      <c r="BC12" s="1875" t="s">
        <v>1107</v>
      </c>
      <c r="BD12" s="1875"/>
      <c r="BE12" s="1875" t="s">
        <v>1107</v>
      </c>
      <c r="BF12" s="1892"/>
      <c r="BG12" s="1893"/>
      <c r="BH12" s="1891"/>
      <c r="BI12" s="1891"/>
      <c r="BJ12" s="1891"/>
      <c r="BK12" s="1891"/>
      <c r="BL12" s="1891"/>
      <c r="BM12" s="1891"/>
      <c r="BN12" s="1891"/>
      <c r="BO12" s="1891"/>
      <c r="BP12" s="1863"/>
      <c r="BQ12" s="102"/>
      <c r="BR12" s="102"/>
      <c r="BS12" s="102"/>
      <c r="BT12" s="102"/>
      <c r="BU12" s="102"/>
      <c r="BV12" s="102"/>
      <c r="BW12" s="102"/>
      <c r="BX12" s="102"/>
      <c r="BY12" s="102"/>
    </row>
    <row r="13" spans="1:77" s="105" customFormat="1" ht="30" customHeight="1" thickBot="1">
      <c r="A13" s="1861"/>
      <c r="B13" s="1861"/>
      <c r="C13" s="1861"/>
      <c r="D13" s="1861"/>
      <c r="E13" s="1861"/>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862"/>
      <c r="AN13" s="1862"/>
      <c r="AO13" s="1862"/>
      <c r="AP13" s="1862"/>
      <c r="AQ13" s="1862"/>
      <c r="AR13" s="1862"/>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c r="BP13" s="1863"/>
      <c r="BQ13" s="102"/>
      <c r="BR13" s="102"/>
      <c r="BS13" s="102"/>
      <c r="BT13" s="102"/>
      <c r="BU13" s="102"/>
      <c r="BV13" s="102"/>
      <c r="BW13" s="102"/>
      <c r="BX13" s="102"/>
      <c r="BY13" s="102"/>
    </row>
    <row r="14" spans="1:77" s="105" customFormat="1" ht="30" customHeight="1">
      <c r="A14" s="1861"/>
      <c r="B14" s="1861"/>
      <c r="C14" s="1861"/>
      <c r="D14" s="1861"/>
      <c r="E14" s="1861"/>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1902"/>
      <c r="AM14" s="1902"/>
      <c r="AN14" s="1902"/>
      <c r="AO14" s="1902"/>
      <c r="AP14" s="1902"/>
      <c r="AQ14" s="1902"/>
      <c r="AR14" s="1902"/>
      <c r="AS14" s="1902"/>
      <c r="AT14" s="1902"/>
      <c r="AU14" s="1902"/>
      <c r="AV14" s="1902"/>
      <c r="AW14" s="1902"/>
      <c r="AX14" s="1902"/>
      <c r="AY14" s="1902"/>
      <c r="AZ14" s="1902"/>
      <c r="BA14" s="1902"/>
      <c r="BB14" s="1902"/>
      <c r="BC14" s="1902"/>
      <c r="BD14" s="1902"/>
      <c r="BE14" s="1902"/>
      <c r="BF14" s="1902"/>
      <c r="BG14" s="1902"/>
      <c r="BH14" s="1902"/>
      <c r="BI14" s="1902"/>
      <c r="BJ14" s="1902"/>
      <c r="BK14" s="1902"/>
      <c r="BL14" s="1902"/>
      <c r="BM14" s="1902"/>
      <c r="BN14" s="1902"/>
      <c r="BO14" s="1902"/>
      <c r="BP14" s="1863"/>
      <c r="BQ14" s="102"/>
      <c r="BR14" s="102"/>
      <c r="BS14" s="102"/>
      <c r="BT14" s="102"/>
      <c r="BU14" s="102"/>
      <c r="BV14" s="102"/>
      <c r="BW14" s="102"/>
      <c r="BX14" s="102"/>
      <c r="BY14" s="102"/>
    </row>
    <row r="15" spans="1:77" s="105" customFormat="1" ht="18" customHeight="1" thickBot="1">
      <c r="A15" s="1861"/>
      <c r="B15" s="1861"/>
      <c r="C15" s="1861"/>
      <c r="D15" s="1861"/>
      <c r="E15" s="1861"/>
      <c r="F15" s="1863"/>
      <c r="G15" s="1863"/>
      <c r="H15" s="1863"/>
      <c r="I15" s="1863"/>
      <c r="J15" s="1864" t="s">
        <v>925</v>
      </c>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c r="BP15" s="1863"/>
      <c r="BQ15" s="102"/>
      <c r="BR15" s="102"/>
      <c r="BS15" s="102"/>
      <c r="BT15" s="102"/>
      <c r="BU15" s="102"/>
      <c r="BV15" s="102"/>
      <c r="BW15" s="102"/>
      <c r="BX15" s="102"/>
      <c r="BY15" s="102"/>
    </row>
    <row r="16" spans="1:77" s="105" customFormat="1" ht="9" customHeight="1">
      <c r="A16" s="1861"/>
      <c r="B16" s="1861"/>
      <c r="C16" s="1861"/>
      <c r="D16" s="1861"/>
      <c r="E16" s="1861"/>
      <c r="F16" s="1862"/>
      <c r="G16" s="1903">
        <v>31</v>
      </c>
      <c r="H16" s="1904"/>
      <c r="I16" s="1864"/>
      <c r="J16" s="1895" t="s">
        <v>79</v>
      </c>
      <c r="K16" s="1896"/>
      <c r="L16" s="1896"/>
      <c r="M16" s="1896"/>
      <c r="N16" s="1896"/>
      <c r="O16" s="1896"/>
      <c r="P16" s="1896"/>
      <c r="Q16" s="1896"/>
      <c r="R16" s="1897"/>
      <c r="S16" s="1907" t="str">
        <f>★入力画面!$P$25</f>
        <v/>
      </c>
      <c r="T16" s="1908"/>
      <c r="U16" s="1908" t="str">
        <f>★入力画面!$Q$25</f>
        <v/>
      </c>
      <c r="V16" s="1908"/>
      <c r="W16" s="1908" t="str">
        <f>★入力画面!$R$25</f>
        <v/>
      </c>
      <c r="X16" s="1911"/>
      <c r="Y16" s="1913"/>
      <c r="Z16" s="1913"/>
      <c r="AA16" s="1907" t="str">
        <f>★入力画面!$T$25</f>
        <v/>
      </c>
      <c r="AB16" s="1908"/>
      <c r="AC16" s="1908" t="str">
        <f>★入力画面!$U$25</f>
        <v/>
      </c>
      <c r="AD16" s="1908"/>
      <c r="AE16" s="1908" t="str">
        <f>★入力画面!$V$25</f>
        <v/>
      </c>
      <c r="AF16" s="1908"/>
      <c r="AG16" s="1908" t="str">
        <f>★入力画面!$W$25</f>
        <v/>
      </c>
      <c r="AH16" s="1911"/>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4"/>
      <c r="BF16" s="1914"/>
      <c r="BG16" s="1891"/>
      <c r="BH16" s="1891"/>
      <c r="BI16" s="1891"/>
      <c r="BJ16" s="1891"/>
      <c r="BK16" s="1891"/>
      <c r="BL16" s="1891"/>
      <c r="BM16" s="1891"/>
      <c r="BN16" s="1891"/>
      <c r="BO16" s="1891"/>
      <c r="BP16" s="1863"/>
      <c r="BQ16" s="102"/>
      <c r="BR16" s="102"/>
      <c r="BS16" s="102"/>
      <c r="BT16" s="102"/>
      <c r="BU16" s="102"/>
      <c r="BV16" s="102"/>
      <c r="BW16" s="102"/>
      <c r="BX16" s="102"/>
      <c r="BY16" s="102"/>
    </row>
    <row r="17" spans="1:77" s="105" customFormat="1" ht="9" customHeight="1" thickBot="1">
      <c r="A17" s="1861"/>
      <c r="B17" s="1861"/>
      <c r="C17" s="1861"/>
      <c r="D17" s="1861"/>
      <c r="E17" s="1861"/>
      <c r="F17" s="1862"/>
      <c r="G17" s="1905"/>
      <c r="H17" s="1906"/>
      <c r="I17" s="1864"/>
      <c r="J17" s="1898"/>
      <c r="K17" s="1899"/>
      <c r="L17" s="1899"/>
      <c r="M17" s="1899"/>
      <c r="N17" s="1899"/>
      <c r="O17" s="1899"/>
      <c r="P17" s="1899"/>
      <c r="Q17" s="1899"/>
      <c r="R17" s="1900"/>
      <c r="S17" s="1909"/>
      <c r="T17" s="1910"/>
      <c r="U17" s="1910"/>
      <c r="V17" s="1910"/>
      <c r="W17" s="1910"/>
      <c r="X17" s="1912"/>
      <c r="Y17" s="1882"/>
      <c r="Z17" s="1882"/>
      <c r="AA17" s="1909"/>
      <c r="AB17" s="1910"/>
      <c r="AC17" s="1910"/>
      <c r="AD17" s="1910"/>
      <c r="AE17" s="1910"/>
      <c r="AF17" s="1910"/>
      <c r="AG17" s="1910"/>
      <c r="AH17" s="1912"/>
      <c r="AI17" s="1914"/>
      <c r="AJ17" s="1914"/>
      <c r="AK17" s="1914"/>
      <c r="AL17" s="1914"/>
      <c r="AM17" s="1914"/>
      <c r="AN17" s="1914"/>
      <c r="AO17" s="1914"/>
      <c r="AP17" s="1914"/>
      <c r="AQ17" s="1914"/>
      <c r="AR17" s="1914"/>
      <c r="AS17" s="1914"/>
      <c r="AT17" s="1914"/>
      <c r="AU17" s="1914"/>
      <c r="AV17" s="1914"/>
      <c r="AW17" s="1914"/>
      <c r="AX17" s="1914"/>
      <c r="AY17" s="1914"/>
      <c r="AZ17" s="1914"/>
      <c r="BA17" s="1914"/>
      <c r="BB17" s="1914"/>
      <c r="BC17" s="1914"/>
      <c r="BD17" s="1914"/>
      <c r="BE17" s="1914"/>
      <c r="BF17" s="1914"/>
      <c r="BG17" s="1891"/>
      <c r="BH17" s="1891"/>
      <c r="BI17" s="1891"/>
      <c r="BJ17" s="1891"/>
      <c r="BK17" s="1891"/>
      <c r="BL17" s="1891"/>
      <c r="BM17" s="1891"/>
      <c r="BN17" s="1891"/>
      <c r="BO17" s="1891"/>
      <c r="BP17" s="1863"/>
      <c r="BQ17" s="102"/>
      <c r="BR17" s="102"/>
      <c r="BS17" s="102"/>
      <c r="BT17" s="102"/>
      <c r="BU17" s="102"/>
      <c r="BV17" s="102"/>
      <c r="BW17" s="102"/>
      <c r="BX17" s="102"/>
      <c r="BY17" s="102"/>
    </row>
    <row r="18" spans="1:77" s="105" customFormat="1" ht="15" customHeight="1">
      <c r="A18" s="1861"/>
      <c r="B18" s="1861"/>
      <c r="C18" s="1861"/>
      <c r="D18" s="1861"/>
      <c r="E18" s="1861"/>
      <c r="F18" s="1862"/>
      <c r="G18" s="1862"/>
      <c r="H18" s="1862"/>
      <c r="I18" s="1862"/>
      <c r="J18" s="1923" t="s">
        <v>199</v>
      </c>
      <c r="K18" s="1924"/>
      <c r="L18" s="1924"/>
      <c r="M18" s="1924"/>
      <c r="N18" s="1924"/>
      <c r="O18" s="1924"/>
      <c r="P18" s="1924"/>
      <c r="Q18" s="1924"/>
      <c r="R18" s="1925"/>
      <c r="S18" s="1907" t="str">
        <f>★入力画面!$P$27</f>
        <v/>
      </c>
      <c r="T18" s="1908"/>
      <c r="U18" s="1908" t="str">
        <f>★入力画面!$Q$27</f>
        <v/>
      </c>
      <c r="V18" s="1908"/>
      <c r="W18" s="1908" t="str">
        <f>★入力画面!$R$27</f>
        <v/>
      </c>
      <c r="X18" s="1908"/>
      <c r="Y18" s="1908" t="str">
        <f>★入力画面!$S$27</f>
        <v/>
      </c>
      <c r="Z18" s="1908"/>
      <c r="AA18" s="1908" t="str">
        <f>★入力画面!$T$27</f>
        <v/>
      </c>
      <c r="AB18" s="1908"/>
      <c r="AC18" s="1908" t="str">
        <f>★入力画面!$U$27</f>
        <v/>
      </c>
      <c r="AD18" s="1911"/>
      <c r="AE18" s="1920" t="str">
        <f>★入力画面!$M$26</f>
        <v>東京都</v>
      </c>
      <c r="AF18" s="1921"/>
      <c r="AG18" s="1921"/>
      <c r="AH18" s="1921"/>
      <c r="AI18" s="1921"/>
      <c r="AJ18" s="1921"/>
      <c r="AK18" s="1921"/>
      <c r="AL18" s="1921"/>
      <c r="AM18" s="1922" t="str">
        <f>IF(★入力画面!$BL$27="","　　　　　　　　市郡区　　　　　　　　　　区町村",★入力画面!$BL$27)</f>
        <v>　　　　　　　　市郡区　　　　　　　　　　区町村</v>
      </c>
      <c r="AN18" s="1921"/>
      <c r="AO18" s="1921"/>
      <c r="AP18" s="1921"/>
      <c r="AQ18" s="1921"/>
      <c r="AR18" s="1921"/>
      <c r="AS18" s="1921"/>
      <c r="AT18" s="1921"/>
      <c r="AU18" s="1921"/>
      <c r="AV18" s="1921"/>
      <c r="AW18" s="1921"/>
      <c r="AX18" s="1921"/>
      <c r="AY18" s="1921"/>
      <c r="AZ18" s="1921"/>
      <c r="BA18" s="1921"/>
      <c r="BB18" s="1921"/>
      <c r="BC18" s="1921"/>
      <c r="BD18" s="1921"/>
      <c r="BE18" s="1921"/>
      <c r="BF18" s="1921"/>
      <c r="BG18" s="1891"/>
      <c r="BH18" s="1891"/>
      <c r="BI18" s="1891"/>
      <c r="BJ18" s="1891"/>
      <c r="BK18" s="1891"/>
      <c r="BL18" s="1891"/>
      <c r="BM18" s="1891"/>
      <c r="BN18" s="1891"/>
      <c r="BO18" s="1891"/>
      <c r="BP18" s="1863"/>
      <c r="BQ18" s="102"/>
      <c r="BR18" s="102"/>
      <c r="BS18" s="102"/>
      <c r="BT18" s="102"/>
      <c r="BU18" s="102"/>
      <c r="BV18" s="102"/>
      <c r="BW18" s="102"/>
      <c r="BX18" s="102"/>
      <c r="BY18" s="102"/>
    </row>
    <row r="19" spans="1:77" s="105" customFormat="1" ht="3" customHeight="1" thickBot="1">
      <c r="A19" s="1861"/>
      <c r="B19" s="1861"/>
      <c r="C19" s="1861"/>
      <c r="D19" s="1861"/>
      <c r="E19" s="1861"/>
      <c r="F19" s="1862"/>
      <c r="G19" s="1862"/>
      <c r="H19" s="1862"/>
      <c r="I19" s="1862"/>
      <c r="J19" s="1916"/>
      <c r="K19" s="1917"/>
      <c r="L19" s="1917"/>
      <c r="M19" s="1917"/>
      <c r="N19" s="1917"/>
      <c r="O19" s="1917"/>
      <c r="P19" s="1917"/>
      <c r="Q19" s="1917"/>
      <c r="R19" s="1918"/>
      <c r="S19" s="1909"/>
      <c r="T19" s="1910"/>
      <c r="U19" s="1910"/>
      <c r="V19" s="1910"/>
      <c r="W19" s="1910"/>
      <c r="X19" s="1910"/>
      <c r="Y19" s="1910"/>
      <c r="Z19" s="1910"/>
      <c r="AA19" s="1910"/>
      <c r="AB19" s="1910"/>
      <c r="AC19" s="1910"/>
      <c r="AD19" s="1912"/>
      <c r="AE19" s="579"/>
      <c r="AF19" s="579"/>
      <c r="AG19" s="579"/>
      <c r="AH19" s="579"/>
      <c r="AI19" s="373"/>
      <c r="AJ19" s="373"/>
      <c r="AK19" s="373"/>
      <c r="AL19" s="373"/>
      <c r="AM19" s="579"/>
      <c r="AN19" s="579"/>
      <c r="AO19" s="579"/>
      <c r="AP19" s="579"/>
      <c r="AQ19" s="579"/>
      <c r="AR19" s="579"/>
      <c r="AS19" s="373"/>
      <c r="AT19" s="373"/>
      <c r="AU19" s="373"/>
      <c r="AV19" s="373"/>
      <c r="AW19" s="579"/>
      <c r="AX19" s="579"/>
      <c r="AY19" s="579"/>
      <c r="AZ19" s="579"/>
      <c r="BA19" s="579"/>
      <c r="BB19" s="579"/>
      <c r="BC19" s="373"/>
      <c r="BD19" s="373"/>
      <c r="BE19" s="373"/>
      <c r="BF19" s="373"/>
      <c r="BG19" s="1891"/>
      <c r="BH19" s="1891"/>
      <c r="BI19" s="1891"/>
      <c r="BJ19" s="1891"/>
      <c r="BK19" s="1891"/>
      <c r="BL19" s="1891"/>
      <c r="BM19" s="1891"/>
      <c r="BN19" s="1891"/>
      <c r="BO19" s="1891"/>
      <c r="BP19" s="1863"/>
      <c r="BQ19" s="102"/>
      <c r="BR19" s="102"/>
      <c r="BS19" s="102"/>
      <c r="BT19" s="102"/>
      <c r="BU19" s="102"/>
      <c r="BV19" s="102"/>
      <c r="BW19" s="102"/>
      <c r="BX19" s="102"/>
      <c r="BY19" s="102"/>
    </row>
    <row r="20" spans="1:77" s="105" customFormat="1" ht="18" customHeight="1" thickBot="1">
      <c r="A20" s="1861"/>
      <c r="B20" s="1861"/>
      <c r="C20" s="1861"/>
      <c r="D20" s="1861"/>
      <c r="E20" s="1861"/>
      <c r="F20" s="1862"/>
      <c r="G20" s="1862"/>
      <c r="H20" s="1862"/>
      <c r="I20" s="1862"/>
      <c r="J20" s="1895" t="s">
        <v>82</v>
      </c>
      <c r="K20" s="1896"/>
      <c r="L20" s="1896"/>
      <c r="M20" s="1896"/>
      <c r="N20" s="1896"/>
      <c r="O20" s="1896"/>
      <c r="P20" s="1896"/>
      <c r="Q20" s="1896"/>
      <c r="R20" s="1897"/>
      <c r="S20" s="1915" t="str">
        <f>★入力画面!$P$31</f>
        <v/>
      </c>
      <c r="T20" s="1901"/>
      <c r="U20" s="1901" t="str">
        <f>★入力画面!$Q$31</f>
        <v/>
      </c>
      <c r="V20" s="1901"/>
      <c r="W20" s="1901" t="str">
        <f>★入力画面!$R$31</f>
        <v/>
      </c>
      <c r="X20" s="1901"/>
      <c r="Y20" s="1901" t="str">
        <f>★入力画面!$S$31</f>
        <v/>
      </c>
      <c r="Z20" s="1901"/>
      <c r="AA20" s="1901" t="str">
        <f>★入力画面!$T$31</f>
        <v/>
      </c>
      <c r="AB20" s="1901"/>
      <c r="AC20" s="1901" t="str">
        <f>★入力画面!$U$31</f>
        <v/>
      </c>
      <c r="AD20" s="1901"/>
      <c r="AE20" s="1901" t="str">
        <f>★入力画面!$V$31</f>
        <v/>
      </c>
      <c r="AF20" s="1901"/>
      <c r="AG20" s="1901" t="str">
        <f>★入力画面!$W$31</f>
        <v/>
      </c>
      <c r="AH20" s="1901"/>
      <c r="AI20" s="1901" t="str">
        <f>★入力画面!$X$31</f>
        <v/>
      </c>
      <c r="AJ20" s="1901"/>
      <c r="AK20" s="1901" t="str">
        <f>★入力画面!$Y$31</f>
        <v/>
      </c>
      <c r="AL20" s="1901"/>
      <c r="AM20" s="1901" t="str">
        <f>★入力画面!$Z$31</f>
        <v/>
      </c>
      <c r="AN20" s="1901"/>
      <c r="AO20" s="1901" t="str">
        <f>★入力画面!$AA$31</f>
        <v/>
      </c>
      <c r="AP20" s="1901"/>
      <c r="AQ20" s="1901" t="str">
        <f>★入力画面!$AB$31</f>
        <v/>
      </c>
      <c r="AR20" s="1901"/>
      <c r="AS20" s="1901" t="str">
        <f>★入力画面!$AC$31</f>
        <v/>
      </c>
      <c r="AT20" s="1901"/>
      <c r="AU20" s="1901" t="str">
        <f>★入力画面!$AD$31</f>
        <v/>
      </c>
      <c r="AV20" s="1901"/>
      <c r="AW20" s="1901" t="str">
        <f>★入力画面!$AE$31</f>
        <v/>
      </c>
      <c r="AX20" s="1901"/>
      <c r="AY20" s="1901" t="str">
        <f>★入力画面!$AF$31</f>
        <v/>
      </c>
      <c r="AZ20" s="1901"/>
      <c r="BA20" s="1901" t="str">
        <f>★入力画面!$AG$31</f>
        <v/>
      </c>
      <c r="BB20" s="1901"/>
      <c r="BC20" s="1901" t="str">
        <f>★入力画面!$AH$31</f>
        <v/>
      </c>
      <c r="BD20" s="1901"/>
      <c r="BE20" s="1901" t="str">
        <f>★入力画面!$AI$31</f>
        <v/>
      </c>
      <c r="BF20" s="1919"/>
      <c r="BG20" s="1893"/>
      <c r="BH20" s="1891"/>
      <c r="BI20" s="1891"/>
      <c r="BJ20" s="1891"/>
      <c r="BK20" s="1891"/>
      <c r="BL20" s="1891"/>
      <c r="BM20" s="1891"/>
      <c r="BN20" s="1891"/>
      <c r="BO20" s="1891"/>
      <c r="BP20" s="1863"/>
      <c r="BQ20" s="102"/>
      <c r="BR20" s="102"/>
      <c r="BS20" s="102"/>
      <c r="BT20" s="102"/>
      <c r="BU20" s="102"/>
      <c r="BV20" s="102"/>
      <c r="BW20" s="102"/>
      <c r="BX20" s="102"/>
      <c r="BY20" s="102"/>
    </row>
    <row r="21" spans="1:77" s="105" customFormat="1" ht="18" customHeight="1" thickBot="1">
      <c r="A21" s="1861"/>
      <c r="B21" s="1861"/>
      <c r="C21" s="1861"/>
      <c r="D21" s="1861"/>
      <c r="E21" s="1861"/>
      <c r="F21" s="1862"/>
      <c r="G21" s="1862"/>
      <c r="H21" s="1862"/>
      <c r="I21" s="1862"/>
      <c r="J21" s="1898"/>
      <c r="K21" s="1899"/>
      <c r="L21" s="1899"/>
      <c r="M21" s="1899"/>
      <c r="N21" s="1899"/>
      <c r="O21" s="1899"/>
      <c r="P21" s="1899"/>
      <c r="Q21" s="1899"/>
      <c r="R21" s="1900"/>
      <c r="S21" s="1915" t="str">
        <f>★入力画面!$P$32</f>
        <v/>
      </c>
      <c r="T21" s="1901"/>
      <c r="U21" s="1901" t="str">
        <f>★入力画面!$Q$32</f>
        <v/>
      </c>
      <c r="V21" s="1901"/>
      <c r="W21" s="1901" t="str">
        <f>★入力画面!$R$32</f>
        <v/>
      </c>
      <c r="X21" s="1901"/>
      <c r="Y21" s="1901" t="str">
        <f>★入力画面!$S$32</f>
        <v/>
      </c>
      <c r="Z21" s="1901"/>
      <c r="AA21" s="1901" t="str">
        <f>★入力画面!$T$32</f>
        <v/>
      </c>
      <c r="AB21" s="1901"/>
      <c r="AC21" s="1901" t="str">
        <f>★入力画面!$U$32</f>
        <v/>
      </c>
      <c r="AD21" s="1901"/>
      <c r="AE21" s="1901" t="str">
        <f>★入力画面!$V$32</f>
        <v/>
      </c>
      <c r="AF21" s="1901"/>
      <c r="AG21" s="1901" t="str">
        <f>★入力画面!$W$32</f>
        <v/>
      </c>
      <c r="AH21" s="1901"/>
      <c r="AI21" s="1901" t="str">
        <f>★入力画面!$X$32</f>
        <v/>
      </c>
      <c r="AJ21" s="1901"/>
      <c r="AK21" s="1901" t="str">
        <f>★入力画面!$Y$32</f>
        <v/>
      </c>
      <c r="AL21" s="1901"/>
      <c r="AM21" s="1901" t="str">
        <f>★入力画面!$Z$32</f>
        <v/>
      </c>
      <c r="AN21" s="1901"/>
      <c r="AO21" s="1901" t="str">
        <f>★入力画面!$AA$32</f>
        <v/>
      </c>
      <c r="AP21" s="1901"/>
      <c r="AQ21" s="1901" t="str">
        <f>★入力画面!$AB$32</f>
        <v/>
      </c>
      <c r="AR21" s="1901"/>
      <c r="AS21" s="1901" t="str">
        <f>★入力画面!$AC$32</f>
        <v/>
      </c>
      <c r="AT21" s="1901"/>
      <c r="AU21" s="1901" t="str">
        <f>★入力画面!$AD$32</f>
        <v/>
      </c>
      <c r="AV21" s="1901"/>
      <c r="AW21" s="1901" t="str">
        <f>★入力画面!$AE$32</f>
        <v/>
      </c>
      <c r="AX21" s="1901"/>
      <c r="AY21" s="1901" t="str">
        <f>★入力画面!$AF$32</f>
        <v/>
      </c>
      <c r="AZ21" s="1901"/>
      <c r="BA21" s="1901" t="str">
        <f>★入力画面!$AG$32</f>
        <v/>
      </c>
      <c r="BB21" s="1901"/>
      <c r="BC21" s="1901" t="str">
        <f>★入力画面!$AH$32</f>
        <v/>
      </c>
      <c r="BD21" s="1901"/>
      <c r="BE21" s="1901" t="str">
        <f>★入力画面!$AI$32</f>
        <v/>
      </c>
      <c r="BF21" s="1919"/>
      <c r="BG21" s="1893"/>
      <c r="BH21" s="1891"/>
      <c r="BI21" s="1891"/>
      <c r="BJ21" s="1891"/>
      <c r="BK21" s="1891"/>
      <c r="BL21" s="1891"/>
      <c r="BM21" s="1891"/>
      <c r="BN21" s="1891"/>
      <c r="BO21" s="1891"/>
      <c r="BP21" s="1863"/>
      <c r="BQ21" s="102"/>
      <c r="BR21" s="102"/>
      <c r="BS21" s="102"/>
      <c r="BT21" s="102"/>
      <c r="BU21" s="102"/>
      <c r="BV21" s="102"/>
      <c r="BW21" s="102"/>
      <c r="BX21" s="102"/>
      <c r="BY21" s="102"/>
    </row>
    <row r="22" spans="1:77" s="105" customFormat="1" ht="18" customHeight="1" thickBot="1">
      <c r="A22" s="1861"/>
      <c r="B22" s="1861"/>
      <c r="C22" s="1861"/>
      <c r="D22" s="1861"/>
      <c r="E22" s="1861"/>
      <c r="F22" s="1862"/>
      <c r="G22" s="1862"/>
      <c r="H22" s="1862"/>
      <c r="I22" s="1862"/>
      <c r="J22" s="1932" t="s">
        <v>85</v>
      </c>
      <c r="K22" s="1933"/>
      <c r="L22" s="1933"/>
      <c r="M22" s="1933"/>
      <c r="N22" s="1933"/>
      <c r="O22" s="1933"/>
      <c r="P22" s="1933"/>
      <c r="Q22" s="1933"/>
      <c r="R22" s="1934"/>
      <c r="S22" s="1915" t="str">
        <f>★入力画面!$P$35</f>
        <v/>
      </c>
      <c r="T22" s="1901"/>
      <c r="U22" s="1901" t="str">
        <f>★入力画面!$Q$35</f>
        <v/>
      </c>
      <c r="V22" s="1901"/>
      <c r="W22" s="1901" t="str">
        <f>★入力画面!$R$35</f>
        <v/>
      </c>
      <c r="X22" s="1901"/>
      <c r="Y22" s="1901" t="str">
        <f>★入力画面!$S$35</f>
        <v/>
      </c>
      <c r="Z22" s="1901"/>
      <c r="AA22" s="1901" t="str">
        <f>★入力画面!$T$35</f>
        <v/>
      </c>
      <c r="AB22" s="1901"/>
      <c r="AC22" s="1901" t="str">
        <f>★入力画面!$U$35</f>
        <v/>
      </c>
      <c r="AD22" s="1901"/>
      <c r="AE22" s="1901" t="str">
        <f>★入力画面!$V$35</f>
        <v/>
      </c>
      <c r="AF22" s="1901"/>
      <c r="AG22" s="1901" t="str">
        <f>★入力画面!$W$35</f>
        <v/>
      </c>
      <c r="AH22" s="1901"/>
      <c r="AI22" s="1901" t="str">
        <f>★入力画面!$X$35</f>
        <v/>
      </c>
      <c r="AJ22" s="1901"/>
      <c r="AK22" s="1901" t="str">
        <f>★入力画面!$Y$35</f>
        <v/>
      </c>
      <c r="AL22" s="1901"/>
      <c r="AM22" s="1901" t="str">
        <f>★入力画面!$Z$35</f>
        <v/>
      </c>
      <c r="AN22" s="1901"/>
      <c r="AO22" s="1901" t="str">
        <f>★入力画面!$AA$35</f>
        <v/>
      </c>
      <c r="AP22" s="1901"/>
      <c r="AQ22" s="1901" t="str">
        <f>★入力画面!$AB$35</f>
        <v/>
      </c>
      <c r="AR22" s="1919"/>
      <c r="AS22" s="1914"/>
      <c r="AT22" s="1914"/>
      <c r="AU22" s="1914"/>
      <c r="AV22" s="1914"/>
      <c r="AW22" s="1914"/>
      <c r="AX22" s="1914"/>
      <c r="AY22" s="1914"/>
      <c r="AZ22" s="1914"/>
      <c r="BA22" s="1914"/>
      <c r="BB22" s="1914"/>
      <c r="BC22" s="1914"/>
      <c r="BD22" s="1914"/>
      <c r="BE22" s="1914"/>
      <c r="BF22" s="1914"/>
      <c r="BG22" s="1891"/>
      <c r="BH22" s="1891"/>
      <c r="BI22" s="1891"/>
      <c r="BJ22" s="1891"/>
      <c r="BK22" s="1864" t="s">
        <v>108</v>
      </c>
      <c r="BL22" s="1864"/>
      <c r="BM22" s="1864"/>
      <c r="BN22" s="1864"/>
      <c r="BO22" s="1864"/>
      <c r="BP22" s="1863"/>
      <c r="BQ22" s="102"/>
      <c r="BR22" s="102"/>
      <c r="BS22" s="102"/>
      <c r="BT22" s="102"/>
      <c r="BU22" s="102"/>
      <c r="BV22" s="102"/>
      <c r="BW22" s="102"/>
      <c r="BX22" s="102"/>
      <c r="BY22" s="102"/>
    </row>
    <row r="23" spans="1:77" s="105" customFormat="1" ht="18" customHeight="1" thickBot="1">
      <c r="A23" s="1861"/>
      <c r="B23" s="1861"/>
      <c r="C23" s="1861"/>
      <c r="D23" s="1861"/>
      <c r="E23" s="1861"/>
      <c r="F23" s="1862"/>
      <c r="G23" s="1862"/>
      <c r="H23" s="1862"/>
      <c r="I23" s="1862"/>
      <c r="J23" s="1926" t="s">
        <v>200</v>
      </c>
      <c r="K23" s="1927"/>
      <c r="L23" s="1927"/>
      <c r="M23" s="1927"/>
      <c r="N23" s="1927"/>
      <c r="O23" s="1927"/>
      <c r="P23" s="1927"/>
      <c r="Q23" s="1927"/>
      <c r="R23" s="1928"/>
      <c r="S23" s="1915" t="str">
        <f>★入力画面!$P$39</f>
        <v/>
      </c>
      <c r="T23" s="1901"/>
      <c r="U23" s="1901" t="str">
        <f>★入力画面!$Q$39</f>
        <v/>
      </c>
      <c r="V23" s="1901"/>
      <c r="W23" s="1901" t="str">
        <f>★入力画面!$R$39</f>
        <v/>
      </c>
      <c r="X23" s="1901"/>
      <c r="Y23" s="1901" t="str">
        <f>★入力画面!$S$39</f>
        <v/>
      </c>
      <c r="Z23" s="1919"/>
      <c r="AA23" s="1914"/>
      <c r="AB23" s="1914"/>
      <c r="AC23" s="1914"/>
      <c r="AD23" s="1914"/>
      <c r="AE23" s="1914"/>
      <c r="AF23" s="1914"/>
      <c r="AG23" s="1914"/>
      <c r="AH23" s="1914"/>
      <c r="AI23" s="1914"/>
      <c r="AJ23" s="1914"/>
      <c r="AK23" s="1914"/>
      <c r="AL23" s="1914"/>
      <c r="AM23" s="1914"/>
      <c r="AN23" s="1914"/>
      <c r="AO23" s="1914"/>
      <c r="AP23" s="1914"/>
      <c r="AQ23" s="1914"/>
      <c r="AR23" s="1914"/>
      <c r="AS23" s="1914"/>
      <c r="AT23" s="1914"/>
      <c r="AU23" s="1914"/>
      <c r="AV23" s="1914"/>
      <c r="AW23" s="1914"/>
      <c r="AX23" s="1914"/>
      <c r="AY23" s="1914"/>
      <c r="AZ23" s="1914"/>
      <c r="BA23" s="1914"/>
      <c r="BB23" s="1914"/>
      <c r="BC23" s="1914"/>
      <c r="BD23" s="1914"/>
      <c r="BE23" s="1914"/>
      <c r="BF23" s="1914"/>
      <c r="BG23" s="1891"/>
      <c r="BH23" s="1891"/>
      <c r="BI23" s="1891"/>
      <c r="BJ23" s="1891"/>
      <c r="BK23" s="361"/>
      <c r="BL23" s="1929" t="s">
        <v>924</v>
      </c>
      <c r="BM23" s="1930"/>
      <c r="BN23" s="1931"/>
      <c r="BO23" s="361"/>
      <c r="BP23" s="1863"/>
      <c r="BQ23" s="102"/>
      <c r="BR23" s="102"/>
      <c r="BS23" s="102"/>
      <c r="BT23" s="102"/>
      <c r="BU23" s="102"/>
      <c r="BV23" s="102"/>
      <c r="BW23" s="102"/>
      <c r="BX23" s="102"/>
      <c r="BY23" s="102"/>
    </row>
    <row r="24" spans="1:77" s="105" customFormat="1" ht="26.25" customHeight="1">
      <c r="A24" s="1861"/>
      <c r="B24" s="1861"/>
      <c r="C24" s="1861"/>
      <c r="D24" s="1861"/>
      <c r="E24" s="1861"/>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c r="AN24" s="1862"/>
      <c r="AO24" s="1862"/>
      <c r="AP24" s="1862"/>
      <c r="AQ24" s="1862"/>
      <c r="AR24" s="1862"/>
      <c r="AS24" s="1862"/>
      <c r="AT24" s="1862"/>
      <c r="AU24" s="1862"/>
      <c r="AV24" s="1862"/>
      <c r="AW24" s="1862"/>
      <c r="AX24" s="1862"/>
      <c r="AY24" s="1862"/>
      <c r="AZ24" s="1862"/>
      <c r="BA24" s="1862"/>
      <c r="BB24" s="1862"/>
      <c r="BC24" s="1862"/>
      <c r="BD24" s="1862"/>
      <c r="BE24" s="1862"/>
      <c r="BF24" s="1862"/>
      <c r="BG24" s="1862"/>
      <c r="BH24" s="1862"/>
      <c r="BI24" s="1862"/>
      <c r="BJ24" s="1862"/>
      <c r="BK24" s="1862"/>
      <c r="BL24" s="1862"/>
      <c r="BM24" s="1862"/>
      <c r="BN24" s="1862"/>
      <c r="BO24" s="1862"/>
      <c r="BP24" s="1863"/>
      <c r="BQ24" s="102"/>
      <c r="BR24" s="102"/>
      <c r="BS24" s="102"/>
      <c r="BT24" s="102"/>
      <c r="BU24" s="102"/>
      <c r="BV24" s="102"/>
      <c r="BW24" s="102"/>
      <c r="BX24" s="102"/>
      <c r="BY24" s="102"/>
    </row>
    <row r="25" spans="1:77" s="105" customFormat="1" ht="15" customHeight="1" thickBot="1">
      <c r="A25" s="1861"/>
      <c r="B25" s="1861"/>
      <c r="C25" s="1861"/>
      <c r="D25" s="1861"/>
      <c r="E25" s="1861"/>
      <c r="F25" s="1862"/>
      <c r="G25" s="1862"/>
      <c r="H25" s="1862"/>
      <c r="I25" s="1862"/>
      <c r="J25" s="1864" t="s">
        <v>926</v>
      </c>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3"/>
      <c r="BQ25" s="102"/>
      <c r="BR25" s="102"/>
      <c r="BS25" s="102"/>
      <c r="BT25" s="102"/>
      <c r="BU25" s="102"/>
      <c r="BV25" s="102"/>
      <c r="BW25" s="102"/>
      <c r="BX25" s="102"/>
      <c r="BY25" s="102"/>
    </row>
    <row r="26" spans="1:77" s="105" customFormat="1" ht="9" customHeight="1">
      <c r="A26" s="1861"/>
      <c r="B26" s="1861"/>
      <c r="C26" s="1861"/>
      <c r="D26" s="1861"/>
      <c r="E26" s="1861"/>
      <c r="F26" s="1862"/>
      <c r="G26" s="1903">
        <v>32</v>
      </c>
      <c r="H26" s="1904"/>
      <c r="I26" s="1864"/>
      <c r="J26" s="1935"/>
      <c r="K26" s="1937" t="s">
        <v>111</v>
      </c>
      <c r="L26" s="1937"/>
      <c r="M26" s="1937"/>
      <c r="N26" s="1937"/>
      <c r="O26" s="1937"/>
      <c r="P26" s="1937"/>
      <c r="Q26" s="1937"/>
      <c r="R26" s="1944"/>
      <c r="S26" s="1743" t="str">
        <f>★その他入力!$P$15</f>
        <v/>
      </c>
      <c r="T26" s="1744"/>
      <c r="U26" s="1744" t="str">
        <f>★その他入力!$Q$15</f>
        <v/>
      </c>
      <c r="V26" s="1747"/>
      <c r="W26" s="1939"/>
      <c r="X26" s="1939"/>
      <c r="Y26" s="1743" t="str">
        <f>★その他入力!$S$15</f>
        <v/>
      </c>
      <c r="Z26" s="1744"/>
      <c r="AA26" s="1744" t="str">
        <f>★その他入力!$T$15</f>
        <v/>
      </c>
      <c r="AB26" s="1744"/>
      <c r="AC26" s="1744" t="str">
        <f>★その他入力!$U$15</f>
        <v/>
      </c>
      <c r="AD26" s="1744"/>
      <c r="AE26" s="1744" t="str">
        <f>★その他入力!$V$15</f>
        <v/>
      </c>
      <c r="AF26" s="1744"/>
      <c r="AG26" s="1744" t="str">
        <f>★その他入力!$W$15</f>
        <v/>
      </c>
      <c r="AH26" s="1744"/>
      <c r="AI26" s="1744" t="str">
        <f>★その他入力!$X$15</f>
        <v/>
      </c>
      <c r="AJ26" s="1747"/>
      <c r="AK26" s="1939"/>
      <c r="AL26" s="1939"/>
      <c r="AM26" s="1940"/>
      <c r="AN26" s="1941"/>
      <c r="AO26" s="1882"/>
      <c r="AP26" s="1882"/>
      <c r="AQ26" s="1882"/>
      <c r="AR26" s="1882"/>
      <c r="AS26" s="1882"/>
      <c r="AT26" s="1882"/>
      <c r="AU26" s="1882"/>
      <c r="AV26" s="1882"/>
      <c r="AW26" s="1882"/>
      <c r="AX26" s="1882"/>
      <c r="AY26" s="1882"/>
      <c r="AZ26" s="1882"/>
      <c r="BA26" s="1882"/>
      <c r="BB26" s="1882"/>
      <c r="BC26" s="1882"/>
      <c r="BD26" s="1882"/>
      <c r="BE26" s="1882"/>
      <c r="BF26" s="1882"/>
      <c r="BG26" s="1891"/>
      <c r="BH26" s="1891"/>
      <c r="BI26" s="1891"/>
      <c r="BJ26" s="1891"/>
      <c r="BK26" s="1891"/>
      <c r="BL26" s="1891"/>
      <c r="BM26" s="1891"/>
      <c r="BN26" s="1891"/>
      <c r="BO26" s="1891"/>
      <c r="BP26" s="1863"/>
      <c r="BQ26" s="102"/>
      <c r="BR26" s="102"/>
      <c r="BS26" s="102"/>
      <c r="BT26" s="102"/>
      <c r="BU26" s="102"/>
      <c r="BV26" s="102"/>
      <c r="BW26" s="102"/>
      <c r="BX26" s="102"/>
      <c r="BY26" s="102"/>
    </row>
    <row r="27" spans="1:77" s="105" customFormat="1" ht="9" customHeight="1" thickBot="1">
      <c r="A27" s="1861"/>
      <c r="B27" s="1861"/>
      <c r="C27" s="1861"/>
      <c r="D27" s="1861"/>
      <c r="E27" s="1861"/>
      <c r="F27" s="1862"/>
      <c r="G27" s="1905"/>
      <c r="H27" s="1906"/>
      <c r="I27" s="1864"/>
      <c r="J27" s="1936"/>
      <c r="K27" s="1938"/>
      <c r="L27" s="1938"/>
      <c r="M27" s="1938"/>
      <c r="N27" s="1938"/>
      <c r="O27" s="1938"/>
      <c r="P27" s="1938"/>
      <c r="Q27" s="1938"/>
      <c r="R27" s="1945"/>
      <c r="S27" s="1745"/>
      <c r="T27" s="1746"/>
      <c r="U27" s="1746"/>
      <c r="V27" s="1748"/>
      <c r="W27" s="1676"/>
      <c r="X27" s="1676"/>
      <c r="Y27" s="1745"/>
      <c r="Z27" s="1746"/>
      <c r="AA27" s="1746"/>
      <c r="AB27" s="1746"/>
      <c r="AC27" s="1746"/>
      <c r="AD27" s="1746"/>
      <c r="AE27" s="1746"/>
      <c r="AF27" s="1746"/>
      <c r="AG27" s="1746"/>
      <c r="AH27" s="1746"/>
      <c r="AI27" s="1746"/>
      <c r="AJ27" s="1748"/>
      <c r="AK27" s="1676"/>
      <c r="AL27" s="1676"/>
      <c r="AM27" s="1942"/>
      <c r="AN27" s="1943"/>
      <c r="AO27" s="1882"/>
      <c r="AP27" s="1882"/>
      <c r="AQ27" s="1882"/>
      <c r="AR27" s="1882"/>
      <c r="AS27" s="1882"/>
      <c r="AT27" s="1882"/>
      <c r="AU27" s="1882"/>
      <c r="AV27" s="1882"/>
      <c r="AW27" s="1882"/>
      <c r="AX27" s="1882"/>
      <c r="AY27" s="1882"/>
      <c r="AZ27" s="1882"/>
      <c r="BA27" s="1882"/>
      <c r="BB27" s="1882"/>
      <c r="BC27" s="1882"/>
      <c r="BD27" s="1882"/>
      <c r="BE27" s="1882"/>
      <c r="BF27" s="1882"/>
      <c r="BG27" s="1891"/>
      <c r="BH27" s="1891"/>
      <c r="BI27" s="1891"/>
      <c r="BJ27" s="1891"/>
      <c r="BK27" s="1891"/>
      <c r="BL27" s="1891"/>
      <c r="BM27" s="1891"/>
      <c r="BN27" s="1891"/>
      <c r="BO27" s="1891"/>
      <c r="BP27" s="1863"/>
      <c r="BQ27" s="102"/>
      <c r="BR27" s="102"/>
      <c r="BS27" s="102"/>
      <c r="BT27" s="102"/>
      <c r="BU27" s="102"/>
      <c r="BV27" s="102"/>
      <c r="BW27" s="102"/>
      <c r="BX27" s="102"/>
      <c r="BY27" s="102"/>
    </row>
    <row r="28" spans="1:77" s="105" customFormat="1" ht="18" customHeight="1" thickBot="1">
      <c r="A28" s="1861"/>
      <c r="B28" s="1861"/>
      <c r="C28" s="1861"/>
      <c r="D28" s="1861"/>
      <c r="E28" s="1861"/>
      <c r="F28" s="1862"/>
      <c r="G28" s="1862"/>
      <c r="H28" s="1862"/>
      <c r="I28" s="1862"/>
      <c r="J28" s="371"/>
      <c r="K28" s="1879" t="s">
        <v>112</v>
      </c>
      <c r="L28" s="1879"/>
      <c r="M28" s="1879"/>
      <c r="N28" s="1879"/>
      <c r="O28" s="1879"/>
      <c r="P28" s="1879"/>
      <c r="Q28" s="1879"/>
      <c r="R28" s="372"/>
      <c r="S28" s="1915" t="str">
        <f>★その他入力!$P$9</f>
        <v/>
      </c>
      <c r="T28" s="1901"/>
      <c r="U28" s="1901" t="str">
        <f>★その他入力!$Q$9</f>
        <v/>
      </c>
      <c r="V28" s="1901"/>
      <c r="W28" s="1901" t="str">
        <f>★その他入力!$R$9</f>
        <v/>
      </c>
      <c r="X28" s="1901"/>
      <c r="Y28" s="1901" t="str">
        <f>★その他入力!$S$9</f>
        <v/>
      </c>
      <c r="Z28" s="1901"/>
      <c r="AA28" s="1901" t="str">
        <f>★その他入力!$T$9</f>
        <v/>
      </c>
      <c r="AB28" s="1901"/>
      <c r="AC28" s="1901" t="str">
        <f>★その他入力!$U$9</f>
        <v/>
      </c>
      <c r="AD28" s="1901"/>
      <c r="AE28" s="1901" t="str">
        <f>★その他入力!$V$9</f>
        <v/>
      </c>
      <c r="AF28" s="1901"/>
      <c r="AG28" s="1901" t="str">
        <f>★その他入力!$W$9</f>
        <v/>
      </c>
      <c r="AH28" s="1901"/>
      <c r="AI28" s="1901" t="str">
        <f>★その他入力!$X$9</f>
        <v/>
      </c>
      <c r="AJ28" s="1901"/>
      <c r="AK28" s="1901" t="str">
        <f>★その他入力!$Y$9</f>
        <v/>
      </c>
      <c r="AL28" s="1901"/>
      <c r="AM28" s="1901" t="str">
        <f>★その他入力!$Z$9</f>
        <v/>
      </c>
      <c r="AN28" s="1901"/>
      <c r="AO28" s="1901" t="str">
        <f>★その他入力!$AA$9</f>
        <v/>
      </c>
      <c r="AP28" s="1901"/>
      <c r="AQ28" s="1901" t="str">
        <f>★その他入力!$AB$9</f>
        <v/>
      </c>
      <c r="AR28" s="1901"/>
      <c r="AS28" s="1901" t="str">
        <f>★その他入力!$AC$9</f>
        <v/>
      </c>
      <c r="AT28" s="1901"/>
      <c r="AU28" s="1901" t="str">
        <f>★その他入力!$AD$9</f>
        <v/>
      </c>
      <c r="AV28" s="1901"/>
      <c r="AW28" s="1901" t="str">
        <f>★その他入力!$AE$9</f>
        <v/>
      </c>
      <c r="AX28" s="1901"/>
      <c r="AY28" s="1901" t="str">
        <f>★その他入力!$AF$9</f>
        <v/>
      </c>
      <c r="AZ28" s="1901"/>
      <c r="BA28" s="1901" t="str">
        <f>★その他入力!$AG$9</f>
        <v/>
      </c>
      <c r="BB28" s="1901"/>
      <c r="BC28" s="1901" t="str">
        <f>★その他入力!$AH$9</f>
        <v/>
      </c>
      <c r="BD28" s="1901"/>
      <c r="BE28" s="1901" t="str">
        <f>★その他入力!$AI$9</f>
        <v/>
      </c>
      <c r="BF28" s="1919"/>
      <c r="BG28" s="1893"/>
      <c r="BH28" s="1891"/>
      <c r="BI28" s="1891"/>
      <c r="BJ28" s="1891"/>
      <c r="BK28" s="1891"/>
      <c r="BL28" s="1891"/>
      <c r="BM28" s="1891"/>
      <c r="BN28" s="1891"/>
      <c r="BO28" s="1891"/>
      <c r="BP28" s="1863"/>
      <c r="BQ28" s="102"/>
      <c r="BR28" s="102"/>
      <c r="BS28" s="102"/>
      <c r="BT28" s="102"/>
      <c r="BU28" s="102"/>
      <c r="BV28" s="102"/>
      <c r="BW28" s="102"/>
      <c r="BX28" s="102"/>
      <c r="BY28" s="102"/>
    </row>
    <row r="29" spans="1:77" s="105" customFormat="1" ht="18" customHeight="1" thickBot="1">
      <c r="A29" s="1861"/>
      <c r="B29" s="1861"/>
      <c r="C29" s="1861"/>
      <c r="D29" s="1861"/>
      <c r="E29" s="1861"/>
      <c r="F29" s="1862"/>
      <c r="G29" s="1862"/>
      <c r="H29" s="1862"/>
      <c r="I29" s="1862"/>
      <c r="J29" s="371"/>
      <c r="K29" s="1879" t="s">
        <v>83</v>
      </c>
      <c r="L29" s="1879"/>
      <c r="M29" s="1879"/>
      <c r="N29" s="1879"/>
      <c r="O29" s="1879"/>
      <c r="P29" s="1879"/>
      <c r="Q29" s="1879"/>
      <c r="R29" s="372"/>
      <c r="S29" s="1915" t="str">
        <f>★その他入力!$P$11</f>
        <v/>
      </c>
      <c r="T29" s="1901"/>
      <c r="U29" s="1901" t="str">
        <f>★その他入力!$Q$11</f>
        <v/>
      </c>
      <c r="V29" s="1901"/>
      <c r="W29" s="1901" t="str">
        <f>★その他入力!$R$11</f>
        <v/>
      </c>
      <c r="X29" s="1901"/>
      <c r="Y29" s="1901" t="str">
        <f>★その他入力!$S$11</f>
        <v/>
      </c>
      <c r="Z29" s="1901"/>
      <c r="AA29" s="1901" t="str">
        <f>★その他入力!$T$11</f>
        <v/>
      </c>
      <c r="AB29" s="1901"/>
      <c r="AC29" s="1901" t="str">
        <f>★その他入力!$U$11</f>
        <v/>
      </c>
      <c r="AD29" s="1901"/>
      <c r="AE29" s="1901" t="str">
        <f>★その他入力!$V$11</f>
        <v/>
      </c>
      <c r="AF29" s="1901"/>
      <c r="AG29" s="1901" t="str">
        <f>★その他入力!$W$11</f>
        <v/>
      </c>
      <c r="AH29" s="1901"/>
      <c r="AI29" s="1901" t="str">
        <f>★その他入力!$X$11</f>
        <v/>
      </c>
      <c r="AJ29" s="1901"/>
      <c r="AK29" s="1901" t="str">
        <f>★その他入力!$Y$11</f>
        <v/>
      </c>
      <c r="AL29" s="1901"/>
      <c r="AM29" s="1901" t="str">
        <f>★その他入力!$Z$11</f>
        <v/>
      </c>
      <c r="AN29" s="1901"/>
      <c r="AO29" s="1901" t="str">
        <f>★その他入力!$AA$11</f>
        <v/>
      </c>
      <c r="AP29" s="1901"/>
      <c r="AQ29" s="1901" t="str">
        <f>★その他入力!$AB$11</f>
        <v/>
      </c>
      <c r="AR29" s="1901"/>
      <c r="AS29" s="1901" t="str">
        <f>★その他入力!$AC$11</f>
        <v/>
      </c>
      <c r="AT29" s="1901"/>
      <c r="AU29" s="1901" t="str">
        <f>★その他入力!$AD$11</f>
        <v/>
      </c>
      <c r="AV29" s="1901"/>
      <c r="AW29" s="1901" t="str">
        <f>★その他入力!$AE$11</f>
        <v/>
      </c>
      <c r="AX29" s="1901"/>
      <c r="AY29" s="1901" t="str">
        <f>★その他入力!$AF$11</f>
        <v/>
      </c>
      <c r="AZ29" s="1901"/>
      <c r="BA29" s="1901" t="str">
        <f>★その他入力!$AG$11</f>
        <v/>
      </c>
      <c r="BB29" s="1901"/>
      <c r="BC29" s="1901" t="str">
        <f>★その他入力!$AH$11</f>
        <v/>
      </c>
      <c r="BD29" s="1901"/>
      <c r="BE29" s="1901" t="str">
        <f>★その他入力!$AI$11</f>
        <v/>
      </c>
      <c r="BF29" s="1919"/>
      <c r="BG29" s="1893"/>
      <c r="BH29" s="1891"/>
      <c r="BI29" s="1891"/>
      <c r="BJ29" s="1891"/>
      <c r="BK29" s="1864" t="s">
        <v>108</v>
      </c>
      <c r="BL29" s="1864"/>
      <c r="BM29" s="1864"/>
      <c r="BN29" s="1864"/>
      <c r="BO29" s="1864"/>
      <c r="BP29" s="1863"/>
      <c r="BQ29" s="102"/>
      <c r="BR29" s="102"/>
      <c r="BS29" s="102"/>
      <c r="BT29" s="102"/>
      <c r="BU29" s="102"/>
      <c r="BV29" s="102"/>
      <c r="BW29" s="102"/>
      <c r="BX29" s="102"/>
      <c r="BY29" s="102"/>
    </row>
    <row r="30" spans="1:77" s="105" customFormat="1" ht="9" customHeight="1">
      <c r="A30" s="1861"/>
      <c r="B30" s="1861"/>
      <c r="C30" s="1861"/>
      <c r="D30" s="1861"/>
      <c r="E30" s="1861"/>
      <c r="F30" s="1862"/>
      <c r="G30" s="1862"/>
      <c r="H30" s="1862"/>
      <c r="I30" s="1862"/>
      <c r="J30" s="1935"/>
      <c r="K30" s="1937" t="s">
        <v>113</v>
      </c>
      <c r="L30" s="1937"/>
      <c r="M30" s="1937"/>
      <c r="N30" s="1937"/>
      <c r="O30" s="1937"/>
      <c r="P30" s="1937"/>
      <c r="Q30" s="1937"/>
      <c r="R30" s="1944"/>
      <c r="S30" s="1953" t="str">
        <f>★その他入力!$BS$12</f>
        <v/>
      </c>
      <c r="T30" s="1954"/>
      <c r="U30" s="1913"/>
      <c r="V30" s="1913"/>
      <c r="W30" s="1743" t="str">
        <f>★その他入力!$BM$12</f>
        <v/>
      </c>
      <c r="X30" s="1744"/>
      <c r="Y30" s="1744" t="str">
        <f>★その他入力!$BN$12</f>
        <v/>
      </c>
      <c r="Z30" s="1747"/>
      <c r="AA30" s="1676" t="s">
        <v>1103</v>
      </c>
      <c r="AB30" s="1676"/>
      <c r="AC30" s="1743" t="str">
        <f>★その他入力!$BO$12</f>
        <v/>
      </c>
      <c r="AD30" s="1744"/>
      <c r="AE30" s="1744" t="str">
        <f>★その他入力!$BP$12</f>
        <v/>
      </c>
      <c r="AF30" s="1747"/>
      <c r="AG30" s="1676" t="s">
        <v>1108</v>
      </c>
      <c r="AH30" s="1676"/>
      <c r="AI30" s="1743" t="str">
        <f>★その他入力!$BQ$12</f>
        <v/>
      </c>
      <c r="AJ30" s="1744"/>
      <c r="AK30" s="1744" t="str">
        <f>★その他入力!$BR$12</f>
        <v/>
      </c>
      <c r="AL30" s="1747"/>
      <c r="AM30" s="1882" t="s">
        <v>91</v>
      </c>
      <c r="AN30" s="1882"/>
      <c r="AO30" s="1914"/>
      <c r="AP30" s="1914"/>
      <c r="AQ30" s="1914"/>
      <c r="AR30" s="1914"/>
      <c r="AS30" s="1914"/>
      <c r="AT30" s="1914"/>
      <c r="AU30" s="1914"/>
      <c r="AV30" s="1914"/>
      <c r="AW30" s="1914"/>
      <c r="AX30" s="1914"/>
      <c r="AY30" s="1914"/>
      <c r="AZ30" s="1914"/>
      <c r="BA30" s="1914"/>
      <c r="BB30" s="1914"/>
      <c r="BC30" s="1914"/>
      <c r="BD30" s="1914"/>
      <c r="BE30" s="1914"/>
      <c r="BF30" s="1914"/>
      <c r="BG30" s="1891"/>
      <c r="BH30" s="1891"/>
      <c r="BI30" s="1891"/>
      <c r="BJ30" s="1891"/>
      <c r="BK30" s="1864"/>
      <c r="BL30" s="1947" t="s">
        <v>914</v>
      </c>
      <c r="BM30" s="1948"/>
      <c r="BN30" s="1949"/>
      <c r="BO30" s="1946"/>
      <c r="BP30" s="1863"/>
      <c r="BQ30" s="102"/>
      <c r="BR30" s="102"/>
      <c r="BS30" s="102"/>
      <c r="BT30" s="102"/>
      <c r="BU30" s="102"/>
      <c r="BV30" s="102"/>
      <c r="BW30" s="102"/>
      <c r="BX30" s="102"/>
      <c r="BY30" s="102"/>
    </row>
    <row r="31" spans="1:77" s="105" customFormat="1" ht="9" customHeight="1" thickBot="1">
      <c r="A31" s="1861"/>
      <c r="B31" s="1861"/>
      <c r="C31" s="1861"/>
      <c r="D31" s="1861"/>
      <c r="E31" s="1861"/>
      <c r="F31" s="1862"/>
      <c r="G31" s="1862"/>
      <c r="H31" s="1862"/>
      <c r="I31" s="1862"/>
      <c r="J31" s="1936"/>
      <c r="K31" s="1938"/>
      <c r="L31" s="1938"/>
      <c r="M31" s="1938"/>
      <c r="N31" s="1938"/>
      <c r="O31" s="1938"/>
      <c r="P31" s="1938"/>
      <c r="Q31" s="1938"/>
      <c r="R31" s="1945"/>
      <c r="S31" s="1955"/>
      <c r="T31" s="1956"/>
      <c r="U31" s="1885"/>
      <c r="V31" s="1885"/>
      <c r="W31" s="1745"/>
      <c r="X31" s="1746"/>
      <c r="Y31" s="1746"/>
      <c r="Z31" s="1748"/>
      <c r="AA31" s="1676"/>
      <c r="AB31" s="1676"/>
      <c r="AC31" s="1745"/>
      <c r="AD31" s="1746"/>
      <c r="AE31" s="1746"/>
      <c r="AF31" s="1748"/>
      <c r="AG31" s="1676"/>
      <c r="AH31" s="1676"/>
      <c r="AI31" s="1745"/>
      <c r="AJ31" s="1746"/>
      <c r="AK31" s="1746"/>
      <c r="AL31" s="1748"/>
      <c r="AM31" s="1882"/>
      <c r="AN31" s="1882"/>
      <c r="AO31" s="1914"/>
      <c r="AP31" s="1914"/>
      <c r="AQ31" s="1914"/>
      <c r="AR31" s="1914"/>
      <c r="AS31" s="1914"/>
      <c r="AT31" s="1914"/>
      <c r="AU31" s="1914"/>
      <c r="AV31" s="1914"/>
      <c r="AW31" s="1914"/>
      <c r="AX31" s="1914"/>
      <c r="AY31" s="1914"/>
      <c r="AZ31" s="1914"/>
      <c r="BA31" s="1914"/>
      <c r="BB31" s="1914"/>
      <c r="BC31" s="1914"/>
      <c r="BD31" s="1914"/>
      <c r="BE31" s="1914"/>
      <c r="BF31" s="1914"/>
      <c r="BG31" s="1891"/>
      <c r="BH31" s="1891"/>
      <c r="BI31" s="1891"/>
      <c r="BJ31" s="1891"/>
      <c r="BK31" s="1864"/>
      <c r="BL31" s="1950"/>
      <c r="BM31" s="1951"/>
      <c r="BN31" s="1952"/>
      <c r="BO31" s="1946"/>
      <c r="BP31" s="1863"/>
      <c r="BQ31" s="102"/>
      <c r="BR31" s="102"/>
      <c r="BS31" s="102"/>
      <c r="BT31" s="102"/>
      <c r="BU31" s="102"/>
      <c r="BV31" s="102"/>
      <c r="BW31" s="102"/>
      <c r="BX31" s="102"/>
      <c r="BY31" s="102"/>
    </row>
    <row r="32" spans="1:77" s="105" customFormat="1" ht="26.25" customHeight="1">
      <c r="A32" s="1861"/>
      <c r="B32" s="1861"/>
      <c r="C32" s="1861"/>
      <c r="D32" s="1861"/>
      <c r="E32" s="1861"/>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1864"/>
      <c r="AM32" s="1864"/>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c r="BP32" s="1863"/>
      <c r="BQ32" s="102"/>
      <c r="BR32" s="102"/>
      <c r="BS32" s="102"/>
      <c r="BT32" s="102"/>
      <c r="BU32" s="102"/>
      <c r="BV32" s="102"/>
      <c r="BW32" s="102"/>
      <c r="BX32" s="102"/>
      <c r="BY32" s="102"/>
    </row>
    <row r="33" spans="1:77" s="105" customFormat="1" ht="15" customHeight="1" thickBot="1">
      <c r="A33" s="1861"/>
      <c r="B33" s="1861"/>
      <c r="C33" s="1861"/>
      <c r="D33" s="1861"/>
      <c r="E33" s="1861"/>
      <c r="F33" s="1862"/>
      <c r="G33" s="1862"/>
      <c r="H33" s="1862"/>
      <c r="I33" s="1862"/>
      <c r="J33" s="1864" t="s">
        <v>927</v>
      </c>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c r="BP33" s="1863"/>
      <c r="BQ33" s="102"/>
      <c r="BR33" s="102"/>
      <c r="BS33" s="102"/>
      <c r="BT33" s="102"/>
      <c r="BU33" s="102"/>
      <c r="BV33" s="102"/>
      <c r="BW33" s="102"/>
      <c r="BX33" s="102"/>
      <c r="BY33" s="102"/>
    </row>
    <row r="34" spans="1:77" s="105" customFormat="1" ht="9" customHeight="1">
      <c r="A34" s="1861"/>
      <c r="B34" s="1861"/>
      <c r="C34" s="1861"/>
      <c r="D34" s="1861"/>
      <c r="E34" s="1861"/>
      <c r="F34" s="1862"/>
      <c r="G34" s="1903">
        <v>41</v>
      </c>
      <c r="H34" s="1904"/>
      <c r="I34" s="1864"/>
      <c r="J34" s="1935"/>
      <c r="K34" s="1937" t="s">
        <v>111</v>
      </c>
      <c r="L34" s="1937"/>
      <c r="M34" s="1937"/>
      <c r="N34" s="1937"/>
      <c r="O34" s="1937"/>
      <c r="P34" s="1937"/>
      <c r="Q34" s="1937"/>
      <c r="R34" s="1944"/>
      <c r="S34" s="1743" t="str">
        <f>★入力画面!$BM$119</f>
        <v/>
      </c>
      <c r="T34" s="1744"/>
      <c r="U34" s="1744" t="str">
        <f>★入力画面!$BN$119</f>
        <v/>
      </c>
      <c r="V34" s="1747"/>
      <c r="W34" s="1939"/>
      <c r="X34" s="1939"/>
      <c r="Y34" s="1743" t="str">
        <f>★入力画面!$S$121</f>
        <v/>
      </c>
      <c r="Z34" s="1744"/>
      <c r="AA34" s="1744" t="str">
        <f>★入力画面!$T$121</f>
        <v/>
      </c>
      <c r="AB34" s="1744"/>
      <c r="AC34" s="1744" t="str">
        <f>★入力画面!$U$121</f>
        <v/>
      </c>
      <c r="AD34" s="1744"/>
      <c r="AE34" s="1744" t="str">
        <f>★入力画面!$V$121</f>
        <v/>
      </c>
      <c r="AF34" s="1744"/>
      <c r="AG34" s="1744" t="str">
        <f>★入力画面!$W$121</f>
        <v/>
      </c>
      <c r="AH34" s="1744"/>
      <c r="AI34" s="1744" t="str">
        <f>★入力画面!$X$121</f>
        <v/>
      </c>
      <c r="AJ34" s="1747"/>
      <c r="AK34" s="1939"/>
      <c r="AL34" s="1939"/>
      <c r="AM34" s="1940"/>
      <c r="AN34" s="1941"/>
      <c r="AO34" s="1882"/>
      <c r="AP34" s="1882"/>
      <c r="AQ34" s="1882"/>
      <c r="AR34" s="1882"/>
      <c r="AS34" s="1882"/>
      <c r="AT34" s="1882"/>
      <c r="AU34" s="1882"/>
      <c r="AV34" s="1882"/>
      <c r="AW34" s="1882"/>
      <c r="AX34" s="1882"/>
      <c r="AY34" s="1882"/>
      <c r="AZ34" s="1882"/>
      <c r="BA34" s="1882"/>
      <c r="BB34" s="1882"/>
      <c r="BC34" s="1882"/>
      <c r="BD34" s="1882"/>
      <c r="BE34" s="1882"/>
      <c r="BF34" s="1882"/>
      <c r="BG34" s="1891"/>
      <c r="BH34" s="1891"/>
      <c r="BI34" s="1891"/>
      <c r="BJ34" s="1891"/>
      <c r="BK34" s="1891"/>
      <c r="BL34" s="1891"/>
      <c r="BM34" s="1891"/>
      <c r="BN34" s="1891"/>
      <c r="BO34" s="1891"/>
      <c r="BP34" s="1863"/>
      <c r="BQ34" s="102"/>
      <c r="BR34" s="102"/>
      <c r="BS34" s="102"/>
      <c r="BT34" s="102"/>
      <c r="BU34" s="102"/>
      <c r="BV34" s="102"/>
      <c r="BW34" s="102"/>
      <c r="BX34" s="102"/>
      <c r="BY34" s="102"/>
    </row>
    <row r="35" spans="1:77" s="105" customFormat="1" ht="9" customHeight="1" thickBot="1">
      <c r="A35" s="1861"/>
      <c r="B35" s="1861"/>
      <c r="C35" s="1861"/>
      <c r="D35" s="1861"/>
      <c r="E35" s="1861"/>
      <c r="F35" s="1862"/>
      <c r="G35" s="1905"/>
      <c r="H35" s="1906"/>
      <c r="I35" s="1864"/>
      <c r="J35" s="1936"/>
      <c r="K35" s="1938"/>
      <c r="L35" s="1938"/>
      <c r="M35" s="1938"/>
      <c r="N35" s="1938"/>
      <c r="O35" s="1938"/>
      <c r="P35" s="1938"/>
      <c r="Q35" s="1938"/>
      <c r="R35" s="1945"/>
      <c r="S35" s="1745"/>
      <c r="T35" s="1746"/>
      <c r="U35" s="1746"/>
      <c r="V35" s="1748"/>
      <c r="W35" s="1676"/>
      <c r="X35" s="1676"/>
      <c r="Y35" s="1745"/>
      <c r="Z35" s="1746"/>
      <c r="AA35" s="1746"/>
      <c r="AB35" s="1746"/>
      <c r="AC35" s="1746"/>
      <c r="AD35" s="1746"/>
      <c r="AE35" s="1746"/>
      <c r="AF35" s="1746"/>
      <c r="AG35" s="1746"/>
      <c r="AH35" s="1746"/>
      <c r="AI35" s="1746"/>
      <c r="AJ35" s="1748"/>
      <c r="AK35" s="1676"/>
      <c r="AL35" s="1676"/>
      <c r="AM35" s="1942"/>
      <c r="AN35" s="1943"/>
      <c r="AO35" s="1882"/>
      <c r="AP35" s="1882"/>
      <c r="AQ35" s="1882"/>
      <c r="AR35" s="1882"/>
      <c r="AS35" s="1882"/>
      <c r="AT35" s="1882"/>
      <c r="AU35" s="1882"/>
      <c r="AV35" s="1882"/>
      <c r="AW35" s="1882"/>
      <c r="AX35" s="1882"/>
      <c r="AY35" s="1882"/>
      <c r="AZ35" s="1882"/>
      <c r="BA35" s="1882"/>
      <c r="BB35" s="1882"/>
      <c r="BC35" s="1882"/>
      <c r="BD35" s="1882"/>
      <c r="BE35" s="1882"/>
      <c r="BF35" s="1882"/>
      <c r="BG35" s="1891"/>
      <c r="BH35" s="1891"/>
      <c r="BI35" s="1891"/>
      <c r="BJ35" s="1891"/>
      <c r="BK35" s="1891"/>
      <c r="BL35" s="1891"/>
      <c r="BM35" s="1891"/>
      <c r="BN35" s="1891"/>
      <c r="BO35" s="1891"/>
      <c r="BP35" s="1863"/>
      <c r="BQ35" s="102"/>
      <c r="BR35" s="102"/>
      <c r="BS35" s="102"/>
      <c r="BT35" s="102"/>
      <c r="BU35" s="102"/>
      <c r="BV35" s="102"/>
      <c r="BW35" s="102"/>
      <c r="BX35" s="102"/>
      <c r="BY35" s="102"/>
    </row>
    <row r="36" spans="1:77" s="105" customFormat="1" ht="18" customHeight="1" thickBot="1">
      <c r="A36" s="1861"/>
      <c r="B36" s="1861"/>
      <c r="C36" s="1861"/>
      <c r="D36" s="1861"/>
      <c r="E36" s="1861"/>
      <c r="F36" s="1862"/>
      <c r="G36" s="1862"/>
      <c r="H36" s="1862"/>
      <c r="I36" s="1862"/>
      <c r="J36" s="371"/>
      <c r="K36" s="1879" t="s">
        <v>112</v>
      </c>
      <c r="L36" s="1879"/>
      <c r="M36" s="1879"/>
      <c r="N36" s="1879"/>
      <c r="O36" s="1879"/>
      <c r="P36" s="1879"/>
      <c r="Q36" s="1879"/>
      <c r="R36" s="372"/>
      <c r="S36" s="1915" t="str">
        <f>★入力画面!$P$116</f>
        <v/>
      </c>
      <c r="T36" s="1901"/>
      <c r="U36" s="1901" t="str">
        <f>★入力画面!$Q$116</f>
        <v/>
      </c>
      <c r="V36" s="1901"/>
      <c r="W36" s="1901" t="str">
        <f>★入力画面!$R$116</f>
        <v/>
      </c>
      <c r="X36" s="1901"/>
      <c r="Y36" s="1901" t="str">
        <f>★入力画面!$S$116</f>
        <v/>
      </c>
      <c r="Z36" s="1901"/>
      <c r="AA36" s="1901" t="str">
        <f>★入力画面!$T$116</f>
        <v/>
      </c>
      <c r="AB36" s="1901"/>
      <c r="AC36" s="1901" t="str">
        <f>★入力画面!$U$116</f>
        <v/>
      </c>
      <c r="AD36" s="1901"/>
      <c r="AE36" s="1901" t="str">
        <f>★入力画面!$V$116</f>
        <v/>
      </c>
      <c r="AF36" s="1901"/>
      <c r="AG36" s="1901" t="str">
        <f>★入力画面!$W$116</f>
        <v/>
      </c>
      <c r="AH36" s="1901"/>
      <c r="AI36" s="1901" t="str">
        <f>★入力画面!$X$116</f>
        <v/>
      </c>
      <c r="AJ36" s="1901"/>
      <c r="AK36" s="1901" t="str">
        <f>★入力画面!$Y$116</f>
        <v/>
      </c>
      <c r="AL36" s="1901"/>
      <c r="AM36" s="1901" t="str">
        <f>★入力画面!$Z$116</f>
        <v/>
      </c>
      <c r="AN36" s="1901"/>
      <c r="AO36" s="1901" t="str">
        <f>★入力画面!$AA$116</f>
        <v/>
      </c>
      <c r="AP36" s="1901"/>
      <c r="AQ36" s="1901" t="str">
        <f>★入力画面!$AB$116</f>
        <v/>
      </c>
      <c r="AR36" s="1901"/>
      <c r="AS36" s="1901" t="str">
        <f>★入力画面!$AC$116</f>
        <v/>
      </c>
      <c r="AT36" s="1901"/>
      <c r="AU36" s="1901" t="str">
        <f>★入力画面!$AD$116</f>
        <v/>
      </c>
      <c r="AV36" s="1901"/>
      <c r="AW36" s="1901" t="str">
        <f>★入力画面!$AE$116</f>
        <v/>
      </c>
      <c r="AX36" s="1901"/>
      <c r="AY36" s="1901" t="str">
        <f>★入力画面!$AF$116</f>
        <v/>
      </c>
      <c r="AZ36" s="1901"/>
      <c r="BA36" s="1901" t="str">
        <f>★入力画面!$AG$116</f>
        <v/>
      </c>
      <c r="BB36" s="1901"/>
      <c r="BC36" s="1901" t="str">
        <f>★入力画面!$AH$116</f>
        <v/>
      </c>
      <c r="BD36" s="1901"/>
      <c r="BE36" s="1901" t="str">
        <f>★入力画面!$AI$116</f>
        <v/>
      </c>
      <c r="BF36" s="1919"/>
      <c r="BG36" s="1893"/>
      <c r="BH36" s="1891"/>
      <c r="BI36" s="1891"/>
      <c r="BJ36" s="1891"/>
      <c r="BK36" s="1891"/>
      <c r="BL36" s="1891"/>
      <c r="BM36" s="1891"/>
      <c r="BN36" s="1891"/>
      <c r="BO36" s="1891"/>
      <c r="BP36" s="1863"/>
      <c r="BQ36" s="102"/>
      <c r="BR36" s="102"/>
      <c r="BS36" s="102"/>
      <c r="BT36" s="102"/>
      <c r="BU36" s="102"/>
      <c r="BV36" s="102"/>
      <c r="BW36" s="102"/>
      <c r="BX36" s="102"/>
      <c r="BY36" s="102"/>
    </row>
    <row r="37" spans="1:77" s="105" customFormat="1" ht="18" customHeight="1" thickBot="1">
      <c r="A37" s="1861"/>
      <c r="B37" s="1861"/>
      <c r="C37" s="1861"/>
      <c r="D37" s="1861"/>
      <c r="E37" s="1861"/>
      <c r="F37" s="1862"/>
      <c r="G37" s="1862"/>
      <c r="H37" s="1862"/>
      <c r="I37" s="1862"/>
      <c r="J37" s="371"/>
      <c r="K37" s="1879" t="s">
        <v>83</v>
      </c>
      <c r="L37" s="1879"/>
      <c r="M37" s="1879"/>
      <c r="N37" s="1879"/>
      <c r="O37" s="1879"/>
      <c r="P37" s="1879"/>
      <c r="Q37" s="1879"/>
      <c r="R37" s="372"/>
      <c r="S37" s="1915" t="str">
        <f>★入力画面!$P$118</f>
        <v/>
      </c>
      <c r="T37" s="1901"/>
      <c r="U37" s="1901" t="str">
        <f>★入力画面!$Q$118</f>
        <v/>
      </c>
      <c r="V37" s="1901"/>
      <c r="W37" s="1901" t="str">
        <f>★入力画面!$R$118</f>
        <v/>
      </c>
      <c r="X37" s="1901"/>
      <c r="Y37" s="1901" t="str">
        <f>★入力画面!$S$118</f>
        <v/>
      </c>
      <c r="Z37" s="1901"/>
      <c r="AA37" s="1901" t="str">
        <f>★入力画面!$T$118</f>
        <v/>
      </c>
      <c r="AB37" s="1901"/>
      <c r="AC37" s="1901" t="str">
        <f>★入力画面!$U$118</f>
        <v/>
      </c>
      <c r="AD37" s="1901"/>
      <c r="AE37" s="1901" t="str">
        <f>★入力画面!$V$118</f>
        <v/>
      </c>
      <c r="AF37" s="1901"/>
      <c r="AG37" s="1901" t="str">
        <f>★入力画面!$W$118</f>
        <v/>
      </c>
      <c r="AH37" s="1901"/>
      <c r="AI37" s="1901" t="str">
        <f>★入力画面!$X$118</f>
        <v/>
      </c>
      <c r="AJ37" s="1901"/>
      <c r="AK37" s="1901" t="str">
        <f>★入力画面!$Y$118</f>
        <v/>
      </c>
      <c r="AL37" s="1901"/>
      <c r="AM37" s="1901" t="str">
        <f>★入力画面!$Z$118</f>
        <v/>
      </c>
      <c r="AN37" s="1901"/>
      <c r="AO37" s="1901" t="str">
        <f>★入力画面!$AA$118</f>
        <v/>
      </c>
      <c r="AP37" s="1901"/>
      <c r="AQ37" s="1901" t="str">
        <f>★入力画面!$AB$118</f>
        <v/>
      </c>
      <c r="AR37" s="1901"/>
      <c r="AS37" s="1901" t="str">
        <f>★入力画面!$AC$118</f>
        <v/>
      </c>
      <c r="AT37" s="1901"/>
      <c r="AU37" s="1901" t="str">
        <f>★入力画面!$AD$118</f>
        <v/>
      </c>
      <c r="AV37" s="1901"/>
      <c r="AW37" s="1901" t="str">
        <f>★入力画面!$AE$118</f>
        <v/>
      </c>
      <c r="AX37" s="1901"/>
      <c r="AY37" s="1901" t="str">
        <f>★入力画面!$AF$118</f>
        <v/>
      </c>
      <c r="AZ37" s="1901"/>
      <c r="BA37" s="1901" t="str">
        <f>★入力画面!$AG$118</f>
        <v/>
      </c>
      <c r="BB37" s="1901"/>
      <c r="BC37" s="1901" t="str">
        <f>★入力画面!$AH$118</f>
        <v/>
      </c>
      <c r="BD37" s="1901"/>
      <c r="BE37" s="1901" t="str">
        <f>★入力画面!$AI$118</f>
        <v/>
      </c>
      <c r="BF37" s="1919"/>
      <c r="BG37" s="1893"/>
      <c r="BH37" s="1891"/>
      <c r="BI37" s="1891"/>
      <c r="BJ37" s="1891"/>
      <c r="BK37" s="1864" t="s">
        <v>108</v>
      </c>
      <c r="BL37" s="1864"/>
      <c r="BM37" s="1864"/>
      <c r="BN37" s="1864"/>
      <c r="BO37" s="1864"/>
      <c r="BP37" s="1863"/>
      <c r="BQ37" s="102"/>
      <c r="BR37" s="102"/>
      <c r="BS37" s="102"/>
      <c r="BT37" s="102"/>
      <c r="BU37" s="102"/>
      <c r="BV37" s="102"/>
      <c r="BW37" s="102"/>
      <c r="BX37" s="102"/>
      <c r="BY37" s="102"/>
    </row>
    <row r="38" spans="1:77" s="105" customFormat="1" ht="9" customHeight="1">
      <c r="A38" s="1861"/>
      <c r="B38" s="1861"/>
      <c r="C38" s="1861"/>
      <c r="D38" s="1861"/>
      <c r="E38" s="1861"/>
      <c r="F38" s="1862"/>
      <c r="G38" s="1862"/>
      <c r="H38" s="1862"/>
      <c r="I38" s="1862"/>
      <c r="J38" s="1935"/>
      <c r="K38" s="1937" t="s">
        <v>113</v>
      </c>
      <c r="L38" s="1937"/>
      <c r="M38" s="1937"/>
      <c r="N38" s="1937"/>
      <c r="O38" s="1937"/>
      <c r="P38" s="1937"/>
      <c r="Q38" s="1937"/>
      <c r="R38" s="1944"/>
      <c r="S38" s="1953" t="str">
        <f>★入力画面!$BS$122</f>
        <v/>
      </c>
      <c r="T38" s="1954"/>
      <c r="U38" s="1913"/>
      <c r="V38" s="1913"/>
      <c r="W38" s="1743" t="str">
        <f>★入力画面!$BM$122</f>
        <v/>
      </c>
      <c r="X38" s="1744"/>
      <c r="Y38" s="1744" t="str">
        <f>★入力画面!$BN$122</f>
        <v/>
      </c>
      <c r="Z38" s="1747"/>
      <c r="AA38" s="1676" t="s">
        <v>1109</v>
      </c>
      <c r="AB38" s="1676"/>
      <c r="AC38" s="1743" t="str">
        <f>★入力画面!$BO$122</f>
        <v/>
      </c>
      <c r="AD38" s="1744"/>
      <c r="AE38" s="1744" t="str">
        <f>★入力画面!$BP$122</f>
        <v/>
      </c>
      <c r="AF38" s="1747"/>
      <c r="AG38" s="1676" t="s">
        <v>1110</v>
      </c>
      <c r="AH38" s="1676"/>
      <c r="AI38" s="1743" t="str">
        <f>★入力画面!$BQ$122</f>
        <v/>
      </c>
      <c r="AJ38" s="1744"/>
      <c r="AK38" s="1744" t="str">
        <f>★入力画面!$BR$122</f>
        <v/>
      </c>
      <c r="AL38" s="1747"/>
      <c r="AM38" s="1882" t="s">
        <v>91</v>
      </c>
      <c r="AN38" s="1882"/>
      <c r="AO38" s="1914"/>
      <c r="AP38" s="1914"/>
      <c r="AQ38" s="1914"/>
      <c r="AR38" s="1914"/>
      <c r="AS38" s="1914"/>
      <c r="AT38" s="1914"/>
      <c r="AU38" s="1914"/>
      <c r="AV38" s="1914"/>
      <c r="AW38" s="1914"/>
      <c r="AX38" s="1914"/>
      <c r="AY38" s="1914"/>
      <c r="AZ38" s="1914"/>
      <c r="BA38" s="1914"/>
      <c r="BB38" s="1914"/>
      <c r="BC38" s="1914"/>
      <c r="BD38" s="1914"/>
      <c r="BE38" s="1914"/>
      <c r="BF38" s="1914"/>
      <c r="BG38" s="1891"/>
      <c r="BH38" s="1891"/>
      <c r="BI38" s="1891"/>
      <c r="BJ38" s="1891"/>
      <c r="BK38" s="1864"/>
      <c r="BL38" s="1947" t="s">
        <v>928</v>
      </c>
      <c r="BM38" s="1948"/>
      <c r="BN38" s="1949"/>
      <c r="BO38" s="1946"/>
      <c r="BP38" s="1863"/>
      <c r="BQ38" s="102"/>
      <c r="BR38" s="102"/>
      <c r="BS38" s="102"/>
      <c r="BT38" s="102"/>
      <c r="BU38" s="102"/>
      <c r="BV38" s="102"/>
      <c r="BW38" s="102"/>
      <c r="BX38" s="102"/>
      <c r="BY38" s="102"/>
    </row>
    <row r="39" spans="1:77" s="105" customFormat="1" ht="9" customHeight="1" thickBot="1">
      <c r="A39" s="1861"/>
      <c r="B39" s="1861"/>
      <c r="C39" s="1861"/>
      <c r="D39" s="1861"/>
      <c r="E39" s="1861"/>
      <c r="F39" s="1862"/>
      <c r="G39" s="1862"/>
      <c r="H39" s="1862"/>
      <c r="I39" s="1862"/>
      <c r="J39" s="1936"/>
      <c r="K39" s="1938"/>
      <c r="L39" s="1938"/>
      <c r="M39" s="1938"/>
      <c r="N39" s="1938"/>
      <c r="O39" s="1938"/>
      <c r="P39" s="1938"/>
      <c r="Q39" s="1938"/>
      <c r="R39" s="1945"/>
      <c r="S39" s="1955"/>
      <c r="T39" s="1956"/>
      <c r="U39" s="1885"/>
      <c r="V39" s="1885"/>
      <c r="W39" s="1745"/>
      <c r="X39" s="1746"/>
      <c r="Y39" s="1746"/>
      <c r="Z39" s="1748"/>
      <c r="AA39" s="1676"/>
      <c r="AB39" s="1676"/>
      <c r="AC39" s="1745"/>
      <c r="AD39" s="1746"/>
      <c r="AE39" s="1746"/>
      <c r="AF39" s="1748"/>
      <c r="AG39" s="1676"/>
      <c r="AH39" s="1676"/>
      <c r="AI39" s="1745"/>
      <c r="AJ39" s="1746"/>
      <c r="AK39" s="1746"/>
      <c r="AL39" s="1748"/>
      <c r="AM39" s="1882"/>
      <c r="AN39" s="1882"/>
      <c r="AO39" s="1914"/>
      <c r="AP39" s="1914"/>
      <c r="AQ39" s="1914"/>
      <c r="AR39" s="1914"/>
      <c r="AS39" s="1914"/>
      <c r="AT39" s="1914"/>
      <c r="AU39" s="1914"/>
      <c r="AV39" s="1914"/>
      <c r="AW39" s="1914"/>
      <c r="AX39" s="1914"/>
      <c r="AY39" s="1914"/>
      <c r="AZ39" s="1914"/>
      <c r="BA39" s="1914"/>
      <c r="BB39" s="1914"/>
      <c r="BC39" s="1914"/>
      <c r="BD39" s="1914"/>
      <c r="BE39" s="1914"/>
      <c r="BF39" s="1914"/>
      <c r="BG39" s="1891"/>
      <c r="BH39" s="1891"/>
      <c r="BI39" s="1891"/>
      <c r="BJ39" s="1891"/>
      <c r="BK39" s="1864"/>
      <c r="BL39" s="1950"/>
      <c r="BM39" s="1951"/>
      <c r="BN39" s="1952"/>
      <c r="BO39" s="1946"/>
      <c r="BP39" s="1863"/>
      <c r="BQ39" s="102"/>
      <c r="BR39" s="102"/>
      <c r="BS39" s="102"/>
      <c r="BT39" s="102"/>
      <c r="BU39" s="102"/>
      <c r="BV39" s="102"/>
      <c r="BW39" s="102"/>
      <c r="BX39" s="102"/>
      <c r="BY39" s="102"/>
    </row>
    <row r="40" spans="1:77" s="105" customFormat="1" ht="26.25" customHeight="1" thickBot="1">
      <c r="A40" s="1861"/>
      <c r="B40" s="1861"/>
      <c r="C40" s="1861"/>
      <c r="D40" s="1861"/>
      <c r="E40" s="1861"/>
      <c r="F40" s="1864"/>
      <c r="G40" s="1864"/>
      <c r="H40" s="1864"/>
      <c r="I40" s="1864"/>
      <c r="J40" s="1864"/>
      <c r="K40" s="1864"/>
      <c r="L40" s="1864"/>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4"/>
      <c r="AI40" s="1864"/>
      <c r="AJ40" s="1864"/>
      <c r="AK40" s="1864"/>
      <c r="AL40" s="1864"/>
      <c r="AM40" s="1864"/>
      <c r="AN40" s="1864"/>
      <c r="AO40" s="1864"/>
      <c r="AP40" s="1864"/>
      <c r="AQ40" s="1864"/>
      <c r="AR40" s="1864"/>
      <c r="AS40" s="1864"/>
      <c r="AT40" s="1864"/>
      <c r="AU40" s="1864"/>
      <c r="AV40" s="1864"/>
      <c r="AW40" s="1864"/>
      <c r="AX40" s="1864"/>
      <c r="AY40" s="1864"/>
      <c r="AZ40" s="1864"/>
      <c r="BA40" s="1864"/>
      <c r="BB40" s="1864"/>
      <c r="BC40" s="1864"/>
      <c r="BD40" s="1864"/>
      <c r="BE40" s="1864"/>
      <c r="BF40" s="1864"/>
      <c r="BG40" s="1864"/>
      <c r="BH40" s="1864"/>
      <c r="BI40" s="1864"/>
      <c r="BJ40" s="1864"/>
      <c r="BK40" s="1864"/>
      <c r="BL40" s="1864"/>
      <c r="BM40" s="1864"/>
      <c r="BN40" s="1864"/>
      <c r="BO40" s="1864"/>
      <c r="BP40" s="1863"/>
      <c r="BQ40" s="102"/>
      <c r="BR40" s="102"/>
      <c r="BS40" s="102"/>
      <c r="BT40" s="102"/>
      <c r="BU40" s="102"/>
      <c r="BV40" s="102"/>
      <c r="BW40" s="102"/>
      <c r="BX40" s="102"/>
      <c r="BY40" s="102"/>
    </row>
    <row r="41" spans="1:77" s="105" customFormat="1" ht="9" customHeight="1">
      <c r="A41" s="1861"/>
      <c r="B41" s="1861"/>
      <c r="C41" s="1861"/>
      <c r="D41" s="1861"/>
      <c r="E41" s="1861"/>
      <c r="F41" s="1862"/>
      <c r="G41" s="1903">
        <v>41</v>
      </c>
      <c r="H41" s="1904"/>
      <c r="I41" s="1864"/>
      <c r="J41" s="1935"/>
      <c r="K41" s="1937" t="s">
        <v>111</v>
      </c>
      <c r="L41" s="1937"/>
      <c r="M41" s="1937"/>
      <c r="N41" s="1937"/>
      <c r="O41" s="1937"/>
      <c r="P41" s="1937"/>
      <c r="Q41" s="1937"/>
      <c r="R41" s="1944"/>
      <c r="S41" s="1743" t="str">
        <f>★その他入力!$BM$27</f>
        <v/>
      </c>
      <c r="T41" s="1744"/>
      <c r="U41" s="1744" t="str">
        <f>★その他入力!$BN$27</f>
        <v/>
      </c>
      <c r="V41" s="1747"/>
      <c r="W41" s="1939"/>
      <c r="X41" s="1939"/>
      <c r="Y41" s="1743" t="str">
        <f>★その他入力!$S$29</f>
        <v/>
      </c>
      <c r="Z41" s="1744"/>
      <c r="AA41" s="1744" t="str">
        <f>★その他入力!$T$29</f>
        <v/>
      </c>
      <c r="AB41" s="1744"/>
      <c r="AC41" s="1744" t="str">
        <f>★その他入力!$U$29</f>
        <v/>
      </c>
      <c r="AD41" s="1744"/>
      <c r="AE41" s="1744" t="str">
        <f>★その他入力!$V$29</f>
        <v/>
      </c>
      <c r="AF41" s="1744"/>
      <c r="AG41" s="1744" t="str">
        <f>★その他入力!$W$29</f>
        <v/>
      </c>
      <c r="AH41" s="1744"/>
      <c r="AI41" s="1744" t="str">
        <f>★その他入力!$X$29</f>
        <v/>
      </c>
      <c r="AJ41" s="1747"/>
      <c r="AK41" s="1939"/>
      <c r="AL41" s="1939"/>
      <c r="AM41" s="1940"/>
      <c r="AN41" s="1941"/>
      <c r="AO41" s="1882"/>
      <c r="AP41" s="1882"/>
      <c r="AQ41" s="1882"/>
      <c r="AR41" s="1882"/>
      <c r="AS41" s="1882"/>
      <c r="AT41" s="1882"/>
      <c r="AU41" s="1882"/>
      <c r="AV41" s="1882"/>
      <c r="AW41" s="1882"/>
      <c r="AX41" s="1882"/>
      <c r="AY41" s="1882"/>
      <c r="AZ41" s="1882"/>
      <c r="BA41" s="1882"/>
      <c r="BB41" s="1882"/>
      <c r="BC41" s="1882"/>
      <c r="BD41" s="1882"/>
      <c r="BE41" s="1882"/>
      <c r="BF41" s="1882"/>
      <c r="BG41" s="1864"/>
      <c r="BH41" s="1864"/>
      <c r="BI41" s="1864"/>
      <c r="BJ41" s="1864"/>
      <c r="BK41" s="1864"/>
      <c r="BL41" s="1864"/>
      <c r="BM41" s="1864"/>
      <c r="BN41" s="1864"/>
      <c r="BO41" s="1864"/>
      <c r="BP41" s="1863"/>
      <c r="BQ41" s="102"/>
      <c r="BR41" s="102"/>
      <c r="BS41" s="102"/>
      <c r="BT41" s="102"/>
      <c r="BU41" s="102"/>
      <c r="BV41" s="102"/>
      <c r="BW41" s="102"/>
      <c r="BX41" s="102"/>
      <c r="BY41" s="102"/>
    </row>
    <row r="42" spans="1:77" s="105" customFormat="1" ht="9" customHeight="1" thickBot="1">
      <c r="A42" s="1861"/>
      <c r="B42" s="1861"/>
      <c r="C42" s="1861"/>
      <c r="D42" s="1861"/>
      <c r="E42" s="1861"/>
      <c r="F42" s="1862"/>
      <c r="G42" s="1905"/>
      <c r="H42" s="1906"/>
      <c r="I42" s="1864"/>
      <c r="J42" s="1936"/>
      <c r="K42" s="1938"/>
      <c r="L42" s="1938"/>
      <c r="M42" s="1938"/>
      <c r="N42" s="1938"/>
      <c r="O42" s="1938"/>
      <c r="P42" s="1938"/>
      <c r="Q42" s="1938"/>
      <c r="R42" s="1945"/>
      <c r="S42" s="1745"/>
      <c r="T42" s="1746"/>
      <c r="U42" s="1746"/>
      <c r="V42" s="1748"/>
      <c r="W42" s="1676"/>
      <c r="X42" s="1676"/>
      <c r="Y42" s="1745"/>
      <c r="Z42" s="1746"/>
      <c r="AA42" s="1746"/>
      <c r="AB42" s="1746"/>
      <c r="AC42" s="1746"/>
      <c r="AD42" s="1746"/>
      <c r="AE42" s="1746"/>
      <c r="AF42" s="1746"/>
      <c r="AG42" s="1746"/>
      <c r="AH42" s="1746"/>
      <c r="AI42" s="1746"/>
      <c r="AJ42" s="1748"/>
      <c r="AK42" s="1676"/>
      <c r="AL42" s="1676"/>
      <c r="AM42" s="1942"/>
      <c r="AN42" s="1943"/>
      <c r="AO42" s="1882"/>
      <c r="AP42" s="1882"/>
      <c r="AQ42" s="1882"/>
      <c r="AR42" s="1882"/>
      <c r="AS42" s="1882"/>
      <c r="AT42" s="1882"/>
      <c r="AU42" s="1882"/>
      <c r="AV42" s="1882"/>
      <c r="AW42" s="1882"/>
      <c r="AX42" s="1882"/>
      <c r="AY42" s="1882"/>
      <c r="AZ42" s="1882"/>
      <c r="BA42" s="1882"/>
      <c r="BB42" s="1882"/>
      <c r="BC42" s="1882"/>
      <c r="BD42" s="1882"/>
      <c r="BE42" s="1882"/>
      <c r="BF42" s="1882"/>
      <c r="BG42" s="1864"/>
      <c r="BH42" s="1864"/>
      <c r="BI42" s="1864"/>
      <c r="BJ42" s="1864"/>
      <c r="BK42" s="1864"/>
      <c r="BL42" s="1864"/>
      <c r="BM42" s="1864"/>
      <c r="BN42" s="1864"/>
      <c r="BO42" s="1864"/>
      <c r="BP42" s="1863"/>
      <c r="BQ42" s="102"/>
      <c r="BR42" s="102"/>
      <c r="BS42" s="102"/>
      <c r="BT42" s="102"/>
      <c r="BU42" s="102"/>
      <c r="BV42" s="102"/>
      <c r="BW42" s="102"/>
      <c r="BX42" s="102"/>
      <c r="BY42" s="102"/>
    </row>
    <row r="43" spans="1:77" s="105" customFormat="1" ht="18" customHeight="1" thickBot="1">
      <c r="A43" s="1861"/>
      <c r="B43" s="1861"/>
      <c r="C43" s="1861"/>
      <c r="D43" s="1861"/>
      <c r="E43" s="1861"/>
      <c r="F43" s="1958"/>
      <c r="G43" s="1958"/>
      <c r="H43" s="1958"/>
      <c r="I43" s="1958"/>
      <c r="J43" s="371"/>
      <c r="K43" s="1879" t="s">
        <v>929</v>
      </c>
      <c r="L43" s="1879"/>
      <c r="M43" s="1879"/>
      <c r="N43" s="1879"/>
      <c r="O43" s="1879"/>
      <c r="P43" s="1879"/>
      <c r="Q43" s="1879"/>
      <c r="R43" s="372"/>
      <c r="S43" s="1915" t="str">
        <f>★その他入力!$P$24</f>
        <v/>
      </c>
      <c r="T43" s="1901"/>
      <c r="U43" s="1901" t="str">
        <f>★その他入力!$Q$24</f>
        <v/>
      </c>
      <c r="V43" s="1901"/>
      <c r="W43" s="1901" t="str">
        <f>★その他入力!$R$24</f>
        <v/>
      </c>
      <c r="X43" s="1901"/>
      <c r="Y43" s="1901" t="str">
        <f>★その他入力!$S$24</f>
        <v/>
      </c>
      <c r="Z43" s="1901"/>
      <c r="AA43" s="1901" t="str">
        <f>★その他入力!$T$24</f>
        <v/>
      </c>
      <c r="AB43" s="1901"/>
      <c r="AC43" s="1901" t="str">
        <f>★その他入力!$U$24</f>
        <v/>
      </c>
      <c r="AD43" s="1901"/>
      <c r="AE43" s="1901" t="str">
        <f>★その他入力!$V$24</f>
        <v/>
      </c>
      <c r="AF43" s="1901"/>
      <c r="AG43" s="1901" t="str">
        <f>★その他入力!$W$24</f>
        <v/>
      </c>
      <c r="AH43" s="1901"/>
      <c r="AI43" s="1901" t="str">
        <f>★その他入力!$X$24</f>
        <v/>
      </c>
      <c r="AJ43" s="1901"/>
      <c r="AK43" s="1901" t="str">
        <f>★その他入力!$Y$24</f>
        <v/>
      </c>
      <c r="AL43" s="1901"/>
      <c r="AM43" s="1901" t="str">
        <f>★その他入力!$Z$24</f>
        <v/>
      </c>
      <c r="AN43" s="1901"/>
      <c r="AO43" s="1901" t="str">
        <f>★その他入力!$AA$24</f>
        <v/>
      </c>
      <c r="AP43" s="1901"/>
      <c r="AQ43" s="1901" t="str">
        <f>★その他入力!$AB$24</f>
        <v/>
      </c>
      <c r="AR43" s="1901"/>
      <c r="AS43" s="1901" t="str">
        <f>★その他入力!$AC$24</f>
        <v/>
      </c>
      <c r="AT43" s="1901"/>
      <c r="AU43" s="1901" t="str">
        <f>★その他入力!$AD$24</f>
        <v/>
      </c>
      <c r="AV43" s="1901"/>
      <c r="AW43" s="1901" t="str">
        <f>★その他入力!$AE$24</f>
        <v/>
      </c>
      <c r="AX43" s="1901"/>
      <c r="AY43" s="1901" t="str">
        <f>★その他入力!$AF$24</f>
        <v/>
      </c>
      <c r="AZ43" s="1901"/>
      <c r="BA43" s="1901" t="str">
        <f>★その他入力!$AG$24</f>
        <v/>
      </c>
      <c r="BB43" s="1901"/>
      <c r="BC43" s="1901" t="str">
        <f>★その他入力!$AH$24</f>
        <v/>
      </c>
      <c r="BD43" s="1901"/>
      <c r="BE43" s="1901" t="str">
        <f>★その他入力!$AI$24</f>
        <v/>
      </c>
      <c r="BF43" s="1919"/>
      <c r="BG43" s="1893"/>
      <c r="BH43" s="1891"/>
      <c r="BI43" s="1891"/>
      <c r="BJ43" s="1891"/>
      <c r="BK43" s="1891"/>
      <c r="BL43" s="1891"/>
      <c r="BM43" s="1891"/>
      <c r="BN43" s="1891"/>
      <c r="BO43" s="1891"/>
      <c r="BP43" s="1863"/>
      <c r="BQ43" s="102"/>
      <c r="BR43" s="102"/>
      <c r="BS43" s="102"/>
      <c r="BT43" s="102"/>
      <c r="BU43" s="102"/>
      <c r="BV43" s="102"/>
      <c r="BW43" s="102"/>
      <c r="BX43" s="102"/>
      <c r="BY43" s="102"/>
    </row>
    <row r="44" spans="1:77" s="105" customFormat="1" ht="18" customHeight="1" thickBot="1">
      <c r="A44" s="1861"/>
      <c r="B44" s="1861"/>
      <c r="C44" s="1861"/>
      <c r="D44" s="1861"/>
      <c r="E44" s="1861"/>
      <c r="F44" s="1958"/>
      <c r="G44" s="1958"/>
      <c r="H44" s="1958"/>
      <c r="I44" s="1958"/>
      <c r="J44" s="371"/>
      <c r="K44" s="1879" t="s">
        <v>83</v>
      </c>
      <c r="L44" s="1879"/>
      <c r="M44" s="1879"/>
      <c r="N44" s="1879"/>
      <c r="O44" s="1879"/>
      <c r="P44" s="1879"/>
      <c r="Q44" s="1879"/>
      <c r="R44" s="372"/>
      <c r="S44" s="1915" t="str">
        <f>★その他入力!$P$26</f>
        <v/>
      </c>
      <c r="T44" s="1901"/>
      <c r="U44" s="1901" t="str">
        <f>★その他入力!$Q$26</f>
        <v/>
      </c>
      <c r="V44" s="1901"/>
      <c r="W44" s="1901" t="str">
        <f>★その他入力!$R$26</f>
        <v/>
      </c>
      <c r="X44" s="1901"/>
      <c r="Y44" s="1901" t="str">
        <f>★その他入力!$S$26</f>
        <v/>
      </c>
      <c r="Z44" s="1901"/>
      <c r="AA44" s="1901" t="str">
        <f>★その他入力!$T$26</f>
        <v/>
      </c>
      <c r="AB44" s="1901"/>
      <c r="AC44" s="1901" t="str">
        <f>★その他入力!$U$26</f>
        <v/>
      </c>
      <c r="AD44" s="1901"/>
      <c r="AE44" s="1901" t="str">
        <f>★その他入力!$V$26</f>
        <v/>
      </c>
      <c r="AF44" s="1901"/>
      <c r="AG44" s="1901" t="str">
        <f>★その他入力!$W$26</f>
        <v/>
      </c>
      <c r="AH44" s="1901"/>
      <c r="AI44" s="1901" t="str">
        <f>★その他入力!$X$26</f>
        <v/>
      </c>
      <c r="AJ44" s="1901"/>
      <c r="AK44" s="1901" t="str">
        <f>★その他入力!$Y$26</f>
        <v/>
      </c>
      <c r="AL44" s="1901"/>
      <c r="AM44" s="1901" t="str">
        <f>★その他入力!$Z$26</f>
        <v/>
      </c>
      <c r="AN44" s="1901"/>
      <c r="AO44" s="1901" t="str">
        <f>★その他入力!$AA$26</f>
        <v/>
      </c>
      <c r="AP44" s="1901"/>
      <c r="AQ44" s="1901" t="str">
        <f>★その他入力!$AB$26</f>
        <v/>
      </c>
      <c r="AR44" s="1901"/>
      <c r="AS44" s="1901" t="str">
        <f>★その他入力!$AC$26</f>
        <v/>
      </c>
      <c r="AT44" s="1901"/>
      <c r="AU44" s="1901" t="str">
        <f>★その他入力!$AD$26</f>
        <v/>
      </c>
      <c r="AV44" s="1901"/>
      <c r="AW44" s="1901" t="str">
        <f>★その他入力!$AE$26</f>
        <v/>
      </c>
      <c r="AX44" s="1901"/>
      <c r="AY44" s="1901" t="str">
        <f>★その他入力!$AF$26</f>
        <v/>
      </c>
      <c r="AZ44" s="1901"/>
      <c r="BA44" s="1901" t="str">
        <f>★その他入力!$AG$26</f>
        <v/>
      </c>
      <c r="BB44" s="1901"/>
      <c r="BC44" s="1901" t="str">
        <f>★その他入力!$AH$26</f>
        <v/>
      </c>
      <c r="BD44" s="1901"/>
      <c r="BE44" s="1901" t="str">
        <f>★その他入力!$AI$26</f>
        <v/>
      </c>
      <c r="BF44" s="1919"/>
      <c r="BG44" s="1893"/>
      <c r="BH44" s="1891"/>
      <c r="BI44" s="1891"/>
      <c r="BJ44" s="1891"/>
      <c r="BK44" s="1864" t="s">
        <v>108</v>
      </c>
      <c r="BL44" s="1864"/>
      <c r="BM44" s="1864"/>
      <c r="BN44" s="1864"/>
      <c r="BO44" s="1864"/>
      <c r="BP44" s="1863"/>
      <c r="BQ44" s="102"/>
      <c r="BR44" s="102"/>
      <c r="BS44" s="102"/>
      <c r="BT44" s="102"/>
      <c r="BU44" s="102"/>
      <c r="BV44" s="102"/>
      <c r="BW44" s="102"/>
      <c r="BX44" s="102"/>
      <c r="BY44" s="102"/>
    </row>
    <row r="45" spans="1:77" s="105" customFormat="1" ht="9" customHeight="1">
      <c r="A45" s="1861"/>
      <c r="B45" s="1861"/>
      <c r="C45" s="1861"/>
      <c r="D45" s="1861"/>
      <c r="E45" s="1861"/>
      <c r="F45" s="1958"/>
      <c r="G45" s="1958"/>
      <c r="H45" s="1958"/>
      <c r="I45" s="1958"/>
      <c r="J45" s="1935"/>
      <c r="K45" s="1937" t="s">
        <v>113</v>
      </c>
      <c r="L45" s="1937"/>
      <c r="M45" s="1937"/>
      <c r="N45" s="1937"/>
      <c r="O45" s="1937"/>
      <c r="P45" s="1937"/>
      <c r="Q45" s="1937"/>
      <c r="R45" s="1944"/>
      <c r="S45" s="1953" t="str">
        <f>★その他入力!$BS$30</f>
        <v/>
      </c>
      <c r="T45" s="1954"/>
      <c r="U45" s="1913"/>
      <c r="V45" s="1913"/>
      <c r="W45" s="1743" t="str">
        <f>★その他入力!$BM$30</f>
        <v/>
      </c>
      <c r="X45" s="1744"/>
      <c r="Y45" s="1744" t="str">
        <f>★その他入力!$BN$30</f>
        <v/>
      </c>
      <c r="Z45" s="1747"/>
      <c r="AA45" s="1676" t="s">
        <v>1103</v>
      </c>
      <c r="AB45" s="1676"/>
      <c r="AC45" s="1743" t="str">
        <f>★その他入力!$BO$30</f>
        <v/>
      </c>
      <c r="AD45" s="1744"/>
      <c r="AE45" s="1744" t="str">
        <f>★その他入力!$BP$30</f>
        <v/>
      </c>
      <c r="AF45" s="1747"/>
      <c r="AG45" s="1676" t="s">
        <v>1102</v>
      </c>
      <c r="AH45" s="1676"/>
      <c r="AI45" s="1743" t="str">
        <f>★その他入力!$BQ$30</f>
        <v/>
      </c>
      <c r="AJ45" s="1744"/>
      <c r="AK45" s="1744" t="str">
        <f>★その他入力!$BR$30</f>
        <v/>
      </c>
      <c r="AL45" s="1747"/>
      <c r="AM45" s="1882" t="s">
        <v>91</v>
      </c>
      <c r="AN45" s="1882"/>
      <c r="AO45" s="1914"/>
      <c r="AP45" s="1914"/>
      <c r="AQ45" s="1914"/>
      <c r="AR45" s="1914"/>
      <c r="AS45" s="1914"/>
      <c r="AT45" s="1914"/>
      <c r="AU45" s="1914"/>
      <c r="AV45" s="1914"/>
      <c r="AW45" s="1914"/>
      <c r="AX45" s="1914"/>
      <c r="AY45" s="1914"/>
      <c r="AZ45" s="1914"/>
      <c r="BA45" s="1914"/>
      <c r="BB45" s="1914"/>
      <c r="BC45" s="1914"/>
      <c r="BD45" s="1914"/>
      <c r="BE45" s="1914"/>
      <c r="BF45" s="1914"/>
      <c r="BG45" s="1891"/>
      <c r="BH45" s="1891"/>
      <c r="BI45" s="1891"/>
      <c r="BJ45" s="1891"/>
      <c r="BK45" s="1864"/>
      <c r="BL45" s="1947" t="s">
        <v>924</v>
      </c>
      <c r="BM45" s="1948"/>
      <c r="BN45" s="1949"/>
      <c r="BO45" s="1946"/>
      <c r="BP45" s="1863"/>
      <c r="BQ45" s="102"/>
      <c r="BR45" s="102"/>
      <c r="BS45" s="102"/>
      <c r="BT45" s="102"/>
      <c r="BU45" s="102"/>
      <c r="BV45" s="102"/>
      <c r="BW45" s="102"/>
      <c r="BX45" s="102"/>
      <c r="BY45" s="102"/>
    </row>
    <row r="46" spans="1:77" s="105" customFormat="1" ht="9" customHeight="1" thickBot="1">
      <c r="A46" s="1861"/>
      <c r="B46" s="1861"/>
      <c r="C46" s="1861"/>
      <c r="D46" s="1861"/>
      <c r="E46" s="1861"/>
      <c r="F46" s="1958"/>
      <c r="G46" s="1958"/>
      <c r="H46" s="1958"/>
      <c r="I46" s="1958"/>
      <c r="J46" s="1936"/>
      <c r="K46" s="1938"/>
      <c r="L46" s="1938"/>
      <c r="M46" s="1938"/>
      <c r="N46" s="1938"/>
      <c r="O46" s="1938"/>
      <c r="P46" s="1938"/>
      <c r="Q46" s="1938"/>
      <c r="R46" s="1945"/>
      <c r="S46" s="1955"/>
      <c r="T46" s="1956"/>
      <c r="U46" s="1885"/>
      <c r="V46" s="1885"/>
      <c r="W46" s="1745"/>
      <c r="X46" s="1746"/>
      <c r="Y46" s="1746"/>
      <c r="Z46" s="1748"/>
      <c r="AA46" s="1676"/>
      <c r="AB46" s="1676"/>
      <c r="AC46" s="1745"/>
      <c r="AD46" s="1746"/>
      <c r="AE46" s="1746"/>
      <c r="AF46" s="1748"/>
      <c r="AG46" s="1676"/>
      <c r="AH46" s="1676"/>
      <c r="AI46" s="1745"/>
      <c r="AJ46" s="1746"/>
      <c r="AK46" s="1746"/>
      <c r="AL46" s="1748"/>
      <c r="AM46" s="1882"/>
      <c r="AN46" s="1882"/>
      <c r="AO46" s="1914"/>
      <c r="AP46" s="1914"/>
      <c r="AQ46" s="1914"/>
      <c r="AR46" s="1914"/>
      <c r="AS46" s="1914"/>
      <c r="AT46" s="1914"/>
      <c r="AU46" s="1914"/>
      <c r="AV46" s="1914"/>
      <c r="AW46" s="1914"/>
      <c r="AX46" s="1914"/>
      <c r="AY46" s="1914"/>
      <c r="AZ46" s="1914"/>
      <c r="BA46" s="1914"/>
      <c r="BB46" s="1914"/>
      <c r="BC46" s="1914"/>
      <c r="BD46" s="1914"/>
      <c r="BE46" s="1914"/>
      <c r="BF46" s="1914"/>
      <c r="BG46" s="1891"/>
      <c r="BH46" s="1891"/>
      <c r="BI46" s="1891"/>
      <c r="BJ46" s="1891"/>
      <c r="BK46" s="1864"/>
      <c r="BL46" s="1950"/>
      <c r="BM46" s="1951"/>
      <c r="BN46" s="1952"/>
      <c r="BO46" s="1946"/>
      <c r="BP46" s="1863"/>
      <c r="BQ46" s="102"/>
      <c r="BR46" s="102"/>
      <c r="BS46" s="102"/>
      <c r="BT46" s="102"/>
      <c r="BU46" s="102"/>
      <c r="BV46" s="102"/>
      <c r="BW46" s="102"/>
      <c r="BX46" s="102"/>
      <c r="BY46" s="102"/>
    </row>
    <row r="47" spans="1:77" s="105" customFormat="1" ht="26.25" customHeight="1" thickBot="1">
      <c r="A47" s="1861"/>
      <c r="B47" s="1861"/>
      <c r="C47" s="1861"/>
      <c r="D47" s="1861"/>
      <c r="E47" s="1861"/>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c r="AM47" s="1864"/>
      <c r="AN47" s="1864"/>
      <c r="AO47" s="1864"/>
      <c r="AP47" s="1864"/>
      <c r="AQ47" s="1864"/>
      <c r="AR47" s="1864"/>
      <c r="AS47" s="1864"/>
      <c r="AT47" s="1864"/>
      <c r="AU47" s="1864"/>
      <c r="AV47" s="1864"/>
      <c r="AW47" s="1864"/>
      <c r="AX47" s="1864"/>
      <c r="AY47" s="1864"/>
      <c r="AZ47" s="1864"/>
      <c r="BA47" s="1864"/>
      <c r="BB47" s="1864"/>
      <c r="BC47" s="1864"/>
      <c r="BD47" s="1864"/>
      <c r="BE47" s="1864"/>
      <c r="BF47" s="1864"/>
      <c r="BG47" s="1864"/>
      <c r="BH47" s="1864"/>
      <c r="BI47" s="1864"/>
      <c r="BJ47" s="1864"/>
      <c r="BK47" s="1864"/>
      <c r="BL47" s="1864"/>
      <c r="BM47" s="1864"/>
      <c r="BN47" s="1864"/>
      <c r="BO47" s="1864"/>
      <c r="BP47" s="1863"/>
      <c r="BQ47" s="102"/>
      <c r="BR47" s="102"/>
      <c r="BS47" s="102"/>
      <c r="BT47" s="102"/>
      <c r="BU47" s="102"/>
      <c r="BV47" s="102"/>
      <c r="BW47" s="102"/>
      <c r="BX47" s="102"/>
      <c r="BY47" s="102"/>
    </row>
    <row r="48" spans="1:77" s="105" customFormat="1" ht="9" customHeight="1">
      <c r="A48" s="1861"/>
      <c r="B48" s="1861"/>
      <c r="C48" s="1861"/>
      <c r="D48" s="1861"/>
      <c r="E48" s="1861"/>
      <c r="F48" s="1862"/>
      <c r="G48" s="1903">
        <v>41</v>
      </c>
      <c r="H48" s="1904"/>
      <c r="I48" s="1957"/>
      <c r="J48" s="1935"/>
      <c r="K48" s="1937" t="s">
        <v>111</v>
      </c>
      <c r="L48" s="1937"/>
      <c r="M48" s="1937"/>
      <c r="N48" s="1937"/>
      <c r="O48" s="1937"/>
      <c r="P48" s="1937"/>
      <c r="Q48" s="1937"/>
      <c r="R48" s="1944"/>
      <c r="S48" s="1743" t="str">
        <f>★その他入力!$BM$35</f>
        <v/>
      </c>
      <c r="T48" s="1744"/>
      <c r="U48" s="1744" t="str">
        <f>★その他入力!$BN$35</f>
        <v/>
      </c>
      <c r="V48" s="1747"/>
      <c r="W48" s="1939"/>
      <c r="X48" s="1939"/>
      <c r="Y48" s="1743" t="str">
        <f>★その他入力!$S$37</f>
        <v/>
      </c>
      <c r="Z48" s="1744"/>
      <c r="AA48" s="1744" t="str">
        <f>★その他入力!$T$37</f>
        <v/>
      </c>
      <c r="AB48" s="1744"/>
      <c r="AC48" s="1744" t="str">
        <f>★その他入力!$U$37</f>
        <v/>
      </c>
      <c r="AD48" s="1744"/>
      <c r="AE48" s="1744" t="str">
        <f>★その他入力!$V$37</f>
        <v/>
      </c>
      <c r="AF48" s="1744"/>
      <c r="AG48" s="1744" t="str">
        <f>★その他入力!$W$37</f>
        <v/>
      </c>
      <c r="AH48" s="1744"/>
      <c r="AI48" s="1744" t="str">
        <f>★その他入力!$X$37</f>
        <v/>
      </c>
      <c r="AJ48" s="1747"/>
      <c r="AK48" s="1939"/>
      <c r="AL48" s="1939"/>
      <c r="AM48" s="1940"/>
      <c r="AN48" s="1941"/>
      <c r="AO48" s="1882"/>
      <c r="AP48" s="1882"/>
      <c r="AQ48" s="1882"/>
      <c r="AR48" s="1882"/>
      <c r="AS48" s="1882"/>
      <c r="AT48" s="1882"/>
      <c r="AU48" s="1882"/>
      <c r="AV48" s="1882"/>
      <c r="AW48" s="1882"/>
      <c r="AX48" s="1882"/>
      <c r="AY48" s="1882"/>
      <c r="AZ48" s="1882"/>
      <c r="BA48" s="1882"/>
      <c r="BB48" s="1882"/>
      <c r="BC48" s="1882"/>
      <c r="BD48" s="1882"/>
      <c r="BE48" s="1882"/>
      <c r="BF48" s="1882"/>
      <c r="BG48" s="1891"/>
      <c r="BH48" s="1891"/>
      <c r="BI48" s="1891"/>
      <c r="BJ48" s="1891"/>
      <c r="BK48" s="1891"/>
      <c r="BL48" s="1891"/>
      <c r="BM48" s="1891"/>
      <c r="BN48" s="1891"/>
      <c r="BO48" s="1891"/>
      <c r="BP48" s="1863"/>
      <c r="BQ48" s="102"/>
      <c r="BR48" s="102"/>
      <c r="BS48" s="102"/>
      <c r="BT48" s="102"/>
      <c r="BU48" s="102"/>
      <c r="BV48" s="102"/>
      <c r="BW48" s="102"/>
      <c r="BX48" s="102"/>
      <c r="BY48" s="102"/>
    </row>
    <row r="49" spans="1:77" s="105" customFormat="1" ht="9" customHeight="1" thickBot="1">
      <c r="A49" s="1861"/>
      <c r="B49" s="1861"/>
      <c r="C49" s="1861"/>
      <c r="D49" s="1861"/>
      <c r="E49" s="1861"/>
      <c r="F49" s="1862"/>
      <c r="G49" s="1905"/>
      <c r="H49" s="1906"/>
      <c r="I49" s="1957"/>
      <c r="J49" s="1936"/>
      <c r="K49" s="1938"/>
      <c r="L49" s="1938"/>
      <c r="M49" s="1938"/>
      <c r="N49" s="1938"/>
      <c r="O49" s="1938"/>
      <c r="P49" s="1938"/>
      <c r="Q49" s="1938"/>
      <c r="R49" s="1945"/>
      <c r="S49" s="1745"/>
      <c r="T49" s="1746"/>
      <c r="U49" s="1746"/>
      <c r="V49" s="1748"/>
      <c r="W49" s="1676"/>
      <c r="X49" s="1676"/>
      <c r="Y49" s="1745"/>
      <c r="Z49" s="1746"/>
      <c r="AA49" s="1746"/>
      <c r="AB49" s="1746"/>
      <c r="AC49" s="1746"/>
      <c r="AD49" s="1746"/>
      <c r="AE49" s="1746"/>
      <c r="AF49" s="1746"/>
      <c r="AG49" s="1746"/>
      <c r="AH49" s="1746"/>
      <c r="AI49" s="1746"/>
      <c r="AJ49" s="1748"/>
      <c r="AK49" s="1676"/>
      <c r="AL49" s="1676"/>
      <c r="AM49" s="1942"/>
      <c r="AN49" s="1943"/>
      <c r="AO49" s="1882"/>
      <c r="AP49" s="1882"/>
      <c r="AQ49" s="1882"/>
      <c r="AR49" s="1882"/>
      <c r="AS49" s="1882"/>
      <c r="AT49" s="1882"/>
      <c r="AU49" s="1882"/>
      <c r="AV49" s="1882"/>
      <c r="AW49" s="1882"/>
      <c r="AX49" s="1882"/>
      <c r="AY49" s="1882"/>
      <c r="AZ49" s="1882"/>
      <c r="BA49" s="1882"/>
      <c r="BB49" s="1882"/>
      <c r="BC49" s="1882"/>
      <c r="BD49" s="1882"/>
      <c r="BE49" s="1882"/>
      <c r="BF49" s="1882"/>
      <c r="BG49" s="1891"/>
      <c r="BH49" s="1891"/>
      <c r="BI49" s="1891"/>
      <c r="BJ49" s="1891"/>
      <c r="BK49" s="1891"/>
      <c r="BL49" s="1891"/>
      <c r="BM49" s="1891"/>
      <c r="BN49" s="1891"/>
      <c r="BO49" s="1891"/>
      <c r="BP49" s="1863"/>
      <c r="BQ49" s="102"/>
      <c r="BR49" s="102"/>
      <c r="BS49" s="102"/>
      <c r="BT49" s="102"/>
      <c r="BU49" s="102"/>
      <c r="BV49" s="102"/>
      <c r="BW49" s="102"/>
      <c r="BX49" s="102"/>
      <c r="BY49" s="102"/>
    </row>
    <row r="50" spans="1:77" s="105" customFormat="1" ht="18" customHeight="1" thickBot="1">
      <c r="A50" s="1861"/>
      <c r="B50" s="1861"/>
      <c r="C50" s="1861"/>
      <c r="D50" s="1861"/>
      <c r="E50" s="1861"/>
      <c r="F50" s="1958"/>
      <c r="G50" s="1958"/>
      <c r="H50" s="1958"/>
      <c r="I50" s="1959"/>
      <c r="J50" s="371"/>
      <c r="K50" s="1879" t="s">
        <v>930</v>
      </c>
      <c r="L50" s="1879"/>
      <c r="M50" s="1879"/>
      <c r="N50" s="1879"/>
      <c r="O50" s="1879"/>
      <c r="P50" s="1879"/>
      <c r="Q50" s="1879"/>
      <c r="R50" s="372"/>
      <c r="S50" s="1915" t="str">
        <f>★その他入力!$P$32</f>
        <v/>
      </c>
      <c r="T50" s="1901"/>
      <c r="U50" s="1901" t="str">
        <f>★その他入力!$Q$32</f>
        <v/>
      </c>
      <c r="V50" s="1901"/>
      <c r="W50" s="1901" t="str">
        <f>★その他入力!$R$32</f>
        <v/>
      </c>
      <c r="X50" s="1901"/>
      <c r="Y50" s="1901" t="str">
        <f>★その他入力!$S$32</f>
        <v/>
      </c>
      <c r="Z50" s="1901"/>
      <c r="AA50" s="1901" t="str">
        <f>★その他入力!$T$32</f>
        <v/>
      </c>
      <c r="AB50" s="1901"/>
      <c r="AC50" s="1901" t="str">
        <f>★その他入力!$U$32</f>
        <v/>
      </c>
      <c r="AD50" s="1901"/>
      <c r="AE50" s="1901" t="str">
        <f>★その他入力!$V$32</f>
        <v/>
      </c>
      <c r="AF50" s="1901"/>
      <c r="AG50" s="1901" t="str">
        <f>★その他入力!$W$32</f>
        <v/>
      </c>
      <c r="AH50" s="1901"/>
      <c r="AI50" s="1901" t="str">
        <f>★その他入力!$X$32</f>
        <v/>
      </c>
      <c r="AJ50" s="1901"/>
      <c r="AK50" s="1901" t="str">
        <f>★その他入力!$Y$32</f>
        <v/>
      </c>
      <c r="AL50" s="1901"/>
      <c r="AM50" s="1901" t="str">
        <f>★その他入力!$Z$32</f>
        <v/>
      </c>
      <c r="AN50" s="1901"/>
      <c r="AO50" s="1901" t="str">
        <f>★その他入力!$AA$32</f>
        <v/>
      </c>
      <c r="AP50" s="1901"/>
      <c r="AQ50" s="1901" t="str">
        <f>★その他入力!$AB$32</f>
        <v/>
      </c>
      <c r="AR50" s="1901"/>
      <c r="AS50" s="1901" t="str">
        <f>★その他入力!$AC$32</f>
        <v/>
      </c>
      <c r="AT50" s="1901"/>
      <c r="AU50" s="1901" t="str">
        <f>★その他入力!$AD$32</f>
        <v/>
      </c>
      <c r="AV50" s="1901"/>
      <c r="AW50" s="1901" t="str">
        <f>★その他入力!$AE$32</f>
        <v/>
      </c>
      <c r="AX50" s="1901"/>
      <c r="AY50" s="1901" t="str">
        <f>★その他入力!$AF$32</f>
        <v/>
      </c>
      <c r="AZ50" s="1901"/>
      <c r="BA50" s="1901" t="str">
        <f>★その他入力!$AG$32</f>
        <v/>
      </c>
      <c r="BB50" s="1901"/>
      <c r="BC50" s="1901" t="str">
        <f>★その他入力!$AH$32</f>
        <v/>
      </c>
      <c r="BD50" s="1901"/>
      <c r="BE50" s="1901" t="str">
        <f>★その他入力!$AI$32</f>
        <v/>
      </c>
      <c r="BF50" s="1919"/>
      <c r="BG50" s="1893"/>
      <c r="BH50" s="1891"/>
      <c r="BI50" s="1891"/>
      <c r="BJ50" s="1891"/>
      <c r="BK50" s="1891"/>
      <c r="BL50" s="1891"/>
      <c r="BM50" s="1891"/>
      <c r="BN50" s="1891"/>
      <c r="BO50" s="1891"/>
      <c r="BP50" s="1863"/>
      <c r="BQ50" s="102"/>
      <c r="BR50" s="102"/>
      <c r="BS50" s="102"/>
      <c r="BT50" s="102"/>
      <c r="BU50" s="102"/>
      <c r="BV50" s="102"/>
      <c r="BW50" s="102"/>
      <c r="BX50" s="102"/>
      <c r="BY50" s="102"/>
    </row>
    <row r="51" spans="1:77" s="105" customFormat="1" ht="18" customHeight="1" thickBot="1">
      <c r="A51" s="1861"/>
      <c r="B51" s="1861"/>
      <c r="C51" s="1861"/>
      <c r="D51" s="1861"/>
      <c r="E51" s="1861"/>
      <c r="F51" s="1958"/>
      <c r="G51" s="1958"/>
      <c r="H51" s="1958"/>
      <c r="I51" s="1959"/>
      <c r="J51" s="371"/>
      <c r="K51" s="1879" t="s">
        <v>83</v>
      </c>
      <c r="L51" s="1879"/>
      <c r="M51" s="1879"/>
      <c r="N51" s="1879"/>
      <c r="O51" s="1879"/>
      <c r="P51" s="1879"/>
      <c r="Q51" s="1879"/>
      <c r="R51" s="372"/>
      <c r="S51" s="1915" t="str">
        <f>★その他入力!$P$34</f>
        <v/>
      </c>
      <c r="T51" s="1901"/>
      <c r="U51" s="1901" t="str">
        <f>★その他入力!$Q$34</f>
        <v/>
      </c>
      <c r="V51" s="1901"/>
      <c r="W51" s="1901" t="str">
        <f>★その他入力!$R$34</f>
        <v/>
      </c>
      <c r="X51" s="1901"/>
      <c r="Y51" s="1901" t="str">
        <f>★その他入力!$S$34</f>
        <v/>
      </c>
      <c r="Z51" s="1901"/>
      <c r="AA51" s="1901" t="str">
        <f>★その他入力!$T$34</f>
        <v/>
      </c>
      <c r="AB51" s="1901"/>
      <c r="AC51" s="1901" t="str">
        <f>★その他入力!$U$34</f>
        <v/>
      </c>
      <c r="AD51" s="1901"/>
      <c r="AE51" s="1901" t="str">
        <f>★その他入力!$V$34</f>
        <v/>
      </c>
      <c r="AF51" s="1901"/>
      <c r="AG51" s="1901" t="str">
        <f>★その他入力!$W$34</f>
        <v/>
      </c>
      <c r="AH51" s="1901"/>
      <c r="AI51" s="1901" t="str">
        <f>★その他入力!$X$34</f>
        <v/>
      </c>
      <c r="AJ51" s="1901"/>
      <c r="AK51" s="1901" t="str">
        <f>★その他入力!$Y$34</f>
        <v/>
      </c>
      <c r="AL51" s="1901"/>
      <c r="AM51" s="1901" t="str">
        <f>★その他入力!$Z$34</f>
        <v/>
      </c>
      <c r="AN51" s="1901"/>
      <c r="AO51" s="1901" t="str">
        <f>★その他入力!$AA$34</f>
        <v/>
      </c>
      <c r="AP51" s="1901"/>
      <c r="AQ51" s="1901" t="str">
        <f>★その他入力!$AB$34</f>
        <v/>
      </c>
      <c r="AR51" s="1901"/>
      <c r="AS51" s="1901" t="str">
        <f>★その他入力!$AC$34</f>
        <v/>
      </c>
      <c r="AT51" s="1901"/>
      <c r="AU51" s="1901" t="str">
        <f>★その他入力!$AD$34</f>
        <v/>
      </c>
      <c r="AV51" s="1901"/>
      <c r="AW51" s="1901" t="str">
        <f>★その他入力!$AE$34</f>
        <v/>
      </c>
      <c r="AX51" s="1901"/>
      <c r="AY51" s="1901" t="str">
        <f>★その他入力!$AF$34</f>
        <v/>
      </c>
      <c r="AZ51" s="1901"/>
      <c r="BA51" s="1901" t="str">
        <f>★その他入力!$AG$34</f>
        <v/>
      </c>
      <c r="BB51" s="1901"/>
      <c r="BC51" s="1901" t="str">
        <f>★その他入力!$AH$34</f>
        <v/>
      </c>
      <c r="BD51" s="1901"/>
      <c r="BE51" s="1901" t="str">
        <f>★その他入力!$AI$34</f>
        <v/>
      </c>
      <c r="BF51" s="1919"/>
      <c r="BG51" s="1893"/>
      <c r="BH51" s="1891"/>
      <c r="BI51" s="1891"/>
      <c r="BJ51" s="1891"/>
      <c r="BK51" s="1864" t="s">
        <v>108</v>
      </c>
      <c r="BL51" s="1864"/>
      <c r="BM51" s="1864"/>
      <c r="BN51" s="1864"/>
      <c r="BO51" s="1864"/>
      <c r="BP51" s="1863"/>
      <c r="BQ51" s="102"/>
      <c r="BR51" s="102"/>
      <c r="BS51" s="102"/>
      <c r="BT51" s="102"/>
      <c r="BU51" s="102"/>
      <c r="BV51" s="102"/>
      <c r="BW51" s="102"/>
      <c r="BX51" s="102"/>
      <c r="BY51" s="102"/>
    </row>
    <row r="52" spans="1:77" s="105" customFormat="1" ht="9" customHeight="1">
      <c r="A52" s="1861"/>
      <c r="B52" s="1861"/>
      <c r="C52" s="1861"/>
      <c r="D52" s="1861"/>
      <c r="E52" s="1861"/>
      <c r="F52" s="1958"/>
      <c r="G52" s="1958"/>
      <c r="H52" s="1958"/>
      <c r="I52" s="1959"/>
      <c r="J52" s="1935"/>
      <c r="K52" s="1937" t="s">
        <v>113</v>
      </c>
      <c r="L52" s="1937"/>
      <c r="M52" s="1937"/>
      <c r="N52" s="1937"/>
      <c r="O52" s="1937"/>
      <c r="P52" s="1937"/>
      <c r="Q52" s="1937"/>
      <c r="R52" s="1944"/>
      <c r="S52" s="1953" t="str">
        <f>★その他入力!$BS$38</f>
        <v/>
      </c>
      <c r="T52" s="1954"/>
      <c r="U52" s="1913"/>
      <c r="V52" s="1913"/>
      <c r="W52" s="1743" t="str">
        <f>★その他入力!$BM$38</f>
        <v/>
      </c>
      <c r="X52" s="1744"/>
      <c r="Y52" s="1744" t="str">
        <f>★その他入力!$BN$38</f>
        <v/>
      </c>
      <c r="Z52" s="1747"/>
      <c r="AA52" s="1676" t="s">
        <v>1103</v>
      </c>
      <c r="AB52" s="1676"/>
      <c r="AC52" s="1743" t="str">
        <f>★その他入力!$BO$38</f>
        <v/>
      </c>
      <c r="AD52" s="1744"/>
      <c r="AE52" s="1744" t="str">
        <f>★その他入力!$BP$38</f>
        <v/>
      </c>
      <c r="AF52" s="1747"/>
      <c r="AG52" s="1676" t="s">
        <v>1111</v>
      </c>
      <c r="AH52" s="1676"/>
      <c r="AI52" s="1743" t="str">
        <f>★その他入力!$BQ$38</f>
        <v/>
      </c>
      <c r="AJ52" s="1744"/>
      <c r="AK52" s="1744" t="str">
        <f>★その他入力!$BR$38</f>
        <v/>
      </c>
      <c r="AL52" s="1747"/>
      <c r="AM52" s="1882" t="s">
        <v>91</v>
      </c>
      <c r="AN52" s="1882"/>
      <c r="AO52" s="1914"/>
      <c r="AP52" s="1914"/>
      <c r="AQ52" s="1914"/>
      <c r="AR52" s="1914"/>
      <c r="AS52" s="1914"/>
      <c r="AT52" s="1914"/>
      <c r="AU52" s="1914"/>
      <c r="AV52" s="1914"/>
      <c r="AW52" s="1914"/>
      <c r="AX52" s="1914"/>
      <c r="AY52" s="1914"/>
      <c r="AZ52" s="1914"/>
      <c r="BA52" s="1914"/>
      <c r="BB52" s="1914"/>
      <c r="BC52" s="1914"/>
      <c r="BD52" s="1914"/>
      <c r="BE52" s="1914"/>
      <c r="BF52" s="1914"/>
      <c r="BG52" s="1891"/>
      <c r="BH52" s="1891"/>
      <c r="BI52" s="1891"/>
      <c r="BJ52" s="1891"/>
      <c r="BK52" s="1864"/>
      <c r="BL52" s="1947" t="s">
        <v>931</v>
      </c>
      <c r="BM52" s="1948"/>
      <c r="BN52" s="1949"/>
      <c r="BO52" s="1946"/>
      <c r="BP52" s="1863"/>
      <c r="BQ52" s="102"/>
      <c r="BR52" s="102"/>
      <c r="BS52" s="102"/>
      <c r="BT52" s="102"/>
      <c r="BU52" s="102"/>
      <c r="BV52" s="102"/>
      <c r="BW52" s="102"/>
      <c r="BX52" s="102"/>
      <c r="BY52" s="102"/>
    </row>
    <row r="53" spans="1:77" s="105" customFormat="1" ht="9" customHeight="1" thickBot="1">
      <c r="A53" s="1861"/>
      <c r="B53" s="1861"/>
      <c r="C53" s="1861"/>
      <c r="D53" s="1861"/>
      <c r="E53" s="1861"/>
      <c r="F53" s="1958"/>
      <c r="G53" s="1958"/>
      <c r="H53" s="1958"/>
      <c r="I53" s="1959"/>
      <c r="J53" s="1936"/>
      <c r="K53" s="1938"/>
      <c r="L53" s="1938"/>
      <c r="M53" s="1938"/>
      <c r="N53" s="1938"/>
      <c r="O53" s="1938"/>
      <c r="P53" s="1938"/>
      <c r="Q53" s="1938"/>
      <c r="R53" s="1945"/>
      <c r="S53" s="1955"/>
      <c r="T53" s="1956"/>
      <c r="U53" s="1885"/>
      <c r="V53" s="1885"/>
      <c r="W53" s="1745"/>
      <c r="X53" s="1746"/>
      <c r="Y53" s="1746"/>
      <c r="Z53" s="1748"/>
      <c r="AA53" s="1676"/>
      <c r="AB53" s="1676"/>
      <c r="AC53" s="1745"/>
      <c r="AD53" s="1746"/>
      <c r="AE53" s="1746"/>
      <c r="AF53" s="1748"/>
      <c r="AG53" s="1676"/>
      <c r="AH53" s="1676"/>
      <c r="AI53" s="1745"/>
      <c r="AJ53" s="1746"/>
      <c r="AK53" s="1746"/>
      <c r="AL53" s="1748"/>
      <c r="AM53" s="1882"/>
      <c r="AN53" s="1882"/>
      <c r="AO53" s="1914"/>
      <c r="AP53" s="1914"/>
      <c r="AQ53" s="1914"/>
      <c r="AR53" s="1914"/>
      <c r="AS53" s="1914"/>
      <c r="AT53" s="1914"/>
      <c r="AU53" s="1914"/>
      <c r="AV53" s="1914"/>
      <c r="AW53" s="1914"/>
      <c r="AX53" s="1914"/>
      <c r="AY53" s="1914"/>
      <c r="AZ53" s="1914"/>
      <c r="BA53" s="1914"/>
      <c r="BB53" s="1914"/>
      <c r="BC53" s="1914"/>
      <c r="BD53" s="1914"/>
      <c r="BE53" s="1914"/>
      <c r="BF53" s="1914"/>
      <c r="BG53" s="1891"/>
      <c r="BH53" s="1891"/>
      <c r="BI53" s="1891"/>
      <c r="BJ53" s="1891"/>
      <c r="BK53" s="1864"/>
      <c r="BL53" s="1950"/>
      <c r="BM53" s="1951"/>
      <c r="BN53" s="1952"/>
      <c r="BO53" s="1946"/>
      <c r="BP53" s="1863"/>
      <c r="BQ53" s="102"/>
      <c r="BR53" s="102"/>
      <c r="BS53" s="102"/>
      <c r="BT53" s="102"/>
      <c r="BU53" s="102"/>
      <c r="BV53" s="102"/>
      <c r="BW53" s="102"/>
      <c r="BX53" s="102"/>
      <c r="BY53" s="102"/>
    </row>
    <row r="54" spans="1:77" s="105" customFormat="1" ht="15" customHeight="1">
      <c r="A54" s="1861"/>
      <c r="B54" s="1861"/>
      <c r="C54" s="1861"/>
      <c r="D54" s="1861"/>
      <c r="E54" s="1861"/>
      <c r="F54" s="1864"/>
      <c r="G54" s="1864"/>
      <c r="H54" s="1864"/>
      <c r="I54" s="1864"/>
      <c r="J54" s="1864"/>
      <c r="K54" s="1864"/>
      <c r="L54" s="1864"/>
      <c r="M54" s="1864"/>
      <c r="N54" s="1864"/>
      <c r="O54" s="1864"/>
      <c r="P54" s="1864"/>
      <c r="Q54" s="1864"/>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c r="AS54" s="1864"/>
      <c r="AT54" s="1864"/>
      <c r="AU54" s="1864"/>
      <c r="AV54" s="1864"/>
      <c r="AW54" s="1864"/>
      <c r="AX54" s="1864"/>
      <c r="AY54" s="1864"/>
      <c r="AZ54" s="1864"/>
      <c r="BA54" s="1864"/>
      <c r="BB54" s="1864"/>
      <c r="BC54" s="1864"/>
      <c r="BD54" s="1864"/>
      <c r="BE54" s="1864"/>
      <c r="BF54" s="1864"/>
      <c r="BG54" s="1864"/>
      <c r="BH54" s="1864"/>
      <c r="BI54" s="1864"/>
      <c r="BJ54" s="1864"/>
      <c r="BK54" s="1864"/>
      <c r="BL54" s="1864"/>
      <c r="BM54" s="1864"/>
      <c r="BN54" s="1864"/>
      <c r="BO54" s="1864"/>
      <c r="BP54" s="1864"/>
      <c r="BQ54" s="102"/>
      <c r="BR54" s="102"/>
      <c r="BS54" s="102"/>
      <c r="BT54" s="102"/>
      <c r="BU54" s="102"/>
      <c r="BV54" s="102"/>
      <c r="BW54" s="102"/>
      <c r="BX54" s="102"/>
      <c r="BY54" s="102"/>
    </row>
    <row r="55" spans="1:77" s="105" customFormat="1" ht="15" customHeight="1">
      <c r="A55" s="1861"/>
      <c r="B55" s="1861"/>
      <c r="C55" s="1861"/>
      <c r="D55" s="1861"/>
      <c r="E55" s="1861"/>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c r="AS55" s="1864"/>
      <c r="AT55" s="1864"/>
      <c r="AU55" s="1864"/>
      <c r="AV55" s="1864"/>
      <c r="AW55" s="1864"/>
      <c r="AX55" s="1864"/>
      <c r="AY55" s="1864"/>
      <c r="AZ55" s="1864"/>
      <c r="BA55" s="1864"/>
      <c r="BB55" s="1864"/>
      <c r="BC55" s="1864"/>
      <c r="BD55" s="1864"/>
      <c r="BE55" s="1864"/>
      <c r="BF55" s="1864"/>
      <c r="BG55" s="1864"/>
      <c r="BH55" s="1864"/>
      <c r="BI55" s="1864"/>
      <c r="BJ55" s="1864"/>
      <c r="BK55" s="1864"/>
      <c r="BL55" s="1864"/>
      <c r="BM55" s="1864"/>
      <c r="BN55" s="1864"/>
      <c r="BO55" s="1864"/>
      <c r="BP55" s="1864"/>
      <c r="BQ55" s="102"/>
      <c r="BR55" s="102"/>
      <c r="BS55" s="102"/>
      <c r="BT55" s="102"/>
      <c r="BU55" s="102"/>
      <c r="BV55" s="102"/>
      <c r="BW55" s="102"/>
      <c r="BX55" s="102"/>
      <c r="BY55" s="102"/>
    </row>
    <row r="56" spans="1:77" s="105" customFormat="1" ht="58.5" customHeight="1">
      <c r="A56" s="1861"/>
      <c r="B56" s="1861"/>
      <c r="C56" s="1861"/>
      <c r="D56" s="1861"/>
      <c r="E56" s="1861"/>
      <c r="F56" s="1864"/>
      <c r="G56" s="1864"/>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1864"/>
      <c r="AM56" s="1864"/>
      <c r="AN56" s="1864"/>
      <c r="AO56" s="1864"/>
      <c r="AP56" s="1864"/>
      <c r="AQ56" s="1864"/>
      <c r="AR56" s="1864"/>
      <c r="AS56" s="1864"/>
      <c r="AT56" s="1864"/>
      <c r="AU56" s="1864"/>
      <c r="AV56" s="1864"/>
      <c r="AW56" s="1864"/>
      <c r="AX56" s="1864"/>
      <c r="AY56" s="1864"/>
      <c r="AZ56" s="1864"/>
      <c r="BA56" s="1864"/>
      <c r="BB56" s="1864"/>
      <c r="BC56" s="1864"/>
      <c r="BD56" s="1864"/>
      <c r="BE56" s="1864"/>
      <c r="BF56" s="1864"/>
      <c r="BG56" s="1864"/>
      <c r="BH56" s="1864"/>
      <c r="BI56" s="1864"/>
      <c r="BJ56" s="1864"/>
      <c r="BK56" s="1864"/>
      <c r="BL56" s="1864"/>
      <c r="BM56" s="1864"/>
      <c r="BN56" s="1864"/>
      <c r="BO56" s="1864"/>
      <c r="BP56" s="1864"/>
      <c r="BQ56" s="102"/>
      <c r="BR56" s="102"/>
      <c r="BS56" s="102"/>
      <c r="BT56" s="102"/>
      <c r="BU56" s="102"/>
      <c r="BV56" s="102"/>
      <c r="BW56" s="102"/>
      <c r="BX56" s="102"/>
      <c r="BY56" s="102"/>
    </row>
    <row r="57" spans="1:77" s="106" customFormat="1" ht="15" customHeight="1"/>
    <row r="58" spans="1:77" ht="15" customHeight="1">
      <c r="BR58" s="103"/>
      <c r="BS58" s="103"/>
      <c r="BT58" s="103"/>
      <c r="BU58" s="103"/>
      <c r="BV58" s="103"/>
      <c r="BW58" s="103"/>
      <c r="BX58" s="103"/>
      <c r="BY58" s="103"/>
    </row>
    <row r="59" spans="1:77" ht="15" customHeight="1">
      <c r="BR59" s="103"/>
      <c r="BS59" s="103"/>
      <c r="BT59" s="103"/>
      <c r="BU59" s="103"/>
      <c r="BV59" s="103"/>
      <c r="BW59" s="103"/>
      <c r="BX59" s="103"/>
      <c r="BY59" s="103"/>
    </row>
    <row r="60" spans="1:77" ht="15" customHeight="1">
      <c r="BR60" s="103"/>
      <c r="BS60" s="103"/>
      <c r="BT60" s="103"/>
      <c r="BU60" s="103"/>
      <c r="BV60" s="103"/>
      <c r="BW60" s="103"/>
      <c r="BX60" s="103"/>
      <c r="BY60" s="103"/>
    </row>
    <row r="61" spans="1:77" ht="15" customHeight="1">
      <c r="BR61" s="103"/>
      <c r="BS61" s="103"/>
      <c r="BT61" s="103"/>
      <c r="BU61" s="103"/>
      <c r="BV61" s="103"/>
      <c r="BW61" s="103"/>
      <c r="BX61" s="103"/>
      <c r="BY61" s="103"/>
    </row>
  </sheetData>
  <sheetProtection algorithmName="SHA-512" hashValue="cs2RHb4cmRIqCH3/VYgv0aAmE3klConHLstjAAkKnuxgFhRmDEn/o7JMkQ47ASRxbm/+mVV6k5uxI/94tM+qLA==" saltValue="GsPvpPuvagp4ZCPurqYCWA==" spinCount="100000" sheet="1" objects="1" scenarios="1" selectLockedCells="1" selectUnlockedCells="1"/>
  <mergeCells count="529">
    <mergeCell ref="BO52:BO53"/>
    <mergeCell ref="U53:V53"/>
    <mergeCell ref="AK51:AL51"/>
    <mergeCell ref="F54:BP56"/>
    <mergeCell ref="AK52:AL53"/>
    <mergeCell ref="AM52:AN53"/>
    <mergeCell ref="AO52:BF53"/>
    <mergeCell ref="BG52:BJ53"/>
    <mergeCell ref="BK52:BK53"/>
    <mergeCell ref="BL52:BN53"/>
    <mergeCell ref="Y52:Z53"/>
    <mergeCell ref="AA52:AB53"/>
    <mergeCell ref="AC52:AD53"/>
    <mergeCell ref="AE52:AF53"/>
    <mergeCell ref="AG52:AH53"/>
    <mergeCell ref="AI52:AJ53"/>
    <mergeCell ref="J52:J53"/>
    <mergeCell ref="K52:Q53"/>
    <mergeCell ref="R52:R53"/>
    <mergeCell ref="S52:T53"/>
    <mergeCell ref="U52:V52"/>
    <mergeCell ref="W52:X53"/>
    <mergeCell ref="F50:I53"/>
    <mergeCell ref="AY50:AZ50"/>
    <mergeCell ref="BA50:BB50"/>
    <mergeCell ref="BC50:BD50"/>
    <mergeCell ref="AY51:AZ51"/>
    <mergeCell ref="BA51:BB51"/>
    <mergeCell ref="BC51:BD51"/>
    <mergeCell ref="BE51:BF51"/>
    <mergeCell ref="AA50:AB50"/>
    <mergeCell ref="AC50:AD50"/>
    <mergeCell ref="AE50:AF50"/>
    <mergeCell ref="AG50:AH50"/>
    <mergeCell ref="AI50:AJ50"/>
    <mergeCell ref="AK50:AL50"/>
    <mergeCell ref="AA51:AB51"/>
    <mergeCell ref="AC51:AD51"/>
    <mergeCell ref="AE51:AF51"/>
    <mergeCell ref="AG51:AH51"/>
    <mergeCell ref="AI51:AJ51"/>
    <mergeCell ref="AU51:AV51"/>
    <mergeCell ref="AW51:AX51"/>
    <mergeCell ref="BG51:BJ51"/>
    <mergeCell ref="BE50:BF50"/>
    <mergeCell ref="BG50:BO50"/>
    <mergeCell ref="BK51:BO51"/>
    <mergeCell ref="K51:Q51"/>
    <mergeCell ref="S51:T51"/>
    <mergeCell ref="U51:V51"/>
    <mergeCell ref="W51:X51"/>
    <mergeCell ref="Y51:Z51"/>
    <mergeCell ref="AM50:AN50"/>
    <mergeCell ref="AO50:AP50"/>
    <mergeCell ref="AQ50:AR50"/>
    <mergeCell ref="AS50:AT50"/>
    <mergeCell ref="K50:Q50"/>
    <mergeCell ref="S50:T50"/>
    <mergeCell ref="U50:V50"/>
    <mergeCell ref="W50:X50"/>
    <mergeCell ref="Y50:Z50"/>
    <mergeCell ref="AM51:AN51"/>
    <mergeCell ref="AO51:AP51"/>
    <mergeCell ref="AQ51:AR51"/>
    <mergeCell ref="AS51:AT51"/>
    <mergeCell ref="AU50:AV50"/>
    <mergeCell ref="AW50:AX50"/>
    <mergeCell ref="AI48:AJ49"/>
    <mergeCell ref="AK48:AL48"/>
    <mergeCell ref="AM48:AN49"/>
    <mergeCell ref="R48:R49"/>
    <mergeCell ref="S48:T49"/>
    <mergeCell ref="U48:V49"/>
    <mergeCell ref="W48:X48"/>
    <mergeCell ref="Y48:Z49"/>
    <mergeCell ref="AA48:AB49"/>
    <mergeCell ref="AC48:AD49"/>
    <mergeCell ref="AE48:AF49"/>
    <mergeCell ref="AG48:AH49"/>
    <mergeCell ref="F47:BO47"/>
    <mergeCell ref="F48:F49"/>
    <mergeCell ref="G48:H49"/>
    <mergeCell ref="I48:I49"/>
    <mergeCell ref="J48:J49"/>
    <mergeCell ref="K48:Q49"/>
    <mergeCell ref="AG45:AH46"/>
    <mergeCell ref="AI45:AJ46"/>
    <mergeCell ref="AK45:AL46"/>
    <mergeCell ref="AM45:AN46"/>
    <mergeCell ref="AO45:BF46"/>
    <mergeCell ref="BG45:BJ46"/>
    <mergeCell ref="U45:V45"/>
    <mergeCell ref="W45:X46"/>
    <mergeCell ref="Y45:Z46"/>
    <mergeCell ref="AA45:AB46"/>
    <mergeCell ref="AC45:AD46"/>
    <mergeCell ref="AE45:AF46"/>
    <mergeCell ref="F43:I46"/>
    <mergeCell ref="J45:J46"/>
    <mergeCell ref="AO48:BF49"/>
    <mergeCell ref="BG48:BO49"/>
    <mergeCell ref="W49:X49"/>
    <mergeCell ref="AK49:AL49"/>
    <mergeCell ref="AM44:AN44"/>
    <mergeCell ref="AO44:AP44"/>
    <mergeCell ref="AQ44:AR44"/>
    <mergeCell ref="AS44:AT44"/>
    <mergeCell ref="AU44:AV44"/>
    <mergeCell ref="AW44:AX44"/>
    <mergeCell ref="BK45:BK46"/>
    <mergeCell ref="BL45:BN46"/>
    <mergeCell ref="BO45:BO46"/>
    <mergeCell ref="AY43:AZ43"/>
    <mergeCell ref="BA43:BB43"/>
    <mergeCell ref="BC43:BD43"/>
    <mergeCell ref="AY44:AZ44"/>
    <mergeCell ref="BA44:BB44"/>
    <mergeCell ref="BC44:BD44"/>
    <mergeCell ref="BE44:BF44"/>
    <mergeCell ref="BG44:BJ44"/>
    <mergeCell ref="BK44:BO44"/>
    <mergeCell ref="BE43:BF43"/>
    <mergeCell ref="BG43:BO43"/>
    <mergeCell ref="AU43:AV43"/>
    <mergeCell ref="AW43:AX43"/>
    <mergeCell ref="AA43:AB43"/>
    <mergeCell ref="AC43:AD43"/>
    <mergeCell ref="AE43:AF43"/>
    <mergeCell ref="AG43:AH43"/>
    <mergeCell ref="AI43:AJ43"/>
    <mergeCell ref="AK43:AL43"/>
    <mergeCell ref="K43:Q43"/>
    <mergeCell ref="S43:T43"/>
    <mergeCell ref="U43:V43"/>
    <mergeCell ref="W43:X43"/>
    <mergeCell ref="Y43:Z43"/>
    <mergeCell ref="AM43:AN43"/>
    <mergeCell ref="AO43:AP43"/>
    <mergeCell ref="AQ43:AR43"/>
    <mergeCell ref="AS43:AT43"/>
    <mergeCell ref="AM41:AN42"/>
    <mergeCell ref="AO41:BF42"/>
    <mergeCell ref="BG41:BO42"/>
    <mergeCell ref="AK42:AL42"/>
    <mergeCell ref="U41:V42"/>
    <mergeCell ref="W41:X41"/>
    <mergeCell ref="Y41:Z42"/>
    <mergeCell ref="AA41:AB42"/>
    <mergeCell ref="AC41:AD42"/>
    <mergeCell ref="AE41:AF42"/>
    <mergeCell ref="W42:X42"/>
    <mergeCell ref="AI38:AJ39"/>
    <mergeCell ref="J38:J39"/>
    <mergeCell ref="K38:Q39"/>
    <mergeCell ref="K45:Q46"/>
    <mergeCell ref="R45:R46"/>
    <mergeCell ref="S45:T46"/>
    <mergeCell ref="AG41:AH42"/>
    <mergeCell ref="AI41:AJ42"/>
    <mergeCell ref="AK41:AL41"/>
    <mergeCell ref="AA44:AB44"/>
    <mergeCell ref="AC44:AD44"/>
    <mergeCell ref="AE44:AF44"/>
    <mergeCell ref="AG44:AH44"/>
    <mergeCell ref="AI44:AJ44"/>
    <mergeCell ref="AK44:AL44"/>
    <mergeCell ref="U46:V46"/>
    <mergeCell ref="K44:Q44"/>
    <mergeCell ref="S44:T44"/>
    <mergeCell ref="U44:V44"/>
    <mergeCell ref="W44:X44"/>
    <mergeCell ref="Y44:Z44"/>
    <mergeCell ref="AY37:AZ37"/>
    <mergeCell ref="BA37:BB37"/>
    <mergeCell ref="BC37:BD37"/>
    <mergeCell ref="BE37:BF37"/>
    <mergeCell ref="BG37:BJ37"/>
    <mergeCell ref="BO38:BO39"/>
    <mergeCell ref="U39:V39"/>
    <mergeCell ref="F40:BO40"/>
    <mergeCell ref="F41:F42"/>
    <mergeCell ref="G41:H42"/>
    <mergeCell ref="I41:I42"/>
    <mergeCell ref="J41:J42"/>
    <mergeCell ref="K41:Q42"/>
    <mergeCell ref="R41:R42"/>
    <mergeCell ref="S41:T42"/>
    <mergeCell ref="AK38:AL39"/>
    <mergeCell ref="AM38:AN39"/>
    <mergeCell ref="AO38:BF39"/>
    <mergeCell ref="BG38:BJ39"/>
    <mergeCell ref="BK38:BK39"/>
    <mergeCell ref="BL38:BN39"/>
    <mergeCell ref="Y38:Z39"/>
    <mergeCell ref="AA38:AB39"/>
    <mergeCell ref="AC38:AD39"/>
    <mergeCell ref="AO37:AP37"/>
    <mergeCell ref="AQ37:AR37"/>
    <mergeCell ref="AS37:AT37"/>
    <mergeCell ref="AU37:AV37"/>
    <mergeCell ref="AW37:AX37"/>
    <mergeCell ref="AA37:AB37"/>
    <mergeCell ref="AC37:AD37"/>
    <mergeCell ref="AE37:AF37"/>
    <mergeCell ref="AG37:AH37"/>
    <mergeCell ref="AI37:AJ37"/>
    <mergeCell ref="AK37:AL37"/>
    <mergeCell ref="AY36:AZ36"/>
    <mergeCell ref="BA36:BB36"/>
    <mergeCell ref="BC36:BD36"/>
    <mergeCell ref="BE36:BF36"/>
    <mergeCell ref="BG36:BO36"/>
    <mergeCell ref="K37:Q37"/>
    <mergeCell ref="S37:T37"/>
    <mergeCell ref="U37:V37"/>
    <mergeCell ref="W37:X37"/>
    <mergeCell ref="Y37:Z37"/>
    <mergeCell ref="AM36:AN36"/>
    <mergeCell ref="AO36:AP36"/>
    <mergeCell ref="AQ36:AR36"/>
    <mergeCell ref="AS36:AT36"/>
    <mergeCell ref="AU36:AV36"/>
    <mergeCell ref="AW36:AX36"/>
    <mergeCell ref="AA36:AB36"/>
    <mergeCell ref="AC36:AD36"/>
    <mergeCell ref="AE36:AF36"/>
    <mergeCell ref="AG36:AH36"/>
    <mergeCell ref="AI36:AJ36"/>
    <mergeCell ref="AK36:AL36"/>
    <mergeCell ref="BK37:BO37"/>
    <mergeCell ref="AM37:AN37"/>
    <mergeCell ref="F36:I39"/>
    <mergeCell ref="K36:Q36"/>
    <mergeCell ref="S36:T36"/>
    <mergeCell ref="U36:V36"/>
    <mergeCell ref="W36:X36"/>
    <mergeCell ref="Y36:Z36"/>
    <mergeCell ref="AC34:AD35"/>
    <mergeCell ref="AE34:AF35"/>
    <mergeCell ref="AG34:AH35"/>
    <mergeCell ref="R34:R35"/>
    <mergeCell ref="S34:T35"/>
    <mergeCell ref="U34:V35"/>
    <mergeCell ref="W34:X34"/>
    <mergeCell ref="Y34:Z35"/>
    <mergeCell ref="AA34:AB35"/>
    <mergeCell ref="R38:R39"/>
    <mergeCell ref="S38:T39"/>
    <mergeCell ref="U38:V38"/>
    <mergeCell ref="W38:X39"/>
    <mergeCell ref="AE38:AF39"/>
    <mergeCell ref="AG38:AH39"/>
    <mergeCell ref="F34:F35"/>
    <mergeCell ref="G34:H35"/>
    <mergeCell ref="I34:I35"/>
    <mergeCell ref="J34:J35"/>
    <mergeCell ref="K34:Q35"/>
    <mergeCell ref="AK30:AL31"/>
    <mergeCell ref="AM30:AN31"/>
    <mergeCell ref="AO30:BF31"/>
    <mergeCell ref="BG30:BJ31"/>
    <mergeCell ref="Y30:Z31"/>
    <mergeCell ref="AA30:AB31"/>
    <mergeCell ref="AC30:AD31"/>
    <mergeCell ref="AE30:AF31"/>
    <mergeCell ref="AG30:AH31"/>
    <mergeCell ref="AI30:AJ31"/>
    <mergeCell ref="J30:J31"/>
    <mergeCell ref="K30:Q31"/>
    <mergeCell ref="AO34:BF35"/>
    <mergeCell ref="BG34:BO35"/>
    <mergeCell ref="W35:X35"/>
    <mergeCell ref="AK35:AL35"/>
    <mergeCell ref="AI34:AJ35"/>
    <mergeCell ref="AK34:AL34"/>
    <mergeCell ref="AM34:AN35"/>
    <mergeCell ref="R30:R31"/>
    <mergeCell ref="S30:T31"/>
    <mergeCell ref="U30:V30"/>
    <mergeCell ref="AY29:AZ29"/>
    <mergeCell ref="BA29:BB29"/>
    <mergeCell ref="BC29:BD29"/>
    <mergeCell ref="BE29:BF29"/>
    <mergeCell ref="BG29:BJ29"/>
    <mergeCell ref="BO30:BO31"/>
    <mergeCell ref="U31:V31"/>
    <mergeCell ref="F32:BO32"/>
    <mergeCell ref="F33:I33"/>
    <mergeCell ref="J33:BO33"/>
    <mergeCell ref="BK30:BK31"/>
    <mergeCell ref="BL30:BN31"/>
    <mergeCell ref="AO29:AP29"/>
    <mergeCell ref="AQ29:AR29"/>
    <mergeCell ref="AS29:AT29"/>
    <mergeCell ref="AU29:AV29"/>
    <mergeCell ref="AW29:AX29"/>
    <mergeCell ref="AA29:AB29"/>
    <mergeCell ref="AC29:AD29"/>
    <mergeCell ref="AE29:AF29"/>
    <mergeCell ref="AG29:AH29"/>
    <mergeCell ref="AI29:AJ29"/>
    <mergeCell ref="AK29:AL29"/>
    <mergeCell ref="F28:I31"/>
    <mergeCell ref="AY28:AZ28"/>
    <mergeCell ref="BA28:BB28"/>
    <mergeCell ref="BC28:BD28"/>
    <mergeCell ref="BE28:BF28"/>
    <mergeCell ref="BG28:BO28"/>
    <mergeCell ref="K29:Q29"/>
    <mergeCell ref="S29:T29"/>
    <mergeCell ref="U29:V29"/>
    <mergeCell ref="W29:X29"/>
    <mergeCell ref="Y29:Z29"/>
    <mergeCell ref="AM28:AN28"/>
    <mergeCell ref="AO28:AP28"/>
    <mergeCell ref="AQ28:AR28"/>
    <mergeCell ref="AS28:AT28"/>
    <mergeCell ref="AU28:AV28"/>
    <mergeCell ref="AW28:AX28"/>
    <mergeCell ref="AA28:AB28"/>
    <mergeCell ref="AC28:AD28"/>
    <mergeCell ref="AE28:AF28"/>
    <mergeCell ref="AG28:AH28"/>
    <mergeCell ref="AI28:AJ28"/>
    <mergeCell ref="AK28:AL28"/>
    <mergeCell ref="BK29:BO29"/>
    <mergeCell ref="AM29:AN29"/>
    <mergeCell ref="AC26:AD27"/>
    <mergeCell ref="AE26:AF27"/>
    <mergeCell ref="AG26:AH27"/>
    <mergeCell ref="R26:R27"/>
    <mergeCell ref="S26:T27"/>
    <mergeCell ref="U26:V27"/>
    <mergeCell ref="W26:X26"/>
    <mergeCell ref="Y26:Z27"/>
    <mergeCell ref="AA26:AB27"/>
    <mergeCell ref="BE21:BF21"/>
    <mergeCell ref="BG21:BO21"/>
    <mergeCell ref="J22:R22"/>
    <mergeCell ref="W30:X31"/>
    <mergeCell ref="F24:BO24"/>
    <mergeCell ref="F25:I25"/>
    <mergeCell ref="J25:BO25"/>
    <mergeCell ref="F26:F27"/>
    <mergeCell ref="G26:H27"/>
    <mergeCell ref="I26:I27"/>
    <mergeCell ref="J26:J27"/>
    <mergeCell ref="K26:Q27"/>
    <mergeCell ref="AO26:BF27"/>
    <mergeCell ref="BG26:BO27"/>
    <mergeCell ref="W27:X27"/>
    <mergeCell ref="AK27:AL27"/>
    <mergeCell ref="AI26:AJ27"/>
    <mergeCell ref="AK26:AL26"/>
    <mergeCell ref="AM26:AN27"/>
    <mergeCell ref="K28:Q28"/>
    <mergeCell ref="S28:T28"/>
    <mergeCell ref="U28:V28"/>
    <mergeCell ref="W28:X28"/>
    <mergeCell ref="Y28:Z28"/>
    <mergeCell ref="AQ21:AR21"/>
    <mergeCell ref="AS21:AT21"/>
    <mergeCell ref="AU21:AV21"/>
    <mergeCell ref="W20:X20"/>
    <mergeCell ref="AQ22:AR22"/>
    <mergeCell ref="AS22:BF22"/>
    <mergeCell ref="BG22:BJ22"/>
    <mergeCell ref="BK22:BO22"/>
    <mergeCell ref="J23:R23"/>
    <mergeCell ref="S23:T23"/>
    <mergeCell ref="U23:V23"/>
    <mergeCell ref="W23:X23"/>
    <mergeCell ref="Y23:Z23"/>
    <mergeCell ref="AA23:BF23"/>
    <mergeCell ref="AE22:AF22"/>
    <mergeCell ref="AG22:AH22"/>
    <mergeCell ref="AI22:AJ22"/>
    <mergeCell ref="AK22:AL22"/>
    <mergeCell ref="AM22:AN22"/>
    <mergeCell ref="AO22:AP22"/>
    <mergeCell ref="BG23:BJ23"/>
    <mergeCell ref="BL23:BN23"/>
    <mergeCell ref="U20:V20"/>
    <mergeCell ref="BC21:BD21"/>
    <mergeCell ref="AI21:AJ21"/>
    <mergeCell ref="AK21:AL21"/>
    <mergeCell ref="AM21:AN21"/>
    <mergeCell ref="AO21:AP21"/>
    <mergeCell ref="S22:T22"/>
    <mergeCell ref="U22:V22"/>
    <mergeCell ref="W22:X22"/>
    <mergeCell ref="Y22:Z22"/>
    <mergeCell ref="AA22:AB22"/>
    <mergeCell ref="AC22:AD22"/>
    <mergeCell ref="AC21:AD21"/>
    <mergeCell ref="BG18:BO19"/>
    <mergeCell ref="J19:R19"/>
    <mergeCell ref="BA20:BB20"/>
    <mergeCell ref="BC20:BD20"/>
    <mergeCell ref="BE20:BF20"/>
    <mergeCell ref="BG20:BO20"/>
    <mergeCell ref="AO20:AP20"/>
    <mergeCell ref="AQ20:AR20"/>
    <mergeCell ref="AS20:AT20"/>
    <mergeCell ref="AU20:AV20"/>
    <mergeCell ref="AW20:AX20"/>
    <mergeCell ref="AY20:AZ20"/>
    <mergeCell ref="AC20:AD20"/>
    <mergeCell ref="AE20:AF20"/>
    <mergeCell ref="AG20:AH20"/>
    <mergeCell ref="AI20:AJ20"/>
    <mergeCell ref="AK20:AL20"/>
    <mergeCell ref="Y20:Z20"/>
    <mergeCell ref="AA20:AB20"/>
    <mergeCell ref="AM20:AN20"/>
    <mergeCell ref="AC18:AD19"/>
    <mergeCell ref="AE18:AL18"/>
    <mergeCell ref="AM18:BF18"/>
    <mergeCell ref="J18:R18"/>
    <mergeCell ref="S18:T19"/>
    <mergeCell ref="U18:V19"/>
    <mergeCell ref="W18:X19"/>
    <mergeCell ref="Y18:Z19"/>
    <mergeCell ref="AA18:AB19"/>
    <mergeCell ref="S21:T21"/>
    <mergeCell ref="U21:V21"/>
    <mergeCell ref="W21:X21"/>
    <mergeCell ref="Y21:Z21"/>
    <mergeCell ref="AA21:AB21"/>
    <mergeCell ref="S20:T20"/>
    <mergeCell ref="J20:R21"/>
    <mergeCell ref="AW21:AX21"/>
    <mergeCell ref="AY21:AZ21"/>
    <mergeCell ref="BA21:BB21"/>
    <mergeCell ref="AE21:AF21"/>
    <mergeCell ref="AG21:AH21"/>
    <mergeCell ref="F14:BO14"/>
    <mergeCell ref="F15:I15"/>
    <mergeCell ref="J15:BO15"/>
    <mergeCell ref="F16:F17"/>
    <mergeCell ref="G16:H17"/>
    <mergeCell ref="I16:I17"/>
    <mergeCell ref="J16:R17"/>
    <mergeCell ref="S16:T17"/>
    <mergeCell ref="U16:V17"/>
    <mergeCell ref="W16:X17"/>
    <mergeCell ref="BG16:BO17"/>
    <mergeCell ref="Y17:Z17"/>
    <mergeCell ref="Y16:Z16"/>
    <mergeCell ref="AA16:AB17"/>
    <mergeCell ref="AC16:AD17"/>
    <mergeCell ref="AE16:AF17"/>
    <mergeCell ref="AG16:AH17"/>
    <mergeCell ref="AI16:BF17"/>
    <mergeCell ref="F18:I23"/>
    <mergeCell ref="BE12:BF12"/>
    <mergeCell ref="BG12:BO12"/>
    <mergeCell ref="F13:BO13"/>
    <mergeCell ref="AM12:AN12"/>
    <mergeCell ref="AO12:AP12"/>
    <mergeCell ref="AQ12:AR12"/>
    <mergeCell ref="AS12:AT12"/>
    <mergeCell ref="AU12:AV12"/>
    <mergeCell ref="AW12:AX12"/>
    <mergeCell ref="AA12:AB12"/>
    <mergeCell ref="AC12:AD12"/>
    <mergeCell ref="AE12:AF12"/>
    <mergeCell ref="AG12:AH12"/>
    <mergeCell ref="AI12:AJ12"/>
    <mergeCell ref="AK12:AL12"/>
    <mergeCell ref="F12:I12"/>
    <mergeCell ref="J12:R12"/>
    <mergeCell ref="S12:T12"/>
    <mergeCell ref="U12:V12"/>
    <mergeCell ref="W12:X12"/>
    <mergeCell ref="Y12:Z12"/>
    <mergeCell ref="AY12:AZ12"/>
    <mergeCell ref="BA12:BB12"/>
    <mergeCell ref="BC12:BD12"/>
    <mergeCell ref="F9:I9"/>
    <mergeCell ref="J9:BO9"/>
    <mergeCell ref="F10:I10"/>
    <mergeCell ref="J10:BO10"/>
    <mergeCell ref="G11:H11"/>
    <mergeCell ref="J11:R11"/>
    <mergeCell ref="S11:T11"/>
    <mergeCell ref="U11:AP11"/>
    <mergeCell ref="AQ11:AR11"/>
    <mergeCell ref="AS11:AZ11"/>
    <mergeCell ref="BA11:BB11"/>
    <mergeCell ref="BC11:BD11"/>
    <mergeCell ref="BE11:BF11"/>
    <mergeCell ref="BG11:BO11"/>
    <mergeCell ref="AJ8:AK8"/>
    <mergeCell ref="AL8:AM8"/>
    <mergeCell ref="AN8:AO8"/>
    <mergeCell ref="AP8:AQ8"/>
    <mergeCell ref="AR8:AS8"/>
    <mergeCell ref="AT8:BO8"/>
    <mergeCell ref="T8:U8"/>
    <mergeCell ref="V8:W8"/>
    <mergeCell ref="X8:Y8"/>
    <mergeCell ref="Z8:AA8"/>
    <mergeCell ref="AB8:AG8"/>
    <mergeCell ref="AH8:AI8"/>
    <mergeCell ref="A1:E56"/>
    <mergeCell ref="F1:BO1"/>
    <mergeCell ref="F2:BO2"/>
    <mergeCell ref="BP2:BP53"/>
    <mergeCell ref="F3:BO3"/>
    <mergeCell ref="F4:BO4"/>
    <mergeCell ref="F5:AG5"/>
    <mergeCell ref="AH5:AN5"/>
    <mergeCell ref="AO5:BO5"/>
    <mergeCell ref="F6:BI6"/>
    <mergeCell ref="F8:I8"/>
    <mergeCell ref="J8:K8"/>
    <mergeCell ref="L8:M8"/>
    <mergeCell ref="N8:O8"/>
    <mergeCell ref="P8:Q8"/>
    <mergeCell ref="R8:S8"/>
    <mergeCell ref="BJ6:BK6"/>
    <mergeCell ref="BL6:BM6"/>
    <mergeCell ref="BN6:BO6"/>
    <mergeCell ref="F7:I7"/>
    <mergeCell ref="J7:U7"/>
    <mergeCell ref="V7:W7"/>
    <mergeCell ref="X7:AK7"/>
    <mergeCell ref="AL7:BO7"/>
  </mergeCells>
  <phoneticPr fontId="15"/>
  <dataValidations count="2">
    <dataValidation imeMode="hiragana" allowBlank="1" showInputMessage="1" sqref="BJ6 BN6 BL6 AH5 A57:BQ1048576 F7:F8 I48:J48 V7 AT8 J7:J8 CB1:ED11 BQ1 F15:F16 I11 F10:F12 F26 F28 J29:J30 I26:J26 J10 I16 J15 J25 EB14:ED1048576 F34 F36 I34:J34 P8 F41 F43 CL35:CR38 F48 BK51:BK52 F50 BK37:BK38 J44:J45 L8 R8 T8 DT14:EA26 N8 CE14:CE18 CF15:CM18 CN15:CN19 CV20:DO20 BG41 CC21 CB14 BL23 BK22:BK23 CC14:CD20 CC26:CD26 CO14:DO19 BK29:BK30 BK44:BK45 CB16:CB26 BZ1:BZ1048576 CA1:CA26 J37:J38 DS14:DS21 J33 DW33:EA1048576 CS33:DV38 J51:J52 CI33:CK38 I41:J41 CA33:CD1048576 CE33:CH42 CG54:DT1048576 DU45:DV1048576 DS45:DT47 CE49:CF1048576 DP14:DR20 EE1:XFD1048576 X7:X8 Z8" xr:uid="{00000000-0002-0000-0600-000000000000}"/>
    <dataValidation imeMode="disabled" allowBlank="1" showInputMessage="1" showErrorMessage="1" sqref="AB8:AS8" xr:uid="{00000000-0002-0000-0600-000001000000}"/>
  </dataValidations>
  <printOptions horizontalCentered="1" verticalCentered="1"/>
  <pageMargins left="0" right="0" top="0" bottom="0" header="0.51181102362204722" footer="0"/>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pageSetUpPr autoPageBreaks="0" fitToPage="1"/>
  </sheetPr>
  <dimension ref="A1:BY57"/>
  <sheetViews>
    <sheetView showGridLines="0" showRowColHeaders="0" workbookViewId="0">
      <selection activeCell="BX1" sqref="BX1"/>
    </sheetView>
  </sheetViews>
  <sheetFormatPr defaultColWidth="0" defaultRowHeight="0" customHeight="1" zeroHeight="1"/>
  <cols>
    <col min="1" max="66" width="1.5" style="104" customWidth="1"/>
    <col min="67" max="67" width="2.75" style="104" customWidth="1"/>
    <col min="68" max="68" width="2.5" style="104" customWidth="1"/>
    <col min="69" max="76" width="2.5" style="95" customWidth="1"/>
    <col min="77" max="77" width="0" style="104" hidden="1" customWidth="1"/>
    <col min="78" max="16384" width="2.5" style="104" hidden="1"/>
  </cols>
  <sheetData>
    <row r="1" spans="1:76" ht="15" customHeight="1">
      <c r="A1" s="1862"/>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c r="AT1" s="1862"/>
      <c r="AU1" s="1862"/>
      <c r="AV1" s="1862"/>
      <c r="AW1" s="1862"/>
      <c r="AX1" s="1862"/>
      <c r="AY1" s="1862"/>
      <c r="AZ1" s="1862"/>
      <c r="BA1" s="1862"/>
      <c r="BB1" s="1862"/>
      <c r="BC1" s="1862"/>
      <c r="BD1" s="1862"/>
      <c r="BE1" s="1862"/>
      <c r="BF1" s="1862"/>
      <c r="BG1" s="1862"/>
      <c r="BH1" s="1862"/>
      <c r="BI1" s="1862"/>
      <c r="BJ1" s="1862"/>
      <c r="BK1" s="1862"/>
      <c r="BL1" s="1862"/>
      <c r="BM1" s="1862"/>
      <c r="BN1" s="1862"/>
      <c r="BO1" s="369"/>
      <c r="BP1" s="107"/>
      <c r="BQ1" s="107"/>
      <c r="BR1" s="107"/>
      <c r="BS1" s="107"/>
      <c r="BT1" s="107"/>
      <c r="BU1" s="107"/>
      <c r="BV1" s="107"/>
      <c r="BW1" s="107"/>
      <c r="BX1" s="107"/>
    </row>
    <row r="2" spans="1:76" ht="18.75" customHeigh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2"/>
      <c r="AO2" s="1862"/>
      <c r="AP2" s="1862"/>
      <c r="AQ2" s="1862"/>
      <c r="AR2" s="1862"/>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369"/>
      <c r="BP2" s="107"/>
      <c r="BQ2" s="107"/>
      <c r="BR2" s="107"/>
      <c r="BS2" s="107"/>
      <c r="BT2" s="107"/>
      <c r="BU2" s="107"/>
      <c r="BV2" s="107"/>
      <c r="BW2" s="107"/>
      <c r="BX2" s="107"/>
    </row>
    <row r="3" spans="1:76" ht="15" customHeight="1">
      <c r="A3" s="1862"/>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2"/>
      <c r="AO3" s="1862"/>
      <c r="AP3" s="1862"/>
      <c r="AQ3" s="1862"/>
      <c r="AR3" s="1862"/>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4"/>
      <c r="BP3" s="107"/>
      <c r="BQ3" s="107"/>
      <c r="BR3" s="107"/>
      <c r="BS3" s="107"/>
      <c r="BT3" s="107"/>
      <c r="BU3" s="107"/>
      <c r="BV3" s="107"/>
      <c r="BW3" s="107"/>
      <c r="BX3" s="107"/>
    </row>
    <row r="4" spans="1:76" ht="26.25" customHeight="1">
      <c r="A4" s="1862"/>
      <c r="B4" s="1862"/>
      <c r="C4" s="1862"/>
      <c r="D4" s="1862"/>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2"/>
      <c r="AG4" s="1862"/>
      <c r="AH4" s="1862"/>
      <c r="AI4" s="1862"/>
      <c r="AJ4" s="1862"/>
      <c r="AK4" s="1862"/>
      <c r="AL4" s="1862"/>
      <c r="AM4" s="1862"/>
      <c r="AN4" s="1862"/>
      <c r="AO4" s="1862"/>
      <c r="AP4" s="1862"/>
      <c r="AQ4" s="1862"/>
      <c r="AR4" s="1862"/>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4"/>
      <c r="BP4" s="107"/>
      <c r="BQ4" s="107"/>
      <c r="BR4" s="107"/>
      <c r="BS4" s="107"/>
      <c r="BT4" s="107"/>
      <c r="BU4" s="107"/>
      <c r="BV4" s="107"/>
      <c r="BW4" s="107"/>
      <c r="BX4" s="107"/>
    </row>
    <row r="5" spans="1:76" ht="15" customHeight="1">
      <c r="A5" s="1862"/>
      <c r="B5" s="1862"/>
      <c r="C5" s="1862"/>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2"/>
      <c r="AG5" s="1863" t="s">
        <v>202</v>
      </c>
      <c r="AH5" s="1863"/>
      <c r="AI5" s="1863"/>
      <c r="AJ5" s="1863"/>
      <c r="AK5" s="1863"/>
      <c r="AL5" s="1863"/>
      <c r="AM5" s="1863"/>
      <c r="AN5" s="1864"/>
      <c r="AO5" s="1864"/>
      <c r="AP5" s="1864"/>
      <c r="AQ5" s="1864"/>
      <c r="AR5" s="1864"/>
      <c r="AS5" s="1864"/>
      <c r="AT5" s="1864"/>
      <c r="AU5" s="1864"/>
      <c r="AV5" s="1864"/>
      <c r="AW5" s="1864"/>
      <c r="AX5" s="1864"/>
      <c r="AY5" s="1864"/>
      <c r="AZ5" s="1864"/>
      <c r="BA5" s="1864"/>
      <c r="BB5" s="1864"/>
      <c r="BC5" s="1864"/>
      <c r="BD5" s="1864"/>
      <c r="BE5" s="1864"/>
      <c r="BF5" s="1864"/>
      <c r="BG5" s="1864"/>
      <c r="BH5" s="1864"/>
      <c r="BI5" s="1864"/>
      <c r="BJ5" s="1864"/>
      <c r="BK5" s="1864"/>
      <c r="BL5" s="1864"/>
      <c r="BM5" s="1864"/>
      <c r="BN5" s="1864"/>
      <c r="BO5" s="1864"/>
      <c r="BP5" s="107"/>
      <c r="BQ5" s="107"/>
      <c r="BR5" s="107"/>
      <c r="BS5" s="107"/>
      <c r="BT5" s="107"/>
      <c r="BU5" s="107"/>
      <c r="BV5" s="107"/>
      <c r="BW5" s="107"/>
      <c r="BX5" s="107"/>
    </row>
    <row r="6" spans="1:76" ht="15" customHeight="1">
      <c r="A6" s="1862"/>
      <c r="B6" s="1862"/>
      <c r="C6" s="1862"/>
      <c r="D6" s="1862"/>
      <c r="E6" s="1862"/>
      <c r="F6" s="1862"/>
      <c r="G6" s="1862"/>
      <c r="H6" s="1862"/>
      <c r="I6" s="1862"/>
      <c r="J6" s="1862"/>
      <c r="K6" s="1862"/>
      <c r="L6" s="1862"/>
      <c r="M6" s="1862"/>
      <c r="N6" s="1862"/>
      <c r="O6" s="1862"/>
      <c r="P6" s="1862"/>
      <c r="Q6" s="1862"/>
      <c r="R6" s="1862"/>
      <c r="S6" s="1862"/>
      <c r="T6" s="1862"/>
      <c r="U6" s="1862"/>
      <c r="V6" s="1862"/>
      <c r="W6" s="1862"/>
      <c r="X6" s="1862"/>
      <c r="Y6" s="1862"/>
      <c r="Z6" s="1862"/>
      <c r="AA6" s="1862"/>
      <c r="AB6" s="1862"/>
      <c r="AC6" s="1862"/>
      <c r="AD6" s="1862"/>
      <c r="AE6" s="1862"/>
      <c r="AF6" s="1862"/>
      <c r="AG6" s="1862"/>
      <c r="AH6" s="1862"/>
      <c r="AI6" s="1862"/>
      <c r="AJ6" s="1862"/>
      <c r="AK6" s="1862"/>
      <c r="AL6" s="1862"/>
      <c r="AM6" s="1862"/>
      <c r="AN6" s="1862"/>
      <c r="AO6" s="1862"/>
      <c r="AP6" s="1862"/>
      <c r="AQ6" s="1862"/>
      <c r="AR6" s="1862"/>
      <c r="AS6" s="1862"/>
      <c r="AT6" s="1862"/>
      <c r="AU6" s="1862"/>
      <c r="AV6" s="1862"/>
      <c r="AW6" s="1862"/>
      <c r="AX6" s="1862"/>
      <c r="AY6" s="1862"/>
      <c r="AZ6" s="1862"/>
      <c r="BA6" s="1862"/>
      <c r="BB6" s="1862"/>
      <c r="BC6" s="1862"/>
      <c r="BD6" s="1862"/>
      <c r="BE6" s="1862"/>
      <c r="BF6" s="1862"/>
      <c r="BG6" s="1862"/>
      <c r="BH6" s="1865"/>
      <c r="BI6" s="1869">
        <v>1</v>
      </c>
      <c r="BJ6" s="1870"/>
      <c r="BK6" s="1871" t="s">
        <v>932</v>
      </c>
      <c r="BL6" s="1870"/>
      <c r="BM6" s="1871" t="s">
        <v>933</v>
      </c>
      <c r="BN6" s="1872"/>
      <c r="BO6" s="1864"/>
      <c r="BP6" s="107"/>
      <c r="BQ6" s="107"/>
      <c r="BR6" s="107"/>
      <c r="BS6" s="107"/>
      <c r="BT6" s="107"/>
      <c r="BU6" s="107"/>
      <c r="BV6" s="107"/>
      <c r="BW6" s="107"/>
      <c r="BX6" s="107"/>
    </row>
    <row r="7" spans="1:76" ht="15" customHeight="1" thickBot="1">
      <c r="A7" s="1862"/>
      <c r="B7" s="1862"/>
      <c r="C7" s="1862"/>
      <c r="D7" s="1862"/>
      <c r="E7" s="1862"/>
      <c r="F7" s="1862"/>
      <c r="G7" s="1862"/>
      <c r="H7" s="1862"/>
      <c r="I7" s="1873" t="s">
        <v>86</v>
      </c>
      <c r="J7" s="1873"/>
      <c r="K7" s="1863"/>
      <c r="L7" s="1863"/>
      <c r="M7" s="1863"/>
      <c r="N7" s="1863"/>
      <c r="O7" s="1863"/>
      <c r="P7" s="1863"/>
      <c r="Q7" s="1863"/>
      <c r="R7" s="1863"/>
      <c r="S7" s="1863"/>
      <c r="T7" s="1863"/>
      <c r="U7" s="1864"/>
      <c r="V7" s="1864"/>
      <c r="W7" s="1863" t="s">
        <v>87</v>
      </c>
      <c r="X7" s="1863"/>
      <c r="Y7" s="1863"/>
      <c r="Z7" s="1863"/>
      <c r="AA7" s="1863"/>
      <c r="AB7" s="1863"/>
      <c r="AC7" s="1863"/>
      <c r="AD7" s="1863"/>
      <c r="AE7" s="1863"/>
      <c r="AF7" s="1863"/>
      <c r="AG7" s="1863"/>
      <c r="AH7" s="1863"/>
      <c r="AI7" s="1863"/>
      <c r="AJ7" s="1863"/>
      <c r="AK7" s="1863"/>
      <c r="AL7" s="1863"/>
      <c r="AM7" s="1863"/>
      <c r="AN7" s="1863"/>
      <c r="AO7" s="1863"/>
      <c r="AP7" s="1863"/>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4"/>
      <c r="BP7" s="107"/>
      <c r="BQ7" s="107"/>
      <c r="BR7" s="107"/>
      <c r="BS7" s="107"/>
      <c r="BT7" s="107"/>
      <c r="BU7" s="107"/>
      <c r="BV7" s="107"/>
      <c r="BW7" s="107"/>
      <c r="BX7" s="107"/>
    </row>
    <row r="8" spans="1:76" ht="18" customHeight="1" thickBot="1">
      <c r="A8" s="1862"/>
      <c r="B8" s="1862"/>
      <c r="C8" s="1862"/>
      <c r="D8" s="1862"/>
      <c r="E8" s="1862"/>
      <c r="F8" s="1862"/>
      <c r="G8" s="1862"/>
      <c r="H8" s="1866"/>
      <c r="I8" s="1867" t="s">
        <v>924</v>
      </c>
      <c r="J8" s="1929"/>
      <c r="K8" s="1869"/>
      <c r="L8" s="1872"/>
      <c r="M8" s="1869"/>
      <c r="N8" s="1872"/>
      <c r="O8" s="1869"/>
      <c r="P8" s="1872"/>
      <c r="Q8" s="1869"/>
      <c r="R8" s="1872"/>
      <c r="S8" s="1869"/>
      <c r="T8" s="1872"/>
      <c r="U8" s="1863"/>
      <c r="V8" s="1863"/>
      <c r="W8" s="1962"/>
      <c r="X8" s="1960"/>
      <c r="Y8" s="1960"/>
      <c r="Z8" s="1961"/>
      <c r="AA8" s="1860" t="s">
        <v>1112</v>
      </c>
      <c r="AB8" s="1860"/>
      <c r="AC8" s="1860"/>
      <c r="AD8" s="1860"/>
      <c r="AE8" s="1860"/>
      <c r="AF8" s="1860"/>
      <c r="AG8" s="1962"/>
      <c r="AH8" s="1960"/>
      <c r="AI8" s="1960"/>
      <c r="AJ8" s="1960"/>
      <c r="AK8" s="1960"/>
      <c r="AL8" s="1960"/>
      <c r="AM8" s="1960"/>
      <c r="AN8" s="1960"/>
      <c r="AO8" s="1960"/>
      <c r="AP8" s="1960"/>
      <c r="AQ8" s="1960"/>
      <c r="AR8" s="1961"/>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c r="BP8" s="107"/>
      <c r="BQ8" s="107"/>
      <c r="BR8" s="107"/>
      <c r="BS8" s="107"/>
      <c r="BT8" s="107"/>
      <c r="BU8" s="107"/>
      <c r="BV8" s="107"/>
      <c r="BW8" s="107"/>
      <c r="BX8" s="107"/>
    </row>
    <row r="9" spans="1:76" ht="15" customHeight="1">
      <c r="A9" s="1862"/>
      <c r="B9" s="1862"/>
      <c r="C9" s="1862"/>
      <c r="D9" s="1862"/>
      <c r="E9" s="1864" t="s">
        <v>193</v>
      </c>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c r="BP9" s="107"/>
      <c r="BQ9" s="107"/>
      <c r="BR9" s="107"/>
      <c r="BS9" s="107"/>
      <c r="BT9" s="107"/>
      <c r="BU9" s="107"/>
      <c r="BV9" s="107"/>
      <c r="BW9" s="107"/>
      <c r="BX9" s="107"/>
    </row>
    <row r="10" spans="1:76" ht="15" customHeight="1" thickBot="1">
      <c r="A10" s="1862"/>
      <c r="B10" s="1862"/>
      <c r="C10" s="1862"/>
      <c r="D10" s="1862"/>
      <c r="E10" s="1863" t="s">
        <v>104</v>
      </c>
      <c r="F10" s="1863"/>
      <c r="G10" s="1863"/>
      <c r="H10" s="1863"/>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c r="AP10" s="1864"/>
      <c r="AQ10" s="1864"/>
      <c r="AR10" s="1864"/>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c r="BP10" s="107"/>
      <c r="BQ10" s="107"/>
      <c r="BR10" s="107"/>
      <c r="BS10" s="107"/>
      <c r="BT10" s="107"/>
      <c r="BU10" s="107"/>
      <c r="BV10" s="107"/>
      <c r="BW10" s="107"/>
      <c r="BX10" s="107"/>
    </row>
    <row r="11" spans="1:76" ht="18" customHeight="1" thickBot="1">
      <c r="A11" s="1862"/>
      <c r="B11" s="1862"/>
      <c r="C11" s="1862"/>
      <c r="D11" s="1862"/>
      <c r="E11" s="370"/>
      <c r="F11" s="1876">
        <v>30</v>
      </c>
      <c r="G11" s="1877"/>
      <c r="H11" s="361"/>
      <c r="I11" s="1932" t="s">
        <v>198</v>
      </c>
      <c r="J11" s="1933"/>
      <c r="K11" s="1933"/>
      <c r="L11" s="1933"/>
      <c r="M11" s="1933"/>
      <c r="N11" s="1933"/>
      <c r="O11" s="1933"/>
      <c r="P11" s="1933"/>
      <c r="Q11" s="1933"/>
      <c r="R11" s="1880" t="s">
        <v>1105</v>
      </c>
      <c r="S11" s="1963"/>
      <c r="T11" s="1963" t="s">
        <v>1106</v>
      </c>
      <c r="U11" s="1963"/>
      <c r="V11" s="1963">
        <v>0</v>
      </c>
      <c r="W11" s="1963"/>
      <c r="X11" s="1963">
        <v>0</v>
      </c>
      <c r="Y11" s="1963"/>
      <c r="Z11" s="1963">
        <v>0</v>
      </c>
      <c r="AA11" s="1963"/>
      <c r="AB11" s="1963">
        <v>0</v>
      </c>
      <c r="AC11" s="1963"/>
      <c r="AD11" s="1963">
        <v>0</v>
      </c>
      <c r="AE11" s="1963"/>
      <c r="AF11" s="1963">
        <v>0</v>
      </c>
      <c r="AG11" s="1963"/>
      <c r="AH11" s="1963">
        <v>0</v>
      </c>
      <c r="AI11" s="1963"/>
      <c r="AJ11" s="1963">
        <v>0</v>
      </c>
      <c r="AK11" s="1963"/>
      <c r="AL11" s="1963">
        <v>0</v>
      </c>
      <c r="AM11" s="1881"/>
      <c r="AN11" s="1968"/>
      <c r="AO11" s="1969"/>
      <c r="AP11" s="1970" t="s">
        <v>1113</v>
      </c>
      <c r="AQ11" s="1971"/>
      <c r="AR11" s="1972" t="s">
        <v>197</v>
      </c>
      <c r="AS11" s="1972"/>
      <c r="AT11" s="1972"/>
      <c r="AU11" s="1972"/>
      <c r="AV11" s="1972"/>
      <c r="AW11" s="1972"/>
      <c r="AX11" s="1972"/>
      <c r="AY11" s="1973"/>
      <c r="AZ11" s="1964"/>
      <c r="BA11" s="1965"/>
      <c r="BB11" s="1965"/>
      <c r="BC11" s="1965"/>
      <c r="BD11" s="1965"/>
      <c r="BE11" s="1966"/>
      <c r="BF11" s="1967"/>
      <c r="BG11" s="1967"/>
      <c r="BH11" s="1967"/>
      <c r="BI11" s="1967"/>
      <c r="BJ11" s="1967"/>
      <c r="BK11" s="1967"/>
      <c r="BL11" s="1967"/>
      <c r="BM11" s="1967"/>
      <c r="BN11" s="1967"/>
      <c r="BO11" s="1864"/>
      <c r="BP11" s="107"/>
      <c r="BQ11" s="107"/>
      <c r="BR11" s="107"/>
      <c r="BS11" s="107"/>
      <c r="BT11" s="107"/>
      <c r="BU11" s="107"/>
      <c r="BV11" s="107"/>
      <c r="BW11" s="107"/>
      <c r="BX11" s="107"/>
    </row>
    <row r="12" spans="1:76" ht="18" customHeight="1">
      <c r="A12" s="1862"/>
      <c r="B12" s="1862"/>
      <c r="C12" s="1862"/>
      <c r="D12" s="1862"/>
      <c r="E12" s="1862"/>
      <c r="F12" s="1862"/>
      <c r="G12" s="1862"/>
      <c r="H12" s="1862"/>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1864"/>
      <c r="AM12" s="1864"/>
      <c r="AN12" s="1864"/>
      <c r="AO12" s="1864"/>
      <c r="AP12" s="1864"/>
      <c r="AQ12" s="1864"/>
      <c r="AR12" s="1864"/>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c r="BP12" s="107"/>
      <c r="BQ12" s="107"/>
      <c r="BR12" s="107"/>
      <c r="BS12" s="107"/>
      <c r="BT12" s="107"/>
      <c r="BU12" s="107"/>
      <c r="BV12" s="107"/>
      <c r="BW12" s="107"/>
      <c r="BX12" s="107"/>
    </row>
    <row r="13" spans="1:76" ht="15" customHeight="1" thickBot="1">
      <c r="A13" s="1862"/>
      <c r="B13" s="1862"/>
      <c r="C13" s="1862"/>
      <c r="D13" s="1862"/>
      <c r="E13" s="1974"/>
      <c r="F13" s="1974"/>
      <c r="G13" s="1974"/>
      <c r="H13" s="1974"/>
      <c r="I13" s="1974"/>
      <c r="J13" s="1974"/>
      <c r="K13" s="1974"/>
      <c r="L13" s="1974"/>
      <c r="M13" s="1974"/>
      <c r="N13" s="1974"/>
      <c r="O13" s="1974"/>
      <c r="P13" s="1974"/>
      <c r="Q13" s="1974"/>
      <c r="R13" s="1974"/>
      <c r="S13" s="1974"/>
      <c r="T13" s="1974"/>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c r="AT13" s="1974"/>
      <c r="AU13" s="1974"/>
      <c r="AV13" s="1974"/>
      <c r="AW13" s="1974"/>
      <c r="AX13" s="1974"/>
      <c r="AY13" s="1974"/>
      <c r="AZ13" s="1974"/>
      <c r="BA13" s="1974"/>
      <c r="BB13" s="1974"/>
      <c r="BC13" s="1974"/>
      <c r="BD13" s="1974"/>
      <c r="BE13" s="1974"/>
      <c r="BF13" s="1974"/>
      <c r="BG13" s="1974"/>
      <c r="BH13" s="1974"/>
      <c r="BI13" s="1974"/>
      <c r="BJ13" s="1974"/>
      <c r="BK13" s="1974"/>
      <c r="BL13" s="1974"/>
      <c r="BM13" s="1974"/>
      <c r="BN13" s="1974"/>
      <c r="BO13" s="1864"/>
      <c r="BP13" s="107"/>
      <c r="BQ13" s="107"/>
      <c r="BR13" s="107"/>
      <c r="BS13" s="107"/>
      <c r="BT13" s="107"/>
      <c r="BU13" s="107"/>
      <c r="BV13" s="107"/>
      <c r="BW13" s="107"/>
      <c r="BX13" s="107"/>
    </row>
    <row r="14" spans="1:76" ht="30" customHeigh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862"/>
      <c r="AN14" s="1862"/>
      <c r="AO14" s="1862"/>
      <c r="AP14" s="1862"/>
      <c r="AQ14" s="1862"/>
      <c r="AR14" s="1862"/>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4"/>
      <c r="BP14" s="107"/>
      <c r="BQ14" s="107"/>
      <c r="BR14" s="107"/>
      <c r="BS14" s="107"/>
      <c r="BT14" s="107"/>
      <c r="BU14" s="107"/>
      <c r="BV14" s="107"/>
      <c r="BW14" s="107"/>
      <c r="BX14" s="107"/>
    </row>
    <row r="15" spans="1:76" ht="15" customHeight="1" thickBot="1">
      <c r="A15" s="1862"/>
      <c r="B15" s="1862"/>
      <c r="C15" s="1862"/>
      <c r="D15" s="1862"/>
      <c r="E15" s="1862"/>
      <c r="F15" s="1862"/>
      <c r="G15" s="1862"/>
      <c r="H15" s="1862"/>
      <c r="I15" s="1864" t="s">
        <v>934</v>
      </c>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c r="BP15" s="107"/>
      <c r="BQ15" s="107"/>
      <c r="BR15" s="107"/>
      <c r="BS15" s="107"/>
      <c r="BT15" s="107"/>
      <c r="BU15" s="107"/>
      <c r="BV15" s="107"/>
      <c r="BW15" s="107"/>
      <c r="BX15" s="107"/>
    </row>
    <row r="16" spans="1:76" ht="9" customHeight="1">
      <c r="A16" s="1862"/>
      <c r="B16" s="1862"/>
      <c r="C16" s="1862"/>
      <c r="D16" s="1862"/>
      <c r="E16" s="1862"/>
      <c r="F16" s="1903">
        <v>41</v>
      </c>
      <c r="G16" s="1904"/>
      <c r="H16" s="1864"/>
      <c r="I16" s="1935"/>
      <c r="J16" s="1937" t="s">
        <v>111</v>
      </c>
      <c r="K16" s="1937"/>
      <c r="L16" s="1937"/>
      <c r="M16" s="1937"/>
      <c r="N16" s="1937"/>
      <c r="O16" s="1937"/>
      <c r="P16" s="1937"/>
      <c r="Q16" s="1944"/>
      <c r="R16" s="1986" t="str">
        <f>★その他入力!$BM$43</f>
        <v/>
      </c>
      <c r="S16" s="1975"/>
      <c r="T16" s="1975" t="str">
        <f>★その他入力!$BN$43</f>
        <v/>
      </c>
      <c r="U16" s="1976"/>
      <c r="V16" s="1979"/>
      <c r="W16" s="1979"/>
      <c r="X16" s="1986" t="str">
        <f>★その他入力!$S$45</f>
        <v/>
      </c>
      <c r="Y16" s="1975"/>
      <c r="Z16" s="1975" t="str">
        <f>★その他入力!$T$45</f>
        <v/>
      </c>
      <c r="AA16" s="1975"/>
      <c r="AB16" s="1975" t="str">
        <f>★その他入力!$U$45</f>
        <v/>
      </c>
      <c r="AC16" s="1975"/>
      <c r="AD16" s="1975" t="str">
        <f>★その他入力!$V$45</f>
        <v/>
      </c>
      <c r="AE16" s="1975"/>
      <c r="AF16" s="1975" t="str">
        <f>★その他入力!$W$45</f>
        <v/>
      </c>
      <c r="AG16" s="1975"/>
      <c r="AH16" s="1975" t="str">
        <f>★その他入力!$X$45</f>
        <v/>
      </c>
      <c r="AI16" s="1976"/>
      <c r="AJ16" s="1979"/>
      <c r="AK16" s="1979"/>
      <c r="AL16" s="1980">
        <f>★その他入力!V44</f>
        <v>0</v>
      </c>
      <c r="AM16" s="1981"/>
      <c r="AN16" s="1864"/>
      <c r="AO16" s="1864"/>
      <c r="AP16" s="1864"/>
      <c r="AQ16" s="1864"/>
      <c r="AR16" s="1864"/>
      <c r="AS16" s="1864"/>
      <c r="AT16" s="1864"/>
      <c r="AU16" s="1864"/>
      <c r="AV16" s="1864"/>
      <c r="AW16" s="1864"/>
      <c r="AX16" s="1864"/>
      <c r="AY16" s="1864"/>
      <c r="AZ16" s="1864"/>
      <c r="BA16" s="1864"/>
      <c r="BB16" s="1864"/>
      <c r="BC16" s="1864"/>
      <c r="BD16" s="1864"/>
      <c r="BE16" s="1864"/>
      <c r="BF16" s="1891"/>
      <c r="BG16" s="1891"/>
      <c r="BH16" s="1891"/>
      <c r="BI16" s="1891"/>
      <c r="BJ16" s="1891"/>
      <c r="BK16" s="1891"/>
      <c r="BL16" s="1891"/>
      <c r="BM16" s="1891"/>
      <c r="BN16" s="1891"/>
      <c r="BO16" s="1864"/>
      <c r="BP16" s="107"/>
      <c r="BQ16" s="107"/>
      <c r="BR16" s="107"/>
      <c r="BS16" s="107"/>
      <c r="BT16" s="107"/>
      <c r="BU16" s="107"/>
      <c r="BV16" s="107"/>
      <c r="BW16" s="107"/>
      <c r="BX16" s="107"/>
    </row>
    <row r="17" spans="1:76" ht="9" customHeight="1" thickBot="1">
      <c r="A17" s="1862"/>
      <c r="B17" s="1862"/>
      <c r="C17" s="1862"/>
      <c r="D17" s="1862"/>
      <c r="E17" s="1862"/>
      <c r="F17" s="1905"/>
      <c r="G17" s="1906"/>
      <c r="H17" s="1864"/>
      <c r="I17" s="1936"/>
      <c r="J17" s="1938"/>
      <c r="K17" s="1938"/>
      <c r="L17" s="1938"/>
      <c r="M17" s="1938"/>
      <c r="N17" s="1938"/>
      <c r="O17" s="1938"/>
      <c r="P17" s="1938"/>
      <c r="Q17" s="1945"/>
      <c r="R17" s="1987"/>
      <c r="S17" s="1977"/>
      <c r="T17" s="1977"/>
      <c r="U17" s="1978"/>
      <c r="V17" s="1864"/>
      <c r="W17" s="1864"/>
      <c r="X17" s="1987"/>
      <c r="Y17" s="1977"/>
      <c r="Z17" s="1977"/>
      <c r="AA17" s="1977"/>
      <c r="AB17" s="1977"/>
      <c r="AC17" s="1977"/>
      <c r="AD17" s="1977"/>
      <c r="AE17" s="1977"/>
      <c r="AF17" s="1977"/>
      <c r="AG17" s="1977"/>
      <c r="AH17" s="1977"/>
      <c r="AI17" s="1978"/>
      <c r="AJ17" s="1864"/>
      <c r="AK17" s="1864"/>
      <c r="AL17" s="1982"/>
      <c r="AM17" s="1983"/>
      <c r="AN17" s="1864"/>
      <c r="AO17" s="1864"/>
      <c r="AP17" s="1864"/>
      <c r="AQ17" s="1864"/>
      <c r="AR17" s="1864"/>
      <c r="AS17" s="1864"/>
      <c r="AT17" s="1864"/>
      <c r="AU17" s="1864"/>
      <c r="AV17" s="1864"/>
      <c r="AW17" s="1864"/>
      <c r="AX17" s="1864"/>
      <c r="AY17" s="1864"/>
      <c r="AZ17" s="1864"/>
      <c r="BA17" s="1864"/>
      <c r="BB17" s="1864"/>
      <c r="BC17" s="1864"/>
      <c r="BD17" s="1864"/>
      <c r="BE17" s="1864"/>
      <c r="BF17" s="1891"/>
      <c r="BG17" s="1891"/>
      <c r="BH17" s="1891"/>
      <c r="BI17" s="1891"/>
      <c r="BJ17" s="1891"/>
      <c r="BK17" s="1891"/>
      <c r="BL17" s="1891"/>
      <c r="BM17" s="1891"/>
      <c r="BN17" s="1891"/>
      <c r="BO17" s="1864"/>
      <c r="BP17" s="107"/>
      <c r="BQ17" s="107"/>
      <c r="BR17" s="107"/>
      <c r="BS17" s="107"/>
      <c r="BT17" s="107"/>
      <c r="BU17" s="107"/>
      <c r="BV17" s="107"/>
      <c r="BW17" s="107"/>
      <c r="BX17" s="107"/>
    </row>
    <row r="18" spans="1:76" ht="18" customHeight="1" thickBot="1">
      <c r="A18" s="1862"/>
      <c r="B18" s="1862"/>
      <c r="C18" s="1862"/>
      <c r="D18" s="1862"/>
      <c r="E18" s="1862"/>
      <c r="F18" s="1862"/>
      <c r="G18" s="1862"/>
      <c r="H18" s="1862"/>
      <c r="I18" s="371"/>
      <c r="J18" s="1879" t="s">
        <v>112</v>
      </c>
      <c r="K18" s="1879"/>
      <c r="L18" s="1879"/>
      <c r="M18" s="1879"/>
      <c r="N18" s="1879"/>
      <c r="O18" s="1879"/>
      <c r="P18" s="1879"/>
      <c r="Q18" s="372"/>
      <c r="R18" s="1984" t="str">
        <f>★その他入力!$P$40</f>
        <v/>
      </c>
      <c r="S18" s="1985"/>
      <c r="T18" s="1985" t="str">
        <f>★その他入力!$Q$40</f>
        <v/>
      </c>
      <c r="U18" s="1985"/>
      <c r="V18" s="1985" t="str">
        <f>★その他入力!$R$40</f>
        <v/>
      </c>
      <c r="W18" s="1985"/>
      <c r="X18" s="1985" t="str">
        <f>★その他入力!$S$40</f>
        <v/>
      </c>
      <c r="Y18" s="1985"/>
      <c r="Z18" s="1985" t="str">
        <f>★その他入力!$T$40</f>
        <v/>
      </c>
      <c r="AA18" s="1985"/>
      <c r="AB18" s="1985" t="str">
        <f>★その他入力!$U$40</f>
        <v/>
      </c>
      <c r="AC18" s="1985"/>
      <c r="AD18" s="1985" t="str">
        <f>★その他入力!$V$40</f>
        <v/>
      </c>
      <c r="AE18" s="1985"/>
      <c r="AF18" s="1985" t="str">
        <f>★その他入力!$W$40</f>
        <v/>
      </c>
      <c r="AG18" s="1985"/>
      <c r="AH18" s="1985" t="str">
        <f>★その他入力!$X$40</f>
        <v/>
      </c>
      <c r="AI18" s="1985"/>
      <c r="AJ18" s="1985" t="str">
        <f>★その他入力!$Y$40</f>
        <v/>
      </c>
      <c r="AK18" s="1985"/>
      <c r="AL18" s="1985" t="str">
        <f>★その他入力!$Z$40</f>
        <v/>
      </c>
      <c r="AM18" s="1985"/>
      <c r="AN18" s="1985" t="str">
        <f>★その他入力!$AA$40</f>
        <v/>
      </c>
      <c r="AO18" s="1985"/>
      <c r="AP18" s="1985" t="str">
        <f>★その他入力!$AB$40</f>
        <v/>
      </c>
      <c r="AQ18" s="1985"/>
      <c r="AR18" s="1985" t="str">
        <f>★その他入力!$AC$40</f>
        <v/>
      </c>
      <c r="AS18" s="1985"/>
      <c r="AT18" s="1985" t="str">
        <f>★その他入力!$AD$40</f>
        <v/>
      </c>
      <c r="AU18" s="1985"/>
      <c r="AV18" s="1985" t="str">
        <f>★その他入力!$AE$40</f>
        <v/>
      </c>
      <c r="AW18" s="1985"/>
      <c r="AX18" s="1985" t="str">
        <f>★その他入力!$AF$40</f>
        <v/>
      </c>
      <c r="AY18" s="1985"/>
      <c r="AZ18" s="1985" t="str">
        <f>★その他入力!$AG$40</f>
        <v/>
      </c>
      <c r="BA18" s="1985"/>
      <c r="BB18" s="1985" t="str">
        <f>★その他入力!$AH$40</f>
        <v/>
      </c>
      <c r="BC18" s="1985"/>
      <c r="BD18" s="1985" t="str">
        <f>★その他入力!$AI$40</f>
        <v/>
      </c>
      <c r="BE18" s="1988"/>
      <c r="BF18" s="1893"/>
      <c r="BG18" s="1891"/>
      <c r="BH18" s="1891"/>
      <c r="BI18" s="1891"/>
      <c r="BJ18" s="1891"/>
      <c r="BK18" s="1891"/>
      <c r="BL18" s="1891"/>
      <c r="BM18" s="1891"/>
      <c r="BN18" s="1891"/>
      <c r="BO18" s="1864"/>
      <c r="BP18" s="107"/>
      <c r="BQ18" s="107"/>
      <c r="BR18" s="107"/>
      <c r="BS18" s="107"/>
      <c r="BT18" s="107"/>
      <c r="BU18" s="107"/>
      <c r="BV18" s="107"/>
      <c r="BW18" s="107"/>
      <c r="BX18" s="107"/>
    </row>
    <row r="19" spans="1:76" ht="18" customHeight="1" thickBot="1">
      <c r="A19" s="1862"/>
      <c r="B19" s="1862"/>
      <c r="C19" s="1862"/>
      <c r="D19" s="1862"/>
      <c r="E19" s="1862"/>
      <c r="F19" s="1862"/>
      <c r="G19" s="1862"/>
      <c r="H19" s="1862"/>
      <c r="I19" s="371"/>
      <c r="J19" s="1879" t="s">
        <v>83</v>
      </c>
      <c r="K19" s="1879"/>
      <c r="L19" s="1879"/>
      <c r="M19" s="1879"/>
      <c r="N19" s="1879"/>
      <c r="O19" s="1879"/>
      <c r="P19" s="1879"/>
      <c r="Q19" s="372"/>
      <c r="R19" s="1984" t="str">
        <f>★その他入力!$P$42</f>
        <v/>
      </c>
      <c r="S19" s="1985"/>
      <c r="T19" s="1985" t="str">
        <f>★その他入力!$Q$42</f>
        <v/>
      </c>
      <c r="U19" s="1985"/>
      <c r="V19" s="1985" t="str">
        <f>★その他入力!$R$42</f>
        <v/>
      </c>
      <c r="W19" s="1985"/>
      <c r="X19" s="1985" t="str">
        <f>★その他入力!$S$42</f>
        <v/>
      </c>
      <c r="Y19" s="1985"/>
      <c r="Z19" s="1985" t="str">
        <f>★その他入力!$T$42</f>
        <v/>
      </c>
      <c r="AA19" s="1985"/>
      <c r="AB19" s="1985" t="str">
        <f>★その他入力!$U$42</f>
        <v/>
      </c>
      <c r="AC19" s="1985"/>
      <c r="AD19" s="1985" t="str">
        <f>★その他入力!$V$42</f>
        <v/>
      </c>
      <c r="AE19" s="1985"/>
      <c r="AF19" s="1985" t="str">
        <f>★その他入力!$W$42</f>
        <v/>
      </c>
      <c r="AG19" s="1985"/>
      <c r="AH19" s="1985" t="str">
        <f>★その他入力!$X$42</f>
        <v/>
      </c>
      <c r="AI19" s="1985"/>
      <c r="AJ19" s="1985" t="str">
        <f>★その他入力!$Y$42</f>
        <v/>
      </c>
      <c r="AK19" s="1985"/>
      <c r="AL19" s="1985" t="str">
        <f>★その他入力!$Z$42</f>
        <v/>
      </c>
      <c r="AM19" s="1985"/>
      <c r="AN19" s="1985" t="str">
        <f>★その他入力!$AA$42</f>
        <v/>
      </c>
      <c r="AO19" s="1985"/>
      <c r="AP19" s="1985" t="str">
        <f>★その他入力!$AB$42</f>
        <v/>
      </c>
      <c r="AQ19" s="1985"/>
      <c r="AR19" s="1985" t="str">
        <f>★その他入力!$AC$42</f>
        <v/>
      </c>
      <c r="AS19" s="1985"/>
      <c r="AT19" s="1985" t="str">
        <f>★その他入力!$AD$42</f>
        <v/>
      </c>
      <c r="AU19" s="1985"/>
      <c r="AV19" s="1985" t="str">
        <f>★その他入力!$AE$42</f>
        <v/>
      </c>
      <c r="AW19" s="1985"/>
      <c r="AX19" s="1985" t="str">
        <f>★その他入力!$AF$42</f>
        <v/>
      </c>
      <c r="AY19" s="1985"/>
      <c r="AZ19" s="1985" t="str">
        <f>★その他入力!$AG$42</f>
        <v/>
      </c>
      <c r="BA19" s="1985"/>
      <c r="BB19" s="1985" t="str">
        <f>★その他入力!$AH$42</f>
        <v/>
      </c>
      <c r="BC19" s="1985"/>
      <c r="BD19" s="1985" t="str">
        <f>★その他入力!$AI$42</f>
        <v/>
      </c>
      <c r="BE19" s="1988"/>
      <c r="BF19" s="1893"/>
      <c r="BG19" s="1891"/>
      <c r="BH19" s="1891"/>
      <c r="BI19" s="1891"/>
      <c r="BJ19" s="1864" t="s">
        <v>108</v>
      </c>
      <c r="BK19" s="1864"/>
      <c r="BL19" s="1864"/>
      <c r="BM19" s="1864"/>
      <c r="BN19" s="1864"/>
      <c r="BO19" s="1864"/>
      <c r="BP19" s="107"/>
      <c r="BQ19" s="107"/>
      <c r="BR19" s="107"/>
      <c r="BS19" s="107"/>
      <c r="BT19" s="107"/>
      <c r="BU19" s="107"/>
      <c r="BV19" s="107"/>
      <c r="BW19" s="107"/>
      <c r="BX19" s="107"/>
    </row>
    <row r="20" spans="1:76" ht="9" customHeight="1">
      <c r="A20" s="1862"/>
      <c r="B20" s="1862"/>
      <c r="C20" s="1862"/>
      <c r="D20" s="1862"/>
      <c r="E20" s="1862"/>
      <c r="F20" s="1862"/>
      <c r="G20" s="1862"/>
      <c r="H20" s="1862"/>
      <c r="I20" s="1935"/>
      <c r="J20" s="1937" t="s">
        <v>113</v>
      </c>
      <c r="K20" s="1937"/>
      <c r="L20" s="1937"/>
      <c r="M20" s="1937"/>
      <c r="N20" s="1937"/>
      <c r="O20" s="1937"/>
      <c r="P20" s="1937"/>
      <c r="Q20" s="1944"/>
      <c r="R20" s="1989" t="str">
        <f>★その他入力!$BS$46</f>
        <v/>
      </c>
      <c r="S20" s="1990"/>
      <c r="T20" s="1979"/>
      <c r="U20" s="1979"/>
      <c r="V20" s="1986" t="str">
        <f>★その他入力!$BM$46</f>
        <v/>
      </c>
      <c r="W20" s="1975"/>
      <c r="X20" s="1975" t="str">
        <f>★その他入力!$BN$46</f>
        <v/>
      </c>
      <c r="Y20" s="1976"/>
      <c r="Z20" s="1864" t="s">
        <v>1005</v>
      </c>
      <c r="AA20" s="1864"/>
      <c r="AB20" s="1986" t="str">
        <f>★その他入力!$BO$46</f>
        <v/>
      </c>
      <c r="AC20" s="1975"/>
      <c r="AD20" s="1975" t="str">
        <f>★その他入力!$BP$46</f>
        <v/>
      </c>
      <c r="AE20" s="1976"/>
      <c r="AF20" s="1864" t="s">
        <v>1006</v>
      </c>
      <c r="AG20" s="1864"/>
      <c r="AH20" s="1986" t="str">
        <f>★その他入力!$BQ$46</f>
        <v/>
      </c>
      <c r="AI20" s="1975"/>
      <c r="AJ20" s="1975" t="str">
        <f>★その他入力!$BR$46</f>
        <v/>
      </c>
      <c r="AK20" s="1976"/>
      <c r="AL20" s="1864" t="s">
        <v>1008</v>
      </c>
      <c r="AM20" s="1864"/>
      <c r="AN20" s="1863"/>
      <c r="AO20" s="1863"/>
      <c r="AP20" s="1863"/>
      <c r="AQ20" s="1863"/>
      <c r="AR20" s="1863"/>
      <c r="AS20" s="1863"/>
      <c r="AT20" s="1863"/>
      <c r="AU20" s="1863"/>
      <c r="AV20" s="1863"/>
      <c r="AW20" s="1863"/>
      <c r="AX20" s="1863"/>
      <c r="AY20" s="1863"/>
      <c r="AZ20" s="1863"/>
      <c r="BA20" s="1863"/>
      <c r="BB20" s="1863"/>
      <c r="BC20" s="1863"/>
      <c r="BD20" s="1863"/>
      <c r="BE20" s="1863"/>
      <c r="BF20" s="1891"/>
      <c r="BG20" s="1891"/>
      <c r="BH20" s="1891"/>
      <c r="BI20" s="1891"/>
      <c r="BJ20" s="1864"/>
      <c r="BK20" s="1947" t="s">
        <v>914</v>
      </c>
      <c r="BL20" s="1948"/>
      <c r="BM20" s="1949"/>
      <c r="BN20" s="1946"/>
      <c r="BO20" s="1864"/>
      <c r="BP20" s="107"/>
      <c r="BQ20" s="107"/>
      <c r="BR20" s="107"/>
      <c r="BS20" s="107"/>
      <c r="BT20" s="107"/>
      <c r="BU20" s="107"/>
      <c r="BV20" s="107"/>
      <c r="BW20" s="107"/>
      <c r="BX20" s="107"/>
    </row>
    <row r="21" spans="1:76" ht="9" customHeight="1" thickBot="1">
      <c r="A21" s="1862"/>
      <c r="B21" s="1862"/>
      <c r="C21" s="1862"/>
      <c r="D21" s="1862"/>
      <c r="E21" s="1862"/>
      <c r="F21" s="1862"/>
      <c r="G21" s="1862"/>
      <c r="H21" s="1862"/>
      <c r="I21" s="1936"/>
      <c r="J21" s="1938"/>
      <c r="K21" s="1938"/>
      <c r="L21" s="1938"/>
      <c r="M21" s="1938"/>
      <c r="N21" s="1938"/>
      <c r="O21" s="1938"/>
      <c r="P21" s="1938"/>
      <c r="Q21" s="1945"/>
      <c r="R21" s="1991"/>
      <c r="S21" s="1992"/>
      <c r="T21" s="1993"/>
      <c r="U21" s="1993"/>
      <c r="V21" s="1987"/>
      <c r="W21" s="1977"/>
      <c r="X21" s="1977"/>
      <c r="Y21" s="1978"/>
      <c r="Z21" s="1864"/>
      <c r="AA21" s="1864"/>
      <c r="AB21" s="1987"/>
      <c r="AC21" s="1977"/>
      <c r="AD21" s="1977"/>
      <c r="AE21" s="1978"/>
      <c r="AF21" s="1864"/>
      <c r="AG21" s="1864"/>
      <c r="AH21" s="1987"/>
      <c r="AI21" s="1977"/>
      <c r="AJ21" s="1977"/>
      <c r="AK21" s="1978"/>
      <c r="AL21" s="1864"/>
      <c r="AM21" s="1864"/>
      <c r="AN21" s="1863"/>
      <c r="AO21" s="1863"/>
      <c r="AP21" s="1863"/>
      <c r="AQ21" s="1863"/>
      <c r="AR21" s="1863"/>
      <c r="AS21" s="1863"/>
      <c r="AT21" s="1863"/>
      <c r="AU21" s="1863"/>
      <c r="AV21" s="1863"/>
      <c r="AW21" s="1863"/>
      <c r="AX21" s="1863"/>
      <c r="AY21" s="1863"/>
      <c r="AZ21" s="1863"/>
      <c r="BA21" s="1863"/>
      <c r="BB21" s="1863"/>
      <c r="BC21" s="1863"/>
      <c r="BD21" s="1863"/>
      <c r="BE21" s="1863"/>
      <c r="BF21" s="1891"/>
      <c r="BG21" s="1891"/>
      <c r="BH21" s="1891"/>
      <c r="BI21" s="1891"/>
      <c r="BJ21" s="1864"/>
      <c r="BK21" s="1950"/>
      <c r="BL21" s="1951"/>
      <c r="BM21" s="1952"/>
      <c r="BN21" s="1946"/>
      <c r="BO21" s="1864"/>
      <c r="BP21" s="107"/>
      <c r="BQ21" s="107"/>
      <c r="BR21" s="107"/>
      <c r="BS21" s="107"/>
      <c r="BT21" s="107"/>
      <c r="BU21" s="107"/>
      <c r="BV21" s="107"/>
      <c r="BW21" s="107"/>
      <c r="BX21" s="107"/>
    </row>
    <row r="22" spans="1:76" ht="48.75" customHeight="1" thickBot="1">
      <c r="A22" s="1862"/>
      <c r="B22" s="1862"/>
      <c r="C22" s="1862"/>
      <c r="D22" s="1862"/>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1864"/>
      <c r="AM22" s="1864"/>
      <c r="AN22" s="1864"/>
      <c r="AO22" s="1864"/>
      <c r="AP22" s="1864"/>
      <c r="AQ22" s="1864"/>
      <c r="AR22" s="1864"/>
      <c r="AS22" s="1864"/>
      <c r="AT22" s="1864"/>
      <c r="AU22" s="1864"/>
      <c r="AV22" s="1864"/>
      <c r="AW22" s="1864"/>
      <c r="AX22" s="1864"/>
      <c r="AY22" s="1864"/>
      <c r="AZ22" s="1864"/>
      <c r="BA22" s="1864"/>
      <c r="BB22" s="1864"/>
      <c r="BC22" s="1864"/>
      <c r="BD22" s="1864"/>
      <c r="BE22" s="1864"/>
      <c r="BF22" s="1864"/>
      <c r="BG22" s="1864"/>
      <c r="BH22" s="1864"/>
      <c r="BI22" s="1864"/>
      <c r="BJ22" s="1864"/>
      <c r="BK22" s="1864"/>
      <c r="BL22" s="1864"/>
      <c r="BM22" s="1864"/>
      <c r="BN22" s="1864"/>
      <c r="BO22" s="1864"/>
      <c r="BP22" s="107"/>
      <c r="BQ22" s="107"/>
      <c r="BR22" s="107"/>
      <c r="BS22" s="107"/>
      <c r="BT22" s="107"/>
      <c r="BU22" s="107"/>
      <c r="BV22" s="107"/>
      <c r="BW22" s="107"/>
      <c r="BX22" s="107"/>
    </row>
    <row r="23" spans="1:76" ht="9" customHeight="1">
      <c r="A23" s="1862"/>
      <c r="B23" s="1862"/>
      <c r="C23" s="1862"/>
      <c r="D23" s="1862"/>
      <c r="E23" s="1862"/>
      <c r="F23" s="1903">
        <v>41</v>
      </c>
      <c r="G23" s="1904"/>
      <c r="H23" s="1957"/>
      <c r="I23" s="1935"/>
      <c r="J23" s="1937" t="s">
        <v>111</v>
      </c>
      <c r="K23" s="1937"/>
      <c r="L23" s="1937"/>
      <c r="M23" s="1937"/>
      <c r="N23" s="1937"/>
      <c r="O23" s="1937"/>
      <c r="P23" s="1937"/>
      <c r="Q23" s="1944"/>
      <c r="R23" s="1743" t="str">
        <f>★その他入力!$BM$51</f>
        <v/>
      </c>
      <c r="S23" s="1744"/>
      <c r="T23" s="1744" t="str">
        <f>★その他入力!$BN$51</f>
        <v/>
      </c>
      <c r="U23" s="1747"/>
      <c r="V23" s="1939"/>
      <c r="W23" s="1939"/>
      <c r="X23" s="1743" t="str">
        <f>★その他入力!$S$53</f>
        <v/>
      </c>
      <c r="Y23" s="1744"/>
      <c r="Z23" s="1744" t="str">
        <f>★その他入力!$T$53</f>
        <v/>
      </c>
      <c r="AA23" s="1744"/>
      <c r="AB23" s="1744" t="str">
        <f>★その他入力!$U$53</f>
        <v/>
      </c>
      <c r="AC23" s="1744"/>
      <c r="AD23" s="1744" t="str">
        <f>★その他入力!$V$53</f>
        <v/>
      </c>
      <c r="AE23" s="1744"/>
      <c r="AF23" s="1744" t="str">
        <f>★その他入力!$W$53</f>
        <v/>
      </c>
      <c r="AG23" s="1744"/>
      <c r="AH23" s="1744" t="str">
        <f>★その他入力!$X$53</f>
        <v/>
      </c>
      <c r="AI23" s="1747"/>
      <c r="AJ23" s="1939"/>
      <c r="AK23" s="1939"/>
      <c r="AL23" s="1940" t="str">
        <f>★その他入力!V50</f>
        <v/>
      </c>
      <c r="AM23" s="1941"/>
      <c r="AN23" s="1882"/>
      <c r="AO23" s="1882"/>
      <c r="AP23" s="1882"/>
      <c r="AQ23" s="1882"/>
      <c r="AR23" s="1882"/>
      <c r="AS23" s="1882"/>
      <c r="AT23" s="1882"/>
      <c r="AU23" s="1882"/>
      <c r="AV23" s="1882"/>
      <c r="AW23" s="1882"/>
      <c r="AX23" s="1882"/>
      <c r="AY23" s="1882"/>
      <c r="AZ23" s="1882"/>
      <c r="BA23" s="1882"/>
      <c r="BB23" s="1882"/>
      <c r="BC23" s="1882"/>
      <c r="BD23" s="1882"/>
      <c r="BE23" s="1882"/>
      <c r="BF23" s="1891"/>
      <c r="BG23" s="1891"/>
      <c r="BH23" s="1891"/>
      <c r="BI23" s="1891"/>
      <c r="BJ23" s="1891"/>
      <c r="BK23" s="1891"/>
      <c r="BL23" s="1891"/>
      <c r="BM23" s="1891"/>
      <c r="BN23" s="1891"/>
      <c r="BO23" s="1864"/>
      <c r="BP23" s="107"/>
      <c r="BQ23" s="107"/>
      <c r="BR23" s="107"/>
      <c r="BS23" s="107"/>
      <c r="BT23" s="107"/>
      <c r="BU23" s="107"/>
      <c r="BV23" s="107"/>
      <c r="BW23" s="107"/>
      <c r="BX23" s="107"/>
    </row>
    <row r="24" spans="1:76" ht="9" customHeight="1" thickBot="1">
      <c r="A24" s="1862"/>
      <c r="B24" s="1862"/>
      <c r="C24" s="1862"/>
      <c r="D24" s="1862"/>
      <c r="E24" s="1862"/>
      <c r="F24" s="1905"/>
      <c r="G24" s="1906"/>
      <c r="H24" s="1957"/>
      <c r="I24" s="1936"/>
      <c r="J24" s="1938"/>
      <c r="K24" s="1938"/>
      <c r="L24" s="1938"/>
      <c r="M24" s="1938"/>
      <c r="N24" s="1938"/>
      <c r="O24" s="1938"/>
      <c r="P24" s="1938"/>
      <c r="Q24" s="1945"/>
      <c r="R24" s="1745"/>
      <c r="S24" s="1746"/>
      <c r="T24" s="1746"/>
      <c r="U24" s="1748"/>
      <c r="V24" s="1676"/>
      <c r="W24" s="1676"/>
      <c r="X24" s="1745"/>
      <c r="Y24" s="1746"/>
      <c r="Z24" s="1746"/>
      <c r="AA24" s="1746"/>
      <c r="AB24" s="1746"/>
      <c r="AC24" s="1746"/>
      <c r="AD24" s="1746"/>
      <c r="AE24" s="1746"/>
      <c r="AF24" s="1746"/>
      <c r="AG24" s="1746"/>
      <c r="AH24" s="1746"/>
      <c r="AI24" s="1748"/>
      <c r="AJ24" s="1676"/>
      <c r="AK24" s="1676"/>
      <c r="AL24" s="1942"/>
      <c r="AM24" s="1943"/>
      <c r="AN24" s="1882"/>
      <c r="AO24" s="1882"/>
      <c r="AP24" s="1882"/>
      <c r="AQ24" s="1882"/>
      <c r="AR24" s="1882"/>
      <c r="AS24" s="1882"/>
      <c r="AT24" s="1882"/>
      <c r="AU24" s="1882"/>
      <c r="AV24" s="1882"/>
      <c r="AW24" s="1882"/>
      <c r="AX24" s="1882"/>
      <c r="AY24" s="1882"/>
      <c r="AZ24" s="1882"/>
      <c r="BA24" s="1882"/>
      <c r="BB24" s="1882"/>
      <c r="BC24" s="1882"/>
      <c r="BD24" s="1882"/>
      <c r="BE24" s="1882"/>
      <c r="BF24" s="1891"/>
      <c r="BG24" s="1891"/>
      <c r="BH24" s="1891"/>
      <c r="BI24" s="1891"/>
      <c r="BJ24" s="1891"/>
      <c r="BK24" s="1891"/>
      <c r="BL24" s="1891"/>
      <c r="BM24" s="1891"/>
      <c r="BN24" s="1891"/>
      <c r="BO24" s="1864"/>
      <c r="BP24" s="107"/>
      <c r="BQ24" s="107"/>
      <c r="BR24" s="107"/>
      <c r="BS24" s="107"/>
      <c r="BT24" s="107"/>
      <c r="BU24" s="107"/>
      <c r="BV24" s="107"/>
      <c r="BW24" s="107"/>
      <c r="BX24" s="107"/>
    </row>
    <row r="25" spans="1:76" ht="18" customHeight="1" thickBot="1">
      <c r="A25" s="1862"/>
      <c r="B25" s="1862"/>
      <c r="C25" s="1862"/>
      <c r="D25" s="1862"/>
      <c r="E25" s="1862"/>
      <c r="F25" s="1862"/>
      <c r="G25" s="1862"/>
      <c r="H25" s="1865"/>
      <c r="I25" s="371"/>
      <c r="J25" s="1879" t="s">
        <v>935</v>
      </c>
      <c r="K25" s="1879"/>
      <c r="L25" s="1879"/>
      <c r="M25" s="1879"/>
      <c r="N25" s="1879"/>
      <c r="O25" s="1879"/>
      <c r="P25" s="1879"/>
      <c r="Q25" s="372"/>
      <c r="R25" s="1915" t="str">
        <f>★その他入力!$P$48</f>
        <v/>
      </c>
      <c r="S25" s="1901"/>
      <c r="T25" s="1901" t="str">
        <f>★その他入力!$Q$48</f>
        <v/>
      </c>
      <c r="U25" s="1901"/>
      <c r="V25" s="1901" t="str">
        <f>★その他入力!$R$48</f>
        <v/>
      </c>
      <c r="W25" s="1901"/>
      <c r="X25" s="1901" t="str">
        <f>★その他入力!$S$48</f>
        <v/>
      </c>
      <c r="Y25" s="1901"/>
      <c r="Z25" s="1901" t="str">
        <f>★その他入力!$T$48</f>
        <v/>
      </c>
      <c r="AA25" s="1901"/>
      <c r="AB25" s="1901" t="str">
        <f>★その他入力!$U$48</f>
        <v/>
      </c>
      <c r="AC25" s="1901"/>
      <c r="AD25" s="1901" t="str">
        <f>★その他入力!$V$48</f>
        <v/>
      </c>
      <c r="AE25" s="1901"/>
      <c r="AF25" s="1901" t="str">
        <f>★その他入力!$W$48</f>
        <v/>
      </c>
      <c r="AG25" s="1901"/>
      <c r="AH25" s="1901" t="str">
        <f>★その他入力!$X$48</f>
        <v/>
      </c>
      <c r="AI25" s="1901"/>
      <c r="AJ25" s="1901" t="str">
        <f>★その他入力!$Y$48</f>
        <v/>
      </c>
      <c r="AK25" s="1901"/>
      <c r="AL25" s="1901" t="str">
        <f>★その他入力!$Z$48</f>
        <v/>
      </c>
      <c r="AM25" s="1901"/>
      <c r="AN25" s="1901" t="str">
        <f>★その他入力!$AA$48</f>
        <v/>
      </c>
      <c r="AO25" s="1901"/>
      <c r="AP25" s="1901" t="str">
        <f>★その他入力!$AB$48</f>
        <v/>
      </c>
      <c r="AQ25" s="1901"/>
      <c r="AR25" s="1901" t="str">
        <f>★その他入力!$AC$48</f>
        <v/>
      </c>
      <c r="AS25" s="1901"/>
      <c r="AT25" s="1901" t="str">
        <f>★その他入力!$AD$48</f>
        <v/>
      </c>
      <c r="AU25" s="1901"/>
      <c r="AV25" s="1901" t="str">
        <f>★その他入力!$AE$48</f>
        <v/>
      </c>
      <c r="AW25" s="1901"/>
      <c r="AX25" s="1901" t="str">
        <f>★その他入力!$AF$48</f>
        <v/>
      </c>
      <c r="AY25" s="1901"/>
      <c r="AZ25" s="1901" t="str">
        <f>★その他入力!$AG$48</f>
        <v/>
      </c>
      <c r="BA25" s="1901"/>
      <c r="BB25" s="1901" t="str">
        <f>★その他入力!$AH$48</f>
        <v/>
      </c>
      <c r="BC25" s="1901"/>
      <c r="BD25" s="1901" t="str">
        <f>★その他入力!$AI$48</f>
        <v/>
      </c>
      <c r="BE25" s="1919"/>
      <c r="BF25" s="1893"/>
      <c r="BG25" s="1891"/>
      <c r="BH25" s="1891"/>
      <c r="BI25" s="1891"/>
      <c r="BJ25" s="1891"/>
      <c r="BK25" s="1891"/>
      <c r="BL25" s="1891"/>
      <c r="BM25" s="1891"/>
      <c r="BN25" s="1891"/>
      <c r="BO25" s="1864"/>
      <c r="BP25" s="107"/>
      <c r="BQ25" s="107"/>
      <c r="BR25" s="107"/>
      <c r="BS25" s="107"/>
      <c r="BT25" s="107"/>
      <c r="BU25" s="107"/>
      <c r="BV25" s="107"/>
      <c r="BW25" s="107"/>
      <c r="BX25" s="107"/>
    </row>
    <row r="26" spans="1:76" ht="18" customHeight="1" thickBot="1">
      <c r="A26" s="1862"/>
      <c r="B26" s="1862"/>
      <c r="C26" s="1862"/>
      <c r="D26" s="1862"/>
      <c r="E26" s="1862"/>
      <c r="F26" s="1862"/>
      <c r="G26" s="1862"/>
      <c r="H26" s="1865"/>
      <c r="I26" s="371"/>
      <c r="J26" s="1879" t="s">
        <v>83</v>
      </c>
      <c r="K26" s="1879"/>
      <c r="L26" s="1879"/>
      <c r="M26" s="1879"/>
      <c r="N26" s="1879"/>
      <c r="O26" s="1879"/>
      <c r="P26" s="1879"/>
      <c r="Q26" s="372"/>
      <c r="R26" s="1915" t="str">
        <f>★その他入力!$P$50</f>
        <v/>
      </c>
      <c r="S26" s="1901"/>
      <c r="T26" s="1901" t="str">
        <f>★その他入力!$Q$50</f>
        <v/>
      </c>
      <c r="U26" s="1901"/>
      <c r="V26" s="1901" t="str">
        <f>★その他入力!$R$50</f>
        <v/>
      </c>
      <c r="W26" s="1901"/>
      <c r="X26" s="1901" t="str">
        <f>★その他入力!$S$50</f>
        <v/>
      </c>
      <c r="Y26" s="1901"/>
      <c r="Z26" s="1901" t="str">
        <f>★その他入力!$T$50</f>
        <v/>
      </c>
      <c r="AA26" s="1901"/>
      <c r="AB26" s="1901" t="str">
        <f>★その他入力!$U$50</f>
        <v/>
      </c>
      <c r="AC26" s="1901"/>
      <c r="AD26" s="1901" t="str">
        <f>★その他入力!$V$50</f>
        <v/>
      </c>
      <c r="AE26" s="1901"/>
      <c r="AF26" s="1901" t="str">
        <f>★その他入力!$W$50</f>
        <v/>
      </c>
      <c r="AG26" s="1901"/>
      <c r="AH26" s="1901" t="str">
        <f>★その他入力!$X$50</f>
        <v/>
      </c>
      <c r="AI26" s="1901"/>
      <c r="AJ26" s="1901" t="str">
        <f>★その他入力!$Y$50</f>
        <v/>
      </c>
      <c r="AK26" s="1901"/>
      <c r="AL26" s="1901" t="str">
        <f>★その他入力!$Z$50</f>
        <v/>
      </c>
      <c r="AM26" s="1901"/>
      <c r="AN26" s="1901" t="str">
        <f>★その他入力!$AA$50</f>
        <v/>
      </c>
      <c r="AO26" s="1901"/>
      <c r="AP26" s="1901" t="str">
        <f>★その他入力!$AB$50</f>
        <v/>
      </c>
      <c r="AQ26" s="1901"/>
      <c r="AR26" s="1901" t="str">
        <f>★その他入力!$AC$50</f>
        <v/>
      </c>
      <c r="AS26" s="1901"/>
      <c r="AT26" s="1901" t="str">
        <f>★その他入力!$AD$50</f>
        <v/>
      </c>
      <c r="AU26" s="1901"/>
      <c r="AV26" s="1901" t="str">
        <f>★その他入力!$AE$50</f>
        <v/>
      </c>
      <c r="AW26" s="1901"/>
      <c r="AX26" s="1901" t="str">
        <f>★その他入力!$AF$50</f>
        <v/>
      </c>
      <c r="AY26" s="1901"/>
      <c r="AZ26" s="1901" t="str">
        <f>★その他入力!$AG$50</f>
        <v/>
      </c>
      <c r="BA26" s="1901"/>
      <c r="BB26" s="1901" t="str">
        <f>★その他入力!$AH$50</f>
        <v/>
      </c>
      <c r="BC26" s="1901"/>
      <c r="BD26" s="1901" t="str">
        <f>★その他入力!$AI$50</f>
        <v/>
      </c>
      <c r="BE26" s="1919"/>
      <c r="BF26" s="1893"/>
      <c r="BG26" s="1891"/>
      <c r="BH26" s="1891"/>
      <c r="BI26" s="1891"/>
      <c r="BJ26" s="1864" t="s">
        <v>108</v>
      </c>
      <c r="BK26" s="1864"/>
      <c r="BL26" s="1864"/>
      <c r="BM26" s="1864"/>
      <c r="BN26" s="1864"/>
      <c r="BO26" s="1864"/>
      <c r="BP26" s="107"/>
      <c r="BQ26" s="107"/>
      <c r="BR26" s="107"/>
      <c r="BS26" s="107"/>
      <c r="BT26" s="107"/>
      <c r="BU26" s="107"/>
      <c r="BV26" s="107"/>
      <c r="BW26" s="107"/>
      <c r="BX26" s="107"/>
    </row>
    <row r="27" spans="1:76" ht="9" customHeight="1">
      <c r="A27" s="1862"/>
      <c r="B27" s="1862"/>
      <c r="C27" s="1862"/>
      <c r="D27" s="1862"/>
      <c r="E27" s="1862"/>
      <c r="F27" s="1862"/>
      <c r="G27" s="1862"/>
      <c r="H27" s="1865"/>
      <c r="I27" s="1935"/>
      <c r="J27" s="1937" t="s">
        <v>113</v>
      </c>
      <c r="K27" s="1937"/>
      <c r="L27" s="1937"/>
      <c r="M27" s="1937"/>
      <c r="N27" s="1937"/>
      <c r="O27" s="1937"/>
      <c r="P27" s="1937"/>
      <c r="Q27" s="1944"/>
      <c r="R27" s="1953" t="str">
        <f>★その他入力!$BS$54</f>
        <v/>
      </c>
      <c r="S27" s="1954"/>
      <c r="T27" s="1913"/>
      <c r="U27" s="1913"/>
      <c r="V27" s="1743" t="str">
        <f>★その他入力!$BM$54</f>
        <v/>
      </c>
      <c r="W27" s="1744"/>
      <c r="X27" s="1744" t="str">
        <f>★その他入力!$BN$54</f>
        <v/>
      </c>
      <c r="Y27" s="1747"/>
      <c r="Z27" s="1676" t="s">
        <v>1115</v>
      </c>
      <c r="AA27" s="1676"/>
      <c r="AB27" s="1743" t="str">
        <f>★その他入力!$BO$54</f>
        <v/>
      </c>
      <c r="AC27" s="1744"/>
      <c r="AD27" s="1744" t="str">
        <f>★その他入力!$BP$54</f>
        <v/>
      </c>
      <c r="AE27" s="1747"/>
      <c r="AF27" s="1676" t="s">
        <v>1110</v>
      </c>
      <c r="AG27" s="1676"/>
      <c r="AH27" s="1743" t="str">
        <f>★その他入力!$BQ$54</f>
        <v/>
      </c>
      <c r="AI27" s="1744"/>
      <c r="AJ27" s="1744" t="str">
        <f>★その他入力!$BR$54</f>
        <v/>
      </c>
      <c r="AK27" s="1747"/>
      <c r="AL27" s="1882" t="s">
        <v>1114</v>
      </c>
      <c r="AM27" s="1882"/>
      <c r="AN27" s="1914"/>
      <c r="AO27" s="1914"/>
      <c r="AP27" s="1914"/>
      <c r="AQ27" s="1914"/>
      <c r="AR27" s="1914"/>
      <c r="AS27" s="1914"/>
      <c r="AT27" s="1914"/>
      <c r="AU27" s="1914"/>
      <c r="AV27" s="1914"/>
      <c r="AW27" s="1914"/>
      <c r="AX27" s="1914"/>
      <c r="AY27" s="1914"/>
      <c r="AZ27" s="1914"/>
      <c r="BA27" s="1914"/>
      <c r="BB27" s="1914"/>
      <c r="BC27" s="1914"/>
      <c r="BD27" s="1914"/>
      <c r="BE27" s="1914"/>
      <c r="BF27" s="1891"/>
      <c r="BG27" s="1891"/>
      <c r="BH27" s="1891"/>
      <c r="BI27" s="1891"/>
      <c r="BJ27" s="1864"/>
      <c r="BK27" s="1947" t="s">
        <v>914</v>
      </c>
      <c r="BL27" s="1948"/>
      <c r="BM27" s="1949"/>
      <c r="BN27" s="1946"/>
      <c r="BO27" s="1864"/>
      <c r="BP27" s="107"/>
      <c r="BQ27" s="107"/>
      <c r="BR27" s="107"/>
      <c r="BS27" s="107"/>
      <c r="BT27" s="107"/>
      <c r="BU27" s="107"/>
      <c r="BV27" s="107"/>
      <c r="BW27" s="107"/>
      <c r="BX27" s="107"/>
    </row>
    <row r="28" spans="1:76" ht="9" customHeight="1" thickBot="1">
      <c r="A28" s="1862"/>
      <c r="B28" s="1862"/>
      <c r="C28" s="1862"/>
      <c r="D28" s="1862"/>
      <c r="E28" s="1862"/>
      <c r="F28" s="1862"/>
      <c r="G28" s="1862"/>
      <c r="H28" s="1865"/>
      <c r="I28" s="1936"/>
      <c r="J28" s="1938"/>
      <c r="K28" s="1938"/>
      <c r="L28" s="1938"/>
      <c r="M28" s="1938"/>
      <c r="N28" s="1938"/>
      <c r="O28" s="1938"/>
      <c r="P28" s="1938"/>
      <c r="Q28" s="1945"/>
      <c r="R28" s="1955"/>
      <c r="S28" s="1956"/>
      <c r="T28" s="1885"/>
      <c r="U28" s="1885"/>
      <c r="V28" s="1745"/>
      <c r="W28" s="1746"/>
      <c r="X28" s="1746"/>
      <c r="Y28" s="1748"/>
      <c r="Z28" s="1676"/>
      <c r="AA28" s="1676"/>
      <c r="AB28" s="1745"/>
      <c r="AC28" s="1746"/>
      <c r="AD28" s="1746"/>
      <c r="AE28" s="1748"/>
      <c r="AF28" s="1676"/>
      <c r="AG28" s="1676"/>
      <c r="AH28" s="1745"/>
      <c r="AI28" s="1746"/>
      <c r="AJ28" s="1746"/>
      <c r="AK28" s="1748"/>
      <c r="AL28" s="1882"/>
      <c r="AM28" s="1882"/>
      <c r="AN28" s="1914"/>
      <c r="AO28" s="1914"/>
      <c r="AP28" s="1914"/>
      <c r="AQ28" s="1914"/>
      <c r="AR28" s="1914"/>
      <c r="AS28" s="1914"/>
      <c r="AT28" s="1914"/>
      <c r="AU28" s="1914"/>
      <c r="AV28" s="1914"/>
      <c r="AW28" s="1914"/>
      <c r="AX28" s="1914"/>
      <c r="AY28" s="1914"/>
      <c r="AZ28" s="1914"/>
      <c r="BA28" s="1914"/>
      <c r="BB28" s="1914"/>
      <c r="BC28" s="1914"/>
      <c r="BD28" s="1914"/>
      <c r="BE28" s="1914"/>
      <c r="BF28" s="1891"/>
      <c r="BG28" s="1891"/>
      <c r="BH28" s="1891"/>
      <c r="BI28" s="1891"/>
      <c r="BJ28" s="1864"/>
      <c r="BK28" s="1950"/>
      <c r="BL28" s="1951"/>
      <c r="BM28" s="1952"/>
      <c r="BN28" s="1946"/>
      <c r="BO28" s="1864"/>
      <c r="BP28" s="107"/>
      <c r="BQ28" s="107"/>
      <c r="BR28" s="107"/>
      <c r="BS28" s="107"/>
      <c r="BT28" s="107"/>
      <c r="BU28" s="107"/>
      <c r="BV28" s="107"/>
      <c r="BW28" s="107"/>
      <c r="BX28" s="107"/>
    </row>
    <row r="29" spans="1:76" ht="48.75" customHeight="1" thickBot="1">
      <c r="A29" s="1862"/>
      <c r="B29" s="1862"/>
      <c r="C29" s="1862"/>
      <c r="D29" s="1862"/>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c r="BP29" s="107"/>
      <c r="BQ29" s="107"/>
      <c r="BR29" s="107"/>
      <c r="BS29" s="107"/>
      <c r="BT29" s="107"/>
      <c r="BU29" s="107"/>
      <c r="BV29" s="107"/>
      <c r="BW29" s="107"/>
      <c r="BX29" s="107"/>
    </row>
    <row r="30" spans="1:76" ht="9" customHeight="1">
      <c r="A30" s="1862"/>
      <c r="B30" s="1862"/>
      <c r="C30" s="1862"/>
      <c r="D30" s="1862"/>
      <c r="E30" s="1862"/>
      <c r="F30" s="1903">
        <v>41</v>
      </c>
      <c r="G30" s="1904"/>
      <c r="H30" s="1957"/>
      <c r="I30" s="1935"/>
      <c r="J30" s="1937" t="s">
        <v>111</v>
      </c>
      <c r="K30" s="1937"/>
      <c r="L30" s="1937"/>
      <c r="M30" s="1937"/>
      <c r="N30" s="1937"/>
      <c r="O30" s="1937"/>
      <c r="P30" s="1937"/>
      <c r="Q30" s="1944"/>
      <c r="R30" s="1743" t="str">
        <f>★その他入力!$BM$59</f>
        <v/>
      </c>
      <c r="S30" s="1744"/>
      <c r="T30" s="1744" t="str">
        <f>★その他入力!$BN$59</f>
        <v/>
      </c>
      <c r="U30" s="1747"/>
      <c r="V30" s="1939"/>
      <c r="W30" s="1939"/>
      <c r="X30" s="1743" t="str">
        <f>★その他入力!$S$61</f>
        <v/>
      </c>
      <c r="Y30" s="1744"/>
      <c r="Z30" s="1744" t="str">
        <f>★その他入力!$T$61</f>
        <v/>
      </c>
      <c r="AA30" s="1744"/>
      <c r="AB30" s="1744" t="str">
        <f>★その他入力!$U$61</f>
        <v/>
      </c>
      <c r="AC30" s="1744"/>
      <c r="AD30" s="1744" t="str">
        <f>★その他入力!$V$61</f>
        <v/>
      </c>
      <c r="AE30" s="1744"/>
      <c r="AF30" s="1744" t="str">
        <f>★その他入力!$W$61</f>
        <v/>
      </c>
      <c r="AG30" s="1744"/>
      <c r="AH30" s="1744" t="str">
        <f>★その他入力!$X$61</f>
        <v/>
      </c>
      <c r="AI30" s="1747"/>
      <c r="AJ30" s="1939"/>
      <c r="AK30" s="1939"/>
      <c r="AL30" s="1940" t="str">
        <f>★その他入力!V56</f>
        <v/>
      </c>
      <c r="AM30" s="1941"/>
      <c r="AN30" s="1882"/>
      <c r="AO30" s="1882"/>
      <c r="AP30" s="1882"/>
      <c r="AQ30" s="1882"/>
      <c r="AR30" s="1882"/>
      <c r="AS30" s="1882"/>
      <c r="AT30" s="1882"/>
      <c r="AU30" s="1882"/>
      <c r="AV30" s="1882"/>
      <c r="AW30" s="1882"/>
      <c r="AX30" s="1882"/>
      <c r="AY30" s="1882"/>
      <c r="AZ30" s="1882"/>
      <c r="BA30" s="1882"/>
      <c r="BB30" s="1882"/>
      <c r="BC30" s="1882"/>
      <c r="BD30" s="1882"/>
      <c r="BE30" s="1882"/>
      <c r="BF30" s="1891"/>
      <c r="BG30" s="1891"/>
      <c r="BH30" s="1891"/>
      <c r="BI30" s="1891"/>
      <c r="BJ30" s="1891"/>
      <c r="BK30" s="1891"/>
      <c r="BL30" s="1891"/>
      <c r="BM30" s="1891"/>
      <c r="BN30" s="1891"/>
      <c r="BO30" s="1864"/>
      <c r="BP30" s="107"/>
      <c r="BQ30" s="107"/>
      <c r="BR30" s="107"/>
      <c r="BS30" s="107"/>
      <c r="BT30" s="107"/>
      <c r="BU30" s="107"/>
      <c r="BV30" s="107"/>
      <c r="BW30" s="107"/>
      <c r="BX30" s="107"/>
    </row>
    <row r="31" spans="1:76" ht="9" customHeight="1" thickBot="1">
      <c r="A31" s="1862"/>
      <c r="B31" s="1862"/>
      <c r="C31" s="1862"/>
      <c r="D31" s="1862"/>
      <c r="E31" s="1862"/>
      <c r="F31" s="1905"/>
      <c r="G31" s="1906"/>
      <c r="H31" s="1957"/>
      <c r="I31" s="1936"/>
      <c r="J31" s="1938"/>
      <c r="K31" s="1938"/>
      <c r="L31" s="1938"/>
      <c r="M31" s="1938"/>
      <c r="N31" s="1938"/>
      <c r="O31" s="1938"/>
      <c r="P31" s="1938"/>
      <c r="Q31" s="1945"/>
      <c r="R31" s="1745"/>
      <c r="S31" s="1746"/>
      <c r="T31" s="1746"/>
      <c r="U31" s="1748"/>
      <c r="V31" s="1676"/>
      <c r="W31" s="1676"/>
      <c r="X31" s="1745"/>
      <c r="Y31" s="1746"/>
      <c r="Z31" s="1746"/>
      <c r="AA31" s="1746"/>
      <c r="AB31" s="1746"/>
      <c r="AC31" s="1746"/>
      <c r="AD31" s="1746"/>
      <c r="AE31" s="1746"/>
      <c r="AF31" s="1746"/>
      <c r="AG31" s="1746"/>
      <c r="AH31" s="1746"/>
      <c r="AI31" s="1748"/>
      <c r="AJ31" s="1676"/>
      <c r="AK31" s="1676"/>
      <c r="AL31" s="1942"/>
      <c r="AM31" s="1943"/>
      <c r="AN31" s="1882"/>
      <c r="AO31" s="1882"/>
      <c r="AP31" s="1882"/>
      <c r="AQ31" s="1882"/>
      <c r="AR31" s="1882"/>
      <c r="AS31" s="1882"/>
      <c r="AT31" s="1882"/>
      <c r="AU31" s="1882"/>
      <c r="AV31" s="1882"/>
      <c r="AW31" s="1882"/>
      <c r="AX31" s="1882"/>
      <c r="AY31" s="1882"/>
      <c r="AZ31" s="1882"/>
      <c r="BA31" s="1882"/>
      <c r="BB31" s="1882"/>
      <c r="BC31" s="1882"/>
      <c r="BD31" s="1882"/>
      <c r="BE31" s="1882"/>
      <c r="BF31" s="1891"/>
      <c r="BG31" s="1891"/>
      <c r="BH31" s="1891"/>
      <c r="BI31" s="1891"/>
      <c r="BJ31" s="1891"/>
      <c r="BK31" s="1891"/>
      <c r="BL31" s="1891"/>
      <c r="BM31" s="1891"/>
      <c r="BN31" s="1891"/>
      <c r="BO31" s="1864"/>
      <c r="BP31" s="107"/>
      <c r="BQ31" s="107"/>
      <c r="BR31" s="107"/>
      <c r="BS31" s="107"/>
      <c r="BT31" s="107"/>
      <c r="BU31" s="107"/>
      <c r="BV31" s="107"/>
      <c r="BW31" s="107"/>
      <c r="BX31" s="107"/>
    </row>
    <row r="32" spans="1:76" ht="18" customHeight="1" thickBot="1">
      <c r="A32" s="1862"/>
      <c r="B32" s="1862"/>
      <c r="C32" s="1862"/>
      <c r="D32" s="1862"/>
      <c r="E32" s="1862"/>
      <c r="F32" s="1862"/>
      <c r="G32" s="1862"/>
      <c r="H32" s="1865"/>
      <c r="I32" s="371"/>
      <c r="J32" s="1879" t="s">
        <v>922</v>
      </c>
      <c r="K32" s="1879"/>
      <c r="L32" s="1879"/>
      <c r="M32" s="1879"/>
      <c r="N32" s="1879"/>
      <c r="O32" s="1879"/>
      <c r="P32" s="1879"/>
      <c r="Q32" s="372"/>
      <c r="R32" s="1915" t="str">
        <f>★その他入力!$P$56</f>
        <v/>
      </c>
      <c r="S32" s="1901"/>
      <c r="T32" s="1901" t="str">
        <f>★その他入力!$Q$56</f>
        <v/>
      </c>
      <c r="U32" s="1901"/>
      <c r="V32" s="1901" t="str">
        <f>★その他入力!$R$56</f>
        <v/>
      </c>
      <c r="W32" s="1901"/>
      <c r="X32" s="1901" t="str">
        <f>★その他入力!$S$56</f>
        <v/>
      </c>
      <c r="Y32" s="1901"/>
      <c r="Z32" s="1901" t="str">
        <f>★その他入力!$T$56</f>
        <v/>
      </c>
      <c r="AA32" s="1901"/>
      <c r="AB32" s="1901" t="str">
        <f>★その他入力!$U$56</f>
        <v/>
      </c>
      <c r="AC32" s="1901"/>
      <c r="AD32" s="1901" t="str">
        <f>★その他入力!$V$56</f>
        <v/>
      </c>
      <c r="AE32" s="1901"/>
      <c r="AF32" s="1901" t="str">
        <f>★その他入力!$W$56</f>
        <v/>
      </c>
      <c r="AG32" s="1901"/>
      <c r="AH32" s="1901" t="str">
        <f>★その他入力!$X$56</f>
        <v/>
      </c>
      <c r="AI32" s="1901"/>
      <c r="AJ32" s="1901" t="str">
        <f>★その他入力!$Y$56</f>
        <v/>
      </c>
      <c r="AK32" s="1901"/>
      <c r="AL32" s="1901" t="str">
        <f>★その他入力!$Z$56</f>
        <v/>
      </c>
      <c r="AM32" s="1901"/>
      <c r="AN32" s="1901" t="str">
        <f>★その他入力!$AA$56</f>
        <v/>
      </c>
      <c r="AO32" s="1901"/>
      <c r="AP32" s="1901" t="str">
        <f>★その他入力!$AB$56</f>
        <v/>
      </c>
      <c r="AQ32" s="1901"/>
      <c r="AR32" s="1901" t="str">
        <f>★その他入力!$AC$56</f>
        <v/>
      </c>
      <c r="AS32" s="1901"/>
      <c r="AT32" s="1901" t="str">
        <f>★その他入力!$AD$56</f>
        <v/>
      </c>
      <c r="AU32" s="1901"/>
      <c r="AV32" s="1901" t="str">
        <f>★その他入力!$AE$56</f>
        <v/>
      </c>
      <c r="AW32" s="1901"/>
      <c r="AX32" s="1901" t="str">
        <f>★その他入力!$AF$56</f>
        <v/>
      </c>
      <c r="AY32" s="1901"/>
      <c r="AZ32" s="1901" t="str">
        <f>★その他入力!$AG$56</f>
        <v/>
      </c>
      <c r="BA32" s="1901"/>
      <c r="BB32" s="1901" t="str">
        <f>★その他入力!$AH$56</f>
        <v/>
      </c>
      <c r="BC32" s="1901"/>
      <c r="BD32" s="1901" t="str">
        <f>★その他入力!$AI$56</f>
        <v/>
      </c>
      <c r="BE32" s="1919"/>
      <c r="BF32" s="1893"/>
      <c r="BG32" s="1891"/>
      <c r="BH32" s="1891"/>
      <c r="BI32" s="1891"/>
      <c r="BJ32" s="1891"/>
      <c r="BK32" s="1891"/>
      <c r="BL32" s="1891"/>
      <c r="BM32" s="1891"/>
      <c r="BN32" s="1891"/>
      <c r="BO32" s="1864"/>
      <c r="BP32" s="107"/>
      <c r="BQ32" s="107"/>
      <c r="BR32" s="107"/>
      <c r="BS32" s="107"/>
      <c r="BT32" s="107"/>
      <c r="BU32" s="107"/>
      <c r="BV32" s="107"/>
      <c r="BW32" s="107"/>
      <c r="BX32" s="107"/>
    </row>
    <row r="33" spans="1:76" ht="18" customHeight="1" thickBot="1">
      <c r="A33" s="1862"/>
      <c r="B33" s="1862"/>
      <c r="C33" s="1862"/>
      <c r="D33" s="1862"/>
      <c r="E33" s="1862"/>
      <c r="F33" s="1862"/>
      <c r="G33" s="1862"/>
      <c r="H33" s="1865"/>
      <c r="I33" s="371"/>
      <c r="J33" s="1879" t="s">
        <v>83</v>
      </c>
      <c r="K33" s="1879"/>
      <c r="L33" s="1879"/>
      <c r="M33" s="1879"/>
      <c r="N33" s="1879"/>
      <c r="O33" s="1879"/>
      <c r="P33" s="1879"/>
      <c r="Q33" s="372"/>
      <c r="R33" s="1915" t="str">
        <f>★その他入力!$P$58</f>
        <v/>
      </c>
      <c r="S33" s="1901"/>
      <c r="T33" s="1901" t="str">
        <f>★その他入力!$Q$58</f>
        <v/>
      </c>
      <c r="U33" s="1901"/>
      <c r="V33" s="1901" t="str">
        <f>★その他入力!$R$58</f>
        <v/>
      </c>
      <c r="W33" s="1901"/>
      <c r="X33" s="1901" t="str">
        <f>★その他入力!$S$58</f>
        <v/>
      </c>
      <c r="Y33" s="1901"/>
      <c r="Z33" s="1901" t="str">
        <f>★その他入力!$T$58</f>
        <v/>
      </c>
      <c r="AA33" s="1901"/>
      <c r="AB33" s="1901" t="str">
        <f>★その他入力!$U$58</f>
        <v/>
      </c>
      <c r="AC33" s="1901"/>
      <c r="AD33" s="1901" t="str">
        <f>★その他入力!$V$58</f>
        <v/>
      </c>
      <c r="AE33" s="1901"/>
      <c r="AF33" s="1901" t="str">
        <f>★その他入力!$W$58</f>
        <v/>
      </c>
      <c r="AG33" s="1901"/>
      <c r="AH33" s="1901" t="str">
        <f>★その他入力!$X$58</f>
        <v/>
      </c>
      <c r="AI33" s="1901"/>
      <c r="AJ33" s="1901" t="str">
        <f>★その他入力!$Y$58</f>
        <v/>
      </c>
      <c r="AK33" s="1901"/>
      <c r="AL33" s="1901" t="str">
        <f>★その他入力!$Z$58</f>
        <v/>
      </c>
      <c r="AM33" s="1901"/>
      <c r="AN33" s="1901" t="str">
        <f>★その他入力!$AA$58</f>
        <v/>
      </c>
      <c r="AO33" s="1901"/>
      <c r="AP33" s="1901" t="str">
        <f>★その他入力!$AB$58</f>
        <v/>
      </c>
      <c r="AQ33" s="1901"/>
      <c r="AR33" s="1901" t="str">
        <f>★その他入力!$AC$58</f>
        <v/>
      </c>
      <c r="AS33" s="1901"/>
      <c r="AT33" s="1901" t="str">
        <f>★その他入力!$AD$58</f>
        <v/>
      </c>
      <c r="AU33" s="1901"/>
      <c r="AV33" s="1901" t="str">
        <f>★その他入力!$AE$58</f>
        <v/>
      </c>
      <c r="AW33" s="1901"/>
      <c r="AX33" s="1901" t="str">
        <f>★その他入力!$AF$58</f>
        <v/>
      </c>
      <c r="AY33" s="1901"/>
      <c r="AZ33" s="1901" t="str">
        <f>★その他入力!$AG$58</f>
        <v/>
      </c>
      <c r="BA33" s="1901"/>
      <c r="BB33" s="1901" t="str">
        <f>★その他入力!$AH$58</f>
        <v/>
      </c>
      <c r="BC33" s="1901"/>
      <c r="BD33" s="1901" t="str">
        <f>★その他入力!$AI$58</f>
        <v/>
      </c>
      <c r="BE33" s="1919"/>
      <c r="BF33" s="1893"/>
      <c r="BG33" s="1891"/>
      <c r="BH33" s="1891"/>
      <c r="BI33" s="1891"/>
      <c r="BJ33" s="1864" t="s">
        <v>108</v>
      </c>
      <c r="BK33" s="1864"/>
      <c r="BL33" s="1864"/>
      <c r="BM33" s="1864"/>
      <c r="BN33" s="1864"/>
      <c r="BO33" s="1864"/>
      <c r="BP33" s="107"/>
      <c r="BQ33" s="107"/>
      <c r="BR33" s="107"/>
      <c r="BS33" s="107"/>
      <c r="BT33" s="107"/>
      <c r="BU33" s="107"/>
      <c r="BV33" s="107"/>
      <c r="BW33" s="107"/>
      <c r="BX33" s="107"/>
    </row>
    <row r="34" spans="1:76" ht="9" customHeight="1">
      <c r="A34" s="1862"/>
      <c r="B34" s="1862"/>
      <c r="C34" s="1862"/>
      <c r="D34" s="1862"/>
      <c r="E34" s="1862"/>
      <c r="F34" s="1862"/>
      <c r="G34" s="1862"/>
      <c r="H34" s="1865"/>
      <c r="I34" s="1935"/>
      <c r="J34" s="1937" t="s">
        <v>113</v>
      </c>
      <c r="K34" s="1937"/>
      <c r="L34" s="1937"/>
      <c r="M34" s="1937"/>
      <c r="N34" s="1937"/>
      <c r="O34" s="1937"/>
      <c r="P34" s="1937"/>
      <c r="Q34" s="1944"/>
      <c r="R34" s="1953" t="str">
        <f>★その他入力!$BS$62</f>
        <v/>
      </c>
      <c r="S34" s="1954"/>
      <c r="T34" s="1913"/>
      <c r="U34" s="1913"/>
      <c r="V34" s="1743" t="str">
        <f>★その他入力!$BM$62</f>
        <v/>
      </c>
      <c r="W34" s="1744"/>
      <c r="X34" s="1744" t="str">
        <f>★その他入力!$BN$62</f>
        <v/>
      </c>
      <c r="Y34" s="1747"/>
      <c r="Z34" s="1676" t="s">
        <v>1103</v>
      </c>
      <c r="AA34" s="1676"/>
      <c r="AB34" s="1743" t="str">
        <f>★その他入力!$BO$62</f>
        <v/>
      </c>
      <c r="AC34" s="1744"/>
      <c r="AD34" s="1744" t="str">
        <f>★その他入力!$BP$62</f>
        <v/>
      </c>
      <c r="AE34" s="1747"/>
      <c r="AF34" s="1676" t="s">
        <v>1102</v>
      </c>
      <c r="AG34" s="1676"/>
      <c r="AH34" s="1743" t="str">
        <f>★その他入力!$BQ$62</f>
        <v/>
      </c>
      <c r="AI34" s="1744"/>
      <c r="AJ34" s="1744" t="str">
        <f>★その他入力!$BR$62</f>
        <v/>
      </c>
      <c r="AK34" s="1747"/>
      <c r="AL34" s="1882" t="s">
        <v>1116</v>
      </c>
      <c r="AM34" s="1882"/>
      <c r="AN34" s="1914"/>
      <c r="AO34" s="1914"/>
      <c r="AP34" s="1914"/>
      <c r="AQ34" s="1914"/>
      <c r="AR34" s="1914"/>
      <c r="AS34" s="1914"/>
      <c r="AT34" s="1914"/>
      <c r="AU34" s="1914"/>
      <c r="AV34" s="1914"/>
      <c r="AW34" s="1914"/>
      <c r="AX34" s="1914"/>
      <c r="AY34" s="1914"/>
      <c r="AZ34" s="1914"/>
      <c r="BA34" s="1914"/>
      <c r="BB34" s="1914"/>
      <c r="BC34" s="1914"/>
      <c r="BD34" s="1914"/>
      <c r="BE34" s="1914"/>
      <c r="BF34" s="1891"/>
      <c r="BG34" s="1891"/>
      <c r="BH34" s="1891"/>
      <c r="BI34" s="1891"/>
      <c r="BJ34" s="1864"/>
      <c r="BK34" s="1947" t="s">
        <v>914</v>
      </c>
      <c r="BL34" s="1948"/>
      <c r="BM34" s="1949"/>
      <c r="BN34" s="1946"/>
      <c r="BO34" s="1864"/>
      <c r="BP34" s="107"/>
      <c r="BQ34" s="107"/>
      <c r="BR34" s="107"/>
      <c r="BS34" s="107"/>
      <c r="BT34" s="107"/>
      <c r="BU34" s="107"/>
      <c r="BV34" s="107"/>
      <c r="BW34" s="107"/>
      <c r="BX34" s="107"/>
    </row>
    <row r="35" spans="1:76" ht="9" customHeight="1" thickBot="1">
      <c r="A35" s="1862"/>
      <c r="B35" s="1862"/>
      <c r="C35" s="1862"/>
      <c r="D35" s="1862"/>
      <c r="E35" s="1862"/>
      <c r="F35" s="1862"/>
      <c r="G35" s="1862"/>
      <c r="H35" s="1865"/>
      <c r="I35" s="1936"/>
      <c r="J35" s="1938"/>
      <c r="K35" s="1938"/>
      <c r="L35" s="1938"/>
      <c r="M35" s="1938"/>
      <c r="N35" s="1938"/>
      <c r="O35" s="1938"/>
      <c r="P35" s="1938"/>
      <c r="Q35" s="1945"/>
      <c r="R35" s="1955"/>
      <c r="S35" s="1956"/>
      <c r="T35" s="1885"/>
      <c r="U35" s="1885"/>
      <c r="V35" s="1745"/>
      <c r="W35" s="1746"/>
      <c r="X35" s="1746"/>
      <c r="Y35" s="1748"/>
      <c r="Z35" s="1676"/>
      <c r="AA35" s="1676"/>
      <c r="AB35" s="1745"/>
      <c r="AC35" s="1746"/>
      <c r="AD35" s="1746"/>
      <c r="AE35" s="1748"/>
      <c r="AF35" s="1676"/>
      <c r="AG35" s="1676"/>
      <c r="AH35" s="1745"/>
      <c r="AI35" s="1746"/>
      <c r="AJ35" s="1746"/>
      <c r="AK35" s="1748"/>
      <c r="AL35" s="1882"/>
      <c r="AM35" s="1882"/>
      <c r="AN35" s="1914"/>
      <c r="AO35" s="1914"/>
      <c r="AP35" s="1914"/>
      <c r="AQ35" s="1914"/>
      <c r="AR35" s="1914"/>
      <c r="AS35" s="1914"/>
      <c r="AT35" s="1914"/>
      <c r="AU35" s="1914"/>
      <c r="AV35" s="1914"/>
      <c r="AW35" s="1914"/>
      <c r="AX35" s="1914"/>
      <c r="AY35" s="1914"/>
      <c r="AZ35" s="1914"/>
      <c r="BA35" s="1914"/>
      <c r="BB35" s="1914"/>
      <c r="BC35" s="1914"/>
      <c r="BD35" s="1914"/>
      <c r="BE35" s="1914"/>
      <c r="BF35" s="1891"/>
      <c r="BG35" s="1891"/>
      <c r="BH35" s="1891"/>
      <c r="BI35" s="1891"/>
      <c r="BJ35" s="1864"/>
      <c r="BK35" s="1950"/>
      <c r="BL35" s="1951"/>
      <c r="BM35" s="1952"/>
      <c r="BN35" s="1946"/>
      <c r="BO35" s="1864"/>
      <c r="BP35" s="107"/>
      <c r="BQ35" s="107"/>
      <c r="BR35" s="107"/>
      <c r="BS35" s="107"/>
      <c r="BT35" s="107"/>
      <c r="BU35" s="107"/>
      <c r="BV35" s="107"/>
      <c r="BW35" s="107"/>
      <c r="BX35" s="107"/>
    </row>
    <row r="36" spans="1:76" ht="48.75" customHeight="1" thickBot="1">
      <c r="A36" s="1862"/>
      <c r="B36" s="1862"/>
      <c r="C36" s="1862"/>
      <c r="D36" s="1862"/>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c r="AS36" s="1864"/>
      <c r="AT36" s="1864"/>
      <c r="AU36" s="1864"/>
      <c r="AV36" s="1864"/>
      <c r="AW36" s="1864"/>
      <c r="AX36" s="1864"/>
      <c r="AY36" s="1864"/>
      <c r="AZ36" s="1864"/>
      <c r="BA36" s="1864"/>
      <c r="BB36" s="1864"/>
      <c r="BC36" s="1864"/>
      <c r="BD36" s="1864"/>
      <c r="BE36" s="1864"/>
      <c r="BF36" s="1864"/>
      <c r="BG36" s="1864"/>
      <c r="BH36" s="1864"/>
      <c r="BI36" s="1864"/>
      <c r="BJ36" s="1864"/>
      <c r="BK36" s="1864"/>
      <c r="BL36" s="1864"/>
      <c r="BM36" s="1864"/>
      <c r="BN36" s="1864"/>
      <c r="BO36" s="1864"/>
      <c r="BP36" s="107"/>
      <c r="BQ36" s="107"/>
      <c r="BR36" s="107"/>
      <c r="BS36" s="107"/>
      <c r="BT36" s="107"/>
      <c r="BU36" s="107"/>
      <c r="BV36" s="107"/>
      <c r="BW36" s="107"/>
      <c r="BX36" s="107"/>
    </row>
    <row r="37" spans="1:76" ht="9" customHeight="1">
      <c r="A37" s="1862"/>
      <c r="B37" s="1862"/>
      <c r="C37" s="1862"/>
      <c r="D37" s="1862"/>
      <c r="E37" s="1862"/>
      <c r="F37" s="1903">
        <v>41</v>
      </c>
      <c r="G37" s="1904"/>
      <c r="H37" s="1957"/>
      <c r="I37" s="1935"/>
      <c r="J37" s="1937" t="s">
        <v>111</v>
      </c>
      <c r="K37" s="1937"/>
      <c r="L37" s="1937"/>
      <c r="M37" s="1937"/>
      <c r="N37" s="1937"/>
      <c r="O37" s="1937"/>
      <c r="P37" s="1937"/>
      <c r="Q37" s="1944"/>
      <c r="R37" s="1743" t="str">
        <f>★その他入力!$BM$67</f>
        <v/>
      </c>
      <c r="S37" s="1744"/>
      <c r="T37" s="1744" t="str">
        <f>★その他入力!$BN$67</f>
        <v/>
      </c>
      <c r="U37" s="1747"/>
      <c r="V37" s="1939"/>
      <c r="W37" s="1939"/>
      <c r="X37" s="1743" t="str">
        <f>★その他入力!$S$69</f>
        <v/>
      </c>
      <c r="Y37" s="1744"/>
      <c r="Z37" s="1744" t="str">
        <f>★その他入力!$T$69</f>
        <v/>
      </c>
      <c r="AA37" s="1744"/>
      <c r="AB37" s="1744" t="str">
        <f>★その他入力!$U$69</f>
        <v/>
      </c>
      <c r="AC37" s="1744"/>
      <c r="AD37" s="1744" t="str">
        <f>★その他入力!$V$69</f>
        <v/>
      </c>
      <c r="AE37" s="1744"/>
      <c r="AF37" s="1744" t="str">
        <f>★その他入力!$W$69</f>
        <v/>
      </c>
      <c r="AG37" s="1744"/>
      <c r="AH37" s="1744" t="str">
        <f>★その他入力!$X$69</f>
        <v/>
      </c>
      <c r="AI37" s="1747"/>
      <c r="AJ37" s="1939"/>
      <c r="AK37" s="1939"/>
      <c r="AL37" s="1940">
        <f>★その他入力!V62</f>
        <v>0</v>
      </c>
      <c r="AM37" s="1941"/>
      <c r="AN37" s="1882"/>
      <c r="AO37" s="1882"/>
      <c r="AP37" s="1882"/>
      <c r="AQ37" s="1882"/>
      <c r="AR37" s="1882"/>
      <c r="AS37" s="1882"/>
      <c r="AT37" s="1882"/>
      <c r="AU37" s="1882"/>
      <c r="AV37" s="1882"/>
      <c r="AW37" s="1882"/>
      <c r="AX37" s="1882"/>
      <c r="AY37" s="1882"/>
      <c r="AZ37" s="1882"/>
      <c r="BA37" s="1882"/>
      <c r="BB37" s="1882"/>
      <c r="BC37" s="1882"/>
      <c r="BD37" s="1882"/>
      <c r="BE37" s="1882"/>
      <c r="BF37" s="1891"/>
      <c r="BG37" s="1891"/>
      <c r="BH37" s="1891"/>
      <c r="BI37" s="1891"/>
      <c r="BJ37" s="1891"/>
      <c r="BK37" s="1891"/>
      <c r="BL37" s="1891"/>
      <c r="BM37" s="1891"/>
      <c r="BN37" s="1891"/>
      <c r="BO37" s="1864"/>
      <c r="BP37" s="107"/>
      <c r="BQ37" s="107"/>
      <c r="BR37" s="107"/>
      <c r="BS37" s="107"/>
      <c r="BT37" s="107"/>
      <c r="BU37" s="107"/>
      <c r="BV37" s="107"/>
      <c r="BW37" s="107"/>
      <c r="BX37" s="107"/>
    </row>
    <row r="38" spans="1:76" ht="9" customHeight="1" thickBot="1">
      <c r="A38" s="1862"/>
      <c r="B38" s="1862"/>
      <c r="C38" s="1862"/>
      <c r="D38" s="1862"/>
      <c r="E38" s="1862"/>
      <c r="F38" s="1905"/>
      <c r="G38" s="1906"/>
      <c r="H38" s="1957"/>
      <c r="I38" s="1936"/>
      <c r="J38" s="1938"/>
      <c r="K38" s="1938"/>
      <c r="L38" s="1938"/>
      <c r="M38" s="1938"/>
      <c r="N38" s="1938"/>
      <c r="O38" s="1938"/>
      <c r="P38" s="1938"/>
      <c r="Q38" s="1945"/>
      <c r="R38" s="1745"/>
      <c r="S38" s="1746"/>
      <c r="T38" s="1746"/>
      <c r="U38" s="1748"/>
      <c r="V38" s="1676"/>
      <c r="W38" s="1676"/>
      <c r="X38" s="1745"/>
      <c r="Y38" s="1746"/>
      <c r="Z38" s="1746"/>
      <c r="AA38" s="1746"/>
      <c r="AB38" s="1746"/>
      <c r="AC38" s="1746"/>
      <c r="AD38" s="1746"/>
      <c r="AE38" s="1746"/>
      <c r="AF38" s="1746"/>
      <c r="AG38" s="1746"/>
      <c r="AH38" s="1746"/>
      <c r="AI38" s="1748"/>
      <c r="AJ38" s="1676"/>
      <c r="AK38" s="1676"/>
      <c r="AL38" s="1942"/>
      <c r="AM38" s="1943"/>
      <c r="AN38" s="1882"/>
      <c r="AO38" s="1882"/>
      <c r="AP38" s="1882"/>
      <c r="AQ38" s="1882"/>
      <c r="AR38" s="1882"/>
      <c r="AS38" s="1882"/>
      <c r="AT38" s="1882"/>
      <c r="AU38" s="1882"/>
      <c r="AV38" s="1882"/>
      <c r="AW38" s="1882"/>
      <c r="AX38" s="1882"/>
      <c r="AY38" s="1882"/>
      <c r="AZ38" s="1882"/>
      <c r="BA38" s="1882"/>
      <c r="BB38" s="1882"/>
      <c r="BC38" s="1882"/>
      <c r="BD38" s="1882"/>
      <c r="BE38" s="1882"/>
      <c r="BF38" s="1891"/>
      <c r="BG38" s="1891"/>
      <c r="BH38" s="1891"/>
      <c r="BI38" s="1891"/>
      <c r="BJ38" s="1891"/>
      <c r="BK38" s="1891"/>
      <c r="BL38" s="1891"/>
      <c r="BM38" s="1891"/>
      <c r="BN38" s="1891"/>
      <c r="BO38" s="1864"/>
      <c r="BP38" s="107"/>
      <c r="BQ38" s="107"/>
      <c r="BR38" s="107"/>
      <c r="BS38" s="107"/>
      <c r="BT38" s="107"/>
      <c r="BU38" s="107"/>
      <c r="BV38" s="107"/>
      <c r="BW38" s="107"/>
      <c r="BX38" s="107"/>
    </row>
    <row r="39" spans="1:76" ht="18" customHeight="1" thickBot="1">
      <c r="A39" s="1862"/>
      <c r="B39" s="1862"/>
      <c r="C39" s="1862"/>
      <c r="D39" s="1862"/>
      <c r="E39" s="1862"/>
      <c r="F39" s="1862"/>
      <c r="G39" s="1862"/>
      <c r="H39" s="1865"/>
      <c r="I39" s="371"/>
      <c r="J39" s="1879" t="s">
        <v>936</v>
      </c>
      <c r="K39" s="1879"/>
      <c r="L39" s="1879"/>
      <c r="M39" s="1879"/>
      <c r="N39" s="1879"/>
      <c r="O39" s="1879"/>
      <c r="P39" s="1879"/>
      <c r="Q39" s="372"/>
      <c r="R39" s="1915" t="str">
        <f>★その他入力!$P$64</f>
        <v/>
      </c>
      <c r="S39" s="1901"/>
      <c r="T39" s="1901" t="str">
        <f>★その他入力!$Q$64</f>
        <v/>
      </c>
      <c r="U39" s="1901"/>
      <c r="V39" s="1901" t="str">
        <f>★その他入力!$R$64</f>
        <v/>
      </c>
      <c r="W39" s="1901"/>
      <c r="X39" s="1901" t="str">
        <f>★その他入力!$S$64</f>
        <v/>
      </c>
      <c r="Y39" s="1901"/>
      <c r="Z39" s="1901" t="str">
        <f>★その他入力!$T$64</f>
        <v/>
      </c>
      <c r="AA39" s="1901"/>
      <c r="AB39" s="1901" t="str">
        <f>★その他入力!$U$64</f>
        <v/>
      </c>
      <c r="AC39" s="1901"/>
      <c r="AD39" s="1901" t="str">
        <f>★その他入力!$V$64</f>
        <v/>
      </c>
      <c r="AE39" s="1901"/>
      <c r="AF39" s="1901" t="str">
        <f>★その他入力!$W$64</f>
        <v/>
      </c>
      <c r="AG39" s="1901"/>
      <c r="AH39" s="1901" t="str">
        <f>★その他入力!$X$64</f>
        <v/>
      </c>
      <c r="AI39" s="1901"/>
      <c r="AJ39" s="1901" t="str">
        <f>★その他入力!$Y$64</f>
        <v/>
      </c>
      <c r="AK39" s="1901"/>
      <c r="AL39" s="1901" t="str">
        <f>★その他入力!$Z$64</f>
        <v/>
      </c>
      <c r="AM39" s="1901"/>
      <c r="AN39" s="1901" t="str">
        <f>★その他入力!$AA$64</f>
        <v/>
      </c>
      <c r="AO39" s="1901"/>
      <c r="AP39" s="1901" t="str">
        <f>★その他入力!$AB$64</f>
        <v/>
      </c>
      <c r="AQ39" s="1901"/>
      <c r="AR39" s="1901" t="str">
        <f>★その他入力!$AC$64</f>
        <v/>
      </c>
      <c r="AS39" s="1901"/>
      <c r="AT39" s="1901" t="str">
        <f>★その他入力!$AD$64</f>
        <v/>
      </c>
      <c r="AU39" s="1901"/>
      <c r="AV39" s="1901" t="str">
        <f>★その他入力!$AE$64</f>
        <v/>
      </c>
      <c r="AW39" s="1901"/>
      <c r="AX39" s="1901" t="str">
        <f>★その他入力!$AF$64</f>
        <v/>
      </c>
      <c r="AY39" s="1901"/>
      <c r="AZ39" s="1901" t="str">
        <f>★その他入力!$AG$64</f>
        <v/>
      </c>
      <c r="BA39" s="1901"/>
      <c r="BB39" s="1901" t="str">
        <f>★その他入力!$AH$64</f>
        <v/>
      </c>
      <c r="BC39" s="1901"/>
      <c r="BD39" s="1901" t="str">
        <f>★その他入力!$AI$64</f>
        <v/>
      </c>
      <c r="BE39" s="1919"/>
      <c r="BF39" s="1893"/>
      <c r="BG39" s="1891"/>
      <c r="BH39" s="1891"/>
      <c r="BI39" s="1891"/>
      <c r="BJ39" s="1891"/>
      <c r="BK39" s="1891"/>
      <c r="BL39" s="1891"/>
      <c r="BM39" s="1891"/>
      <c r="BN39" s="1891"/>
      <c r="BO39" s="1864"/>
      <c r="BP39" s="107"/>
      <c r="BQ39" s="107"/>
      <c r="BR39" s="107"/>
      <c r="BS39" s="107"/>
      <c r="BT39" s="107"/>
      <c r="BU39" s="107"/>
      <c r="BV39" s="107"/>
      <c r="BW39" s="107"/>
      <c r="BX39" s="107"/>
    </row>
    <row r="40" spans="1:76" ht="18" customHeight="1" thickBot="1">
      <c r="A40" s="1862"/>
      <c r="B40" s="1862"/>
      <c r="C40" s="1862"/>
      <c r="D40" s="1862"/>
      <c r="E40" s="1862"/>
      <c r="F40" s="1862"/>
      <c r="G40" s="1862"/>
      <c r="H40" s="1865"/>
      <c r="I40" s="371"/>
      <c r="J40" s="1879" t="s">
        <v>83</v>
      </c>
      <c r="K40" s="1879"/>
      <c r="L40" s="1879"/>
      <c r="M40" s="1879"/>
      <c r="N40" s="1879"/>
      <c r="O40" s="1879"/>
      <c r="P40" s="1879"/>
      <c r="Q40" s="372"/>
      <c r="R40" s="1915" t="str">
        <f>★その他入力!$P$66</f>
        <v/>
      </c>
      <c r="S40" s="1901"/>
      <c r="T40" s="1901" t="str">
        <f>★その他入力!$Q$66</f>
        <v/>
      </c>
      <c r="U40" s="1901"/>
      <c r="V40" s="1901" t="str">
        <f>★その他入力!$R$66</f>
        <v/>
      </c>
      <c r="W40" s="1901"/>
      <c r="X40" s="1901" t="str">
        <f>★その他入力!$S$66</f>
        <v/>
      </c>
      <c r="Y40" s="1901"/>
      <c r="Z40" s="1901" t="str">
        <f>★その他入力!$T$66</f>
        <v/>
      </c>
      <c r="AA40" s="1901"/>
      <c r="AB40" s="1901" t="str">
        <f>★その他入力!$U$66</f>
        <v/>
      </c>
      <c r="AC40" s="1901"/>
      <c r="AD40" s="1901" t="str">
        <f>★その他入力!$V$66</f>
        <v/>
      </c>
      <c r="AE40" s="1901"/>
      <c r="AF40" s="1901" t="str">
        <f>★その他入力!$W$66</f>
        <v/>
      </c>
      <c r="AG40" s="1901"/>
      <c r="AH40" s="1901" t="str">
        <f>★その他入力!$X$66</f>
        <v/>
      </c>
      <c r="AI40" s="1901"/>
      <c r="AJ40" s="1901" t="str">
        <f>★その他入力!$Y$66</f>
        <v/>
      </c>
      <c r="AK40" s="1901"/>
      <c r="AL40" s="1901" t="str">
        <f>★その他入力!$Z$66</f>
        <v/>
      </c>
      <c r="AM40" s="1901"/>
      <c r="AN40" s="1901" t="str">
        <f>★その他入力!$AA$66</f>
        <v/>
      </c>
      <c r="AO40" s="1901"/>
      <c r="AP40" s="1901" t="str">
        <f>★その他入力!$AB$66</f>
        <v/>
      </c>
      <c r="AQ40" s="1901"/>
      <c r="AR40" s="1901" t="str">
        <f>★その他入力!$AC$66</f>
        <v/>
      </c>
      <c r="AS40" s="1901"/>
      <c r="AT40" s="1901" t="str">
        <f>★その他入力!$AD$66</f>
        <v/>
      </c>
      <c r="AU40" s="1901"/>
      <c r="AV40" s="1901" t="str">
        <f>★その他入力!$AE$66</f>
        <v/>
      </c>
      <c r="AW40" s="1901"/>
      <c r="AX40" s="1901" t="str">
        <f>★その他入力!$AF$66</f>
        <v/>
      </c>
      <c r="AY40" s="1901"/>
      <c r="AZ40" s="1901" t="str">
        <f>★その他入力!$AG$66</f>
        <v/>
      </c>
      <c r="BA40" s="1901"/>
      <c r="BB40" s="1901" t="str">
        <f>★その他入力!$AH$66</f>
        <v/>
      </c>
      <c r="BC40" s="1901"/>
      <c r="BD40" s="1901" t="str">
        <f>★その他入力!$AI$66</f>
        <v/>
      </c>
      <c r="BE40" s="1919"/>
      <c r="BF40" s="1893"/>
      <c r="BG40" s="1891"/>
      <c r="BH40" s="1891"/>
      <c r="BI40" s="1891"/>
      <c r="BJ40" s="1864" t="s">
        <v>108</v>
      </c>
      <c r="BK40" s="1864"/>
      <c r="BL40" s="1864"/>
      <c r="BM40" s="1864"/>
      <c r="BN40" s="1864"/>
      <c r="BO40" s="1864"/>
      <c r="BP40" s="107"/>
      <c r="BQ40" s="107"/>
      <c r="BR40" s="107"/>
      <c r="BS40" s="107"/>
      <c r="BT40" s="107"/>
      <c r="BU40" s="107"/>
      <c r="BV40" s="107"/>
      <c r="BW40" s="107"/>
      <c r="BX40" s="107"/>
    </row>
    <row r="41" spans="1:76" ht="9" customHeight="1">
      <c r="A41" s="1862"/>
      <c r="B41" s="1862"/>
      <c r="C41" s="1862"/>
      <c r="D41" s="1862"/>
      <c r="E41" s="1862"/>
      <c r="F41" s="1862"/>
      <c r="G41" s="1862"/>
      <c r="H41" s="1865"/>
      <c r="I41" s="1935"/>
      <c r="J41" s="1937" t="s">
        <v>113</v>
      </c>
      <c r="K41" s="1937"/>
      <c r="L41" s="1937"/>
      <c r="M41" s="1937"/>
      <c r="N41" s="1937"/>
      <c r="O41" s="1937"/>
      <c r="P41" s="1937"/>
      <c r="Q41" s="1944"/>
      <c r="R41" s="1953" t="str">
        <f>★その他入力!$BS$70</f>
        <v/>
      </c>
      <c r="S41" s="1954"/>
      <c r="T41" s="1913"/>
      <c r="U41" s="1913"/>
      <c r="V41" s="1743" t="str">
        <f>★その他入力!$BM$70</f>
        <v/>
      </c>
      <c r="W41" s="1744"/>
      <c r="X41" s="1744" t="str">
        <f>★その他入力!$BN$70</f>
        <v/>
      </c>
      <c r="Y41" s="1747"/>
      <c r="Z41" s="1676" t="s">
        <v>1117</v>
      </c>
      <c r="AA41" s="1676"/>
      <c r="AB41" s="1743" t="str">
        <f>★その他入力!$BO$70</f>
        <v/>
      </c>
      <c r="AC41" s="1744"/>
      <c r="AD41" s="1744" t="str">
        <f>★その他入力!$BP$70</f>
        <v/>
      </c>
      <c r="AE41" s="1747"/>
      <c r="AF41" s="1676" t="s">
        <v>1118</v>
      </c>
      <c r="AG41" s="1676"/>
      <c r="AH41" s="1743" t="str">
        <f>★その他入力!$BQ$70</f>
        <v/>
      </c>
      <c r="AI41" s="1744"/>
      <c r="AJ41" s="1744" t="str">
        <f>★その他入力!$BR$70</f>
        <v/>
      </c>
      <c r="AK41" s="1747"/>
      <c r="AL41" s="1882" t="s">
        <v>1114</v>
      </c>
      <c r="AM41" s="1882"/>
      <c r="AN41" s="1914"/>
      <c r="AO41" s="1914"/>
      <c r="AP41" s="1914"/>
      <c r="AQ41" s="1914"/>
      <c r="AR41" s="1914"/>
      <c r="AS41" s="1914"/>
      <c r="AT41" s="1914"/>
      <c r="AU41" s="1914"/>
      <c r="AV41" s="1914"/>
      <c r="AW41" s="1914"/>
      <c r="AX41" s="1914"/>
      <c r="AY41" s="1914"/>
      <c r="AZ41" s="1914"/>
      <c r="BA41" s="1914"/>
      <c r="BB41" s="1914"/>
      <c r="BC41" s="1914"/>
      <c r="BD41" s="1914"/>
      <c r="BE41" s="1914"/>
      <c r="BF41" s="1891"/>
      <c r="BG41" s="1891"/>
      <c r="BH41" s="1891"/>
      <c r="BI41" s="1891"/>
      <c r="BJ41" s="1864"/>
      <c r="BK41" s="1947" t="s">
        <v>924</v>
      </c>
      <c r="BL41" s="1948"/>
      <c r="BM41" s="1949"/>
      <c r="BN41" s="1946"/>
      <c r="BO41" s="1864"/>
      <c r="BP41" s="107"/>
      <c r="BQ41" s="107"/>
      <c r="BR41" s="107"/>
      <c r="BS41" s="107"/>
      <c r="BT41" s="107"/>
      <c r="BU41" s="107"/>
      <c r="BV41" s="107"/>
      <c r="BW41" s="107"/>
      <c r="BX41" s="107"/>
    </row>
    <row r="42" spans="1:76" ht="9" customHeight="1" thickBot="1">
      <c r="A42" s="1862"/>
      <c r="B42" s="1862"/>
      <c r="C42" s="1862"/>
      <c r="D42" s="1862"/>
      <c r="E42" s="1862"/>
      <c r="F42" s="1862"/>
      <c r="G42" s="1862"/>
      <c r="H42" s="1865"/>
      <c r="I42" s="1936"/>
      <c r="J42" s="1938"/>
      <c r="K42" s="1938"/>
      <c r="L42" s="1938"/>
      <c r="M42" s="1938"/>
      <c r="N42" s="1938"/>
      <c r="O42" s="1938"/>
      <c r="P42" s="1938"/>
      <c r="Q42" s="1945"/>
      <c r="R42" s="1955"/>
      <c r="S42" s="1956"/>
      <c r="T42" s="1885"/>
      <c r="U42" s="1885"/>
      <c r="V42" s="1745"/>
      <c r="W42" s="1746"/>
      <c r="X42" s="1746"/>
      <c r="Y42" s="1748"/>
      <c r="Z42" s="1676"/>
      <c r="AA42" s="1676"/>
      <c r="AB42" s="1745"/>
      <c r="AC42" s="1746"/>
      <c r="AD42" s="1746"/>
      <c r="AE42" s="1748"/>
      <c r="AF42" s="1676"/>
      <c r="AG42" s="1676"/>
      <c r="AH42" s="1745"/>
      <c r="AI42" s="1746"/>
      <c r="AJ42" s="1746"/>
      <c r="AK42" s="1748"/>
      <c r="AL42" s="1882"/>
      <c r="AM42" s="1882"/>
      <c r="AN42" s="1914"/>
      <c r="AO42" s="1914"/>
      <c r="AP42" s="1914"/>
      <c r="AQ42" s="1914"/>
      <c r="AR42" s="1914"/>
      <c r="AS42" s="1914"/>
      <c r="AT42" s="1914"/>
      <c r="AU42" s="1914"/>
      <c r="AV42" s="1914"/>
      <c r="AW42" s="1914"/>
      <c r="AX42" s="1914"/>
      <c r="AY42" s="1914"/>
      <c r="AZ42" s="1914"/>
      <c r="BA42" s="1914"/>
      <c r="BB42" s="1914"/>
      <c r="BC42" s="1914"/>
      <c r="BD42" s="1914"/>
      <c r="BE42" s="1914"/>
      <c r="BF42" s="1891"/>
      <c r="BG42" s="1891"/>
      <c r="BH42" s="1891"/>
      <c r="BI42" s="1891"/>
      <c r="BJ42" s="1864"/>
      <c r="BK42" s="1950"/>
      <c r="BL42" s="1951"/>
      <c r="BM42" s="1952"/>
      <c r="BN42" s="1946"/>
      <c r="BO42" s="1864"/>
      <c r="BP42" s="107"/>
      <c r="BQ42" s="107"/>
      <c r="BR42" s="107"/>
      <c r="BS42" s="107"/>
      <c r="BT42" s="107"/>
      <c r="BU42" s="107"/>
      <c r="BV42" s="107"/>
      <c r="BW42" s="107"/>
      <c r="BX42" s="107"/>
    </row>
    <row r="43" spans="1:76" ht="48.75" customHeight="1" thickBot="1">
      <c r="A43" s="1862"/>
      <c r="B43" s="1862"/>
      <c r="C43" s="1862"/>
      <c r="D43" s="1862"/>
      <c r="E43" s="1864"/>
      <c r="F43" s="1864"/>
      <c r="G43" s="1864"/>
      <c r="H43" s="1864"/>
      <c r="I43" s="1864"/>
      <c r="J43" s="1864"/>
      <c r="K43" s="1864"/>
      <c r="L43" s="1864"/>
      <c r="M43" s="1864"/>
      <c r="N43" s="1864"/>
      <c r="O43" s="1864"/>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c r="BG43" s="1864"/>
      <c r="BH43" s="1864"/>
      <c r="BI43" s="1864"/>
      <c r="BJ43" s="1864"/>
      <c r="BK43" s="1864"/>
      <c r="BL43" s="1864"/>
      <c r="BM43" s="1864"/>
      <c r="BN43" s="1864"/>
      <c r="BO43" s="1864"/>
      <c r="BP43" s="107"/>
      <c r="BQ43" s="107"/>
      <c r="BR43" s="107"/>
      <c r="BS43" s="107"/>
      <c r="BT43" s="107"/>
      <c r="BU43" s="107"/>
      <c r="BV43" s="107"/>
      <c r="BW43" s="107"/>
      <c r="BX43" s="107"/>
    </row>
    <row r="44" spans="1:76" ht="9" customHeight="1">
      <c r="A44" s="1862"/>
      <c r="B44" s="1862"/>
      <c r="C44" s="1862"/>
      <c r="D44" s="1862"/>
      <c r="E44" s="1862"/>
      <c r="F44" s="1903">
        <v>41</v>
      </c>
      <c r="G44" s="1904"/>
      <c r="H44" s="1957"/>
      <c r="I44" s="1935"/>
      <c r="J44" s="1937" t="s">
        <v>111</v>
      </c>
      <c r="K44" s="1937"/>
      <c r="L44" s="1937"/>
      <c r="M44" s="1937"/>
      <c r="N44" s="1937"/>
      <c r="O44" s="1937"/>
      <c r="P44" s="1937"/>
      <c r="Q44" s="1944"/>
      <c r="R44" s="1743" t="str">
        <f>★その他入力!$BM$75</f>
        <v/>
      </c>
      <c r="S44" s="1744"/>
      <c r="T44" s="1744" t="str">
        <f>★その他入力!$BN$75</f>
        <v/>
      </c>
      <c r="U44" s="1747"/>
      <c r="V44" s="1939"/>
      <c r="W44" s="1939"/>
      <c r="X44" s="1743" t="str">
        <f>★その他入力!$S$77</f>
        <v/>
      </c>
      <c r="Y44" s="1744"/>
      <c r="Z44" s="1744" t="str">
        <f>★その他入力!$T$77</f>
        <v/>
      </c>
      <c r="AA44" s="1744"/>
      <c r="AB44" s="1744" t="str">
        <f>★その他入力!$U$77</f>
        <v/>
      </c>
      <c r="AC44" s="1744"/>
      <c r="AD44" s="1744" t="str">
        <f>★その他入力!$V$77</f>
        <v/>
      </c>
      <c r="AE44" s="1744"/>
      <c r="AF44" s="1744" t="str">
        <f>★その他入力!$W$77</f>
        <v/>
      </c>
      <c r="AG44" s="1744"/>
      <c r="AH44" s="1744" t="str">
        <f>★その他入力!$X$77</f>
        <v/>
      </c>
      <c r="AI44" s="1747"/>
      <c r="AJ44" s="1939"/>
      <c r="AK44" s="1939"/>
      <c r="AL44" s="1940">
        <f>★その他入力!V68</f>
        <v>0</v>
      </c>
      <c r="AM44" s="1941"/>
      <c r="AN44" s="1882"/>
      <c r="AO44" s="1882"/>
      <c r="AP44" s="1882"/>
      <c r="AQ44" s="1882"/>
      <c r="AR44" s="1882"/>
      <c r="AS44" s="1882"/>
      <c r="AT44" s="1882"/>
      <c r="AU44" s="1882"/>
      <c r="AV44" s="1882"/>
      <c r="AW44" s="1882"/>
      <c r="AX44" s="1882"/>
      <c r="AY44" s="1882"/>
      <c r="AZ44" s="1882"/>
      <c r="BA44" s="1882"/>
      <c r="BB44" s="1882"/>
      <c r="BC44" s="1882"/>
      <c r="BD44" s="1882"/>
      <c r="BE44" s="1882"/>
      <c r="BF44" s="1891"/>
      <c r="BG44" s="1891"/>
      <c r="BH44" s="1891"/>
      <c r="BI44" s="1891"/>
      <c r="BJ44" s="1891"/>
      <c r="BK44" s="1891"/>
      <c r="BL44" s="1891"/>
      <c r="BM44" s="1891"/>
      <c r="BN44" s="1891"/>
      <c r="BO44" s="1864"/>
      <c r="BP44" s="107"/>
      <c r="BQ44" s="107"/>
      <c r="BR44" s="107"/>
      <c r="BS44" s="107"/>
      <c r="BT44" s="107"/>
      <c r="BU44" s="107"/>
      <c r="BV44" s="107"/>
      <c r="BW44" s="107"/>
      <c r="BX44" s="107"/>
    </row>
    <row r="45" spans="1:76" ht="9" customHeight="1" thickBot="1">
      <c r="A45" s="1862"/>
      <c r="B45" s="1862"/>
      <c r="C45" s="1862"/>
      <c r="D45" s="1862"/>
      <c r="E45" s="1862"/>
      <c r="F45" s="1905"/>
      <c r="G45" s="1906"/>
      <c r="H45" s="1957"/>
      <c r="I45" s="1936"/>
      <c r="J45" s="1938"/>
      <c r="K45" s="1938"/>
      <c r="L45" s="1938"/>
      <c r="M45" s="1938"/>
      <c r="N45" s="1938"/>
      <c r="O45" s="1938"/>
      <c r="P45" s="1938"/>
      <c r="Q45" s="1945"/>
      <c r="R45" s="1745"/>
      <c r="S45" s="1746"/>
      <c r="T45" s="1746"/>
      <c r="U45" s="1748"/>
      <c r="V45" s="1676"/>
      <c r="W45" s="1676"/>
      <c r="X45" s="1745"/>
      <c r="Y45" s="1746"/>
      <c r="Z45" s="1746"/>
      <c r="AA45" s="1746"/>
      <c r="AB45" s="1746"/>
      <c r="AC45" s="1746"/>
      <c r="AD45" s="1746"/>
      <c r="AE45" s="1746"/>
      <c r="AF45" s="1746"/>
      <c r="AG45" s="1746"/>
      <c r="AH45" s="1746"/>
      <c r="AI45" s="1748"/>
      <c r="AJ45" s="1676"/>
      <c r="AK45" s="1676"/>
      <c r="AL45" s="1942"/>
      <c r="AM45" s="1943"/>
      <c r="AN45" s="1882"/>
      <c r="AO45" s="1882"/>
      <c r="AP45" s="1882"/>
      <c r="AQ45" s="1882"/>
      <c r="AR45" s="1882"/>
      <c r="AS45" s="1882"/>
      <c r="AT45" s="1882"/>
      <c r="AU45" s="1882"/>
      <c r="AV45" s="1882"/>
      <c r="AW45" s="1882"/>
      <c r="AX45" s="1882"/>
      <c r="AY45" s="1882"/>
      <c r="AZ45" s="1882"/>
      <c r="BA45" s="1882"/>
      <c r="BB45" s="1882"/>
      <c r="BC45" s="1882"/>
      <c r="BD45" s="1882"/>
      <c r="BE45" s="1882"/>
      <c r="BF45" s="1891"/>
      <c r="BG45" s="1891"/>
      <c r="BH45" s="1891"/>
      <c r="BI45" s="1891"/>
      <c r="BJ45" s="1891"/>
      <c r="BK45" s="1891"/>
      <c r="BL45" s="1891"/>
      <c r="BM45" s="1891"/>
      <c r="BN45" s="1891"/>
      <c r="BO45" s="1864"/>
      <c r="BP45" s="107"/>
      <c r="BQ45" s="107"/>
      <c r="BR45" s="107"/>
      <c r="BS45" s="107"/>
      <c r="BT45" s="107"/>
      <c r="BU45" s="107"/>
      <c r="BV45" s="107"/>
      <c r="BW45" s="107"/>
      <c r="BX45" s="107"/>
    </row>
    <row r="46" spans="1:76" ht="18" customHeight="1" thickBot="1">
      <c r="A46" s="1862"/>
      <c r="B46" s="1862"/>
      <c r="C46" s="1862"/>
      <c r="D46" s="1862"/>
      <c r="E46" s="1862"/>
      <c r="F46" s="1862"/>
      <c r="G46" s="1862"/>
      <c r="H46" s="1865"/>
      <c r="I46" s="371"/>
      <c r="J46" s="1879" t="s">
        <v>112</v>
      </c>
      <c r="K46" s="1879"/>
      <c r="L46" s="1879"/>
      <c r="M46" s="1879"/>
      <c r="N46" s="1879"/>
      <c r="O46" s="1879"/>
      <c r="P46" s="1879"/>
      <c r="Q46" s="372"/>
      <c r="R46" s="1915" t="str">
        <f>★その他入力!$P$72</f>
        <v/>
      </c>
      <c r="S46" s="1901"/>
      <c r="T46" s="1901" t="str">
        <f>★その他入力!$Q$72</f>
        <v/>
      </c>
      <c r="U46" s="1901"/>
      <c r="V46" s="1901" t="str">
        <f>★その他入力!$R$72</f>
        <v/>
      </c>
      <c r="W46" s="1901"/>
      <c r="X46" s="1901" t="str">
        <f>★その他入力!$S$72</f>
        <v/>
      </c>
      <c r="Y46" s="1901"/>
      <c r="Z46" s="1901" t="str">
        <f>★その他入力!$T$72</f>
        <v/>
      </c>
      <c r="AA46" s="1901"/>
      <c r="AB46" s="1901" t="str">
        <f>★その他入力!$U$72</f>
        <v/>
      </c>
      <c r="AC46" s="1901"/>
      <c r="AD46" s="1901" t="str">
        <f>★その他入力!$V$72</f>
        <v/>
      </c>
      <c r="AE46" s="1901"/>
      <c r="AF46" s="1901" t="str">
        <f>★その他入力!$W$72</f>
        <v/>
      </c>
      <c r="AG46" s="1901"/>
      <c r="AH46" s="1901" t="str">
        <f>★その他入力!$X$72</f>
        <v/>
      </c>
      <c r="AI46" s="1901"/>
      <c r="AJ46" s="1901" t="str">
        <f>★その他入力!$Y$72</f>
        <v/>
      </c>
      <c r="AK46" s="1901"/>
      <c r="AL46" s="1901" t="str">
        <f>★その他入力!$Z$72</f>
        <v/>
      </c>
      <c r="AM46" s="1901"/>
      <c r="AN46" s="1901" t="str">
        <f>★その他入力!$AA$72</f>
        <v/>
      </c>
      <c r="AO46" s="1901"/>
      <c r="AP46" s="1901" t="str">
        <f>★その他入力!$AB$72</f>
        <v/>
      </c>
      <c r="AQ46" s="1901"/>
      <c r="AR46" s="1901" t="str">
        <f>★その他入力!$AC$72</f>
        <v/>
      </c>
      <c r="AS46" s="1901"/>
      <c r="AT46" s="1901" t="str">
        <f>★その他入力!$AD$72</f>
        <v/>
      </c>
      <c r="AU46" s="1901"/>
      <c r="AV46" s="1901" t="str">
        <f>★その他入力!$AE$72</f>
        <v/>
      </c>
      <c r="AW46" s="1901"/>
      <c r="AX46" s="1901" t="str">
        <f>★その他入力!$AF$72</f>
        <v/>
      </c>
      <c r="AY46" s="1901"/>
      <c r="AZ46" s="1901" t="str">
        <f>★その他入力!$AG$72</f>
        <v/>
      </c>
      <c r="BA46" s="1901"/>
      <c r="BB46" s="1901" t="str">
        <f>★その他入力!$AH$72</f>
        <v/>
      </c>
      <c r="BC46" s="1901"/>
      <c r="BD46" s="1901" t="str">
        <f>★その他入力!$AI$72</f>
        <v/>
      </c>
      <c r="BE46" s="1919"/>
      <c r="BF46" s="1893"/>
      <c r="BG46" s="1891"/>
      <c r="BH46" s="1891"/>
      <c r="BI46" s="1891"/>
      <c r="BJ46" s="1891"/>
      <c r="BK46" s="1891"/>
      <c r="BL46" s="1891"/>
      <c r="BM46" s="1891"/>
      <c r="BN46" s="1891"/>
      <c r="BO46" s="1864"/>
      <c r="BP46" s="107"/>
      <c r="BQ46" s="107"/>
      <c r="BR46" s="107"/>
      <c r="BS46" s="107"/>
      <c r="BT46" s="107"/>
      <c r="BU46" s="107"/>
      <c r="BV46" s="107"/>
      <c r="BW46" s="107"/>
      <c r="BX46" s="107"/>
    </row>
    <row r="47" spans="1:76" ht="18" customHeight="1" thickBot="1">
      <c r="A47" s="1862"/>
      <c r="B47" s="1862"/>
      <c r="C47" s="1862"/>
      <c r="D47" s="1862"/>
      <c r="E47" s="1862"/>
      <c r="F47" s="1862"/>
      <c r="G47" s="1862"/>
      <c r="H47" s="1865"/>
      <c r="I47" s="371"/>
      <c r="J47" s="1879" t="s">
        <v>83</v>
      </c>
      <c r="K47" s="1879"/>
      <c r="L47" s="1879"/>
      <c r="M47" s="1879"/>
      <c r="N47" s="1879"/>
      <c r="O47" s="1879"/>
      <c r="P47" s="1879"/>
      <c r="Q47" s="372"/>
      <c r="R47" s="1915" t="str">
        <f>★その他入力!$P$74</f>
        <v/>
      </c>
      <c r="S47" s="1901"/>
      <c r="T47" s="1901" t="str">
        <f>★その他入力!$Q$74</f>
        <v/>
      </c>
      <c r="U47" s="1901"/>
      <c r="V47" s="1901" t="str">
        <f>★その他入力!$R$74</f>
        <v/>
      </c>
      <c r="W47" s="1901"/>
      <c r="X47" s="1901" t="str">
        <f>★その他入力!$S$74</f>
        <v/>
      </c>
      <c r="Y47" s="1901"/>
      <c r="Z47" s="1901" t="str">
        <f>★その他入力!$T$74</f>
        <v/>
      </c>
      <c r="AA47" s="1901"/>
      <c r="AB47" s="1901" t="str">
        <f>★その他入力!$U$74</f>
        <v/>
      </c>
      <c r="AC47" s="1901"/>
      <c r="AD47" s="1901" t="str">
        <f>★その他入力!$V$74</f>
        <v/>
      </c>
      <c r="AE47" s="1901"/>
      <c r="AF47" s="1901" t="str">
        <f>★その他入力!$W$74</f>
        <v/>
      </c>
      <c r="AG47" s="1901"/>
      <c r="AH47" s="1901" t="str">
        <f>★その他入力!$X$74</f>
        <v/>
      </c>
      <c r="AI47" s="1901"/>
      <c r="AJ47" s="1901" t="str">
        <f>★その他入力!$Y$74</f>
        <v/>
      </c>
      <c r="AK47" s="1901"/>
      <c r="AL47" s="1901" t="str">
        <f>★その他入力!$Z$74</f>
        <v/>
      </c>
      <c r="AM47" s="1901"/>
      <c r="AN47" s="1901" t="str">
        <f>★その他入力!$AA$74</f>
        <v/>
      </c>
      <c r="AO47" s="1901"/>
      <c r="AP47" s="1901" t="str">
        <f>★その他入力!$AB$74</f>
        <v/>
      </c>
      <c r="AQ47" s="1901"/>
      <c r="AR47" s="1901" t="str">
        <f>★その他入力!$AC$74</f>
        <v/>
      </c>
      <c r="AS47" s="1901"/>
      <c r="AT47" s="1901" t="str">
        <f>★その他入力!$AD$74</f>
        <v/>
      </c>
      <c r="AU47" s="1901"/>
      <c r="AV47" s="1901" t="str">
        <f>★その他入力!$AE$74</f>
        <v/>
      </c>
      <c r="AW47" s="1901"/>
      <c r="AX47" s="1901" t="str">
        <f>★その他入力!$AF$74</f>
        <v/>
      </c>
      <c r="AY47" s="1901"/>
      <c r="AZ47" s="1901" t="str">
        <f>★その他入力!$AG$74</f>
        <v/>
      </c>
      <c r="BA47" s="1901"/>
      <c r="BB47" s="1901" t="str">
        <f>★その他入力!$AH$74</f>
        <v/>
      </c>
      <c r="BC47" s="1901"/>
      <c r="BD47" s="1901" t="str">
        <f>★その他入力!$AI$74</f>
        <v/>
      </c>
      <c r="BE47" s="1919"/>
      <c r="BF47" s="1893"/>
      <c r="BG47" s="1891"/>
      <c r="BH47" s="1891"/>
      <c r="BI47" s="1891"/>
      <c r="BJ47" s="1864" t="s">
        <v>108</v>
      </c>
      <c r="BK47" s="1864"/>
      <c r="BL47" s="1864"/>
      <c r="BM47" s="1864"/>
      <c r="BN47" s="1864"/>
      <c r="BO47" s="1864"/>
      <c r="BP47" s="107"/>
      <c r="BQ47" s="107"/>
      <c r="BR47" s="107"/>
      <c r="BS47" s="107"/>
      <c r="BT47" s="107"/>
      <c r="BU47" s="107"/>
      <c r="BV47" s="107"/>
      <c r="BW47" s="107"/>
      <c r="BX47" s="107"/>
    </row>
    <row r="48" spans="1:76" ht="9" customHeight="1">
      <c r="A48" s="1862"/>
      <c r="B48" s="1862"/>
      <c r="C48" s="1862"/>
      <c r="D48" s="1862"/>
      <c r="E48" s="1862"/>
      <c r="F48" s="1862"/>
      <c r="G48" s="1862"/>
      <c r="H48" s="1865"/>
      <c r="I48" s="1935"/>
      <c r="J48" s="1937" t="s">
        <v>113</v>
      </c>
      <c r="K48" s="1937"/>
      <c r="L48" s="1937"/>
      <c r="M48" s="1937"/>
      <c r="N48" s="1937"/>
      <c r="O48" s="1937"/>
      <c r="P48" s="1937"/>
      <c r="Q48" s="1944"/>
      <c r="R48" s="1953" t="str">
        <f>★その他入力!$BS$78</f>
        <v/>
      </c>
      <c r="S48" s="1954"/>
      <c r="T48" s="1913"/>
      <c r="U48" s="1913"/>
      <c r="V48" s="1743" t="str">
        <f>★その他入力!$BM$78</f>
        <v/>
      </c>
      <c r="W48" s="1744"/>
      <c r="X48" s="1744" t="str">
        <f>★その他入力!$BN$78</f>
        <v/>
      </c>
      <c r="Y48" s="1747"/>
      <c r="Z48" s="1676" t="s">
        <v>1119</v>
      </c>
      <c r="AA48" s="1676"/>
      <c r="AB48" s="1743" t="str">
        <f>★その他入力!$BO$78</f>
        <v/>
      </c>
      <c r="AC48" s="1744"/>
      <c r="AD48" s="1744" t="str">
        <f>★その他入力!$BP$78</f>
        <v/>
      </c>
      <c r="AE48" s="1747"/>
      <c r="AF48" s="1676" t="s">
        <v>1102</v>
      </c>
      <c r="AG48" s="1676"/>
      <c r="AH48" s="1743" t="str">
        <f>★その他入力!$BQ$78</f>
        <v/>
      </c>
      <c r="AI48" s="1744"/>
      <c r="AJ48" s="1744" t="str">
        <f>★その他入力!$BR$78</f>
        <v/>
      </c>
      <c r="AK48" s="1747"/>
      <c r="AL48" s="1882" t="s">
        <v>1114</v>
      </c>
      <c r="AM48" s="1882"/>
      <c r="AN48" s="1914"/>
      <c r="AO48" s="1914"/>
      <c r="AP48" s="1914"/>
      <c r="AQ48" s="1914"/>
      <c r="AR48" s="1914"/>
      <c r="AS48" s="1914"/>
      <c r="AT48" s="1914"/>
      <c r="AU48" s="1914"/>
      <c r="AV48" s="1914"/>
      <c r="AW48" s="1914"/>
      <c r="AX48" s="1914"/>
      <c r="AY48" s="1914"/>
      <c r="AZ48" s="1914"/>
      <c r="BA48" s="1914"/>
      <c r="BB48" s="1914"/>
      <c r="BC48" s="1914"/>
      <c r="BD48" s="1914"/>
      <c r="BE48" s="1914"/>
      <c r="BF48" s="1891"/>
      <c r="BG48" s="1891"/>
      <c r="BH48" s="1891"/>
      <c r="BI48" s="1891"/>
      <c r="BJ48" s="1864"/>
      <c r="BK48" s="1947" t="s">
        <v>924</v>
      </c>
      <c r="BL48" s="1948"/>
      <c r="BM48" s="1949"/>
      <c r="BN48" s="1946"/>
      <c r="BO48" s="1864"/>
      <c r="BP48" s="107"/>
      <c r="BQ48" s="107"/>
      <c r="BR48" s="107"/>
      <c r="BS48" s="107"/>
      <c r="BT48" s="107"/>
      <c r="BU48" s="107"/>
      <c r="BV48" s="107"/>
      <c r="BW48" s="107"/>
      <c r="BX48" s="107"/>
    </row>
    <row r="49" spans="1:76" ht="9" customHeight="1" thickBot="1">
      <c r="A49" s="1862"/>
      <c r="B49" s="1862"/>
      <c r="C49" s="1862"/>
      <c r="D49" s="1862"/>
      <c r="E49" s="1862"/>
      <c r="F49" s="1862"/>
      <c r="G49" s="1862"/>
      <c r="H49" s="1865"/>
      <c r="I49" s="1936"/>
      <c r="J49" s="1938"/>
      <c r="K49" s="1938"/>
      <c r="L49" s="1938"/>
      <c r="M49" s="1938"/>
      <c r="N49" s="1938"/>
      <c r="O49" s="1938"/>
      <c r="P49" s="1938"/>
      <c r="Q49" s="1945"/>
      <c r="R49" s="1955"/>
      <c r="S49" s="1956"/>
      <c r="T49" s="1885"/>
      <c r="U49" s="1885"/>
      <c r="V49" s="1745"/>
      <c r="W49" s="1746"/>
      <c r="X49" s="1746"/>
      <c r="Y49" s="1748"/>
      <c r="Z49" s="1676"/>
      <c r="AA49" s="1676"/>
      <c r="AB49" s="1745"/>
      <c r="AC49" s="1746"/>
      <c r="AD49" s="1746"/>
      <c r="AE49" s="1748"/>
      <c r="AF49" s="1676"/>
      <c r="AG49" s="1676"/>
      <c r="AH49" s="1745"/>
      <c r="AI49" s="1746"/>
      <c r="AJ49" s="1746"/>
      <c r="AK49" s="1748"/>
      <c r="AL49" s="1882"/>
      <c r="AM49" s="1882"/>
      <c r="AN49" s="1914"/>
      <c r="AO49" s="1914"/>
      <c r="AP49" s="1914"/>
      <c r="AQ49" s="1914"/>
      <c r="AR49" s="1914"/>
      <c r="AS49" s="1914"/>
      <c r="AT49" s="1914"/>
      <c r="AU49" s="1914"/>
      <c r="AV49" s="1914"/>
      <c r="AW49" s="1914"/>
      <c r="AX49" s="1914"/>
      <c r="AY49" s="1914"/>
      <c r="AZ49" s="1914"/>
      <c r="BA49" s="1914"/>
      <c r="BB49" s="1914"/>
      <c r="BC49" s="1914"/>
      <c r="BD49" s="1914"/>
      <c r="BE49" s="1914"/>
      <c r="BF49" s="1891"/>
      <c r="BG49" s="1891"/>
      <c r="BH49" s="1891"/>
      <c r="BI49" s="1891"/>
      <c r="BJ49" s="1864"/>
      <c r="BK49" s="1950"/>
      <c r="BL49" s="1951"/>
      <c r="BM49" s="1952"/>
      <c r="BN49" s="1946"/>
      <c r="BO49" s="1864"/>
      <c r="BP49" s="107"/>
      <c r="BQ49" s="107"/>
      <c r="BR49" s="107"/>
      <c r="BS49" s="107"/>
      <c r="BT49" s="107"/>
      <c r="BU49" s="107"/>
      <c r="BV49" s="107"/>
      <c r="BW49" s="107"/>
      <c r="BX49" s="107"/>
    </row>
    <row r="50" spans="1:76" ht="21" customHeight="1">
      <c r="A50" s="1862"/>
      <c r="B50" s="1862"/>
      <c r="C50" s="1862"/>
      <c r="D50" s="1862"/>
      <c r="E50" s="1864"/>
      <c r="F50" s="1864"/>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c r="AL50" s="1864"/>
      <c r="AM50" s="1864"/>
      <c r="AN50" s="1864"/>
      <c r="AO50" s="1864"/>
      <c r="AP50" s="1864"/>
      <c r="AQ50" s="1864"/>
      <c r="AR50" s="1864"/>
      <c r="AS50" s="1864"/>
      <c r="AT50" s="1864"/>
      <c r="AU50" s="1864"/>
      <c r="AV50" s="1864"/>
      <c r="AW50" s="1864"/>
      <c r="AX50" s="1864"/>
      <c r="AY50" s="1864"/>
      <c r="AZ50" s="1864"/>
      <c r="BA50" s="1864"/>
      <c r="BB50" s="1864"/>
      <c r="BC50" s="1864"/>
      <c r="BD50" s="1864"/>
      <c r="BE50" s="1864"/>
      <c r="BF50" s="1864"/>
      <c r="BG50" s="1864"/>
      <c r="BH50" s="1864"/>
      <c r="BI50" s="1864"/>
      <c r="BJ50" s="1864"/>
      <c r="BK50" s="1864"/>
      <c r="BL50" s="1864"/>
      <c r="BM50" s="1864"/>
      <c r="BN50" s="1864"/>
      <c r="BO50" s="1864"/>
      <c r="BP50" s="107"/>
      <c r="BQ50" s="107"/>
      <c r="BR50" s="107"/>
      <c r="BS50" s="107"/>
      <c r="BT50" s="107"/>
      <c r="BU50" s="107"/>
      <c r="BV50" s="107"/>
      <c r="BW50" s="107"/>
      <c r="BX50" s="107"/>
    </row>
    <row r="51" spans="1:76" ht="15" customHeight="1">
      <c r="A51" s="1862"/>
      <c r="B51" s="1862"/>
      <c r="C51" s="1862"/>
      <c r="D51" s="1862"/>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c r="AS51" s="1864"/>
      <c r="AT51" s="1864"/>
      <c r="AU51" s="1864"/>
      <c r="AV51" s="1864"/>
      <c r="AW51" s="1864"/>
      <c r="AX51" s="1864"/>
      <c r="AY51" s="1864"/>
      <c r="AZ51" s="1864"/>
      <c r="BA51" s="1864"/>
      <c r="BB51" s="1864"/>
      <c r="BC51" s="1864"/>
      <c r="BD51" s="1864"/>
      <c r="BE51" s="1864"/>
      <c r="BF51" s="1864"/>
      <c r="BG51" s="1864"/>
      <c r="BH51" s="1864"/>
      <c r="BI51" s="1864"/>
      <c r="BJ51" s="1864"/>
      <c r="BK51" s="1864"/>
      <c r="BL51" s="1864"/>
      <c r="BM51" s="1864"/>
      <c r="BN51" s="1864"/>
      <c r="BO51" s="1864"/>
      <c r="BP51" s="107"/>
      <c r="BQ51" s="107"/>
      <c r="BR51" s="107"/>
      <c r="BS51" s="107"/>
      <c r="BT51" s="107"/>
      <c r="BU51" s="107"/>
      <c r="BV51" s="107"/>
      <c r="BW51" s="107"/>
      <c r="BX51" s="107"/>
    </row>
    <row r="52" spans="1:76" ht="45" customHeight="1">
      <c r="A52" s="1862"/>
      <c r="B52" s="1862"/>
      <c r="C52" s="1862"/>
      <c r="D52" s="1862"/>
      <c r="E52" s="1864"/>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c r="AS52" s="1864"/>
      <c r="AT52" s="1864"/>
      <c r="AU52" s="1864"/>
      <c r="AV52" s="1864"/>
      <c r="AW52" s="1864"/>
      <c r="AX52" s="1864"/>
      <c r="AY52" s="1864"/>
      <c r="AZ52" s="1864"/>
      <c r="BA52" s="1864"/>
      <c r="BB52" s="1864"/>
      <c r="BC52" s="1864"/>
      <c r="BD52" s="1864"/>
      <c r="BE52" s="1864"/>
      <c r="BF52" s="1864"/>
      <c r="BG52" s="1864"/>
      <c r="BH52" s="1864"/>
      <c r="BI52" s="1864"/>
      <c r="BJ52" s="1864"/>
      <c r="BK52" s="1864"/>
      <c r="BL52" s="1864"/>
      <c r="BM52" s="1864"/>
      <c r="BN52" s="1864"/>
      <c r="BO52" s="1864"/>
      <c r="BP52" s="107"/>
      <c r="BQ52" s="107"/>
      <c r="BR52" s="107"/>
      <c r="BS52" s="107"/>
      <c r="BT52" s="107"/>
      <c r="BU52" s="107"/>
      <c r="BV52" s="107"/>
      <c r="BW52" s="107"/>
      <c r="BX52" s="107"/>
    </row>
    <row r="53" spans="1:76" s="108" customFormat="1" ht="15" customHeight="1"/>
    <row r="54" spans="1:76" ht="15" hidden="1" customHeight="1">
      <c r="BQ54" s="104"/>
      <c r="BR54" s="104"/>
      <c r="BS54" s="104"/>
      <c r="BT54" s="104"/>
      <c r="BU54" s="104"/>
      <c r="BV54" s="104"/>
      <c r="BW54" s="104"/>
      <c r="BX54" s="104"/>
    </row>
    <row r="55" spans="1:76" ht="15" hidden="1" customHeight="1">
      <c r="BQ55" s="104"/>
      <c r="BR55" s="104"/>
      <c r="BS55" s="104"/>
      <c r="BT55" s="104"/>
      <c r="BU55" s="104"/>
      <c r="BV55" s="104"/>
      <c r="BW55" s="104"/>
      <c r="BX55" s="104"/>
    </row>
    <row r="56" spans="1:76" ht="15" hidden="1" customHeight="1">
      <c r="BQ56" s="104"/>
      <c r="BR56" s="104"/>
      <c r="BS56" s="104"/>
      <c r="BT56" s="104"/>
      <c r="BU56" s="104"/>
      <c r="BV56" s="104"/>
      <c r="BW56" s="104"/>
      <c r="BX56" s="104"/>
    </row>
    <row r="57" spans="1:76" ht="15" hidden="1" customHeight="1">
      <c r="BQ57" s="104"/>
      <c r="BR57" s="104"/>
      <c r="BS57" s="104"/>
      <c r="BT57" s="104"/>
      <c r="BU57" s="104"/>
      <c r="BV57" s="104"/>
      <c r="BW57" s="104"/>
      <c r="BX57" s="104"/>
    </row>
  </sheetData>
  <sheetProtection algorithmName="SHA-512" hashValue="sVMV65HEMdXgm0jrmJNlXgusjQo9ixoPw9EGEzY6YlVjWYtYlyJJ/EtBXlHDEfp5NzKIFeYKh9QfRO9014y+BA==" saltValue="SE7tNAsheWzgtkY3GMOMMg==" spinCount="100000" sheet="1" objects="1" scenarios="1" selectLockedCells="1" selectUnlockedCells="1"/>
  <mergeCells count="508">
    <mergeCell ref="BK48:BM49"/>
    <mergeCell ref="BN48:BN49"/>
    <mergeCell ref="T49:U49"/>
    <mergeCell ref="E50:BN50"/>
    <mergeCell ref="E51:BN51"/>
    <mergeCell ref="E52:BN52"/>
    <mergeCell ref="AH48:AI49"/>
    <mergeCell ref="AJ48:AK49"/>
    <mergeCell ref="AL48:AM49"/>
    <mergeCell ref="AN48:BE49"/>
    <mergeCell ref="BF48:BI49"/>
    <mergeCell ref="BJ48:BJ49"/>
    <mergeCell ref="V48:W49"/>
    <mergeCell ref="X48:Y49"/>
    <mergeCell ref="Z48:AA49"/>
    <mergeCell ref="AB48:AC49"/>
    <mergeCell ref="AD48:AE49"/>
    <mergeCell ref="AF48:AG49"/>
    <mergeCell ref="E46:H49"/>
    <mergeCell ref="J46:P46"/>
    <mergeCell ref="I48:I49"/>
    <mergeCell ref="J48:P49"/>
    <mergeCell ref="Q48:Q49"/>
    <mergeCell ref="R48:S49"/>
    <mergeCell ref="AN47:AO47"/>
    <mergeCell ref="AP47:AQ47"/>
    <mergeCell ref="AR47:AS47"/>
    <mergeCell ref="AT47:AU47"/>
    <mergeCell ref="AV47:AW47"/>
    <mergeCell ref="AX47:AY47"/>
    <mergeCell ref="AB47:AC47"/>
    <mergeCell ref="AD47:AE47"/>
    <mergeCell ref="AF47:AG47"/>
    <mergeCell ref="AH47:AI47"/>
    <mergeCell ref="AJ47:AK47"/>
    <mergeCell ref="AL47:AM47"/>
    <mergeCell ref="BF46:BN46"/>
    <mergeCell ref="J47:P47"/>
    <mergeCell ref="R47:S47"/>
    <mergeCell ref="T47:U47"/>
    <mergeCell ref="V47:W47"/>
    <mergeCell ref="X47:Y47"/>
    <mergeCell ref="Z47:AA47"/>
    <mergeCell ref="AN46:AO46"/>
    <mergeCell ref="AP46:AQ46"/>
    <mergeCell ref="AR46:AS46"/>
    <mergeCell ref="AT46:AU46"/>
    <mergeCell ref="AV46:AW46"/>
    <mergeCell ref="AX46:AY46"/>
    <mergeCell ref="AB46:AC46"/>
    <mergeCell ref="AD46:AE46"/>
    <mergeCell ref="AF46:AG46"/>
    <mergeCell ref="AH46:AI46"/>
    <mergeCell ref="AJ46:AK46"/>
    <mergeCell ref="AL46:AM46"/>
    <mergeCell ref="AZ47:BA47"/>
    <mergeCell ref="BB47:BC47"/>
    <mergeCell ref="BD47:BE47"/>
    <mergeCell ref="BF47:BI47"/>
    <mergeCell ref="BJ47:BN47"/>
    <mergeCell ref="AL44:AM45"/>
    <mergeCell ref="AN44:BE45"/>
    <mergeCell ref="R44:S45"/>
    <mergeCell ref="T44:U45"/>
    <mergeCell ref="V44:W44"/>
    <mergeCell ref="X44:Y45"/>
    <mergeCell ref="Z44:AA45"/>
    <mergeCell ref="AB44:AC45"/>
    <mergeCell ref="AZ46:BA46"/>
    <mergeCell ref="BB46:BC46"/>
    <mergeCell ref="BD46:BE46"/>
    <mergeCell ref="AJ45:AK45"/>
    <mergeCell ref="R46:S46"/>
    <mergeCell ref="T46:U46"/>
    <mergeCell ref="V46:W46"/>
    <mergeCell ref="X46:Y46"/>
    <mergeCell ref="Z46:AA46"/>
    <mergeCell ref="AD44:AE45"/>
    <mergeCell ref="AF44:AG45"/>
    <mergeCell ref="AH44:AI45"/>
    <mergeCell ref="AJ44:AK44"/>
    <mergeCell ref="V45:W45"/>
    <mergeCell ref="T48:U48"/>
    <mergeCell ref="BK41:BM42"/>
    <mergeCell ref="BN41:BN42"/>
    <mergeCell ref="T42:U42"/>
    <mergeCell ref="E43:BN43"/>
    <mergeCell ref="E44:E45"/>
    <mergeCell ref="F44:G45"/>
    <mergeCell ref="H44:H45"/>
    <mergeCell ref="I44:I45"/>
    <mergeCell ref="J44:P45"/>
    <mergeCell ref="Q44:Q45"/>
    <mergeCell ref="AH41:AI42"/>
    <mergeCell ref="AJ41:AK42"/>
    <mergeCell ref="AL41:AM42"/>
    <mergeCell ref="AN41:BE42"/>
    <mergeCell ref="BF41:BI42"/>
    <mergeCell ref="BJ41:BJ42"/>
    <mergeCell ref="V41:W42"/>
    <mergeCell ref="X41:Y42"/>
    <mergeCell ref="Z41:AA42"/>
    <mergeCell ref="AB41:AC42"/>
    <mergeCell ref="AD41:AE42"/>
    <mergeCell ref="AF41:AG42"/>
    <mergeCell ref="BF44:BN45"/>
    <mergeCell ref="AN40:AO40"/>
    <mergeCell ref="AP40:AQ40"/>
    <mergeCell ref="AR40:AS40"/>
    <mergeCell ref="AT40:AU40"/>
    <mergeCell ref="AV40:AW40"/>
    <mergeCell ref="AX40:AY40"/>
    <mergeCell ref="AB40:AC40"/>
    <mergeCell ref="AD40:AE40"/>
    <mergeCell ref="AF40:AG40"/>
    <mergeCell ref="AH40:AI40"/>
    <mergeCell ref="AJ40:AK40"/>
    <mergeCell ref="AL40:AM40"/>
    <mergeCell ref="BF39:BN39"/>
    <mergeCell ref="J40:P40"/>
    <mergeCell ref="R40:S40"/>
    <mergeCell ref="T40:U40"/>
    <mergeCell ref="V40:W40"/>
    <mergeCell ref="X40:Y40"/>
    <mergeCell ref="Z40:AA40"/>
    <mergeCell ref="AN39:AO39"/>
    <mergeCell ref="AP39:AQ39"/>
    <mergeCell ref="AR39:AS39"/>
    <mergeCell ref="AT39:AU39"/>
    <mergeCell ref="AV39:AW39"/>
    <mergeCell ref="AX39:AY39"/>
    <mergeCell ref="AB39:AC39"/>
    <mergeCell ref="AD39:AE39"/>
    <mergeCell ref="AF39:AG39"/>
    <mergeCell ref="AH39:AI39"/>
    <mergeCell ref="AJ39:AK39"/>
    <mergeCell ref="AL39:AM39"/>
    <mergeCell ref="AZ40:BA40"/>
    <mergeCell ref="BB40:BC40"/>
    <mergeCell ref="BD40:BE40"/>
    <mergeCell ref="BF40:BI40"/>
    <mergeCell ref="BJ40:BN40"/>
    <mergeCell ref="AL37:AM38"/>
    <mergeCell ref="AN37:BE38"/>
    <mergeCell ref="R37:S38"/>
    <mergeCell ref="T37:U38"/>
    <mergeCell ref="V37:W37"/>
    <mergeCell ref="X37:Y38"/>
    <mergeCell ref="Z37:AA38"/>
    <mergeCell ref="AB37:AC38"/>
    <mergeCell ref="AZ39:BA39"/>
    <mergeCell ref="BB39:BC39"/>
    <mergeCell ref="BD39:BE39"/>
    <mergeCell ref="AJ38:AK38"/>
    <mergeCell ref="AH37:AI38"/>
    <mergeCell ref="AJ37:AK37"/>
    <mergeCell ref="E39:H42"/>
    <mergeCell ref="J39:P39"/>
    <mergeCell ref="R39:S39"/>
    <mergeCell ref="T39:U39"/>
    <mergeCell ref="V39:W39"/>
    <mergeCell ref="X39:Y39"/>
    <mergeCell ref="Z39:AA39"/>
    <mergeCell ref="AD37:AE38"/>
    <mergeCell ref="AF37:AG38"/>
    <mergeCell ref="I41:I42"/>
    <mergeCell ref="J41:P42"/>
    <mergeCell ref="Q41:Q42"/>
    <mergeCell ref="R41:S42"/>
    <mergeCell ref="T41:U41"/>
    <mergeCell ref="BK34:BM35"/>
    <mergeCell ref="BN34:BN35"/>
    <mergeCell ref="T35:U35"/>
    <mergeCell ref="E36:BN36"/>
    <mergeCell ref="E37:E38"/>
    <mergeCell ref="F37:G38"/>
    <mergeCell ref="H37:H38"/>
    <mergeCell ref="I37:I38"/>
    <mergeCell ref="J37:P38"/>
    <mergeCell ref="Q37:Q38"/>
    <mergeCell ref="AH34:AI35"/>
    <mergeCell ref="AJ34:AK35"/>
    <mergeCell ref="AL34:AM35"/>
    <mergeCell ref="AN34:BE35"/>
    <mergeCell ref="BF34:BI35"/>
    <mergeCell ref="BJ34:BJ35"/>
    <mergeCell ref="V34:W35"/>
    <mergeCell ref="X34:Y35"/>
    <mergeCell ref="Z34:AA35"/>
    <mergeCell ref="AB34:AC35"/>
    <mergeCell ref="AD34:AE35"/>
    <mergeCell ref="AF34:AG35"/>
    <mergeCell ref="BF37:BN38"/>
    <mergeCell ref="V38:W38"/>
    <mergeCell ref="AN33:AO33"/>
    <mergeCell ref="AP33:AQ33"/>
    <mergeCell ref="AR33:AS33"/>
    <mergeCell ref="AT33:AU33"/>
    <mergeCell ref="AV33:AW33"/>
    <mergeCell ref="AX33:AY33"/>
    <mergeCell ref="AB33:AC33"/>
    <mergeCell ref="AD33:AE33"/>
    <mergeCell ref="AF33:AG33"/>
    <mergeCell ref="AH33:AI33"/>
    <mergeCell ref="AJ33:AK33"/>
    <mergeCell ref="AL33:AM33"/>
    <mergeCell ref="BF32:BN32"/>
    <mergeCell ref="J33:P33"/>
    <mergeCell ref="R33:S33"/>
    <mergeCell ref="T33:U33"/>
    <mergeCell ref="V33:W33"/>
    <mergeCell ref="X33:Y33"/>
    <mergeCell ref="Z33:AA33"/>
    <mergeCell ref="AN32:AO32"/>
    <mergeCell ref="AP32:AQ32"/>
    <mergeCell ref="AR32:AS32"/>
    <mergeCell ref="AT32:AU32"/>
    <mergeCell ref="AV32:AW32"/>
    <mergeCell ref="AX32:AY32"/>
    <mergeCell ref="AB32:AC32"/>
    <mergeCell ref="AD32:AE32"/>
    <mergeCell ref="AF32:AG32"/>
    <mergeCell ref="AH32:AI32"/>
    <mergeCell ref="AJ32:AK32"/>
    <mergeCell ref="AL32:AM32"/>
    <mergeCell ref="AZ33:BA33"/>
    <mergeCell ref="BB33:BC33"/>
    <mergeCell ref="BD33:BE33"/>
    <mergeCell ref="BF33:BI33"/>
    <mergeCell ref="BJ33:BN33"/>
    <mergeCell ref="AL30:AM31"/>
    <mergeCell ref="AN30:BE31"/>
    <mergeCell ref="R30:S31"/>
    <mergeCell ref="T30:U31"/>
    <mergeCell ref="V30:W30"/>
    <mergeCell ref="X30:Y31"/>
    <mergeCell ref="Z30:AA31"/>
    <mergeCell ref="AB30:AC31"/>
    <mergeCell ref="AZ32:BA32"/>
    <mergeCell ref="BB32:BC32"/>
    <mergeCell ref="BD32:BE32"/>
    <mergeCell ref="AJ31:AK31"/>
    <mergeCell ref="AH30:AI31"/>
    <mergeCell ref="AJ30:AK30"/>
    <mergeCell ref="E32:H35"/>
    <mergeCell ref="J32:P32"/>
    <mergeCell ref="R32:S32"/>
    <mergeCell ref="T32:U32"/>
    <mergeCell ref="V32:W32"/>
    <mergeCell ref="X32:Y32"/>
    <mergeCell ref="Z32:AA32"/>
    <mergeCell ref="AD30:AE31"/>
    <mergeCell ref="AF30:AG31"/>
    <mergeCell ref="I34:I35"/>
    <mergeCell ref="J34:P35"/>
    <mergeCell ref="Q34:Q35"/>
    <mergeCell ref="R34:S35"/>
    <mergeCell ref="T34:U34"/>
    <mergeCell ref="BK27:BM28"/>
    <mergeCell ref="BN27:BN28"/>
    <mergeCell ref="T28:U28"/>
    <mergeCell ref="E29:BN29"/>
    <mergeCell ref="E30:E31"/>
    <mergeCell ref="F30:G31"/>
    <mergeCell ref="H30:H31"/>
    <mergeCell ref="I30:I31"/>
    <mergeCell ref="J30:P31"/>
    <mergeCell ref="Q30:Q31"/>
    <mergeCell ref="AH27:AI28"/>
    <mergeCell ref="AJ27:AK28"/>
    <mergeCell ref="AL27:AM28"/>
    <mergeCell ref="AN27:BE28"/>
    <mergeCell ref="BF27:BI28"/>
    <mergeCell ref="BJ27:BJ28"/>
    <mergeCell ref="V27:W28"/>
    <mergeCell ref="X27:Y28"/>
    <mergeCell ref="Z27:AA28"/>
    <mergeCell ref="AB27:AC28"/>
    <mergeCell ref="AD27:AE28"/>
    <mergeCell ref="AF27:AG28"/>
    <mergeCell ref="BF30:BN31"/>
    <mergeCell ref="V31:W31"/>
    <mergeCell ref="AN26:AO26"/>
    <mergeCell ref="AP26:AQ26"/>
    <mergeCell ref="AR26:AS26"/>
    <mergeCell ref="AT26:AU26"/>
    <mergeCell ref="AV26:AW26"/>
    <mergeCell ref="AX26:AY26"/>
    <mergeCell ref="AB26:AC26"/>
    <mergeCell ref="AD26:AE26"/>
    <mergeCell ref="AF26:AG26"/>
    <mergeCell ref="AH26:AI26"/>
    <mergeCell ref="AJ26:AK26"/>
    <mergeCell ref="AL26:AM26"/>
    <mergeCell ref="BF25:BN25"/>
    <mergeCell ref="J26:P26"/>
    <mergeCell ref="R26:S26"/>
    <mergeCell ref="T26:U26"/>
    <mergeCell ref="V26:W26"/>
    <mergeCell ref="X26:Y26"/>
    <mergeCell ref="Z26:AA26"/>
    <mergeCell ref="AN25:AO25"/>
    <mergeCell ref="AP25:AQ25"/>
    <mergeCell ref="AR25:AS25"/>
    <mergeCell ref="AT25:AU25"/>
    <mergeCell ref="AV25:AW25"/>
    <mergeCell ref="AX25:AY25"/>
    <mergeCell ref="AB25:AC25"/>
    <mergeCell ref="AD25:AE25"/>
    <mergeCell ref="AF25:AG25"/>
    <mergeCell ref="AH25:AI25"/>
    <mergeCell ref="AJ25:AK25"/>
    <mergeCell ref="AL25:AM25"/>
    <mergeCell ref="AZ26:BA26"/>
    <mergeCell ref="BB26:BC26"/>
    <mergeCell ref="BD26:BE26"/>
    <mergeCell ref="BF26:BI26"/>
    <mergeCell ref="BJ26:BN26"/>
    <mergeCell ref="AL23:AM24"/>
    <mergeCell ref="AN23:BE24"/>
    <mergeCell ref="R23:S24"/>
    <mergeCell ref="T23:U24"/>
    <mergeCell ref="V23:W23"/>
    <mergeCell ref="X23:Y24"/>
    <mergeCell ref="Z23:AA24"/>
    <mergeCell ref="AB23:AC24"/>
    <mergeCell ref="AZ25:BA25"/>
    <mergeCell ref="BB25:BC25"/>
    <mergeCell ref="BD25:BE25"/>
    <mergeCell ref="E25:H28"/>
    <mergeCell ref="J25:P25"/>
    <mergeCell ref="R25:S25"/>
    <mergeCell ref="T25:U25"/>
    <mergeCell ref="V25:W25"/>
    <mergeCell ref="X25:Y25"/>
    <mergeCell ref="Z25:AA25"/>
    <mergeCell ref="AD23:AE24"/>
    <mergeCell ref="AF23:AG24"/>
    <mergeCell ref="I27:I28"/>
    <mergeCell ref="J27:P28"/>
    <mergeCell ref="Q27:Q28"/>
    <mergeCell ref="R27:S28"/>
    <mergeCell ref="T27:U27"/>
    <mergeCell ref="E22:BN22"/>
    <mergeCell ref="E23:E24"/>
    <mergeCell ref="F23:G24"/>
    <mergeCell ref="H23:H24"/>
    <mergeCell ref="I23:I24"/>
    <mergeCell ref="J23:P24"/>
    <mergeCell ref="Q23:Q24"/>
    <mergeCell ref="AH20:AI21"/>
    <mergeCell ref="AJ20:AK21"/>
    <mergeCell ref="AL20:AM21"/>
    <mergeCell ref="AN20:BE21"/>
    <mergeCell ref="BF20:BI21"/>
    <mergeCell ref="BJ20:BJ21"/>
    <mergeCell ref="V20:W21"/>
    <mergeCell ref="X20:Y21"/>
    <mergeCell ref="Z20:AA21"/>
    <mergeCell ref="AB20:AC21"/>
    <mergeCell ref="AD20:AE21"/>
    <mergeCell ref="AF20:AG21"/>
    <mergeCell ref="BF23:BN24"/>
    <mergeCell ref="V24:W24"/>
    <mergeCell ref="AJ24:AK24"/>
    <mergeCell ref="AH23:AI24"/>
    <mergeCell ref="AJ23:AK23"/>
    <mergeCell ref="BD19:BE19"/>
    <mergeCell ref="BF19:BI19"/>
    <mergeCell ref="BJ19:BN19"/>
    <mergeCell ref="I20:I21"/>
    <mergeCell ref="J20:P21"/>
    <mergeCell ref="Q20:Q21"/>
    <mergeCell ref="R20:S21"/>
    <mergeCell ref="T20:U20"/>
    <mergeCell ref="AN19:AO19"/>
    <mergeCell ref="AP19:AQ19"/>
    <mergeCell ref="AR19:AS19"/>
    <mergeCell ref="AT19:AU19"/>
    <mergeCell ref="AV19:AW19"/>
    <mergeCell ref="AX19:AY19"/>
    <mergeCell ref="AB19:AC19"/>
    <mergeCell ref="AD19:AE19"/>
    <mergeCell ref="AF19:AG19"/>
    <mergeCell ref="AH19:AI19"/>
    <mergeCell ref="AJ19:AK19"/>
    <mergeCell ref="AL19:AM19"/>
    <mergeCell ref="BK20:BM21"/>
    <mergeCell ref="BN20:BN21"/>
    <mergeCell ref="T21:U21"/>
    <mergeCell ref="AZ18:BA18"/>
    <mergeCell ref="BB18:BC18"/>
    <mergeCell ref="BD18:BE18"/>
    <mergeCell ref="BF18:BN18"/>
    <mergeCell ref="J19:P19"/>
    <mergeCell ref="R19:S19"/>
    <mergeCell ref="T19:U19"/>
    <mergeCell ref="V19:W19"/>
    <mergeCell ref="X19:Y19"/>
    <mergeCell ref="Z19:AA19"/>
    <mergeCell ref="AN18:AO18"/>
    <mergeCell ref="AP18:AQ18"/>
    <mergeCell ref="AR18:AS18"/>
    <mergeCell ref="AT18:AU18"/>
    <mergeCell ref="AV18:AW18"/>
    <mergeCell ref="AX18:AY18"/>
    <mergeCell ref="AB18:AC18"/>
    <mergeCell ref="AD18:AE18"/>
    <mergeCell ref="AF18:AG18"/>
    <mergeCell ref="AH18:AI18"/>
    <mergeCell ref="AJ18:AK18"/>
    <mergeCell ref="AL18:AM18"/>
    <mergeCell ref="AZ19:BA19"/>
    <mergeCell ref="BB19:BC19"/>
    <mergeCell ref="E18:H21"/>
    <mergeCell ref="J18:P18"/>
    <mergeCell ref="R18:S18"/>
    <mergeCell ref="T18:U18"/>
    <mergeCell ref="V18:W18"/>
    <mergeCell ref="X18:Y18"/>
    <mergeCell ref="Z18:AA18"/>
    <mergeCell ref="AD16:AE17"/>
    <mergeCell ref="AF16:AG17"/>
    <mergeCell ref="R16:S17"/>
    <mergeCell ref="T16:U17"/>
    <mergeCell ref="V16:W16"/>
    <mergeCell ref="X16:Y17"/>
    <mergeCell ref="Z16:AA17"/>
    <mergeCell ref="AB16:AC17"/>
    <mergeCell ref="E13:BN13"/>
    <mergeCell ref="E14:BN14"/>
    <mergeCell ref="E15:H15"/>
    <mergeCell ref="I15:BN15"/>
    <mergeCell ref="E16:E17"/>
    <mergeCell ref="F16:G17"/>
    <mergeCell ref="H16:H17"/>
    <mergeCell ref="I16:I17"/>
    <mergeCell ref="J16:P17"/>
    <mergeCell ref="Q16:Q17"/>
    <mergeCell ref="BF16:BN17"/>
    <mergeCell ref="V17:W17"/>
    <mergeCell ref="AJ17:AK17"/>
    <mergeCell ref="AH16:AI17"/>
    <mergeCell ref="AJ16:AK16"/>
    <mergeCell ref="AL16:AM17"/>
    <mergeCell ref="AN16:BE17"/>
    <mergeCell ref="E12:H12"/>
    <mergeCell ref="I12:BN12"/>
    <mergeCell ref="AL11:AM11"/>
    <mergeCell ref="AN11:AO11"/>
    <mergeCell ref="AP11:AQ11"/>
    <mergeCell ref="Z11:AA11"/>
    <mergeCell ref="AB11:AC11"/>
    <mergeCell ref="AD11:AE11"/>
    <mergeCell ref="AF11:AG11"/>
    <mergeCell ref="AH11:AI11"/>
    <mergeCell ref="AJ11:AK11"/>
    <mergeCell ref="AR11:AY11"/>
    <mergeCell ref="E9:H9"/>
    <mergeCell ref="I9:BN9"/>
    <mergeCell ref="E10:H10"/>
    <mergeCell ref="I10:BN10"/>
    <mergeCell ref="F11:G11"/>
    <mergeCell ref="I11:Q11"/>
    <mergeCell ref="R11:S11"/>
    <mergeCell ref="T11:U11"/>
    <mergeCell ref="V11:W11"/>
    <mergeCell ref="X11:Y11"/>
    <mergeCell ref="AZ11:BA11"/>
    <mergeCell ref="BB11:BC11"/>
    <mergeCell ref="BD11:BE11"/>
    <mergeCell ref="BF11:BN11"/>
    <mergeCell ref="AI8:AJ8"/>
    <mergeCell ref="AK8:AL8"/>
    <mergeCell ref="AM8:AN8"/>
    <mergeCell ref="AO8:AP8"/>
    <mergeCell ref="AQ8:AR8"/>
    <mergeCell ref="AS8:BN8"/>
    <mergeCell ref="S8:T8"/>
    <mergeCell ref="U8:V8"/>
    <mergeCell ref="W8:X8"/>
    <mergeCell ref="Y8:Z8"/>
    <mergeCell ref="AA8:AF8"/>
    <mergeCell ref="AG8:AH8"/>
    <mergeCell ref="A1:D52"/>
    <mergeCell ref="E1:BN1"/>
    <mergeCell ref="E2:BN2"/>
    <mergeCell ref="E3:BN3"/>
    <mergeCell ref="BO3:BO52"/>
    <mergeCell ref="E4:BN4"/>
    <mergeCell ref="E5:AF5"/>
    <mergeCell ref="AG5:AM5"/>
    <mergeCell ref="AN5:BN5"/>
    <mergeCell ref="E6:BH6"/>
    <mergeCell ref="E8:H8"/>
    <mergeCell ref="I8:J8"/>
    <mergeCell ref="K8:L8"/>
    <mergeCell ref="M8:N8"/>
    <mergeCell ref="O8:P8"/>
    <mergeCell ref="Q8:R8"/>
    <mergeCell ref="BI6:BJ6"/>
    <mergeCell ref="BK6:BL6"/>
    <mergeCell ref="BM6:BN6"/>
    <mergeCell ref="E7:H7"/>
    <mergeCell ref="I7:T7"/>
    <mergeCell ref="U7:V7"/>
    <mergeCell ref="W7:AJ7"/>
    <mergeCell ref="AK7:BN7"/>
  </mergeCells>
  <phoneticPr fontId="15"/>
  <dataValidations count="2">
    <dataValidation imeMode="disabled" allowBlank="1" showInputMessage="1" showErrorMessage="1" sqref="AA8:AR8" xr:uid="{00000000-0002-0000-0700-000000000000}"/>
    <dataValidation imeMode="hiragana" allowBlank="1" showInputMessage="1" sqref="BI6 BM6 BK6 AG5 E7:E8 K8 U7 AS8 Q8 S8 Y8 M8 O8 H11 E10:E12 I10 I7:I8 E16 E18 H16:I16 E30 BJ26:BJ27 E32 CG1:DT17 H23:I23 E37 E39 H30:I30 I26:I27 E23 E25 BJ19:BJ20 I19:I20 BJ33:BJ34 E44 BJ40:BJ41 E46 H37:I37 I33:I34 BP1 I40:I41 W7:W8 I15 I47:I48 H44:I44 CF49:DS1048576 CH37:DR38 DS37:DS43 BJ47:BJ48 CH30:DU32 DR23:DT29 DU1:DU29 CG23:DQ24 CD1:CF24 CE30:CG38 CD30:CD1048576 BY1:CC1048576 DV1:XFD1048576 DT37:DU1048576 CE44:CE1048576 A53:BP1048576" xr:uid="{00000000-0002-0000-0700-000001000000}"/>
  </dataValidations>
  <printOptions horizontalCentered="1" verticalCentered="1"/>
  <pageMargins left="0" right="0" top="0" bottom="0" header="0.51181102362204722" footer="0"/>
  <pageSetup paperSize="9" orientation="portrait" blackAndWhite="1" horizontalDpi="4294967292" r:id="rId1"/>
  <colBreaks count="1" manualBreakCount="1">
    <brk id="6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pageSetUpPr autoPageBreaks="0" fitToPage="1"/>
  </sheetPr>
  <dimension ref="A1:AZ57"/>
  <sheetViews>
    <sheetView showGridLines="0" showRowColHeaders="0" workbookViewId="0">
      <selection activeCell="AY1" sqref="AY1"/>
    </sheetView>
  </sheetViews>
  <sheetFormatPr defaultColWidth="0" defaultRowHeight="15" customHeight="1" zeroHeight="1"/>
  <cols>
    <col min="1" max="4" width="2.5" style="109" customWidth="1"/>
    <col min="5" max="5" width="1.5" style="109" customWidth="1"/>
    <col min="6" max="37" width="2.5" style="109" customWidth="1"/>
    <col min="38" max="38" width="1.5" style="109" customWidth="1"/>
    <col min="39" max="42" width="2.5" style="109" customWidth="1"/>
    <col min="43" max="43" width="2.5" style="104" customWidth="1"/>
    <col min="44" max="51" width="2.5" style="95" customWidth="1"/>
    <col min="52" max="52" width="0" style="109" hidden="1" customWidth="1"/>
    <col min="53" max="16384" width="2.5" style="109" hidden="1"/>
  </cols>
  <sheetData>
    <row r="1" spans="1:51" s="136" customFormat="1" ht="15" customHeight="1">
      <c r="A1" s="1994"/>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1994"/>
      <c r="AO1" s="1994"/>
      <c r="AP1" s="1994"/>
      <c r="AQ1" s="137"/>
      <c r="AR1" s="137"/>
      <c r="AS1" s="137"/>
      <c r="AT1" s="137"/>
      <c r="AU1" s="137"/>
      <c r="AV1" s="137"/>
      <c r="AW1" s="137"/>
      <c r="AX1" s="137"/>
      <c r="AY1" s="137"/>
    </row>
    <row r="2" spans="1:51" s="136" customFormat="1" ht="15" customHeight="1">
      <c r="A2" s="1994"/>
      <c r="B2" s="1994"/>
      <c r="C2" s="1994"/>
      <c r="D2" s="1994"/>
      <c r="E2" s="1994"/>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37"/>
      <c r="AR2" s="137"/>
      <c r="AS2" s="137"/>
      <c r="AT2" s="137"/>
      <c r="AU2" s="137"/>
      <c r="AV2" s="137"/>
      <c r="AW2" s="137"/>
      <c r="AX2" s="137"/>
      <c r="AY2" s="137"/>
    </row>
    <row r="3" spans="1:51" s="136" customFormat="1" ht="15" customHeight="1">
      <c r="A3" s="1994"/>
      <c r="B3" s="1994"/>
      <c r="C3" s="1994"/>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37"/>
      <c r="AR3" s="137"/>
      <c r="AS3" s="137"/>
      <c r="AT3" s="137"/>
      <c r="AU3" s="137"/>
      <c r="AV3" s="137"/>
      <c r="AW3" s="137"/>
      <c r="AX3" s="137"/>
      <c r="AY3" s="137"/>
    </row>
    <row r="4" spans="1:51" s="136" customFormat="1" ht="15" customHeight="1">
      <c r="A4" s="1994"/>
      <c r="B4" s="1994"/>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37"/>
      <c r="AR4" s="137"/>
      <c r="AS4" s="137"/>
      <c r="AT4" s="137"/>
      <c r="AU4" s="137"/>
      <c r="AV4" s="137"/>
      <c r="AW4" s="137"/>
      <c r="AX4" s="137"/>
      <c r="AY4" s="137"/>
    </row>
    <row r="5" spans="1:51" s="136" customFormat="1" ht="15" customHeight="1">
      <c r="A5" s="1994"/>
      <c r="B5" s="1994"/>
      <c r="C5" s="1994"/>
      <c r="D5" s="1994"/>
      <c r="E5" s="1994"/>
      <c r="F5" s="1994"/>
      <c r="G5" s="1994"/>
      <c r="H5" s="1994"/>
      <c r="I5" s="1994"/>
      <c r="J5" s="1994"/>
      <c r="K5" s="1994"/>
      <c r="L5" s="1994"/>
      <c r="M5" s="1994"/>
      <c r="N5" s="1994"/>
      <c r="O5" s="1994"/>
      <c r="P5" s="1994"/>
      <c r="Q5" s="1994"/>
      <c r="R5" s="1994"/>
      <c r="S5" s="1994"/>
      <c r="T5" s="1994"/>
      <c r="U5" s="1994"/>
      <c r="V5" s="1994"/>
      <c r="W5" s="1994"/>
      <c r="X5" s="1994"/>
      <c r="Y5" s="1994"/>
      <c r="Z5" s="1994"/>
      <c r="AA5" s="1994"/>
      <c r="AB5" s="1994"/>
      <c r="AC5" s="1994"/>
      <c r="AD5" s="1994"/>
      <c r="AE5" s="1994"/>
      <c r="AF5" s="1994"/>
      <c r="AG5" s="1994"/>
      <c r="AH5" s="1994"/>
      <c r="AI5" s="1994"/>
      <c r="AJ5" s="1994"/>
      <c r="AK5" s="1994"/>
      <c r="AL5" s="1994"/>
      <c r="AM5" s="1994"/>
      <c r="AN5" s="1994"/>
      <c r="AO5" s="1994"/>
      <c r="AP5" s="1994"/>
      <c r="AQ5" s="137"/>
      <c r="AR5" s="137"/>
      <c r="AS5" s="137"/>
      <c r="AT5" s="137"/>
      <c r="AU5" s="137"/>
      <c r="AV5" s="137"/>
      <c r="AW5" s="137"/>
      <c r="AX5" s="137"/>
      <c r="AY5" s="137"/>
    </row>
    <row r="6" spans="1:51" s="136" customFormat="1" ht="15" customHeight="1">
      <c r="A6" s="1994"/>
      <c r="B6" s="1994"/>
      <c r="C6" s="1994"/>
      <c r="D6" s="1994"/>
      <c r="E6" s="1994"/>
      <c r="F6" s="2007" t="s">
        <v>367</v>
      </c>
      <c r="G6" s="2007"/>
      <c r="H6" s="2007"/>
      <c r="I6" s="2007"/>
      <c r="J6" s="2007"/>
      <c r="K6" s="2007"/>
      <c r="L6" s="2007"/>
      <c r="M6" s="2007"/>
      <c r="N6" s="2007"/>
      <c r="O6" s="2007"/>
      <c r="P6" s="2007"/>
      <c r="Q6" s="2007"/>
      <c r="R6" s="2007"/>
      <c r="S6" s="2007"/>
      <c r="T6" s="2007"/>
      <c r="U6" s="2007"/>
      <c r="V6" s="2007"/>
      <c r="W6" s="2007"/>
      <c r="X6" s="2007"/>
      <c r="Y6" s="2007"/>
      <c r="Z6" s="2007"/>
      <c r="AA6" s="2007"/>
      <c r="AB6" s="2007"/>
      <c r="AC6" s="2007"/>
      <c r="AD6" s="2007"/>
      <c r="AE6" s="2007"/>
      <c r="AF6" s="2007"/>
      <c r="AG6" s="2007"/>
      <c r="AH6" s="2007"/>
      <c r="AI6" s="2007"/>
      <c r="AJ6" s="2007"/>
      <c r="AK6" s="2007"/>
      <c r="AL6" s="1994"/>
      <c r="AM6" s="1994"/>
      <c r="AN6" s="1994"/>
      <c r="AO6" s="1994"/>
      <c r="AP6" s="1994"/>
      <c r="AQ6" s="137"/>
      <c r="AR6" s="137"/>
      <c r="AS6" s="137"/>
      <c r="AT6" s="137"/>
      <c r="AU6" s="137"/>
      <c r="AV6" s="137"/>
      <c r="AW6" s="137"/>
      <c r="AX6" s="137"/>
      <c r="AY6" s="137"/>
    </row>
    <row r="7" spans="1:51" s="136" customFormat="1" ht="15" customHeight="1" thickBot="1">
      <c r="A7" s="1994"/>
      <c r="B7" s="1994"/>
      <c r="C7" s="1994"/>
      <c r="D7" s="1994"/>
      <c r="E7" s="1994"/>
      <c r="F7" s="1999"/>
      <c r="G7" s="1999"/>
      <c r="H7" s="1999"/>
      <c r="I7" s="1999"/>
      <c r="J7" s="1999"/>
      <c r="K7" s="1999"/>
      <c r="L7" s="1999"/>
      <c r="M7" s="1999"/>
      <c r="N7" s="1999"/>
      <c r="O7" s="1999"/>
      <c r="P7" s="1999"/>
      <c r="Q7" s="1999"/>
      <c r="R7" s="1999"/>
      <c r="S7" s="1999"/>
      <c r="T7" s="1999"/>
      <c r="U7" s="1999"/>
      <c r="V7" s="1999"/>
      <c r="W7" s="1999"/>
      <c r="X7" s="1999"/>
      <c r="Y7" s="1999"/>
      <c r="Z7" s="1999"/>
      <c r="AA7" s="1999"/>
      <c r="AB7" s="1999"/>
      <c r="AC7" s="1999"/>
      <c r="AD7" s="1999"/>
      <c r="AE7" s="1999"/>
      <c r="AF7" s="1999"/>
      <c r="AG7" s="1999"/>
      <c r="AH7" s="1999"/>
      <c r="AI7" s="1999"/>
      <c r="AJ7" s="1999"/>
      <c r="AK7" s="1999"/>
      <c r="AL7" s="1994"/>
      <c r="AM7" s="1994"/>
      <c r="AN7" s="1994"/>
      <c r="AO7" s="1994"/>
      <c r="AP7" s="1994"/>
      <c r="AQ7" s="137"/>
      <c r="AR7" s="137"/>
      <c r="AS7" s="137"/>
      <c r="AT7" s="137"/>
      <c r="AU7" s="137"/>
      <c r="AV7" s="137"/>
      <c r="AW7" s="137"/>
      <c r="AX7" s="137"/>
      <c r="AY7" s="137"/>
    </row>
    <row r="8" spans="1:51" s="136" customFormat="1" ht="15" customHeight="1">
      <c r="A8" s="1994"/>
      <c r="B8" s="1994"/>
      <c r="C8" s="1994"/>
      <c r="D8" s="1994"/>
      <c r="E8" s="1994"/>
      <c r="F8" s="1995"/>
      <c r="G8" s="1996"/>
      <c r="H8" s="1996"/>
      <c r="I8" s="1996"/>
      <c r="J8" s="1996"/>
      <c r="K8" s="1996"/>
      <c r="L8" s="1996"/>
      <c r="M8" s="1996"/>
      <c r="N8" s="1996"/>
      <c r="O8" s="1996"/>
      <c r="P8" s="1996"/>
      <c r="Q8" s="1996"/>
      <c r="R8" s="1996"/>
      <c r="S8" s="1996"/>
      <c r="T8" s="1996"/>
      <c r="U8" s="1996"/>
      <c r="V8" s="1996"/>
      <c r="W8" s="1996"/>
      <c r="X8" s="1996"/>
      <c r="Y8" s="1996"/>
      <c r="Z8" s="1996"/>
      <c r="AA8" s="1996"/>
      <c r="AB8" s="1996"/>
      <c r="AC8" s="1996"/>
      <c r="AD8" s="1996"/>
      <c r="AE8" s="1996"/>
      <c r="AF8" s="1996"/>
      <c r="AG8" s="1996"/>
      <c r="AH8" s="1996"/>
      <c r="AI8" s="1996"/>
      <c r="AJ8" s="1996"/>
      <c r="AK8" s="1997"/>
      <c r="AL8" s="1994"/>
      <c r="AM8" s="1994"/>
      <c r="AN8" s="1994"/>
      <c r="AO8" s="1994"/>
      <c r="AP8" s="1994"/>
      <c r="AQ8" s="137"/>
      <c r="AR8" s="137"/>
      <c r="AS8" s="137"/>
      <c r="AT8" s="137"/>
      <c r="AU8" s="137"/>
      <c r="AV8" s="137"/>
      <c r="AW8" s="137"/>
      <c r="AX8" s="137"/>
      <c r="AY8" s="137"/>
    </row>
    <row r="9" spans="1:51" s="136" customFormat="1" ht="26.25" customHeight="1">
      <c r="A9" s="1994"/>
      <c r="B9" s="1994"/>
      <c r="C9" s="1994"/>
      <c r="D9" s="1994"/>
      <c r="E9" s="1994"/>
      <c r="F9" s="1998"/>
      <c r="G9" s="1999"/>
      <c r="H9" s="1999"/>
      <c r="I9" s="1999"/>
      <c r="J9" s="1999"/>
      <c r="K9" s="1999"/>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2000"/>
      <c r="AL9" s="1994"/>
      <c r="AM9" s="1994"/>
      <c r="AN9" s="1994"/>
      <c r="AO9" s="1994"/>
      <c r="AP9" s="1994"/>
      <c r="AQ9" s="137"/>
      <c r="AR9" s="137"/>
      <c r="AS9" s="137"/>
      <c r="AT9" s="137"/>
      <c r="AU9" s="137"/>
      <c r="AV9" s="137"/>
      <c r="AW9" s="137"/>
      <c r="AX9" s="137"/>
      <c r="AY9" s="137"/>
    </row>
    <row r="10" spans="1:51" s="136" customFormat="1" ht="22.5" customHeight="1">
      <c r="A10" s="1994"/>
      <c r="B10" s="1994"/>
      <c r="C10" s="1994"/>
      <c r="D10" s="1994"/>
      <c r="E10" s="1994"/>
      <c r="F10" s="1998"/>
      <c r="G10" s="1999"/>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2000"/>
      <c r="AL10" s="1994"/>
      <c r="AM10" s="1994"/>
      <c r="AN10" s="1994"/>
      <c r="AO10" s="1994"/>
      <c r="AP10" s="1994"/>
      <c r="AQ10" s="137"/>
      <c r="AR10" s="137"/>
      <c r="AS10" s="137"/>
      <c r="AT10" s="137"/>
      <c r="AU10" s="137"/>
      <c r="AV10" s="137"/>
      <c r="AW10" s="137"/>
      <c r="AX10" s="137"/>
      <c r="AY10" s="137"/>
    </row>
    <row r="11" spans="1:51" s="136" customFormat="1" ht="15" customHeight="1">
      <c r="A11" s="1994"/>
      <c r="B11" s="1994"/>
      <c r="C11" s="1994"/>
      <c r="D11" s="1994"/>
      <c r="E11" s="1994"/>
      <c r="F11" s="1998"/>
      <c r="G11" s="1999"/>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2000"/>
      <c r="AL11" s="1994"/>
      <c r="AM11" s="1994"/>
      <c r="AN11" s="1994"/>
      <c r="AO11" s="1994"/>
      <c r="AP11" s="1994"/>
      <c r="AQ11" s="137"/>
      <c r="AR11" s="137"/>
      <c r="AS11" s="137"/>
      <c r="AT11" s="137"/>
      <c r="AU11" s="137"/>
      <c r="AV11" s="137"/>
      <c r="AW11" s="137"/>
      <c r="AX11" s="137"/>
      <c r="AY11" s="137"/>
    </row>
    <row r="12" spans="1:51" s="136" customFormat="1" ht="33.75" customHeight="1">
      <c r="A12" s="1994"/>
      <c r="B12" s="1994"/>
      <c r="C12" s="1994"/>
      <c r="D12" s="1994"/>
      <c r="E12" s="1994"/>
      <c r="F12" s="1998"/>
      <c r="G12" s="1999"/>
      <c r="H12" s="1999"/>
      <c r="I12" s="1999"/>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c r="AH12" s="1999"/>
      <c r="AI12" s="1999"/>
      <c r="AJ12" s="1999"/>
      <c r="AK12" s="2000"/>
      <c r="AL12" s="1994"/>
      <c r="AM12" s="1994"/>
      <c r="AN12" s="1994"/>
      <c r="AO12" s="1994"/>
      <c r="AP12" s="1994"/>
      <c r="AQ12" s="137"/>
      <c r="AR12" s="137"/>
      <c r="AS12" s="137"/>
      <c r="AT12" s="137"/>
      <c r="AU12" s="137"/>
      <c r="AV12" s="137"/>
      <c r="AW12" s="137"/>
      <c r="AX12" s="137"/>
      <c r="AY12" s="137"/>
    </row>
    <row r="13" spans="1:51" s="136" customFormat="1" ht="15" customHeight="1">
      <c r="A13" s="1994"/>
      <c r="B13" s="1994"/>
      <c r="C13" s="1994"/>
      <c r="D13" s="1994"/>
      <c r="E13" s="1994"/>
      <c r="F13" s="2001" t="s">
        <v>1835</v>
      </c>
      <c r="G13" s="2002"/>
      <c r="H13" s="2002"/>
      <c r="I13" s="2002"/>
      <c r="J13" s="2002"/>
      <c r="K13" s="2002"/>
      <c r="L13" s="2002"/>
      <c r="M13" s="2002"/>
      <c r="N13" s="2002"/>
      <c r="O13" s="2002"/>
      <c r="P13" s="2002"/>
      <c r="Q13" s="2002"/>
      <c r="R13" s="2002"/>
      <c r="S13" s="2002"/>
      <c r="T13" s="2002"/>
      <c r="U13" s="2002"/>
      <c r="V13" s="2002"/>
      <c r="W13" s="2002"/>
      <c r="X13" s="2002"/>
      <c r="Y13" s="2002"/>
      <c r="Z13" s="2002"/>
      <c r="AA13" s="2002"/>
      <c r="AB13" s="2002"/>
      <c r="AC13" s="2002"/>
      <c r="AD13" s="2002"/>
      <c r="AE13" s="2002"/>
      <c r="AF13" s="2002"/>
      <c r="AG13" s="2002"/>
      <c r="AH13" s="2002"/>
      <c r="AI13" s="2002"/>
      <c r="AJ13" s="2002"/>
      <c r="AK13" s="2003"/>
      <c r="AL13" s="1994"/>
      <c r="AM13" s="1994"/>
      <c r="AN13" s="1994"/>
      <c r="AO13" s="1994"/>
      <c r="AP13" s="1994"/>
      <c r="AQ13" s="137"/>
      <c r="AR13" s="137"/>
      <c r="AS13" s="137"/>
      <c r="AT13" s="137"/>
      <c r="AU13" s="137"/>
      <c r="AV13" s="137"/>
      <c r="AW13" s="137"/>
      <c r="AX13" s="137"/>
      <c r="AY13" s="137"/>
    </row>
    <row r="14" spans="1:51" s="136" customFormat="1" ht="15" customHeight="1">
      <c r="A14" s="1994"/>
      <c r="B14" s="1994"/>
      <c r="C14" s="1994"/>
      <c r="D14" s="1994"/>
      <c r="E14" s="1994"/>
      <c r="F14" s="1998"/>
      <c r="G14" s="1999"/>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2000"/>
      <c r="AL14" s="1994"/>
      <c r="AM14" s="1994"/>
      <c r="AN14" s="1994"/>
      <c r="AO14" s="1994"/>
      <c r="AP14" s="1994"/>
      <c r="AQ14" s="137"/>
      <c r="AR14" s="137"/>
      <c r="AS14" s="137"/>
      <c r="AT14" s="137"/>
      <c r="AU14" s="137"/>
      <c r="AV14" s="137"/>
      <c r="AW14" s="137"/>
      <c r="AX14" s="137"/>
      <c r="AY14" s="137"/>
    </row>
    <row r="15" spans="1:51" s="136" customFormat="1" ht="15" customHeight="1">
      <c r="A15" s="1994"/>
      <c r="B15" s="1994"/>
      <c r="C15" s="1994"/>
      <c r="D15" s="1994"/>
      <c r="E15" s="1994"/>
      <c r="F15" s="1998"/>
      <c r="G15" s="1999"/>
      <c r="H15" s="1999"/>
      <c r="I15" s="1999"/>
      <c r="J15" s="1999"/>
      <c r="K15" s="1999"/>
      <c r="L15" s="2008" t="s">
        <v>937</v>
      </c>
      <c r="M15" s="2008"/>
      <c r="N15" s="2008"/>
      <c r="O15" s="2008"/>
      <c r="P15" s="2008"/>
      <c r="Q15" s="2008"/>
      <c r="R15" s="2008"/>
      <c r="S15" s="2008"/>
      <c r="T15" s="2008"/>
      <c r="U15" s="2008"/>
      <c r="V15" s="2008"/>
      <c r="W15" s="2008"/>
      <c r="X15" s="2008"/>
      <c r="Y15" s="2008"/>
      <c r="Z15" s="2008"/>
      <c r="AA15" s="2008"/>
      <c r="AB15" s="2008"/>
      <c r="AC15" s="2008"/>
      <c r="AD15" s="2008"/>
      <c r="AE15" s="2008"/>
      <c r="AF15" s="1999"/>
      <c r="AG15" s="1999"/>
      <c r="AH15" s="1999"/>
      <c r="AI15" s="1999"/>
      <c r="AJ15" s="1999"/>
      <c r="AK15" s="2000"/>
      <c r="AL15" s="1994"/>
      <c r="AM15" s="1994"/>
      <c r="AN15" s="1994"/>
      <c r="AO15" s="1994"/>
      <c r="AP15" s="1994"/>
      <c r="AQ15" s="137"/>
      <c r="AR15" s="137"/>
      <c r="AS15" s="137"/>
      <c r="AT15" s="137"/>
      <c r="AU15" s="137"/>
      <c r="AV15" s="137"/>
      <c r="AW15" s="137"/>
      <c r="AX15" s="137"/>
      <c r="AY15" s="137"/>
    </row>
    <row r="16" spans="1:51" s="136" customFormat="1" ht="15" customHeight="1">
      <c r="A16" s="1994"/>
      <c r="B16" s="1994"/>
      <c r="C16" s="1994"/>
      <c r="D16" s="1994"/>
      <c r="E16" s="1994"/>
      <c r="F16" s="1998"/>
      <c r="G16" s="1999"/>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2000"/>
      <c r="AL16" s="1994"/>
      <c r="AM16" s="1994"/>
      <c r="AN16" s="1994"/>
      <c r="AO16" s="1994"/>
      <c r="AP16" s="1994"/>
      <c r="AQ16" s="137"/>
      <c r="AR16" s="137"/>
      <c r="AS16" s="137"/>
      <c r="AT16" s="137"/>
      <c r="AU16" s="137"/>
      <c r="AV16" s="137"/>
      <c r="AW16" s="137"/>
      <c r="AX16" s="137"/>
      <c r="AY16" s="137"/>
    </row>
    <row r="17" spans="1:51" s="136" customFormat="1" ht="15" customHeight="1">
      <c r="A17" s="1994"/>
      <c r="B17" s="1994"/>
      <c r="C17" s="1994"/>
      <c r="D17" s="1994"/>
      <c r="E17" s="1994"/>
      <c r="F17" s="2001" t="s">
        <v>1120</v>
      </c>
      <c r="G17" s="2002"/>
      <c r="H17" s="2002"/>
      <c r="I17" s="2002"/>
      <c r="J17" s="2002"/>
      <c r="K17" s="2002"/>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3"/>
      <c r="AL17" s="1994"/>
      <c r="AM17" s="1994"/>
      <c r="AN17" s="1994"/>
      <c r="AO17" s="1994"/>
      <c r="AP17" s="1994"/>
      <c r="AQ17" s="137"/>
      <c r="AR17" s="137"/>
      <c r="AS17" s="137"/>
      <c r="AT17" s="137"/>
      <c r="AU17" s="137"/>
      <c r="AV17" s="137"/>
      <c r="AW17" s="137"/>
      <c r="AX17" s="137"/>
      <c r="AY17" s="137"/>
    </row>
    <row r="18" spans="1:51" s="136" customFormat="1" ht="15" customHeight="1">
      <c r="A18" s="1994"/>
      <c r="B18" s="1994"/>
      <c r="C18" s="1994"/>
      <c r="D18" s="1994"/>
      <c r="E18" s="1994"/>
      <c r="F18" s="2001"/>
      <c r="G18" s="2002"/>
      <c r="H18" s="2002"/>
      <c r="I18" s="2002"/>
      <c r="J18" s="2002"/>
      <c r="K18" s="2002"/>
      <c r="L18" s="2002"/>
      <c r="M18" s="2002"/>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3"/>
      <c r="AL18" s="1994"/>
      <c r="AM18" s="1994"/>
      <c r="AN18" s="1994"/>
      <c r="AO18" s="1994"/>
      <c r="AP18" s="1994"/>
      <c r="AQ18" s="137"/>
      <c r="AR18" s="137"/>
      <c r="AS18" s="137"/>
      <c r="AT18" s="137"/>
      <c r="AU18" s="137"/>
      <c r="AV18" s="137"/>
      <c r="AW18" s="137"/>
      <c r="AX18" s="137"/>
      <c r="AY18" s="137"/>
    </row>
    <row r="19" spans="1:51" s="136" customFormat="1" ht="15" customHeight="1">
      <c r="A19" s="1994"/>
      <c r="B19" s="1994"/>
      <c r="C19" s="1994"/>
      <c r="D19" s="1994"/>
      <c r="E19" s="1994"/>
      <c r="F19" s="2001"/>
      <c r="G19" s="2002"/>
      <c r="H19" s="2002"/>
      <c r="I19" s="2002"/>
      <c r="J19" s="2002"/>
      <c r="K19" s="2002"/>
      <c r="L19" s="2002"/>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c r="AK19" s="2003"/>
      <c r="AL19" s="1994"/>
      <c r="AM19" s="1994"/>
      <c r="AN19" s="1994"/>
      <c r="AO19" s="1994"/>
      <c r="AP19" s="1994"/>
      <c r="AQ19" s="137"/>
      <c r="AR19" s="137"/>
      <c r="AS19" s="137"/>
      <c r="AT19" s="137"/>
      <c r="AU19" s="137"/>
      <c r="AV19" s="137"/>
      <c r="AW19" s="137"/>
      <c r="AX19" s="137"/>
      <c r="AY19" s="137"/>
    </row>
    <row r="20" spans="1:51" s="136" customFormat="1" ht="15" customHeight="1">
      <c r="A20" s="1994"/>
      <c r="B20" s="1994"/>
      <c r="C20" s="1994"/>
      <c r="D20" s="1994"/>
      <c r="E20" s="1994"/>
      <c r="F20" s="2001"/>
      <c r="G20" s="2002"/>
      <c r="H20" s="2002"/>
      <c r="I20" s="2002"/>
      <c r="J20" s="2002"/>
      <c r="K20" s="2002"/>
      <c r="L20" s="2002"/>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3"/>
      <c r="AL20" s="1994"/>
      <c r="AM20" s="1994"/>
      <c r="AN20" s="1994"/>
      <c r="AO20" s="1994"/>
      <c r="AP20" s="1994"/>
      <c r="AQ20" s="137"/>
      <c r="AR20" s="137"/>
      <c r="AS20" s="137"/>
      <c r="AT20" s="137"/>
      <c r="AU20" s="137"/>
      <c r="AV20" s="137"/>
      <c r="AW20" s="137"/>
      <c r="AX20" s="137"/>
      <c r="AY20" s="137"/>
    </row>
    <row r="21" spans="1:51" s="136" customFormat="1" ht="15" customHeight="1">
      <c r="A21" s="1994"/>
      <c r="B21" s="1994"/>
      <c r="C21" s="1994"/>
      <c r="D21" s="1994"/>
      <c r="E21" s="1994"/>
      <c r="F21" s="2001"/>
      <c r="G21" s="2002"/>
      <c r="H21" s="2002"/>
      <c r="I21" s="2002"/>
      <c r="J21" s="2002"/>
      <c r="K21" s="2002"/>
      <c r="L21" s="2002"/>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3"/>
      <c r="AL21" s="1994"/>
      <c r="AM21" s="1994"/>
      <c r="AN21" s="1994"/>
      <c r="AO21" s="1994"/>
      <c r="AP21" s="1994"/>
      <c r="AQ21" s="137"/>
      <c r="AR21" s="137"/>
      <c r="AS21" s="137"/>
      <c r="AT21" s="137"/>
      <c r="AU21" s="137"/>
      <c r="AV21" s="137"/>
      <c r="AW21" s="137"/>
      <c r="AX21" s="137"/>
      <c r="AY21" s="137"/>
    </row>
    <row r="22" spans="1:51" s="136" customFormat="1" ht="15" customHeight="1">
      <c r="A22" s="1994"/>
      <c r="B22" s="1994"/>
      <c r="C22" s="1994"/>
      <c r="D22" s="1994"/>
      <c r="E22" s="1994"/>
      <c r="F22" s="2001"/>
      <c r="G22" s="2002"/>
      <c r="H22" s="2002"/>
      <c r="I22" s="2002"/>
      <c r="J22" s="2002"/>
      <c r="K22" s="2002"/>
      <c r="L22" s="2002"/>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c r="AK22" s="2003"/>
      <c r="AL22" s="1994"/>
      <c r="AM22" s="1994"/>
      <c r="AN22" s="1994"/>
      <c r="AO22" s="1994"/>
      <c r="AP22" s="1994"/>
      <c r="AQ22" s="137"/>
      <c r="AR22" s="137"/>
      <c r="AS22" s="137"/>
      <c r="AT22" s="137"/>
      <c r="AU22" s="137"/>
      <c r="AV22" s="137"/>
      <c r="AW22" s="137"/>
      <c r="AX22" s="137"/>
      <c r="AY22" s="137"/>
    </row>
    <row r="23" spans="1:51" s="136" customFormat="1" ht="15" customHeight="1">
      <c r="A23" s="1994"/>
      <c r="B23" s="1994"/>
      <c r="C23" s="1994"/>
      <c r="D23" s="1994"/>
      <c r="E23" s="1994"/>
      <c r="F23" s="2001"/>
      <c r="G23" s="2002"/>
      <c r="H23" s="2002"/>
      <c r="I23" s="2002"/>
      <c r="J23" s="2002"/>
      <c r="K23" s="2002"/>
      <c r="L23" s="2002"/>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3"/>
      <c r="AL23" s="1994"/>
      <c r="AM23" s="1994"/>
      <c r="AN23" s="1994"/>
      <c r="AO23" s="1994"/>
      <c r="AP23" s="1994"/>
      <c r="AQ23" s="137"/>
      <c r="AR23" s="137"/>
      <c r="AS23" s="137"/>
      <c r="AT23" s="137"/>
      <c r="AU23" s="137"/>
      <c r="AV23" s="137"/>
      <c r="AW23" s="137"/>
      <c r="AX23" s="137"/>
      <c r="AY23" s="137"/>
    </row>
    <row r="24" spans="1:51" s="136" customFormat="1" ht="15" customHeight="1">
      <c r="A24" s="1994"/>
      <c r="B24" s="1994"/>
      <c r="C24" s="1994"/>
      <c r="D24" s="1994"/>
      <c r="E24" s="1994"/>
      <c r="F24" s="2001"/>
      <c r="G24" s="2002"/>
      <c r="H24" s="2002"/>
      <c r="I24" s="2002"/>
      <c r="J24" s="2002"/>
      <c r="K24" s="2002"/>
      <c r="L24" s="2002"/>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3"/>
      <c r="AL24" s="1994"/>
      <c r="AM24" s="1994"/>
      <c r="AN24" s="1994"/>
      <c r="AO24" s="1994"/>
      <c r="AP24" s="1994"/>
      <c r="AQ24" s="137"/>
      <c r="AR24" s="137"/>
      <c r="AS24" s="137"/>
      <c r="AT24" s="137"/>
      <c r="AU24" s="137"/>
      <c r="AV24" s="137"/>
      <c r="AW24" s="137"/>
      <c r="AX24" s="137"/>
      <c r="AY24" s="137"/>
    </row>
    <row r="25" spans="1:51" s="136" customFormat="1" ht="15" customHeight="1">
      <c r="A25" s="1994"/>
      <c r="B25" s="1994"/>
      <c r="C25" s="1994"/>
      <c r="D25" s="1994"/>
      <c r="E25" s="1994"/>
      <c r="F25" s="2001"/>
      <c r="G25" s="2002"/>
      <c r="H25" s="2002"/>
      <c r="I25" s="2002"/>
      <c r="J25" s="2002"/>
      <c r="K25" s="2002"/>
      <c r="L25" s="2002"/>
      <c r="M25" s="2002"/>
      <c r="N25" s="2002"/>
      <c r="O25" s="2002"/>
      <c r="P25" s="2002"/>
      <c r="Q25" s="2002"/>
      <c r="R25" s="2002"/>
      <c r="S25" s="2002"/>
      <c r="T25" s="2002"/>
      <c r="U25" s="2002"/>
      <c r="V25" s="2002"/>
      <c r="W25" s="2002"/>
      <c r="X25" s="2002"/>
      <c r="Y25" s="2002"/>
      <c r="Z25" s="2002"/>
      <c r="AA25" s="2002"/>
      <c r="AB25" s="2002"/>
      <c r="AC25" s="2002"/>
      <c r="AD25" s="2002"/>
      <c r="AE25" s="2002"/>
      <c r="AF25" s="2002"/>
      <c r="AG25" s="2002"/>
      <c r="AH25" s="2002"/>
      <c r="AI25" s="2002"/>
      <c r="AJ25" s="2002"/>
      <c r="AK25" s="2003"/>
      <c r="AL25" s="1994"/>
      <c r="AM25" s="1994"/>
      <c r="AN25" s="1994"/>
      <c r="AO25" s="1994"/>
      <c r="AP25" s="1994"/>
      <c r="AQ25" s="137"/>
      <c r="AR25" s="137"/>
      <c r="AS25" s="137"/>
      <c r="AT25" s="137"/>
      <c r="AU25" s="137"/>
      <c r="AV25" s="137"/>
      <c r="AW25" s="137"/>
      <c r="AX25" s="137"/>
      <c r="AY25" s="137"/>
    </row>
    <row r="26" spans="1:51" s="136" customFormat="1" ht="15" customHeight="1">
      <c r="A26" s="1994"/>
      <c r="B26" s="1994"/>
      <c r="C26" s="1994"/>
      <c r="D26" s="1994"/>
      <c r="E26" s="1994"/>
      <c r="F26" s="2001"/>
      <c r="G26" s="2002"/>
      <c r="H26" s="2002"/>
      <c r="I26" s="2002"/>
      <c r="J26" s="2002"/>
      <c r="K26" s="2002"/>
      <c r="L26" s="2002"/>
      <c r="M26" s="2002"/>
      <c r="N26" s="2002"/>
      <c r="O26" s="2002"/>
      <c r="P26" s="2002"/>
      <c r="Q26" s="2002"/>
      <c r="R26" s="2002"/>
      <c r="S26" s="2002"/>
      <c r="T26" s="2002"/>
      <c r="U26" s="2002"/>
      <c r="V26" s="2002"/>
      <c r="W26" s="2002"/>
      <c r="X26" s="2002"/>
      <c r="Y26" s="2002"/>
      <c r="Z26" s="2002"/>
      <c r="AA26" s="2002"/>
      <c r="AB26" s="2002"/>
      <c r="AC26" s="2002"/>
      <c r="AD26" s="2002"/>
      <c r="AE26" s="2002"/>
      <c r="AF26" s="2002"/>
      <c r="AG26" s="2002"/>
      <c r="AH26" s="2002"/>
      <c r="AI26" s="2002"/>
      <c r="AJ26" s="2002"/>
      <c r="AK26" s="2003"/>
      <c r="AL26" s="1994"/>
      <c r="AM26" s="1994"/>
      <c r="AN26" s="1994"/>
      <c r="AO26" s="1994"/>
      <c r="AP26" s="1994"/>
      <c r="AQ26" s="137"/>
      <c r="AR26" s="137"/>
      <c r="AS26" s="137"/>
      <c r="AT26" s="137"/>
      <c r="AU26" s="137"/>
      <c r="AV26" s="137"/>
      <c r="AW26" s="137"/>
      <c r="AX26" s="137"/>
      <c r="AY26" s="137"/>
    </row>
    <row r="27" spans="1:51" s="136" customFormat="1" ht="15" customHeight="1">
      <c r="A27" s="1994"/>
      <c r="B27" s="1994"/>
      <c r="C27" s="1994"/>
      <c r="D27" s="1994"/>
      <c r="E27" s="1994"/>
      <c r="F27" s="2001"/>
      <c r="G27" s="2002"/>
      <c r="H27" s="2002"/>
      <c r="I27" s="2002"/>
      <c r="J27" s="2002"/>
      <c r="K27" s="2002"/>
      <c r="L27" s="2002"/>
      <c r="M27" s="2002"/>
      <c r="N27" s="2002"/>
      <c r="O27" s="2002"/>
      <c r="P27" s="2002"/>
      <c r="Q27" s="2002"/>
      <c r="R27" s="2002"/>
      <c r="S27" s="2002"/>
      <c r="T27" s="2002"/>
      <c r="U27" s="2002"/>
      <c r="V27" s="2002"/>
      <c r="W27" s="2002"/>
      <c r="X27" s="2002"/>
      <c r="Y27" s="2002"/>
      <c r="Z27" s="2002"/>
      <c r="AA27" s="2002"/>
      <c r="AB27" s="2002"/>
      <c r="AC27" s="2002"/>
      <c r="AD27" s="2002"/>
      <c r="AE27" s="2002"/>
      <c r="AF27" s="2002"/>
      <c r="AG27" s="2002"/>
      <c r="AH27" s="2002"/>
      <c r="AI27" s="2002"/>
      <c r="AJ27" s="2002"/>
      <c r="AK27" s="2003"/>
      <c r="AL27" s="1994"/>
      <c r="AM27" s="1994"/>
      <c r="AN27" s="1994"/>
      <c r="AO27" s="1994"/>
      <c r="AP27" s="1994"/>
      <c r="AQ27" s="137"/>
      <c r="AR27" s="137"/>
      <c r="AS27" s="137"/>
      <c r="AT27" s="137"/>
      <c r="AU27" s="137"/>
      <c r="AV27" s="137"/>
      <c r="AW27" s="137"/>
      <c r="AX27" s="137"/>
      <c r="AY27" s="137"/>
    </row>
    <row r="28" spans="1:51" s="136" customFormat="1" ht="15" customHeight="1">
      <c r="A28" s="1994"/>
      <c r="B28" s="1994"/>
      <c r="C28" s="1994"/>
      <c r="D28" s="1994"/>
      <c r="E28" s="1994"/>
      <c r="F28" s="2001"/>
      <c r="G28" s="2002"/>
      <c r="H28" s="2002"/>
      <c r="I28" s="2002"/>
      <c r="J28" s="2002"/>
      <c r="K28" s="2002"/>
      <c r="L28" s="2002"/>
      <c r="M28" s="2002"/>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3"/>
      <c r="AL28" s="1994"/>
      <c r="AM28" s="1994"/>
      <c r="AN28" s="1994"/>
      <c r="AO28" s="1994"/>
      <c r="AP28" s="1994"/>
      <c r="AQ28" s="137"/>
      <c r="AR28" s="137"/>
      <c r="AS28" s="137"/>
      <c r="AT28" s="137"/>
      <c r="AU28" s="137"/>
      <c r="AV28" s="137"/>
      <c r="AW28" s="137"/>
      <c r="AX28" s="137"/>
      <c r="AY28" s="137"/>
    </row>
    <row r="29" spans="1:51" s="136" customFormat="1" ht="15" customHeight="1">
      <c r="A29" s="1994"/>
      <c r="B29" s="1994"/>
      <c r="C29" s="1994"/>
      <c r="D29" s="1994"/>
      <c r="E29" s="1994"/>
      <c r="F29" s="2001"/>
      <c r="G29" s="2002"/>
      <c r="H29" s="2002"/>
      <c r="I29" s="2002"/>
      <c r="J29" s="2002"/>
      <c r="K29" s="2002"/>
      <c r="L29" s="2002"/>
      <c r="M29" s="2002"/>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3"/>
      <c r="AL29" s="1994"/>
      <c r="AM29" s="1994"/>
      <c r="AN29" s="1994"/>
      <c r="AO29" s="1994"/>
      <c r="AP29" s="1994"/>
      <c r="AQ29" s="137"/>
      <c r="AR29" s="137"/>
      <c r="AS29" s="137"/>
      <c r="AT29" s="137"/>
      <c r="AU29" s="137"/>
      <c r="AV29" s="137"/>
      <c r="AW29" s="137"/>
      <c r="AX29" s="137"/>
      <c r="AY29" s="137"/>
    </row>
    <row r="30" spans="1:51" s="136" customFormat="1" ht="15" customHeight="1">
      <c r="A30" s="1994"/>
      <c r="B30" s="1994"/>
      <c r="C30" s="1994"/>
      <c r="D30" s="1994"/>
      <c r="E30" s="1994"/>
      <c r="F30" s="2001"/>
      <c r="G30" s="2002"/>
      <c r="H30" s="2002"/>
      <c r="I30" s="2002"/>
      <c r="J30" s="2002"/>
      <c r="K30" s="2002"/>
      <c r="L30" s="2002"/>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3"/>
      <c r="AL30" s="1994"/>
      <c r="AM30" s="1994"/>
      <c r="AN30" s="1994"/>
      <c r="AO30" s="1994"/>
      <c r="AP30" s="1994"/>
      <c r="AQ30" s="137"/>
      <c r="AR30" s="137"/>
      <c r="AS30" s="137"/>
      <c r="AT30" s="137"/>
      <c r="AU30" s="137"/>
      <c r="AV30" s="137"/>
      <c r="AW30" s="137"/>
      <c r="AX30" s="137"/>
      <c r="AY30" s="137"/>
    </row>
    <row r="31" spans="1:51" s="136" customFormat="1" ht="15" customHeight="1">
      <c r="A31" s="1994"/>
      <c r="B31" s="1994"/>
      <c r="C31" s="1994"/>
      <c r="D31" s="1994"/>
      <c r="E31" s="1994"/>
      <c r="F31" s="2001"/>
      <c r="G31" s="2002"/>
      <c r="H31" s="2002"/>
      <c r="I31" s="2002"/>
      <c r="J31" s="2002"/>
      <c r="K31" s="2002"/>
      <c r="L31" s="2002"/>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2003"/>
      <c r="AL31" s="1994"/>
      <c r="AM31" s="1994"/>
      <c r="AN31" s="1994"/>
      <c r="AO31" s="1994"/>
      <c r="AP31" s="1994"/>
      <c r="AQ31" s="137"/>
      <c r="AR31" s="137"/>
      <c r="AS31" s="137"/>
      <c r="AT31" s="137"/>
      <c r="AU31" s="137"/>
      <c r="AV31" s="137"/>
      <c r="AW31" s="137"/>
      <c r="AX31" s="137"/>
      <c r="AY31" s="137"/>
    </row>
    <row r="32" spans="1:51" s="136" customFormat="1" ht="15" customHeight="1">
      <c r="A32" s="1994"/>
      <c r="B32" s="1994"/>
      <c r="C32" s="1994"/>
      <c r="D32" s="1994"/>
      <c r="E32" s="1994"/>
      <c r="F32" s="2001"/>
      <c r="G32" s="2002"/>
      <c r="H32" s="2002"/>
      <c r="I32" s="2002"/>
      <c r="J32" s="2002"/>
      <c r="K32" s="2002"/>
      <c r="L32" s="2002"/>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c r="AK32" s="2003"/>
      <c r="AL32" s="1994"/>
      <c r="AM32" s="1994"/>
      <c r="AN32" s="1994"/>
      <c r="AO32" s="1994"/>
      <c r="AP32" s="1994"/>
      <c r="AQ32" s="137"/>
      <c r="AR32" s="137"/>
      <c r="AS32" s="137"/>
      <c r="AT32" s="137"/>
      <c r="AU32" s="137"/>
      <c r="AV32" s="137"/>
      <c r="AW32" s="137"/>
      <c r="AX32" s="137"/>
      <c r="AY32" s="137"/>
    </row>
    <row r="33" spans="1:51" s="136" customFormat="1" ht="15" customHeight="1">
      <c r="A33" s="1994"/>
      <c r="B33" s="1994"/>
      <c r="C33" s="1994"/>
      <c r="D33" s="1994"/>
      <c r="E33" s="1994"/>
      <c r="F33" s="2001"/>
      <c r="G33" s="2002"/>
      <c r="H33" s="2002"/>
      <c r="I33" s="2002"/>
      <c r="J33" s="2002"/>
      <c r="K33" s="2002"/>
      <c r="L33" s="2002"/>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2003"/>
      <c r="AL33" s="1994"/>
      <c r="AM33" s="1994"/>
      <c r="AN33" s="1994"/>
      <c r="AO33" s="1994"/>
      <c r="AP33" s="1994"/>
      <c r="AQ33" s="137"/>
      <c r="AR33" s="137"/>
      <c r="AS33" s="137"/>
      <c r="AT33" s="137"/>
      <c r="AU33" s="137"/>
      <c r="AV33" s="137"/>
      <c r="AW33" s="137"/>
      <c r="AX33" s="137"/>
      <c r="AY33" s="137"/>
    </row>
    <row r="34" spans="1:51" s="136" customFormat="1" ht="15" customHeight="1">
      <c r="A34" s="1994"/>
      <c r="B34" s="1994"/>
      <c r="C34" s="1994"/>
      <c r="D34" s="1994"/>
      <c r="E34" s="1994"/>
      <c r="F34" s="2001"/>
      <c r="G34" s="2002"/>
      <c r="H34" s="2002"/>
      <c r="I34" s="2002"/>
      <c r="J34" s="2002"/>
      <c r="K34" s="2002"/>
      <c r="L34" s="2002"/>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3"/>
      <c r="AL34" s="1994"/>
      <c r="AM34" s="1994"/>
      <c r="AN34" s="1994"/>
      <c r="AO34" s="1994"/>
      <c r="AP34" s="1994"/>
      <c r="AQ34" s="137"/>
      <c r="AR34" s="137"/>
      <c r="AS34" s="137"/>
      <c r="AT34" s="137"/>
      <c r="AU34" s="137"/>
      <c r="AV34" s="137"/>
      <c r="AW34" s="137"/>
      <c r="AX34" s="137"/>
      <c r="AY34" s="137"/>
    </row>
    <row r="35" spans="1:51" s="136" customFormat="1" ht="15" customHeight="1">
      <c r="A35" s="1994"/>
      <c r="B35" s="1994"/>
      <c r="C35" s="1994"/>
      <c r="D35" s="1994"/>
      <c r="E35" s="1994"/>
      <c r="F35" s="2001"/>
      <c r="G35" s="2002"/>
      <c r="H35" s="2002"/>
      <c r="I35" s="2002"/>
      <c r="J35" s="2002"/>
      <c r="K35" s="2002"/>
      <c r="L35" s="2002"/>
      <c r="M35" s="2002"/>
      <c r="N35" s="2002"/>
      <c r="O35" s="2002"/>
      <c r="P35" s="2002"/>
      <c r="Q35" s="2002"/>
      <c r="R35" s="2002"/>
      <c r="S35" s="2002"/>
      <c r="T35" s="2002"/>
      <c r="U35" s="2002"/>
      <c r="V35" s="2002"/>
      <c r="W35" s="2002"/>
      <c r="X35" s="2002"/>
      <c r="Y35" s="2002"/>
      <c r="Z35" s="2002"/>
      <c r="AA35" s="2002"/>
      <c r="AB35" s="2002"/>
      <c r="AC35" s="2002"/>
      <c r="AD35" s="2002"/>
      <c r="AE35" s="2002"/>
      <c r="AF35" s="2002"/>
      <c r="AG35" s="2002"/>
      <c r="AH35" s="2002"/>
      <c r="AI35" s="2002"/>
      <c r="AJ35" s="2002"/>
      <c r="AK35" s="2003"/>
      <c r="AL35" s="1994"/>
      <c r="AM35" s="1994"/>
      <c r="AN35" s="1994"/>
      <c r="AO35" s="1994"/>
      <c r="AP35" s="1994"/>
      <c r="AQ35" s="137"/>
      <c r="AR35" s="137"/>
      <c r="AS35" s="137"/>
      <c r="AT35" s="137"/>
      <c r="AU35" s="137"/>
      <c r="AV35" s="137"/>
      <c r="AW35" s="137"/>
      <c r="AX35" s="137"/>
      <c r="AY35" s="137"/>
    </row>
    <row r="36" spans="1:51" s="136" customFormat="1" ht="15" customHeight="1">
      <c r="A36" s="1994"/>
      <c r="B36" s="1994"/>
      <c r="C36" s="1994"/>
      <c r="D36" s="1994"/>
      <c r="E36" s="1994"/>
      <c r="F36" s="2001"/>
      <c r="G36" s="2002"/>
      <c r="H36" s="2002"/>
      <c r="I36" s="2002"/>
      <c r="J36" s="2002"/>
      <c r="K36" s="2002"/>
      <c r="L36" s="2002"/>
      <c r="M36" s="2002"/>
      <c r="N36" s="2002"/>
      <c r="O36" s="2002"/>
      <c r="P36" s="2002"/>
      <c r="Q36" s="2002"/>
      <c r="R36" s="2002"/>
      <c r="S36" s="2002"/>
      <c r="T36" s="2002"/>
      <c r="U36" s="2002"/>
      <c r="V36" s="2002"/>
      <c r="W36" s="2002"/>
      <c r="X36" s="2002"/>
      <c r="Y36" s="2002"/>
      <c r="Z36" s="2002"/>
      <c r="AA36" s="2002"/>
      <c r="AB36" s="2002"/>
      <c r="AC36" s="2002"/>
      <c r="AD36" s="2002"/>
      <c r="AE36" s="2002"/>
      <c r="AF36" s="2002"/>
      <c r="AG36" s="2002"/>
      <c r="AH36" s="2002"/>
      <c r="AI36" s="2002"/>
      <c r="AJ36" s="2002"/>
      <c r="AK36" s="2003"/>
      <c r="AL36" s="1994"/>
      <c r="AM36" s="1994"/>
      <c r="AN36" s="1994"/>
      <c r="AO36" s="1994"/>
      <c r="AP36" s="1994"/>
      <c r="AQ36" s="137"/>
      <c r="AR36" s="137"/>
      <c r="AS36" s="137"/>
      <c r="AT36" s="137"/>
      <c r="AU36" s="137"/>
      <c r="AV36" s="137"/>
      <c r="AW36" s="137"/>
      <c r="AX36" s="137"/>
      <c r="AY36" s="137"/>
    </row>
    <row r="37" spans="1:51" s="136" customFormat="1" ht="15" customHeight="1">
      <c r="A37" s="1994"/>
      <c r="B37" s="1994"/>
      <c r="C37" s="1994"/>
      <c r="D37" s="1994"/>
      <c r="E37" s="1994"/>
      <c r="F37" s="2001"/>
      <c r="G37" s="2002"/>
      <c r="H37" s="2002"/>
      <c r="I37" s="2002"/>
      <c r="J37" s="2002"/>
      <c r="K37" s="2002"/>
      <c r="L37" s="2002"/>
      <c r="M37" s="2002"/>
      <c r="N37" s="2002"/>
      <c r="O37" s="2002"/>
      <c r="P37" s="2002"/>
      <c r="Q37" s="2002"/>
      <c r="R37" s="2002"/>
      <c r="S37" s="2002"/>
      <c r="T37" s="2002"/>
      <c r="U37" s="2002"/>
      <c r="V37" s="2002"/>
      <c r="W37" s="2002"/>
      <c r="X37" s="2002"/>
      <c r="Y37" s="2002"/>
      <c r="Z37" s="2002"/>
      <c r="AA37" s="2002"/>
      <c r="AB37" s="2002"/>
      <c r="AC37" s="2002"/>
      <c r="AD37" s="2002"/>
      <c r="AE37" s="2002"/>
      <c r="AF37" s="2002"/>
      <c r="AG37" s="2002"/>
      <c r="AH37" s="2002"/>
      <c r="AI37" s="2002"/>
      <c r="AJ37" s="2002"/>
      <c r="AK37" s="2003"/>
      <c r="AL37" s="1994"/>
      <c r="AM37" s="1994"/>
      <c r="AN37" s="1994"/>
      <c r="AO37" s="1994"/>
      <c r="AP37" s="1994"/>
      <c r="AQ37" s="137"/>
      <c r="AR37" s="137"/>
      <c r="AS37" s="137"/>
      <c r="AT37" s="137"/>
      <c r="AU37" s="137"/>
      <c r="AV37" s="137"/>
      <c r="AW37" s="137"/>
      <c r="AX37" s="137"/>
      <c r="AY37" s="137"/>
    </row>
    <row r="38" spans="1:51" s="136" customFormat="1" ht="15" customHeight="1">
      <c r="A38" s="1994"/>
      <c r="B38" s="1994"/>
      <c r="C38" s="1994"/>
      <c r="D38" s="1994"/>
      <c r="E38" s="1994"/>
      <c r="F38" s="2001"/>
      <c r="G38" s="2002"/>
      <c r="H38" s="2002"/>
      <c r="I38" s="2002"/>
      <c r="J38" s="2002"/>
      <c r="K38" s="2002"/>
      <c r="L38" s="2002"/>
      <c r="M38" s="2002"/>
      <c r="N38" s="2002"/>
      <c r="O38" s="2002"/>
      <c r="P38" s="2002"/>
      <c r="Q38" s="2002"/>
      <c r="R38" s="2002"/>
      <c r="S38" s="2002"/>
      <c r="T38" s="2002"/>
      <c r="U38" s="2002"/>
      <c r="V38" s="2002"/>
      <c r="W38" s="2002"/>
      <c r="X38" s="2002"/>
      <c r="Y38" s="2002"/>
      <c r="Z38" s="2002"/>
      <c r="AA38" s="2002"/>
      <c r="AB38" s="2002"/>
      <c r="AC38" s="2002"/>
      <c r="AD38" s="2002"/>
      <c r="AE38" s="2002"/>
      <c r="AF38" s="2002"/>
      <c r="AG38" s="2002"/>
      <c r="AH38" s="2002"/>
      <c r="AI38" s="2002"/>
      <c r="AJ38" s="2002"/>
      <c r="AK38" s="2003"/>
      <c r="AL38" s="1994"/>
      <c r="AM38" s="1994"/>
      <c r="AN38" s="1994"/>
      <c r="AO38" s="1994"/>
      <c r="AP38" s="1994"/>
      <c r="AQ38" s="137"/>
      <c r="AR38" s="137"/>
      <c r="AS38" s="137"/>
      <c r="AT38" s="137"/>
      <c r="AU38" s="137"/>
      <c r="AV38" s="137"/>
      <c r="AW38" s="137"/>
      <c r="AX38" s="137"/>
      <c r="AY38" s="137"/>
    </row>
    <row r="39" spans="1:51" s="136" customFormat="1" ht="15" customHeight="1">
      <c r="A39" s="1994"/>
      <c r="B39" s="1994"/>
      <c r="C39" s="1994"/>
      <c r="D39" s="1994"/>
      <c r="E39" s="1994"/>
      <c r="F39" s="2001"/>
      <c r="G39" s="2002"/>
      <c r="H39" s="2002"/>
      <c r="I39" s="2002"/>
      <c r="J39" s="2002"/>
      <c r="K39" s="2002"/>
      <c r="L39" s="2002"/>
      <c r="M39" s="2002"/>
      <c r="N39" s="2002"/>
      <c r="O39" s="2002"/>
      <c r="P39" s="2002"/>
      <c r="Q39" s="2002"/>
      <c r="R39" s="2002"/>
      <c r="S39" s="2002"/>
      <c r="T39" s="2002"/>
      <c r="U39" s="2002"/>
      <c r="V39" s="2002"/>
      <c r="W39" s="2002"/>
      <c r="X39" s="2002"/>
      <c r="Y39" s="2002"/>
      <c r="Z39" s="2002"/>
      <c r="AA39" s="2002"/>
      <c r="AB39" s="2002"/>
      <c r="AC39" s="2002"/>
      <c r="AD39" s="2002"/>
      <c r="AE39" s="2002"/>
      <c r="AF39" s="2002"/>
      <c r="AG39" s="2002"/>
      <c r="AH39" s="2002"/>
      <c r="AI39" s="2002"/>
      <c r="AJ39" s="2002"/>
      <c r="AK39" s="2003"/>
      <c r="AL39" s="1994"/>
      <c r="AM39" s="1994"/>
      <c r="AN39" s="1994"/>
      <c r="AO39" s="1994"/>
      <c r="AP39" s="1994"/>
      <c r="AQ39" s="137"/>
      <c r="AR39" s="137"/>
      <c r="AS39" s="137"/>
      <c r="AT39" s="137"/>
      <c r="AU39" s="137"/>
      <c r="AV39" s="137"/>
      <c r="AW39" s="137"/>
      <c r="AX39" s="137"/>
      <c r="AY39" s="137"/>
    </row>
    <row r="40" spans="1:51" s="136" customFormat="1" ht="15" customHeight="1">
      <c r="A40" s="1994"/>
      <c r="B40" s="1994"/>
      <c r="C40" s="1994"/>
      <c r="D40" s="1994"/>
      <c r="E40" s="1994"/>
      <c r="F40" s="2001"/>
      <c r="G40" s="2002"/>
      <c r="H40" s="2002"/>
      <c r="I40" s="2002"/>
      <c r="J40" s="2002"/>
      <c r="K40" s="2002"/>
      <c r="L40" s="2002"/>
      <c r="M40" s="2002"/>
      <c r="N40" s="2002"/>
      <c r="O40" s="2002"/>
      <c r="P40" s="2002"/>
      <c r="Q40" s="2002"/>
      <c r="R40" s="2002"/>
      <c r="S40" s="2002"/>
      <c r="T40" s="2002"/>
      <c r="U40" s="2002"/>
      <c r="V40" s="2002"/>
      <c r="W40" s="2002"/>
      <c r="X40" s="2002"/>
      <c r="Y40" s="2002"/>
      <c r="Z40" s="2002"/>
      <c r="AA40" s="2002"/>
      <c r="AB40" s="2002"/>
      <c r="AC40" s="2002"/>
      <c r="AD40" s="2002"/>
      <c r="AE40" s="2002"/>
      <c r="AF40" s="2002"/>
      <c r="AG40" s="2002"/>
      <c r="AH40" s="2002"/>
      <c r="AI40" s="2002"/>
      <c r="AJ40" s="2002"/>
      <c r="AK40" s="2003"/>
      <c r="AL40" s="1994"/>
      <c r="AM40" s="1994"/>
      <c r="AN40" s="1994"/>
      <c r="AO40" s="1994"/>
      <c r="AP40" s="1994"/>
      <c r="AQ40" s="137"/>
      <c r="AR40" s="137"/>
      <c r="AS40" s="137"/>
      <c r="AT40" s="137"/>
      <c r="AU40" s="137"/>
      <c r="AV40" s="137"/>
      <c r="AW40" s="137"/>
      <c r="AX40" s="137"/>
      <c r="AY40" s="137"/>
    </row>
    <row r="41" spans="1:51" s="136" customFormat="1" ht="15" customHeight="1">
      <c r="A41" s="1994"/>
      <c r="B41" s="1994"/>
      <c r="C41" s="1994"/>
      <c r="D41" s="1994"/>
      <c r="E41" s="1994"/>
      <c r="F41" s="2001"/>
      <c r="G41" s="2002"/>
      <c r="H41" s="2002"/>
      <c r="I41" s="2002"/>
      <c r="J41" s="2002"/>
      <c r="K41" s="2002"/>
      <c r="L41" s="2002"/>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3"/>
      <c r="AL41" s="1994"/>
      <c r="AM41" s="1994"/>
      <c r="AN41" s="1994"/>
      <c r="AO41" s="1994"/>
      <c r="AP41" s="1994"/>
      <c r="AQ41" s="137"/>
      <c r="AR41" s="137"/>
      <c r="AS41" s="137"/>
      <c r="AT41" s="137"/>
      <c r="AU41" s="137"/>
      <c r="AV41" s="137"/>
      <c r="AW41" s="137"/>
      <c r="AX41" s="137"/>
      <c r="AY41" s="137"/>
    </row>
    <row r="42" spans="1:51" s="136" customFormat="1" ht="15" customHeight="1">
      <c r="A42" s="1994"/>
      <c r="B42" s="1994"/>
      <c r="C42" s="1994"/>
      <c r="D42" s="1994"/>
      <c r="E42" s="1994"/>
      <c r="F42" s="2001"/>
      <c r="G42" s="2002"/>
      <c r="H42" s="2002"/>
      <c r="I42" s="2002"/>
      <c r="J42" s="2002"/>
      <c r="K42" s="2002"/>
      <c r="L42" s="2002"/>
      <c r="M42" s="2002"/>
      <c r="N42" s="2002"/>
      <c r="O42" s="2002"/>
      <c r="P42" s="2002"/>
      <c r="Q42" s="2002"/>
      <c r="R42" s="2002"/>
      <c r="S42" s="2002"/>
      <c r="T42" s="2002"/>
      <c r="U42" s="2002"/>
      <c r="V42" s="2002"/>
      <c r="W42" s="2002"/>
      <c r="X42" s="2002"/>
      <c r="Y42" s="2002"/>
      <c r="Z42" s="2002"/>
      <c r="AA42" s="2002"/>
      <c r="AB42" s="2002"/>
      <c r="AC42" s="2002"/>
      <c r="AD42" s="2002"/>
      <c r="AE42" s="2002"/>
      <c r="AF42" s="2002"/>
      <c r="AG42" s="2002"/>
      <c r="AH42" s="2002"/>
      <c r="AI42" s="2002"/>
      <c r="AJ42" s="2002"/>
      <c r="AK42" s="2003"/>
      <c r="AL42" s="1994"/>
      <c r="AM42" s="1994"/>
      <c r="AN42" s="1994"/>
      <c r="AO42" s="1994"/>
      <c r="AP42" s="1994"/>
      <c r="AQ42" s="137"/>
      <c r="AR42" s="137"/>
      <c r="AS42" s="137"/>
      <c r="AT42" s="137"/>
      <c r="AU42" s="137"/>
      <c r="AV42" s="137"/>
      <c r="AW42" s="137"/>
      <c r="AX42" s="137"/>
      <c r="AY42" s="137"/>
    </row>
    <row r="43" spans="1:51" s="136" customFormat="1" ht="15" customHeight="1">
      <c r="A43" s="1994"/>
      <c r="B43" s="1994"/>
      <c r="C43" s="1994"/>
      <c r="D43" s="1994"/>
      <c r="E43" s="1994"/>
      <c r="F43" s="2001"/>
      <c r="G43" s="2002"/>
      <c r="H43" s="2002"/>
      <c r="I43" s="2002"/>
      <c r="J43" s="2002"/>
      <c r="K43" s="2002"/>
      <c r="L43" s="2002"/>
      <c r="M43" s="2002"/>
      <c r="N43" s="2002"/>
      <c r="O43" s="2002"/>
      <c r="P43" s="2002"/>
      <c r="Q43" s="2002"/>
      <c r="R43" s="2002"/>
      <c r="S43" s="2002"/>
      <c r="T43" s="2002"/>
      <c r="U43" s="2002"/>
      <c r="V43" s="2002"/>
      <c r="W43" s="2002"/>
      <c r="X43" s="2002"/>
      <c r="Y43" s="2002"/>
      <c r="Z43" s="2002"/>
      <c r="AA43" s="2002"/>
      <c r="AB43" s="2002"/>
      <c r="AC43" s="2002"/>
      <c r="AD43" s="2002"/>
      <c r="AE43" s="2002"/>
      <c r="AF43" s="2002"/>
      <c r="AG43" s="2002"/>
      <c r="AH43" s="2002"/>
      <c r="AI43" s="2002"/>
      <c r="AJ43" s="2002"/>
      <c r="AK43" s="2003"/>
      <c r="AL43" s="1994"/>
      <c r="AM43" s="1994"/>
      <c r="AN43" s="1994"/>
      <c r="AO43" s="1994"/>
      <c r="AP43" s="1994"/>
      <c r="AQ43" s="137"/>
      <c r="AR43" s="137"/>
      <c r="AS43" s="137"/>
      <c r="AT43" s="137"/>
      <c r="AU43" s="137"/>
      <c r="AV43" s="137"/>
      <c r="AW43" s="137"/>
      <c r="AX43" s="137"/>
      <c r="AY43" s="137"/>
    </row>
    <row r="44" spans="1:51" s="136" customFormat="1" ht="15" customHeight="1">
      <c r="A44" s="1994"/>
      <c r="B44" s="1994"/>
      <c r="C44" s="1994"/>
      <c r="D44" s="1994"/>
      <c r="E44" s="1994"/>
      <c r="F44" s="2001"/>
      <c r="G44" s="2002"/>
      <c r="H44" s="2002"/>
      <c r="I44" s="2002"/>
      <c r="J44" s="2002"/>
      <c r="K44" s="2002"/>
      <c r="L44" s="2002"/>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002"/>
      <c r="AI44" s="2002"/>
      <c r="AJ44" s="2002"/>
      <c r="AK44" s="2003"/>
      <c r="AL44" s="1994"/>
      <c r="AM44" s="1994"/>
      <c r="AN44" s="1994"/>
      <c r="AO44" s="1994"/>
      <c r="AP44" s="1994"/>
      <c r="AQ44" s="137"/>
      <c r="AR44" s="137"/>
      <c r="AS44" s="137"/>
      <c r="AT44" s="137"/>
      <c r="AU44" s="137"/>
      <c r="AV44" s="137"/>
      <c r="AW44" s="137"/>
      <c r="AX44" s="137"/>
      <c r="AY44" s="137"/>
    </row>
    <row r="45" spans="1:51" s="136" customFormat="1" ht="15" customHeight="1">
      <c r="A45" s="1994"/>
      <c r="B45" s="1994"/>
      <c r="C45" s="1994"/>
      <c r="D45" s="1994"/>
      <c r="E45" s="1994"/>
      <c r="F45" s="2001"/>
      <c r="G45" s="2002"/>
      <c r="H45" s="2002"/>
      <c r="I45" s="2002"/>
      <c r="J45" s="2002"/>
      <c r="K45" s="2002"/>
      <c r="L45" s="2002"/>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002"/>
      <c r="AI45" s="2002"/>
      <c r="AJ45" s="2002"/>
      <c r="AK45" s="2003"/>
      <c r="AL45" s="1994"/>
      <c r="AM45" s="1994"/>
      <c r="AN45" s="1994"/>
      <c r="AO45" s="1994"/>
      <c r="AP45" s="1994"/>
      <c r="AQ45" s="137"/>
      <c r="AR45" s="137"/>
      <c r="AS45" s="137"/>
      <c r="AT45" s="137"/>
      <c r="AU45" s="137"/>
      <c r="AV45" s="137"/>
      <c r="AW45" s="137"/>
      <c r="AX45" s="137"/>
      <c r="AY45" s="137"/>
    </row>
    <row r="46" spans="1:51" s="136" customFormat="1" ht="15" customHeight="1">
      <c r="A46" s="1994"/>
      <c r="B46" s="1994"/>
      <c r="C46" s="1994"/>
      <c r="D46" s="1994"/>
      <c r="E46" s="1994"/>
      <c r="F46" s="2001"/>
      <c r="G46" s="2002"/>
      <c r="H46" s="2002"/>
      <c r="I46" s="2002"/>
      <c r="J46" s="2002"/>
      <c r="K46" s="2002"/>
      <c r="L46" s="2002"/>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3"/>
      <c r="AL46" s="1994"/>
      <c r="AM46" s="1994"/>
      <c r="AN46" s="1994"/>
      <c r="AO46" s="1994"/>
      <c r="AP46" s="1994"/>
      <c r="AQ46" s="137"/>
      <c r="AR46" s="137"/>
      <c r="AS46" s="137"/>
      <c r="AT46" s="137"/>
      <c r="AU46" s="137"/>
      <c r="AV46" s="137"/>
      <c r="AW46" s="137"/>
      <c r="AX46" s="137"/>
      <c r="AY46" s="137"/>
    </row>
    <row r="47" spans="1:51" s="136" customFormat="1" ht="15" customHeight="1">
      <c r="A47" s="1994"/>
      <c r="B47" s="1994"/>
      <c r="C47" s="1994"/>
      <c r="D47" s="1994"/>
      <c r="E47" s="1994"/>
      <c r="F47" s="2001"/>
      <c r="G47" s="2002"/>
      <c r="H47" s="2002"/>
      <c r="I47" s="2002"/>
      <c r="J47" s="2002"/>
      <c r="K47" s="2002"/>
      <c r="L47" s="2002"/>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2002"/>
      <c r="AK47" s="2003"/>
      <c r="AL47" s="1994"/>
      <c r="AM47" s="1994"/>
      <c r="AN47" s="1994"/>
      <c r="AO47" s="1994"/>
      <c r="AP47" s="1994"/>
      <c r="AQ47" s="137"/>
      <c r="AR47" s="137"/>
      <c r="AS47" s="137"/>
      <c r="AT47" s="137"/>
      <c r="AU47" s="137"/>
      <c r="AV47" s="137"/>
      <c r="AW47" s="137"/>
      <c r="AX47" s="137"/>
      <c r="AY47" s="137"/>
    </row>
    <row r="48" spans="1:51" s="136" customFormat="1" ht="15" customHeight="1">
      <c r="A48" s="1994"/>
      <c r="B48" s="1994"/>
      <c r="C48" s="1994"/>
      <c r="D48" s="1994"/>
      <c r="E48" s="1994"/>
      <c r="F48" s="2001"/>
      <c r="G48" s="2002"/>
      <c r="H48" s="2002"/>
      <c r="I48" s="2002"/>
      <c r="J48" s="2002"/>
      <c r="K48" s="2002"/>
      <c r="L48" s="2002"/>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2"/>
      <c r="AK48" s="2003"/>
      <c r="AL48" s="1994"/>
      <c r="AM48" s="1994"/>
      <c r="AN48" s="1994"/>
      <c r="AO48" s="1994"/>
      <c r="AP48" s="1994"/>
      <c r="AQ48" s="137"/>
      <c r="AR48" s="137"/>
      <c r="AS48" s="137"/>
      <c r="AT48" s="137"/>
      <c r="AU48" s="137"/>
      <c r="AV48" s="137"/>
      <c r="AW48" s="137"/>
      <c r="AX48" s="137"/>
      <c r="AY48" s="137"/>
    </row>
    <row r="49" spans="1:51" s="136" customFormat="1" ht="15" customHeight="1">
      <c r="A49" s="1994"/>
      <c r="B49" s="1994"/>
      <c r="C49" s="1994"/>
      <c r="D49" s="1994"/>
      <c r="E49" s="1994"/>
      <c r="F49" s="2001"/>
      <c r="G49" s="2002"/>
      <c r="H49" s="2002"/>
      <c r="I49" s="2002"/>
      <c r="J49" s="2002"/>
      <c r="K49" s="2002"/>
      <c r="L49" s="2002"/>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3"/>
      <c r="AL49" s="1994"/>
      <c r="AM49" s="1994"/>
      <c r="AN49" s="1994"/>
      <c r="AO49" s="1994"/>
      <c r="AP49" s="1994"/>
      <c r="AQ49" s="137"/>
      <c r="AR49" s="137"/>
      <c r="AS49" s="137"/>
      <c r="AT49" s="137"/>
      <c r="AU49" s="137"/>
      <c r="AV49" s="137"/>
      <c r="AW49" s="137"/>
      <c r="AX49" s="137"/>
      <c r="AY49" s="137"/>
    </row>
    <row r="50" spans="1:51" s="136" customFormat="1" ht="15" customHeight="1">
      <c r="A50" s="1994"/>
      <c r="B50" s="1994"/>
      <c r="C50" s="1994"/>
      <c r="D50" s="1994"/>
      <c r="E50" s="1994"/>
      <c r="F50" s="2001"/>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3"/>
      <c r="AL50" s="1994"/>
      <c r="AM50" s="1994"/>
      <c r="AN50" s="1994"/>
      <c r="AO50" s="1994"/>
      <c r="AP50" s="1994"/>
      <c r="AQ50" s="137"/>
      <c r="AR50" s="137"/>
      <c r="AS50" s="137"/>
      <c r="AT50" s="137"/>
      <c r="AU50" s="137"/>
      <c r="AV50" s="137"/>
      <c r="AW50" s="137"/>
      <c r="AX50" s="137"/>
      <c r="AY50" s="137"/>
    </row>
    <row r="51" spans="1:51" s="136" customFormat="1" ht="15" customHeight="1">
      <c r="A51" s="1994"/>
      <c r="B51" s="1994"/>
      <c r="C51" s="1994"/>
      <c r="D51" s="1994"/>
      <c r="E51" s="1994"/>
      <c r="F51" s="2001"/>
      <c r="G51" s="2002"/>
      <c r="H51" s="2002"/>
      <c r="I51" s="2002"/>
      <c r="J51" s="2002"/>
      <c r="K51" s="2002"/>
      <c r="L51" s="2002"/>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s="2002"/>
      <c r="AJ51" s="2002"/>
      <c r="AK51" s="2003"/>
      <c r="AL51" s="1994"/>
      <c r="AM51" s="1994"/>
      <c r="AN51" s="1994"/>
      <c r="AO51" s="1994"/>
      <c r="AP51" s="1994"/>
      <c r="AQ51" s="137"/>
      <c r="AR51" s="137"/>
      <c r="AS51" s="137"/>
      <c r="AT51" s="137"/>
      <c r="AU51" s="137"/>
      <c r="AV51" s="137"/>
      <c r="AW51" s="137"/>
      <c r="AX51" s="137"/>
      <c r="AY51" s="137"/>
    </row>
    <row r="52" spans="1:51" s="136" customFormat="1" ht="15" customHeight="1">
      <c r="A52" s="1994"/>
      <c r="B52" s="1994"/>
      <c r="C52" s="1994"/>
      <c r="D52" s="1994"/>
      <c r="E52" s="1994"/>
      <c r="F52" s="2001"/>
      <c r="G52" s="2002"/>
      <c r="H52" s="2002"/>
      <c r="I52" s="2002"/>
      <c r="J52" s="2002"/>
      <c r="K52" s="2002"/>
      <c r="L52" s="2002"/>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3"/>
      <c r="AL52" s="1994"/>
      <c r="AM52" s="1994"/>
      <c r="AN52" s="1994"/>
      <c r="AO52" s="1994"/>
      <c r="AP52" s="1994"/>
      <c r="AQ52" s="137"/>
      <c r="AR52" s="137"/>
      <c r="AS52" s="137"/>
      <c r="AT52" s="137"/>
      <c r="AU52" s="137"/>
      <c r="AV52" s="137"/>
      <c r="AW52" s="137"/>
      <c r="AX52" s="137"/>
      <c r="AY52" s="137"/>
    </row>
    <row r="53" spans="1:51" s="136" customFormat="1" ht="15" customHeight="1" thickBot="1">
      <c r="A53" s="1994"/>
      <c r="B53" s="1994"/>
      <c r="C53" s="1994"/>
      <c r="D53" s="1994"/>
      <c r="E53" s="1994"/>
      <c r="F53" s="2004"/>
      <c r="G53" s="2005"/>
      <c r="H53" s="2005"/>
      <c r="I53" s="2005"/>
      <c r="J53" s="2005"/>
      <c r="K53" s="2005"/>
      <c r="L53" s="2005"/>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6"/>
      <c r="AL53" s="1994"/>
      <c r="AM53" s="1994"/>
      <c r="AN53" s="1994"/>
      <c r="AO53" s="1994"/>
      <c r="AP53" s="1994"/>
      <c r="AQ53" s="137"/>
      <c r="AR53" s="137"/>
      <c r="AS53" s="137"/>
      <c r="AT53" s="137"/>
      <c r="AU53" s="137"/>
      <c r="AV53" s="137"/>
      <c r="AW53" s="137"/>
      <c r="AX53" s="137"/>
      <c r="AY53" s="137"/>
    </row>
    <row r="54" spans="1:51" s="136" customFormat="1" ht="15" customHeight="1">
      <c r="A54" s="1994"/>
      <c r="B54" s="1994"/>
      <c r="C54" s="1994"/>
      <c r="D54" s="1994"/>
      <c r="E54" s="1994"/>
      <c r="F54" s="1999"/>
      <c r="G54" s="1999"/>
      <c r="H54" s="1999"/>
      <c r="I54" s="1999"/>
      <c r="J54" s="1999"/>
      <c r="K54" s="1999"/>
      <c r="L54" s="1999"/>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4"/>
      <c r="AM54" s="1994"/>
      <c r="AN54" s="1994"/>
      <c r="AO54" s="1994"/>
      <c r="AP54" s="1994"/>
      <c r="AQ54" s="137"/>
      <c r="AR54" s="137"/>
      <c r="AS54" s="137"/>
      <c r="AT54" s="137"/>
      <c r="AU54" s="137"/>
      <c r="AV54" s="137"/>
      <c r="AW54" s="137"/>
      <c r="AX54" s="137"/>
      <c r="AY54" s="137"/>
    </row>
    <row r="55" spans="1:51" s="136" customFormat="1" ht="15" customHeight="1">
      <c r="A55" s="1994"/>
      <c r="B55" s="1994"/>
      <c r="C55" s="1994"/>
      <c r="D55" s="1994"/>
      <c r="E55" s="1994"/>
      <c r="F55" s="1999"/>
      <c r="G55" s="1999"/>
      <c r="H55" s="1999"/>
      <c r="I55" s="1999"/>
      <c r="J55" s="1999"/>
      <c r="K55" s="1999"/>
      <c r="L55" s="1999"/>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4"/>
      <c r="AM55" s="1994"/>
      <c r="AN55" s="1994"/>
      <c r="AO55" s="1994"/>
      <c r="AP55" s="1994"/>
      <c r="AQ55" s="137"/>
      <c r="AR55" s="137"/>
      <c r="AS55" s="137"/>
      <c r="AT55" s="137"/>
      <c r="AU55" s="137"/>
      <c r="AV55" s="137"/>
      <c r="AW55" s="137"/>
      <c r="AX55" s="137"/>
      <c r="AY55" s="137"/>
    </row>
    <row r="56" spans="1:51" s="136" customFormat="1" ht="38.25" customHeight="1">
      <c r="A56" s="1994"/>
      <c r="B56" s="1994"/>
      <c r="C56" s="1994"/>
      <c r="D56" s="1994"/>
      <c r="E56" s="1994"/>
      <c r="F56" s="1999"/>
      <c r="G56" s="1999"/>
      <c r="H56" s="1999"/>
      <c r="I56" s="1999"/>
      <c r="J56" s="1999"/>
      <c r="K56" s="1999"/>
      <c r="L56" s="1999"/>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4"/>
      <c r="AM56" s="1994"/>
      <c r="AN56" s="1994"/>
      <c r="AO56" s="1994"/>
      <c r="AP56" s="1994"/>
      <c r="AQ56" s="137"/>
      <c r="AR56" s="137"/>
      <c r="AS56" s="137"/>
      <c r="AT56" s="137"/>
      <c r="AU56" s="137"/>
      <c r="AV56" s="137"/>
      <c r="AW56" s="137"/>
      <c r="AX56" s="137"/>
      <c r="AY56" s="137"/>
    </row>
    <row r="57" spans="1:51" s="138" customFormat="1" ht="15" customHeight="1">
      <c r="AQ57" s="139"/>
      <c r="AR57" s="31"/>
      <c r="AS57" s="31"/>
      <c r="AT57" s="31"/>
      <c r="AU57" s="31"/>
      <c r="AV57" s="31"/>
      <c r="AW57" s="31"/>
      <c r="AX57" s="31"/>
      <c r="AY57" s="31"/>
    </row>
  </sheetData>
  <sheetProtection algorithmName="SHA-512" hashValue="YDOdjS9AoP0BSZkQVpBz7jUt0x8cjbxtaz7umimXEvYqYY5Rdl0yWWX9BhKg/m7DffL5inLoomenGYjBzmri6A==" saltValue="wwueVyRU0F8hU3UBiTKDtA==" spinCount="100000" sheet="1" objects="1" scenarios="1" selectLockedCells="1" selectUnlockedCells="1"/>
  <mergeCells count="16">
    <mergeCell ref="A1:E56"/>
    <mergeCell ref="AL1:AP53"/>
    <mergeCell ref="F8:AK12"/>
    <mergeCell ref="F14:AK14"/>
    <mergeCell ref="F15:K15"/>
    <mergeCell ref="AF15:AK15"/>
    <mergeCell ref="F16:AK16"/>
    <mergeCell ref="F17:AK17"/>
    <mergeCell ref="F18:AK53"/>
    <mergeCell ref="F54:AK56"/>
    <mergeCell ref="AL54:AP56"/>
    <mergeCell ref="F1:AK5"/>
    <mergeCell ref="F6:AK6"/>
    <mergeCell ref="F7:AK7"/>
    <mergeCell ref="F13:AK13"/>
    <mergeCell ref="L15:AE15"/>
  </mergeCells>
  <phoneticPr fontId="15"/>
  <dataValidations count="1">
    <dataValidation imeMode="hiragana" allowBlank="1" showInputMessage="1" sqref="AZ63:AZ1048576 BA58:XFD1048576 F6 AQ1 BB57:XFD57 F54 AZ1:XFD56 AZ57:AZ61 A57:AQ1048576" xr:uid="{00000000-0002-0000-08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pageSetUpPr autoPageBreaks="0" fitToPage="1"/>
  </sheetPr>
  <dimension ref="A1:CM52"/>
  <sheetViews>
    <sheetView showGridLines="0" showRowColHeaders="0" workbookViewId="0">
      <selection activeCell="BT43" sqref="BT43:BU43"/>
    </sheetView>
  </sheetViews>
  <sheetFormatPr defaultColWidth="0" defaultRowHeight="15" customHeight="1" zeroHeight="1"/>
  <cols>
    <col min="1" max="66" width="1.25" style="103" customWidth="1"/>
    <col min="67" max="76" width="1.25" style="10" customWidth="1"/>
    <col min="77" max="80" width="1.25" style="103" customWidth="1"/>
    <col min="81" max="81" width="1.875" style="103" customWidth="1"/>
    <col min="82" max="82" width="2.5" style="103" customWidth="1"/>
    <col min="83" max="90" width="2.5" style="1" customWidth="1"/>
    <col min="91" max="91" width="0" style="103" hidden="1" customWidth="1"/>
    <col min="92" max="16384" width="2.5" style="103" hidden="1"/>
  </cols>
  <sheetData>
    <row r="1" spans="1:90" ht="60" customHeight="1">
      <c r="A1" s="2009"/>
      <c r="B1" s="2009"/>
      <c r="C1" s="2009"/>
      <c r="D1" s="2009"/>
      <c r="E1" s="2010"/>
      <c r="F1" s="2010"/>
      <c r="G1" s="2010"/>
      <c r="H1" s="2010"/>
      <c r="I1" s="2010"/>
      <c r="J1" s="2010"/>
      <c r="K1" s="2010"/>
      <c r="L1" s="2010"/>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0"/>
      <c r="AN1" s="2010"/>
      <c r="AO1" s="2010"/>
      <c r="AP1" s="2010"/>
      <c r="AQ1" s="2010"/>
      <c r="AR1" s="2010"/>
      <c r="AS1" s="2010"/>
      <c r="AT1" s="2010"/>
      <c r="AU1" s="2010"/>
      <c r="AV1" s="2010"/>
      <c r="AW1" s="2010"/>
      <c r="AX1" s="2010"/>
      <c r="AY1" s="2010"/>
      <c r="AZ1" s="2010"/>
      <c r="BA1" s="2010"/>
      <c r="BB1" s="2010"/>
      <c r="BC1" s="2010"/>
      <c r="BD1" s="2010"/>
      <c r="BE1" s="2010"/>
      <c r="BF1" s="2010"/>
      <c r="BG1" s="2010"/>
      <c r="BH1" s="2010"/>
      <c r="BI1" s="2010"/>
      <c r="BJ1" s="2010"/>
      <c r="BK1" s="2010"/>
      <c r="BL1" s="2010"/>
      <c r="BM1" s="2010"/>
      <c r="BN1" s="2010"/>
      <c r="BO1" s="2010"/>
      <c r="BP1" s="2010"/>
      <c r="BQ1" s="2010"/>
      <c r="BR1" s="2010"/>
      <c r="BS1" s="2010"/>
      <c r="BT1" s="2010"/>
      <c r="BU1" s="2010"/>
      <c r="BV1" s="2010"/>
      <c r="BW1" s="2010"/>
      <c r="BX1" s="2010"/>
      <c r="BY1" s="2010"/>
      <c r="BZ1" s="2010"/>
      <c r="CA1" s="2010"/>
      <c r="CB1" s="2010"/>
      <c r="CC1" s="2010"/>
      <c r="CD1" s="102"/>
      <c r="CE1" s="102"/>
      <c r="CF1" s="102"/>
      <c r="CG1" s="102"/>
      <c r="CH1" s="102"/>
      <c r="CI1" s="102"/>
      <c r="CJ1" s="102"/>
      <c r="CK1" s="102"/>
      <c r="CL1" s="102"/>
    </row>
    <row r="2" spans="1:90" ht="15" customHeight="1">
      <c r="A2" s="2009"/>
      <c r="B2" s="2009"/>
      <c r="C2" s="2009"/>
      <c r="D2" s="2009"/>
      <c r="E2" s="2011" t="s">
        <v>1452</v>
      </c>
      <c r="F2" s="2011"/>
      <c r="G2" s="2011"/>
      <c r="H2" s="2011"/>
      <c r="I2" s="2011"/>
      <c r="J2" s="2011"/>
      <c r="K2" s="2011"/>
      <c r="L2" s="2011"/>
      <c r="M2" s="2011"/>
      <c r="N2" s="2011"/>
      <c r="O2" s="2011"/>
      <c r="P2" s="2011"/>
      <c r="Q2" s="2011"/>
      <c r="R2" s="2011"/>
      <c r="S2" s="2011"/>
      <c r="T2" s="2011"/>
      <c r="U2" s="2011"/>
      <c r="V2" s="2011"/>
      <c r="W2" s="2011"/>
      <c r="X2" s="2011"/>
      <c r="Y2" s="2011"/>
      <c r="Z2" s="2011"/>
      <c r="AA2" s="2011"/>
      <c r="AB2" s="2011"/>
      <c r="AC2" s="2011"/>
      <c r="AD2" s="2011"/>
      <c r="AE2" s="2011"/>
      <c r="AF2" s="2011"/>
      <c r="AG2" s="2011"/>
      <c r="AH2" s="2011"/>
      <c r="AI2" s="2011"/>
      <c r="AJ2" s="2011"/>
      <c r="AK2" s="2011"/>
      <c r="AL2" s="2011"/>
      <c r="AM2" s="2011"/>
      <c r="AN2" s="2011"/>
      <c r="AO2" s="2011"/>
      <c r="AP2" s="2011"/>
      <c r="AQ2" s="2011"/>
      <c r="AR2" s="2011"/>
      <c r="AS2" s="2011"/>
      <c r="AT2" s="2011"/>
      <c r="AU2" s="2011"/>
      <c r="AV2" s="2011"/>
      <c r="AW2" s="2011"/>
      <c r="AX2" s="2011"/>
      <c r="AY2" s="2011"/>
      <c r="AZ2" s="2011"/>
      <c r="BA2" s="2011"/>
      <c r="BB2" s="2011"/>
      <c r="BC2" s="2011"/>
      <c r="BD2" s="2011"/>
      <c r="BE2" s="2011"/>
      <c r="BF2" s="2011"/>
      <c r="BG2" s="2011"/>
      <c r="BH2" s="2011"/>
      <c r="BI2" s="2011"/>
      <c r="BJ2" s="2011"/>
      <c r="BK2" s="2011"/>
      <c r="BL2" s="2011"/>
      <c r="BM2" s="2011"/>
      <c r="BN2" s="2011"/>
      <c r="BO2" s="2011"/>
      <c r="BP2" s="2011"/>
      <c r="BQ2" s="2011"/>
      <c r="BR2" s="2011"/>
      <c r="BS2" s="2011"/>
      <c r="BT2" s="2011"/>
      <c r="BU2" s="2011"/>
      <c r="BV2" s="2011"/>
      <c r="BW2" s="2011"/>
      <c r="BX2" s="2011"/>
      <c r="BY2" s="2011"/>
      <c r="BZ2" s="2010"/>
      <c r="CA2" s="2010"/>
      <c r="CB2" s="2010"/>
      <c r="CC2" s="2010"/>
      <c r="CD2" s="102"/>
      <c r="CE2" s="102"/>
      <c r="CF2" s="102"/>
      <c r="CG2" s="102"/>
      <c r="CH2" s="102"/>
      <c r="CI2" s="102"/>
      <c r="CJ2" s="102"/>
      <c r="CK2" s="102"/>
      <c r="CL2" s="102"/>
    </row>
    <row r="3" spans="1:90" s="105" customFormat="1" ht="15" customHeight="1">
      <c r="A3" s="2009"/>
      <c r="B3" s="2009"/>
      <c r="C3" s="2009"/>
      <c r="D3" s="2009"/>
      <c r="E3" s="2010"/>
      <c r="F3" s="2010"/>
      <c r="G3" s="2010"/>
      <c r="H3" s="2010"/>
      <c r="I3" s="2010"/>
      <c r="J3" s="2010"/>
      <c r="K3" s="2010"/>
      <c r="L3" s="2010"/>
      <c r="M3" s="2010"/>
      <c r="N3" s="2010"/>
      <c r="O3" s="2010"/>
      <c r="P3" s="2010"/>
      <c r="Q3" s="2010"/>
      <c r="R3" s="2010"/>
      <c r="S3" s="2010"/>
      <c r="T3" s="2010"/>
      <c r="U3" s="2010"/>
      <c r="V3" s="2010"/>
      <c r="W3" s="2010"/>
      <c r="X3" s="2010"/>
      <c r="Y3" s="2010"/>
      <c r="Z3" s="2010"/>
      <c r="AA3" s="2010"/>
      <c r="AB3" s="2010"/>
      <c r="AC3" s="2010"/>
      <c r="AD3" s="2012" t="s">
        <v>285</v>
      </c>
      <c r="AE3" s="2012"/>
      <c r="AF3" s="2012"/>
      <c r="AG3" s="2012"/>
      <c r="AH3" s="2012"/>
      <c r="AI3" s="2012"/>
      <c r="AJ3" s="2012"/>
      <c r="AK3" s="2012"/>
      <c r="AL3" s="2012"/>
      <c r="AM3" s="2012"/>
      <c r="AN3" s="2012"/>
      <c r="AO3" s="2012"/>
      <c r="AP3" s="2012"/>
      <c r="AQ3" s="2012"/>
      <c r="AR3" s="2012"/>
      <c r="AS3" s="2012"/>
      <c r="AT3" s="2012"/>
      <c r="AU3" s="2012"/>
      <c r="AV3" s="2012"/>
      <c r="AW3" s="2012"/>
      <c r="AX3" s="2012"/>
      <c r="AY3" s="2010"/>
      <c r="AZ3" s="2010"/>
      <c r="BA3" s="2010"/>
      <c r="BB3" s="2010"/>
      <c r="BC3" s="2010"/>
      <c r="BD3" s="2010"/>
      <c r="BE3" s="2010"/>
      <c r="BF3" s="2010"/>
      <c r="BG3" s="2010"/>
      <c r="BH3" s="2010"/>
      <c r="BI3" s="2010"/>
      <c r="BJ3" s="2010"/>
      <c r="BK3" s="2010"/>
      <c r="BL3" s="2010"/>
      <c r="BM3" s="2010"/>
      <c r="BN3" s="2010"/>
      <c r="BO3" s="2010"/>
      <c r="BP3" s="2010"/>
      <c r="BQ3" s="2010"/>
      <c r="BR3" s="2010"/>
      <c r="BS3" s="2010"/>
      <c r="BT3" s="2010"/>
      <c r="BU3" s="2010"/>
      <c r="BV3" s="2010"/>
      <c r="BW3" s="2010"/>
      <c r="BX3" s="2010"/>
      <c r="BY3" s="2010"/>
      <c r="BZ3" s="2010"/>
      <c r="CA3" s="2010"/>
      <c r="CB3" s="2010"/>
      <c r="CC3" s="2010"/>
      <c r="CD3" s="102"/>
      <c r="CE3" s="102"/>
      <c r="CF3" s="102"/>
      <c r="CG3" s="102"/>
      <c r="CH3" s="102"/>
      <c r="CI3" s="102"/>
      <c r="CJ3" s="102"/>
      <c r="CK3" s="102"/>
      <c r="CL3" s="102"/>
    </row>
    <row r="4" spans="1:90" ht="15" customHeight="1">
      <c r="A4" s="2009"/>
      <c r="B4" s="2009"/>
      <c r="C4" s="2009"/>
      <c r="D4" s="2009"/>
      <c r="E4" s="2010"/>
      <c r="F4" s="2010"/>
      <c r="G4" s="2010"/>
      <c r="H4" s="2010"/>
      <c r="I4" s="2010"/>
      <c r="J4" s="2010"/>
      <c r="K4" s="2010"/>
      <c r="L4" s="2010"/>
      <c r="M4" s="2010"/>
      <c r="N4" s="2010"/>
      <c r="O4" s="2010"/>
      <c r="P4" s="2010"/>
      <c r="Q4" s="2010"/>
      <c r="R4" s="2010"/>
      <c r="S4" s="2010"/>
      <c r="T4" s="2010"/>
      <c r="U4" s="2010"/>
      <c r="V4" s="2010"/>
      <c r="W4" s="2010"/>
      <c r="X4" s="2010"/>
      <c r="Y4" s="2010"/>
      <c r="Z4" s="2010"/>
      <c r="AA4" s="2010"/>
      <c r="AB4" s="2010"/>
      <c r="AC4" s="2010"/>
      <c r="AD4" s="2012"/>
      <c r="AE4" s="2012"/>
      <c r="AF4" s="2012"/>
      <c r="AG4" s="2012"/>
      <c r="AH4" s="2012"/>
      <c r="AI4" s="2012"/>
      <c r="AJ4" s="2012"/>
      <c r="AK4" s="2012"/>
      <c r="AL4" s="2012"/>
      <c r="AM4" s="2012"/>
      <c r="AN4" s="2012"/>
      <c r="AO4" s="2012"/>
      <c r="AP4" s="2012"/>
      <c r="AQ4" s="2012"/>
      <c r="AR4" s="2012"/>
      <c r="AS4" s="2012"/>
      <c r="AT4" s="2012"/>
      <c r="AU4" s="2012"/>
      <c r="AV4" s="2012"/>
      <c r="AW4" s="2012"/>
      <c r="AX4" s="2012"/>
      <c r="AY4" s="2010"/>
      <c r="AZ4" s="2010"/>
      <c r="BA4" s="2010"/>
      <c r="BB4" s="2010"/>
      <c r="BC4" s="2010"/>
      <c r="BD4" s="2010"/>
      <c r="BE4" s="2010"/>
      <c r="BF4" s="2010"/>
      <c r="BG4" s="2010"/>
      <c r="BH4" s="2010"/>
      <c r="BI4" s="2010"/>
      <c r="BJ4" s="2010"/>
      <c r="BK4" s="2010"/>
      <c r="BL4" s="2010"/>
      <c r="BM4" s="2010"/>
      <c r="BN4" s="2010"/>
      <c r="BO4" s="2010"/>
      <c r="BP4" s="2010"/>
      <c r="BQ4" s="2010"/>
      <c r="BR4" s="2010"/>
      <c r="BS4" s="2010"/>
      <c r="BT4" s="2010"/>
      <c r="BU4" s="2010"/>
      <c r="BV4" s="2010"/>
      <c r="BW4" s="2010"/>
      <c r="BX4" s="2010"/>
      <c r="BY4" s="2010"/>
      <c r="BZ4" s="2010"/>
      <c r="CA4" s="2010"/>
      <c r="CB4" s="2010"/>
      <c r="CC4" s="2010"/>
      <c r="CD4" s="102"/>
      <c r="CE4" s="102"/>
      <c r="CF4" s="102"/>
      <c r="CG4" s="102"/>
      <c r="CH4" s="102"/>
      <c r="CI4" s="102"/>
      <c r="CJ4" s="102"/>
      <c r="CK4" s="102"/>
      <c r="CL4" s="102"/>
    </row>
    <row r="5" spans="1:90" ht="15" customHeight="1">
      <c r="A5" s="2009"/>
      <c r="B5" s="2009"/>
      <c r="C5" s="2009"/>
      <c r="D5" s="2009"/>
      <c r="E5" s="2010"/>
      <c r="F5" s="2010"/>
      <c r="G5" s="2010"/>
      <c r="H5" s="2010"/>
      <c r="I5" s="2010"/>
      <c r="J5" s="2010"/>
      <c r="K5" s="2010"/>
      <c r="L5" s="2010"/>
      <c r="M5" s="2010"/>
      <c r="N5" s="2010"/>
      <c r="O5" s="2010"/>
      <c r="P5" s="2010"/>
      <c r="Q5" s="2010"/>
      <c r="R5" s="2010"/>
      <c r="S5" s="2010"/>
      <c r="T5" s="2010"/>
      <c r="U5" s="2010"/>
      <c r="V5" s="2010"/>
      <c r="W5" s="2010"/>
      <c r="X5" s="2010"/>
      <c r="Y5" s="2010"/>
      <c r="Z5" s="2010"/>
      <c r="AA5" s="2010"/>
      <c r="AB5" s="2010"/>
      <c r="AC5" s="2010"/>
      <c r="AD5" s="2013" t="s">
        <v>958</v>
      </c>
      <c r="AE5" s="2013"/>
      <c r="AF5" s="2013"/>
      <c r="AG5" s="2013"/>
      <c r="AH5" s="2013"/>
      <c r="AI5" s="2013"/>
      <c r="AJ5" s="2013"/>
      <c r="AK5" s="2013"/>
      <c r="AL5" s="2013"/>
      <c r="AM5" s="2013"/>
      <c r="AN5" s="2013"/>
      <c r="AO5" s="2013"/>
      <c r="AP5" s="2013"/>
      <c r="AQ5" s="2013"/>
      <c r="AR5" s="2013"/>
      <c r="AS5" s="2013"/>
      <c r="AT5" s="2013"/>
      <c r="AU5" s="2013"/>
      <c r="AV5" s="2013"/>
      <c r="AW5" s="2013"/>
      <c r="AX5" s="2013"/>
      <c r="AY5" s="2010"/>
      <c r="AZ5" s="2010"/>
      <c r="BA5" s="2010"/>
      <c r="BB5" s="2010"/>
      <c r="BC5" s="2010"/>
      <c r="BD5" s="2010"/>
      <c r="BE5" s="2010"/>
      <c r="BF5" s="2010"/>
      <c r="BG5" s="2010"/>
      <c r="BH5" s="2010"/>
      <c r="BI5" s="2010"/>
      <c r="BJ5" s="2010"/>
      <c r="BK5" s="2010"/>
      <c r="BL5" s="2010"/>
      <c r="BM5" s="2010"/>
      <c r="BN5" s="2010"/>
      <c r="BO5" s="2010"/>
      <c r="BP5" s="2010"/>
      <c r="BQ5" s="2010"/>
      <c r="BR5" s="2010"/>
      <c r="BS5" s="2010"/>
      <c r="BT5" s="2010"/>
      <c r="BU5" s="2010"/>
      <c r="BV5" s="2010"/>
      <c r="BW5" s="2010"/>
      <c r="BX5" s="2010"/>
      <c r="BY5" s="2010"/>
      <c r="BZ5" s="2010"/>
      <c r="CA5" s="2010"/>
      <c r="CB5" s="2010"/>
      <c r="CC5" s="2010"/>
      <c r="CD5" s="102"/>
      <c r="CE5" s="102"/>
      <c r="CF5" s="102"/>
      <c r="CG5" s="102"/>
      <c r="CH5" s="102"/>
      <c r="CI5" s="102"/>
      <c r="CJ5" s="102"/>
      <c r="CK5" s="102"/>
      <c r="CL5" s="102"/>
    </row>
    <row r="6" spans="1:90" ht="15" customHeight="1">
      <c r="A6" s="2009"/>
      <c r="B6" s="2009"/>
      <c r="C6" s="2009"/>
      <c r="D6" s="2009"/>
      <c r="E6" s="2010"/>
      <c r="F6" s="2010"/>
      <c r="G6" s="2010"/>
      <c r="H6" s="2010"/>
      <c r="I6" s="2010"/>
      <c r="J6" s="2010"/>
      <c r="K6" s="2010"/>
      <c r="L6" s="2010"/>
      <c r="M6" s="2010"/>
      <c r="N6" s="2010"/>
      <c r="O6" s="2010"/>
      <c r="P6" s="2010"/>
      <c r="Q6" s="2010"/>
      <c r="R6" s="2010"/>
      <c r="S6" s="2010"/>
      <c r="T6" s="2010"/>
      <c r="U6" s="2010"/>
      <c r="V6" s="2010"/>
      <c r="W6" s="2010"/>
      <c r="X6" s="2010"/>
      <c r="Y6" s="2010"/>
      <c r="Z6" s="2010"/>
      <c r="AA6" s="2010"/>
      <c r="AB6" s="2010"/>
      <c r="AC6" s="2010"/>
      <c r="AD6" s="2013"/>
      <c r="AE6" s="2013"/>
      <c r="AF6" s="2013"/>
      <c r="AG6" s="2013"/>
      <c r="AH6" s="2013"/>
      <c r="AI6" s="2013"/>
      <c r="AJ6" s="2013"/>
      <c r="AK6" s="2013"/>
      <c r="AL6" s="2013"/>
      <c r="AM6" s="2013"/>
      <c r="AN6" s="2013"/>
      <c r="AO6" s="2013"/>
      <c r="AP6" s="2013"/>
      <c r="AQ6" s="2013"/>
      <c r="AR6" s="2013"/>
      <c r="AS6" s="2013"/>
      <c r="AT6" s="2013"/>
      <c r="AU6" s="2013"/>
      <c r="AV6" s="2013"/>
      <c r="AW6" s="2013"/>
      <c r="AX6" s="2013"/>
      <c r="AY6" s="2010"/>
      <c r="AZ6" s="2010"/>
      <c r="BA6" s="2010"/>
      <c r="BB6" s="2010"/>
      <c r="BC6" s="2010"/>
      <c r="BD6" s="2010"/>
      <c r="BE6" s="2010"/>
      <c r="BF6" s="2010"/>
      <c r="BG6" s="2010"/>
      <c r="BH6" s="2010"/>
      <c r="BI6" s="2010"/>
      <c r="BJ6" s="2010"/>
      <c r="BK6" s="2010"/>
      <c r="BL6" s="2010"/>
      <c r="BM6" s="2010"/>
      <c r="BN6" s="2010"/>
      <c r="BO6" s="2010"/>
      <c r="BP6" s="2010"/>
      <c r="BQ6" s="2010"/>
      <c r="BR6" s="2010"/>
      <c r="BS6" s="2010"/>
      <c r="BT6" s="2010"/>
      <c r="BU6" s="2010"/>
      <c r="BV6" s="2010"/>
      <c r="BW6" s="2010"/>
      <c r="BX6" s="2010"/>
      <c r="BY6" s="2010"/>
      <c r="BZ6" s="2010"/>
      <c r="CA6" s="2010"/>
      <c r="CB6" s="2010"/>
      <c r="CC6" s="2010"/>
      <c r="CD6" s="102"/>
      <c r="CE6" s="102"/>
      <c r="CF6" s="102"/>
      <c r="CG6" s="102"/>
      <c r="CH6" s="102"/>
      <c r="CI6" s="102"/>
      <c r="CJ6" s="102"/>
      <c r="CK6" s="102"/>
      <c r="CL6" s="102"/>
    </row>
    <row r="7" spans="1:90" ht="7.5" customHeight="1">
      <c r="A7" s="2009"/>
      <c r="B7" s="2009"/>
      <c r="C7" s="2009"/>
      <c r="D7" s="2009"/>
      <c r="E7" s="2020"/>
      <c r="F7" s="2020"/>
      <c r="G7" s="2020"/>
      <c r="H7" s="2020"/>
      <c r="I7" s="2020"/>
      <c r="J7" s="2020"/>
      <c r="K7" s="2020"/>
      <c r="L7" s="2020"/>
      <c r="M7" s="2020"/>
      <c r="N7" s="2020"/>
      <c r="O7" s="2020"/>
      <c r="P7" s="2020"/>
      <c r="Q7" s="2020"/>
      <c r="R7" s="2020"/>
      <c r="S7" s="2020"/>
      <c r="T7" s="2020"/>
      <c r="U7" s="2020"/>
      <c r="V7" s="2020"/>
      <c r="W7" s="2020"/>
      <c r="X7" s="2020"/>
      <c r="Y7" s="2020"/>
      <c r="Z7" s="2020"/>
      <c r="AA7" s="2020"/>
      <c r="AB7" s="2020"/>
      <c r="AC7" s="2020"/>
      <c r="AD7" s="2020"/>
      <c r="AE7" s="2020"/>
      <c r="AF7" s="2020"/>
      <c r="AG7" s="2020"/>
      <c r="AH7" s="2020"/>
      <c r="AI7" s="2020"/>
      <c r="AJ7" s="2020"/>
      <c r="AK7" s="2020"/>
      <c r="AL7" s="2020"/>
      <c r="AM7" s="2020"/>
      <c r="AN7" s="2020"/>
      <c r="AO7" s="2020"/>
      <c r="AP7" s="2020"/>
      <c r="AQ7" s="2020"/>
      <c r="AR7" s="2020"/>
      <c r="AS7" s="2020"/>
      <c r="AT7" s="2020"/>
      <c r="AU7" s="2020"/>
      <c r="AV7" s="2020"/>
      <c r="AW7" s="2020"/>
      <c r="AX7" s="2020"/>
      <c r="AY7" s="2020"/>
      <c r="AZ7" s="2020"/>
      <c r="BA7" s="2020"/>
      <c r="BB7" s="2020"/>
      <c r="BC7" s="2020"/>
      <c r="BD7" s="2020"/>
      <c r="BE7" s="2020"/>
      <c r="BF7" s="2020"/>
      <c r="BG7" s="2020"/>
      <c r="BH7" s="2020"/>
      <c r="BI7" s="2020"/>
      <c r="BJ7" s="2020"/>
      <c r="BK7" s="2020"/>
      <c r="BL7" s="2020"/>
      <c r="BM7" s="2020"/>
      <c r="BN7" s="2020"/>
      <c r="BO7" s="2020"/>
      <c r="BP7" s="2020"/>
      <c r="BQ7" s="2020"/>
      <c r="BR7" s="2020"/>
      <c r="BS7" s="2020"/>
      <c r="BT7" s="2020"/>
      <c r="BU7" s="2020"/>
      <c r="BV7" s="2020"/>
      <c r="BW7" s="2020"/>
      <c r="BX7" s="2020"/>
      <c r="BY7" s="2020"/>
      <c r="BZ7" s="2010"/>
      <c r="CA7" s="2010"/>
      <c r="CB7" s="2010"/>
      <c r="CC7" s="2010"/>
      <c r="CD7" s="102"/>
      <c r="CE7" s="102"/>
      <c r="CF7" s="102"/>
      <c r="CG7" s="102"/>
      <c r="CH7" s="102"/>
      <c r="CI7" s="102"/>
      <c r="CJ7" s="102"/>
      <c r="CK7" s="102"/>
      <c r="CL7" s="102"/>
    </row>
    <row r="8" spans="1:90" s="105" customFormat="1" ht="15" customHeight="1">
      <c r="A8" s="2009"/>
      <c r="B8" s="2009"/>
      <c r="C8" s="2009"/>
      <c r="D8" s="2009"/>
      <c r="E8" s="2020"/>
      <c r="F8" s="2021"/>
      <c r="G8" s="2023" t="s">
        <v>245</v>
      </c>
      <c r="H8" s="2023"/>
      <c r="I8" s="2023"/>
      <c r="J8" s="2023"/>
      <c r="K8" s="2023"/>
      <c r="L8" s="2023"/>
      <c r="M8" s="2023"/>
      <c r="N8" s="2023"/>
      <c r="O8" s="2026"/>
      <c r="P8" s="2029">
        <f>★入力画面!$M$60</f>
        <v>0</v>
      </c>
      <c r="Q8" s="2030"/>
      <c r="R8" s="2030"/>
      <c r="S8" s="2030"/>
      <c r="T8" s="2030"/>
      <c r="U8" s="2030"/>
      <c r="V8" s="2030"/>
      <c r="W8" s="2030"/>
      <c r="X8" s="2030"/>
      <c r="Y8" s="2030"/>
      <c r="Z8" s="2030"/>
      <c r="AA8" s="2030"/>
      <c r="AB8" s="2030"/>
      <c r="AC8" s="2030"/>
      <c r="AD8" s="2030"/>
      <c r="AE8" s="2030"/>
      <c r="AF8" s="2030"/>
      <c r="AG8" s="2030"/>
      <c r="AH8" s="2030"/>
      <c r="AI8" s="2030"/>
      <c r="AJ8" s="2030"/>
      <c r="AK8" s="2030"/>
      <c r="AL8" s="2030"/>
      <c r="AM8" s="2030"/>
      <c r="AN8" s="2030"/>
      <c r="AO8" s="2030"/>
      <c r="AP8" s="2030"/>
      <c r="AQ8" s="2030"/>
      <c r="AR8" s="2030"/>
      <c r="AS8" s="2030"/>
      <c r="AT8" s="2030"/>
      <c r="AU8" s="2030"/>
      <c r="AV8" s="2030"/>
      <c r="AW8" s="2030"/>
      <c r="AX8" s="2030"/>
      <c r="AY8" s="2030"/>
      <c r="AZ8" s="2030"/>
      <c r="BA8" s="2030"/>
      <c r="BB8" s="2030"/>
      <c r="BC8" s="2030"/>
      <c r="BD8" s="2030"/>
      <c r="BE8" s="2030"/>
      <c r="BF8" s="2030"/>
      <c r="BG8" s="2030"/>
      <c r="BH8" s="2030"/>
      <c r="BI8" s="2030"/>
      <c r="BJ8" s="2030"/>
      <c r="BK8" s="2030"/>
      <c r="BL8" s="2030"/>
      <c r="BM8" s="2030"/>
      <c r="BN8" s="2030"/>
      <c r="BO8" s="2030"/>
      <c r="BP8" s="2030"/>
      <c r="BQ8" s="2030"/>
      <c r="BR8" s="2030"/>
      <c r="BS8" s="2030"/>
      <c r="BT8" s="2030"/>
      <c r="BU8" s="2030"/>
      <c r="BV8" s="2030"/>
      <c r="BW8" s="2030"/>
      <c r="BX8" s="2030"/>
      <c r="BY8" s="2031"/>
      <c r="BZ8" s="2010"/>
      <c r="CA8" s="2010"/>
      <c r="CB8" s="2010"/>
      <c r="CC8" s="2010"/>
      <c r="CD8" s="102"/>
      <c r="CE8" s="102"/>
      <c r="CF8" s="102"/>
      <c r="CG8" s="102"/>
      <c r="CH8" s="102"/>
      <c r="CI8" s="102"/>
      <c r="CJ8" s="102"/>
      <c r="CK8" s="102"/>
      <c r="CL8" s="102"/>
    </row>
    <row r="9" spans="1:90" s="105" customFormat="1" ht="15" customHeight="1">
      <c r="A9" s="2009"/>
      <c r="B9" s="2009"/>
      <c r="C9" s="2009"/>
      <c r="D9" s="2009"/>
      <c r="E9" s="2020"/>
      <c r="F9" s="1890"/>
      <c r="G9" s="2024"/>
      <c r="H9" s="2024"/>
      <c r="I9" s="2024"/>
      <c r="J9" s="2024"/>
      <c r="K9" s="2024"/>
      <c r="L9" s="2024"/>
      <c r="M9" s="2024"/>
      <c r="N9" s="2024"/>
      <c r="O9" s="2027"/>
      <c r="P9" s="2032"/>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2033"/>
      <c r="AN9" s="2033"/>
      <c r="AO9" s="2033"/>
      <c r="AP9" s="2033"/>
      <c r="AQ9" s="2033"/>
      <c r="AR9" s="2033"/>
      <c r="AS9" s="2033"/>
      <c r="AT9" s="2033"/>
      <c r="AU9" s="2033"/>
      <c r="AV9" s="2033"/>
      <c r="AW9" s="2033"/>
      <c r="AX9" s="2033"/>
      <c r="AY9" s="2033"/>
      <c r="AZ9" s="2033"/>
      <c r="BA9" s="2033"/>
      <c r="BB9" s="2033"/>
      <c r="BC9" s="2033"/>
      <c r="BD9" s="2033"/>
      <c r="BE9" s="2033"/>
      <c r="BF9" s="2033"/>
      <c r="BG9" s="2033"/>
      <c r="BH9" s="2033"/>
      <c r="BI9" s="2033"/>
      <c r="BJ9" s="2033"/>
      <c r="BK9" s="2033"/>
      <c r="BL9" s="2033"/>
      <c r="BM9" s="2033"/>
      <c r="BN9" s="2033"/>
      <c r="BO9" s="2033"/>
      <c r="BP9" s="2033"/>
      <c r="BQ9" s="2033"/>
      <c r="BR9" s="2033"/>
      <c r="BS9" s="2033"/>
      <c r="BT9" s="2033"/>
      <c r="BU9" s="2033"/>
      <c r="BV9" s="2033"/>
      <c r="BW9" s="2033"/>
      <c r="BX9" s="2033"/>
      <c r="BY9" s="2034"/>
      <c r="BZ9" s="2010"/>
      <c r="CA9" s="2010"/>
      <c r="CB9" s="2010"/>
      <c r="CC9" s="2010"/>
      <c r="CD9" s="102"/>
      <c r="CE9" s="102"/>
      <c r="CF9" s="102"/>
      <c r="CG9" s="102"/>
      <c r="CH9" s="102"/>
      <c r="CI9" s="102"/>
      <c r="CJ9" s="102"/>
      <c r="CK9" s="102"/>
      <c r="CL9" s="102"/>
    </row>
    <row r="10" spans="1:90" s="105" customFormat="1" ht="15" customHeight="1">
      <c r="A10" s="2009"/>
      <c r="B10" s="2009"/>
      <c r="C10" s="2009"/>
      <c r="D10" s="2009"/>
      <c r="E10" s="2020"/>
      <c r="F10" s="2022"/>
      <c r="G10" s="2025"/>
      <c r="H10" s="2025"/>
      <c r="I10" s="2025"/>
      <c r="J10" s="2025"/>
      <c r="K10" s="2025"/>
      <c r="L10" s="2025"/>
      <c r="M10" s="2025"/>
      <c r="N10" s="2025"/>
      <c r="O10" s="2028"/>
      <c r="P10" s="2035"/>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2036"/>
      <c r="AO10" s="2036"/>
      <c r="AP10" s="2036"/>
      <c r="AQ10" s="2036"/>
      <c r="AR10" s="2036"/>
      <c r="AS10" s="2015" t="s">
        <v>85</v>
      </c>
      <c r="AT10" s="2015"/>
      <c r="AU10" s="2015"/>
      <c r="AV10" s="2015"/>
      <c r="AW10" s="2015"/>
      <c r="AX10" s="2015"/>
      <c r="AY10" s="2015"/>
      <c r="AZ10" s="2036" t="s">
        <v>80</v>
      </c>
      <c r="BA10" s="2036"/>
      <c r="BB10" s="2014">
        <f>IF(★入力画面!$M$61="",★入力画面!$M$62,★入力画面!$M$61)</f>
        <v>0</v>
      </c>
      <c r="BC10" s="2014"/>
      <c r="BD10" s="2014"/>
      <c r="BE10" s="2014"/>
      <c r="BF10" s="2014"/>
      <c r="BG10" s="2015" t="s">
        <v>1003</v>
      </c>
      <c r="BH10" s="2015"/>
      <c r="BI10" s="2014">
        <f>IF(★入力画面!$P$61="",★入力画面!$P$62,★入力画面!$P$61)</f>
        <v>0</v>
      </c>
      <c r="BJ10" s="2014"/>
      <c r="BK10" s="2014"/>
      <c r="BL10" s="2014"/>
      <c r="BM10" s="2014"/>
      <c r="BN10" s="2014"/>
      <c r="BO10" s="2016" t="s">
        <v>1004</v>
      </c>
      <c r="BP10" s="2016"/>
      <c r="BQ10" s="2017">
        <f>IF(★入力画面!$T$61="",★入力画面!$T$62,★入力画面!$T$61)</f>
        <v>0</v>
      </c>
      <c r="BR10" s="2017"/>
      <c r="BS10" s="2017"/>
      <c r="BT10" s="2017"/>
      <c r="BU10" s="2017"/>
      <c r="BV10" s="2017"/>
      <c r="BW10" s="2017"/>
      <c r="BX10" s="2018"/>
      <c r="BY10" s="2019"/>
      <c r="BZ10" s="2010"/>
      <c r="CA10" s="2010"/>
      <c r="CB10" s="2010"/>
      <c r="CC10" s="2010"/>
      <c r="CD10" s="102"/>
      <c r="CE10" s="102"/>
      <c r="CF10" s="102"/>
      <c r="CG10" s="102"/>
      <c r="CH10" s="102"/>
      <c r="CI10" s="102"/>
      <c r="CJ10" s="102"/>
      <c r="CK10" s="102"/>
      <c r="CL10" s="102"/>
    </row>
    <row r="11" spans="1:90" s="105" customFormat="1" ht="15" customHeight="1">
      <c r="A11" s="2009"/>
      <c r="B11" s="2009"/>
      <c r="C11" s="2009"/>
      <c r="D11" s="2009"/>
      <c r="E11" s="2020"/>
      <c r="F11" s="2021"/>
      <c r="G11" s="2057" t="s">
        <v>959</v>
      </c>
      <c r="H11" s="2057"/>
      <c r="I11" s="2057"/>
      <c r="J11" s="2057"/>
      <c r="K11" s="2057"/>
      <c r="L11" s="2057"/>
      <c r="M11" s="2057"/>
      <c r="N11" s="2057"/>
      <c r="O11" s="2026"/>
      <c r="P11" s="2029">
        <f>★入力画面!$M$52</f>
        <v>0</v>
      </c>
      <c r="Q11" s="2030"/>
      <c r="R11" s="2030"/>
      <c r="S11" s="2030"/>
      <c r="T11" s="2030"/>
      <c r="U11" s="2030"/>
      <c r="V11" s="2030"/>
      <c r="W11" s="2030"/>
      <c r="X11" s="2030"/>
      <c r="Y11" s="2030"/>
      <c r="Z11" s="2030"/>
      <c r="AA11" s="2030"/>
      <c r="AB11" s="2030"/>
      <c r="AC11" s="2030"/>
      <c r="AD11" s="2030"/>
      <c r="AE11" s="2030"/>
      <c r="AF11" s="2030"/>
      <c r="AG11" s="2030"/>
      <c r="AH11" s="2030"/>
      <c r="AI11" s="2030"/>
      <c r="AJ11" s="2030"/>
      <c r="AK11" s="2030"/>
      <c r="AL11" s="2030"/>
      <c r="AM11" s="2030"/>
      <c r="AN11" s="2030"/>
      <c r="AO11" s="2030"/>
      <c r="AP11" s="2030"/>
      <c r="AQ11" s="2030"/>
      <c r="AR11" s="2031"/>
      <c r="AS11" s="2058"/>
      <c r="AT11" s="2061" t="s">
        <v>113</v>
      </c>
      <c r="AU11" s="2061"/>
      <c r="AV11" s="2061"/>
      <c r="AW11" s="2061"/>
      <c r="AX11" s="2061"/>
      <c r="AY11" s="2061"/>
      <c r="AZ11" s="2061"/>
      <c r="BA11" s="2061"/>
      <c r="BB11" s="2037"/>
      <c r="BC11" s="2040" t="str">
        <f>★入力画面!$BL$56</f>
        <v/>
      </c>
      <c r="BD11" s="2041"/>
      <c r="BE11" s="2041"/>
      <c r="BF11" s="2041"/>
      <c r="BG11" s="2041"/>
      <c r="BH11" s="2041"/>
      <c r="BI11" s="2041"/>
      <c r="BJ11" s="2041"/>
      <c r="BK11" s="2041"/>
      <c r="BL11" s="2041"/>
      <c r="BM11" s="2041"/>
      <c r="BN11" s="2041"/>
      <c r="BO11" s="2041"/>
      <c r="BP11" s="2041"/>
      <c r="BQ11" s="2041"/>
      <c r="BR11" s="2041"/>
      <c r="BS11" s="2041"/>
      <c r="BT11" s="2041"/>
      <c r="BU11" s="2041"/>
      <c r="BV11" s="2041"/>
      <c r="BW11" s="2041"/>
      <c r="BX11" s="2045"/>
      <c r="BY11" s="2046"/>
      <c r="BZ11" s="2010"/>
      <c r="CA11" s="2010"/>
      <c r="CB11" s="2010"/>
      <c r="CC11" s="2010"/>
      <c r="CD11" s="102"/>
      <c r="CE11" s="102"/>
      <c r="CF11" s="102"/>
      <c r="CG11" s="102"/>
      <c r="CH11" s="102"/>
      <c r="CI11" s="102"/>
      <c r="CJ11" s="102"/>
      <c r="CK11" s="102"/>
      <c r="CL11" s="102"/>
    </row>
    <row r="12" spans="1:90" s="105" customFormat="1" ht="15" customHeight="1">
      <c r="A12" s="2009"/>
      <c r="B12" s="2009"/>
      <c r="C12" s="2009"/>
      <c r="D12" s="2009"/>
      <c r="E12" s="2020"/>
      <c r="F12" s="1890"/>
      <c r="G12" s="2024" t="s">
        <v>83</v>
      </c>
      <c r="H12" s="2024"/>
      <c r="I12" s="2024"/>
      <c r="J12" s="2024"/>
      <c r="K12" s="2024"/>
      <c r="L12" s="2024"/>
      <c r="M12" s="2024"/>
      <c r="N12" s="2024"/>
      <c r="O12" s="2027"/>
      <c r="P12" s="2032">
        <f>★入力画面!$M$54</f>
        <v>0</v>
      </c>
      <c r="Q12" s="2033"/>
      <c r="R12" s="2033"/>
      <c r="S12" s="2033"/>
      <c r="T12" s="2033"/>
      <c r="U12" s="2033"/>
      <c r="V12" s="2033"/>
      <c r="W12" s="2033"/>
      <c r="X12" s="2033"/>
      <c r="Y12" s="2033"/>
      <c r="Z12" s="2033"/>
      <c r="AA12" s="2033"/>
      <c r="AB12" s="2033"/>
      <c r="AC12" s="2033"/>
      <c r="AD12" s="2033"/>
      <c r="AE12" s="2033"/>
      <c r="AF12" s="2033"/>
      <c r="AG12" s="2033"/>
      <c r="AH12" s="2033"/>
      <c r="AI12" s="2033"/>
      <c r="AJ12" s="2033"/>
      <c r="AK12" s="2033"/>
      <c r="AL12" s="2033"/>
      <c r="AM12" s="2033"/>
      <c r="AN12" s="2033"/>
      <c r="AO12" s="2033"/>
      <c r="AP12" s="2033"/>
      <c r="AQ12" s="2033"/>
      <c r="AR12" s="2034"/>
      <c r="AS12" s="2059"/>
      <c r="AT12" s="2062"/>
      <c r="AU12" s="2062"/>
      <c r="AV12" s="2062"/>
      <c r="AW12" s="2062"/>
      <c r="AX12" s="2062"/>
      <c r="AY12" s="2062"/>
      <c r="AZ12" s="2062"/>
      <c r="BA12" s="2062"/>
      <c r="BB12" s="2038"/>
      <c r="BC12" s="2042"/>
      <c r="BD12" s="2043"/>
      <c r="BE12" s="2043"/>
      <c r="BF12" s="2043"/>
      <c r="BG12" s="2043"/>
      <c r="BH12" s="2043"/>
      <c r="BI12" s="2043"/>
      <c r="BJ12" s="2043"/>
      <c r="BK12" s="2043"/>
      <c r="BL12" s="2043"/>
      <c r="BM12" s="2043"/>
      <c r="BN12" s="2043"/>
      <c r="BO12" s="2043"/>
      <c r="BP12" s="2043"/>
      <c r="BQ12" s="2043"/>
      <c r="BR12" s="2043"/>
      <c r="BS12" s="2043"/>
      <c r="BT12" s="2043"/>
      <c r="BU12" s="2043"/>
      <c r="BV12" s="2043"/>
      <c r="BW12" s="2043"/>
      <c r="BX12" s="2047"/>
      <c r="BY12" s="2048"/>
      <c r="BZ12" s="2010"/>
      <c r="CA12" s="2010"/>
      <c r="CB12" s="2010"/>
      <c r="CC12" s="2010"/>
      <c r="CD12" s="102"/>
      <c r="CE12" s="102"/>
      <c r="CF12" s="102"/>
      <c r="CG12" s="102"/>
      <c r="CH12" s="102"/>
      <c r="CI12" s="102"/>
      <c r="CJ12" s="102"/>
      <c r="CK12" s="102"/>
      <c r="CL12" s="102"/>
    </row>
    <row r="13" spans="1:90" s="105" customFormat="1" ht="15" customHeight="1">
      <c r="A13" s="2009"/>
      <c r="B13" s="2009"/>
      <c r="C13" s="2009"/>
      <c r="D13" s="2009"/>
      <c r="E13" s="2020"/>
      <c r="F13" s="2022"/>
      <c r="G13" s="2025"/>
      <c r="H13" s="2025"/>
      <c r="I13" s="2025"/>
      <c r="J13" s="2025"/>
      <c r="K13" s="2025"/>
      <c r="L13" s="2025"/>
      <c r="M13" s="2025"/>
      <c r="N13" s="2025"/>
      <c r="O13" s="2028"/>
      <c r="P13" s="2051"/>
      <c r="Q13" s="2052"/>
      <c r="R13" s="2052"/>
      <c r="S13" s="2052"/>
      <c r="T13" s="2052"/>
      <c r="U13" s="2052"/>
      <c r="V13" s="2052"/>
      <c r="W13" s="2052"/>
      <c r="X13" s="2052"/>
      <c r="Y13" s="2052"/>
      <c r="Z13" s="2052"/>
      <c r="AA13" s="2052"/>
      <c r="AB13" s="2052"/>
      <c r="AC13" s="2052"/>
      <c r="AD13" s="2052"/>
      <c r="AE13" s="2052"/>
      <c r="AF13" s="2052"/>
      <c r="AG13" s="2052"/>
      <c r="AH13" s="2052"/>
      <c r="AI13" s="2052"/>
      <c r="AJ13" s="2052"/>
      <c r="AK13" s="2052"/>
      <c r="AL13" s="2052"/>
      <c r="AM13" s="2052"/>
      <c r="AN13" s="2052"/>
      <c r="AO13" s="2052"/>
      <c r="AP13" s="2052"/>
      <c r="AQ13" s="2052"/>
      <c r="AR13" s="2053"/>
      <c r="AS13" s="2060"/>
      <c r="AT13" s="2063"/>
      <c r="AU13" s="2063"/>
      <c r="AV13" s="2063"/>
      <c r="AW13" s="2063"/>
      <c r="AX13" s="2063"/>
      <c r="AY13" s="2063"/>
      <c r="AZ13" s="2063"/>
      <c r="BA13" s="2063"/>
      <c r="BB13" s="2039"/>
      <c r="BC13" s="204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49"/>
      <c r="BY13" s="2050"/>
      <c r="BZ13" s="2010"/>
      <c r="CA13" s="2010"/>
      <c r="CB13" s="2010"/>
      <c r="CC13" s="2010"/>
      <c r="CD13" s="102"/>
      <c r="CE13" s="102"/>
      <c r="CF13" s="102"/>
      <c r="CG13" s="102"/>
      <c r="CH13" s="102"/>
      <c r="CI13" s="102"/>
      <c r="CJ13" s="102"/>
      <c r="CK13" s="102"/>
      <c r="CL13" s="102"/>
    </row>
    <row r="14" spans="1:90" s="105" customFormat="1" ht="15" customHeight="1">
      <c r="A14" s="2009"/>
      <c r="B14" s="2009"/>
      <c r="C14" s="2009"/>
      <c r="D14" s="2009"/>
      <c r="E14" s="2020"/>
      <c r="F14" s="2021"/>
      <c r="G14" s="2023" t="s">
        <v>287</v>
      </c>
      <c r="H14" s="2023"/>
      <c r="I14" s="2023"/>
      <c r="J14" s="2023"/>
      <c r="K14" s="2023"/>
      <c r="L14" s="2023"/>
      <c r="M14" s="2023"/>
      <c r="N14" s="2023"/>
      <c r="O14" s="2026"/>
      <c r="P14" s="2040" t="str">
        <f>★入力画面!$BL$64</f>
        <v>代表者(常勤)</v>
      </c>
      <c r="Q14" s="2041"/>
      <c r="R14" s="2041"/>
      <c r="S14" s="2041"/>
      <c r="T14" s="2041"/>
      <c r="U14" s="2041"/>
      <c r="V14" s="2041"/>
      <c r="W14" s="2041"/>
      <c r="X14" s="2041"/>
      <c r="Y14" s="2041"/>
      <c r="Z14" s="2041"/>
      <c r="AA14" s="2041"/>
      <c r="AB14" s="2041"/>
      <c r="AC14" s="2041"/>
      <c r="AD14" s="2041" t="str">
        <f>IF(★入力画面!$BL$112="◎","専任の宅地建物取引士","")</f>
        <v/>
      </c>
      <c r="AE14" s="2041"/>
      <c r="AF14" s="2041"/>
      <c r="AG14" s="2041"/>
      <c r="AH14" s="2041"/>
      <c r="AI14" s="2041"/>
      <c r="AJ14" s="2041"/>
      <c r="AK14" s="2041"/>
      <c r="AL14" s="2041"/>
      <c r="AM14" s="2041"/>
      <c r="AN14" s="2041"/>
      <c r="AO14" s="2041"/>
      <c r="AP14" s="2041"/>
      <c r="AQ14" s="2041"/>
      <c r="AR14" s="2054"/>
      <c r="AS14" s="2058"/>
      <c r="AT14" s="2061" t="s">
        <v>111</v>
      </c>
      <c r="AU14" s="2061"/>
      <c r="AV14" s="2061"/>
      <c r="AW14" s="2061"/>
      <c r="AX14" s="2061"/>
      <c r="AY14" s="2061"/>
      <c r="AZ14" s="2061"/>
      <c r="BA14" s="2061"/>
      <c r="BB14" s="2037"/>
      <c r="BC14" s="2040" t="str">
        <f>IF(★入力画面!$BL$112="×","",★入力画面!$BP$66)</f>
        <v/>
      </c>
      <c r="BD14" s="2041"/>
      <c r="BE14" s="2041"/>
      <c r="BF14" s="2041"/>
      <c r="BG14" s="2041"/>
      <c r="BH14" s="2041"/>
      <c r="BI14" s="2041"/>
      <c r="BJ14" s="2041"/>
      <c r="BK14" s="2041"/>
      <c r="BL14" s="2041"/>
      <c r="BM14" s="2041"/>
      <c r="BN14" s="2041"/>
      <c r="BO14" s="2041"/>
      <c r="BP14" s="2041"/>
      <c r="BQ14" s="2041"/>
      <c r="BR14" s="2041"/>
      <c r="BS14" s="2041"/>
      <c r="BT14" s="2041"/>
      <c r="BU14" s="2041"/>
      <c r="BV14" s="2041"/>
      <c r="BW14" s="2041"/>
      <c r="BX14" s="2041"/>
      <c r="BY14" s="2054"/>
      <c r="BZ14" s="2010"/>
      <c r="CA14" s="2010"/>
      <c r="CB14" s="2010"/>
      <c r="CC14" s="2010"/>
      <c r="CD14" s="102"/>
      <c r="CE14" s="102"/>
      <c r="CF14" s="102"/>
      <c r="CG14" s="102"/>
      <c r="CH14" s="102"/>
      <c r="CI14" s="102"/>
      <c r="CJ14" s="102"/>
      <c r="CK14" s="102"/>
      <c r="CL14" s="102"/>
    </row>
    <row r="15" spans="1:90" s="105" customFormat="1" ht="15" customHeight="1">
      <c r="A15" s="2009"/>
      <c r="B15" s="2009"/>
      <c r="C15" s="2009"/>
      <c r="D15" s="2009"/>
      <c r="E15" s="2020"/>
      <c r="F15" s="1890"/>
      <c r="G15" s="2024"/>
      <c r="H15" s="2024"/>
      <c r="I15" s="2024"/>
      <c r="J15" s="2024"/>
      <c r="K15" s="2024"/>
      <c r="L15" s="2024"/>
      <c r="M15" s="2024"/>
      <c r="N15" s="2024"/>
      <c r="O15" s="2027"/>
      <c r="P15" s="2042"/>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c r="AL15" s="2043"/>
      <c r="AM15" s="2043"/>
      <c r="AN15" s="2043"/>
      <c r="AO15" s="2043"/>
      <c r="AP15" s="2043"/>
      <c r="AQ15" s="2043"/>
      <c r="AR15" s="2055"/>
      <c r="AS15" s="2059"/>
      <c r="AT15" s="2062"/>
      <c r="AU15" s="2062"/>
      <c r="AV15" s="2062"/>
      <c r="AW15" s="2062"/>
      <c r="AX15" s="2062"/>
      <c r="AY15" s="2062"/>
      <c r="AZ15" s="2062"/>
      <c r="BA15" s="2062"/>
      <c r="BB15" s="2038"/>
      <c r="BC15" s="2042"/>
      <c r="BD15" s="2043"/>
      <c r="BE15" s="2043"/>
      <c r="BF15" s="2043"/>
      <c r="BG15" s="2043"/>
      <c r="BH15" s="2043"/>
      <c r="BI15" s="2043"/>
      <c r="BJ15" s="2043"/>
      <c r="BK15" s="2043"/>
      <c r="BL15" s="2043"/>
      <c r="BM15" s="2043"/>
      <c r="BN15" s="2043"/>
      <c r="BO15" s="2043"/>
      <c r="BP15" s="2043"/>
      <c r="BQ15" s="2043"/>
      <c r="BR15" s="2043"/>
      <c r="BS15" s="2043"/>
      <c r="BT15" s="2043"/>
      <c r="BU15" s="2043"/>
      <c r="BV15" s="2043"/>
      <c r="BW15" s="2043"/>
      <c r="BX15" s="2043"/>
      <c r="BY15" s="2055"/>
      <c r="BZ15" s="2010"/>
      <c r="CA15" s="2010"/>
      <c r="CB15" s="2010"/>
      <c r="CC15" s="2010"/>
      <c r="CD15" s="102"/>
      <c r="CE15" s="102"/>
      <c r="CF15" s="102"/>
      <c r="CG15" s="102"/>
      <c r="CH15" s="102"/>
      <c r="CI15" s="102"/>
      <c r="CJ15" s="102"/>
      <c r="CK15" s="102"/>
      <c r="CL15" s="102"/>
    </row>
    <row r="16" spans="1:90" s="105" customFormat="1" ht="15" customHeight="1">
      <c r="A16" s="2009"/>
      <c r="B16" s="2009"/>
      <c r="C16" s="2009"/>
      <c r="D16" s="2009"/>
      <c r="E16" s="2020"/>
      <c r="F16" s="2022"/>
      <c r="G16" s="2025"/>
      <c r="H16" s="2025"/>
      <c r="I16" s="2025"/>
      <c r="J16" s="2025"/>
      <c r="K16" s="2025"/>
      <c r="L16" s="2025"/>
      <c r="M16" s="2025"/>
      <c r="N16" s="2025"/>
      <c r="O16" s="2028"/>
      <c r="P16" s="204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c r="AP16" s="2014"/>
      <c r="AQ16" s="2014"/>
      <c r="AR16" s="2056"/>
      <c r="AS16" s="2060"/>
      <c r="AT16" s="2063"/>
      <c r="AU16" s="2063"/>
      <c r="AV16" s="2063"/>
      <c r="AW16" s="2063"/>
      <c r="AX16" s="2063"/>
      <c r="AY16" s="2063"/>
      <c r="AZ16" s="2063"/>
      <c r="BA16" s="2063"/>
      <c r="BB16" s="2039"/>
      <c r="BC16" s="204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56"/>
      <c r="BZ16" s="2010"/>
      <c r="CA16" s="2010"/>
      <c r="CB16" s="2010"/>
      <c r="CC16" s="2010"/>
      <c r="CD16" s="102"/>
      <c r="CE16" s="102"/>
      <c r="CF16" s="102"/>
      <c r="CG16" s="102"/>
      <c r="CH16" s="102"/>
      <c r="CI16" s="102"/>
      <c r="CJ16" s="102"/>
      <c r="CK16" s="102"/>
      <c r="CL16" s="102"/>
    </row>
    <row r="17" spans="1:90" s="105" customFormat="1" ht="22.5" customHeight="1">
      <c r="A17" s="2009"/>
      <c r="B17" s="2009"/>
      <c r="C17" s="2009"/>
      <c r="D17" s="2009"/>
      <c r="E17" s="2020"/>
      <c r="F17" s="2021"/>
      <c r="G17" s="2023" t="s">
        <v>288</v>
      </c>
      <c r="H17" s="2023"/>
      <c r="I17" s="2023"/>
      <c r="J17" s="2023"/>
      <c r="K17" s="2023"/>
      <c r="L17" s="2023"/>
      <c r="M17" s="2023"/>
      <c r="N17" s="2023"/>
      <c r="O17" s="2026"/>
      <c r="P17" s="2064" t="s">
        <v>289</v>
      </c>
      <c r="Q17" s="2065"/>
      <c r="R17" s="2065"/>
      <c r="S17" s="2065"/>
      <c r="T17" s="2065"/>
      <c r="U17" s="2065"/>
      <c r="V17" s="2065"/>
      <c r="W17" s="2065"/>
      <c r="X17" s="2065"/>
      <c r="Y17" s="2065"/>
      <c r="Z17" s="2065"/>
      <c r="AA17" s="2065"/>
      <c r="AB17" s="2065"/>
      <c r="AC17" s="2065"/>
      <c r="AD17" s="2065"/>
      <c r="AE17" s="2065"/>
      <c r="AF17" s="2065"/>
      <c r="AG17" s="2066"/>
      <c r="AH17" s="2067" t="s">
        <v>1836</v>
      </c>
      <c r="AI17" s="2068"/>
      <c r="AJ17" s="2068"/>
      <c r="AK17" s="2068"/>
      <c r="AL17" s="2068"/>
      <c r="AM17" s="2068"/>
      <c r="AN17" s="2068"/>
      <c r="AO17" s="2068"/>
      <c r="AP17" s="2068"/>
      <c r="AQ17" s="2068"/>
      <c r="AR17" s="2068"/>
      <c r="AS17" s="2068"/>
      <c r="AT17" s="2068"/>
      <c r="AU17" s="2068"/>
      <c r="AV17" s="2068"/>
      <c r="AW17" s="2068"/>
      <c r="AX17" s="2068"/>
      <c r="AY17" s="2068"/>
      <c r="AZ17" s="2068"/>
      <c r="BA17" s="2068"/>
      <c r="BB17" s="2068"/>
      <c r="BC17" s="2068"/>
      <c r="BD17" s="2068"/>
      <c r="BE17" s="2068"/>
      <c r="BF17" s="2068"/>
      <c r="BG17" s="2068"/>
      <c r="BH17" s="2068"/>
      <c r="BI17" s="2068"/>
      <c r="BJ17" s="2068"/>
      <c r="BK17" s="2068"/>
      <c r="BL17" s="2068"/>
      <c r="BM17" s="2068"/>
      <c r="BN17" s="2068"/>
      <c r="BO17" s="2068"/>
      <c r="BP17" s="2068"/>
      <c r="BQ17" s="2068"/>
      <c r="BR17" s="2068"/>
      <c r="BS17" s="2068"/>
      <c r="BT17" s="2068"/>
      <c r="BU17" s="2068"/>
      <c r="BV17" s="2068"/>
      <c r="BW17" s="2068"/>
      <c r="BX17" s="2068"/>
      <c r="BY17" s="2069"/>
      <c r="BZ17" s="2010"/>
      <c r="CA17" s="2010"/>
      <c r="CB17" s="2010"/>
      <c r="CC17" s="2010"/>
      <c r="CD17" s="102"/>
      <c r="CE17" s="102"/>
      <c r="CF17" s="102"/>
      <c r="CG17" s="102"/>
      <c r="CH17" s="102"/>
      <c r="CI17" s="102"/>
      <c r="CJ17" s="102"/>
      <c r="CK17" s="102"/>
      <c r="CL17" s="102"/>
    </row>
    <row r="18" spans="1:90" s="105" customFormat="1" ht="22.5" customHeight="1">
      <c r="A18" s="2009"/>
      <c r="B18" s="2009"/>
      <c r="C18" s="2009"/>
      <c r="D18" s="2009"/>
      <c r="E18" s="2020"/>
      <c r="F18" s="1890"/>
      <c r="G18" s="2024"/>
      <c r="H18" s="2024"/>
      <c r="I18" s="2024"/>
      <c r="J18" s="2024"/>
      <c r="K18" s="2024"/>
      <c r="L18" s="2024"/>
      <c r="M18" s="2024"/>
      <c r="N18" s="2024"/>
      <c r="O18" s="2027"/>
      <c r="P18" s="2058" t="s">
        <v>291</v>
      </c>
      <c r="Q18" s="2070"/>
      <c r="R18" s="2071" t="str">
        <f>★入力画面!$BL$82</f>
        <v/>
      </c>
      <c r="S18" s="2071"/>
      <c r="T18" s="2071"/>
      <c r="U18" s="2071"/>
      <c r="V18" s="2071"/>
      <c r="W18" s="2071"/>
      <c r="X18" s="2071"/>
      <c r="Y18" s="2071"/>
      <c r="Z18" s="2071"/>
      <c r="AA18" s="2071"/>
      <c r="AB18" s="2071"/>
      <c r="AC18" s="2071"/>
      <c r="AD18" s="2071"/>
      <c r="AE18" s="2071"/>
      <c r="AF18" s="2071"/>
      <c r="AG18" s="2072"/>
      <c r="AH18" s="2073">
        <f>★入力画面!$Y$82</f>
        <v>0</v>
      </c>
      <c r="AI18" s="2074"/>
      <c r="AJ18" s="2074"/>
      <c r="AK18" s="2074"/>
      <c r="AL18" s="2074"/>
      <c r="AM18" s="2074"/>
      <c r="AN18" s="2074"/>
      <c r="AO18" s="2074"/>
      <c r="AP18" s="2074"/>
      <c r="AQ18" s="2074"/>
      <c r="AR18" s="2074"/>
      <c r="AS18" s="2074"/>
      <c r="AT18" s="2074"/>
      <c r="AU18" s="2074"/>
      <c r="AV18" s="2074"/>
      <c r="AW18" s="2074"/>
      <c r="AX18" s="2074"/>
      <c r="AY18" s="2074"/>
      <c r="AZ18" s="2074"/>
      <c r="BA18" s="2074"/>
      <c r="BB18" s="2074"/>
      <c r="BC18" s="2074"/>
      <c r="BD18" s="2074"/>
      <c r="BE18" s="2074"/>
      <c r="BF18" s="2074"/>
      <c r="BG18" s="2074"/>
      <c r="BH18" s="2074"/>
      <c r="BI18" s="2074"/>
      <c r="BJ18" s="2074"/>
      <c r="BK18" s="2074"/>
      <c r="BL18" s="2074"/>
      <c r="BM18" s="2074"/>
      <c r="BN18" s="2074"/>
      <c r="BO18" s="2074"/>
      <c r="BP18" s="2074"/>
      <c r="BQ18" s="2074"/>
      <c r="BR18" s="2074"/>
      <c r="BS18" s="2074"/>
      <c r="BT18" s="2074"/>
      <c r="BU18" s="2074"/>
      <c r="BV18" s="2074"/>
      <c r="BW18" s="2074"/>
      <c r="BX18" s="2074"/>
      <c r="BY18" s="2075"/>
      <c r="BZ18" s="2010"/>
      <c r="CA18" s="2010"/>
      <c r="CB18" s="2010"/>
      <c r="CC18" s="2010"/>
      <c r="CD18" s="102"/>
      <c r="CE18" s="102"/>
      <c r="CF18" s="102"/>
      <c r="CG18" s="102"/>
      <c r="CH18" s="102"/>
      <c r="CI18" s="102"/>
      <c r="CJ18" s="102"/>
      <c r="CK18" s="102"/>
      <c r="CL18" s="102"/>
    </row>
    <row r="19" spans="1:90" s="105" customFormat="1" ht="22.5" customHeight="1">
      <c r="A19" s="2009"/>
      <c r="B19" s="2009"/>
      <c r="C19" s="2009"/>
      <c r="D19" s="2009"/>
      <c r="E19" s="2020"/>
      <c r="F19" s="1890"/>
      <c r="G19" s="2024"/>
      <c r="H19" s="2024"/>
      <c r="I19" s="2024"/>
      <c r="J19" s="2024"/>
      <c r="K19" s="2024"/>
      <c r="L19" s="2024"/>
      <c r="M19" s="2024"/>
      <c r="N19" s="2024"/>
      <c r="O19" s="2027"/>
      <c r="P19" s="2060" t="s">
        <v>292</v>
      </c>
      <c r="Q19" s="2015"/>
      <c r="R19" s="2079" t="str">
        <f>★入力画面!$BL$83</f>
        <v/>
      </c>
      <c r="S19" s="2079"/>
      <c r="T19" s="2079"/>
      <c r="U19" s="2079"/>
      <c r="V19" s="2079"/>
      <c r="W19" s="2079"/>
      <c r="X19" s="2079"/>
      <c r="Y19" s="2079"/>
      <c r="Z19" s="2079"/>
      <c r="AA19" s="2079"/>
      <c r="AB19" s="2079"/>
      <c r="AC19" s="2079"/>
      <c r="AD19" s="2079"/>
      <c r="AE19" s="2079"/>
      <c r="AF19" s="2079"/>
      <c r="AG19" s="2080"/>
      <c r="AH19" s="2076"/>
      <c r="AI19" s="2077"/>
      <c r="AJ19" s="2077"/>
      <c r="AK19" s="2077"/>
      <c r="AL19" s="2077"/>
      <c r="AM19" s="2077"/>
      <c r="AN19" s="2077"/>
      <c r="AO19" s="2077"/>
      <c r="AP19" s="2077"/>
      <c r="AQ19" s="2077"/>
      <c r="AR19" s="2077"/>
      <c r="AS19" s="2077"/>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8"/>
      <c r="BZ19" s="2010"/>
      <c r="CA19" s="2010"/>
      <c r="CB19" s="2010"/>
      <c r="CC19" s="2010"/>
      <c r="CD19" s="102"/>
      <c r="CE19" s="102"/>
      <c r="CF19" s="102"/>
      <c r="CG19" s="102"/>
      <c r="CH19" s="102"/>
      <c r="CI19" s="102"/>
      <c r="CJ19" s="102"/>
      <c r="CK19" s="102"/>
      <c r="CL19" s="102"/>
    </row>
    <row r="20" spans="1:90" s="105" customFormat="1" ht="22.5" customHeight="1">
      <c r="A20" s="2009"/>
      <c r="B20" s="2009"/>
      <c r="C20" s="2009"/>
      <c r="D20" s="2009"/>
      <c r="E20" s="2020"/>
      <c r="F20" s="1890"/>
      <c r="G20" s="2024"/>
      <c r="H20" s="2024"/>
      <c r="I20" s="2024"/>
      <c r="J20" s="2024"/>
      <c r="K20" s="2024"/>
      <c r="L20" s="2024"/>
      <c r="M20" s="2024"/>
      <c r="N20" s="2024"/>
      <c r="O20" s="2027"/>
      <c r="P20" s="2058" t="s">
        <v>291</v>
      </c>
      <c r="Q20" s="2070"/>
      <c r="R20" s="2071" t="str">
        <f>★入力画面!$BL$84</f>
        <v/>
      </c>
      <c r="S20" s="2071"/>
      <c r="T20" s="2071"/>
      <c r="U20" s="2071"/>
      <c r="V20" s="2071"/>
      <c r="W20" s="2071"/>
      <c r="X20" s="2071"/>
      <c r="Y20" s="2071"/>
      <c r="Z20" s="2071"/>
      <c r="AA20" s="2071"/>
      <c r="AB20" s="2071"/>
      <c r="AC20" s="2071"/>
      <c r="AD20" s="2071"/>
      <c r="AE20" s="2071"/>
      <c r="AF20" s="2071"/>
      <c r="AG20" s="2072"/>
      <c r="AH20" s="2073">
        <f>★入力画面!$Y$84</f>
        <v>0</v>
      </c>
      <c r="AI20" s="2074"/>
      <c r="AJ20" s="2074"/>
      <c r="AK20" s="2074"/>
      <c r="AL20" s="2074"/>
      <c r="AM20" s="2074"/>
      <c r="AN20" s="2074"/>
      <c r="AO20" s="2074"/>
      <c r="AP20" s="2074"/>
      <c r="AQ20" s="2074"/>
      <c r="AR20" s="2074"/>
      <c r="AS20" s="2074"/>
      <c r="AT20" s="2074"/>
      <c r="AU20" s="2074"/>
      <c r="AV20" s="2074"/>
      <c r="AW20" s="2074"/>
      <c r="AX20" s="2074"/>
      <c r="AY20" s="2074"/>
      <c r="AZ20" s="2074"/>
      <c r="BA20" s="2074"/>
      <c r="BB20" s="2074"/>
      <c r="BC20" s="2074"/>
      <c r="BD20" s="2074"/>
      <c r="BE20" s="2074"/>
      <c r="BF20" s="2074"/>
      <c r="BG20" s="2074"/>
      <c r="BH20" s="2074"/>
      <c r="BI20" s="2074"/>
      <c r="BJ20" s="2074"/>
      <c r="BK20" s="2074"/>
      <c r="BL20" s="2074"/>
      <c r="BM20" s="2074"/>
      <c r="BN20" s="2074"/>
      <c r="BO20" s="2074"/>
      <c r="BP20" s="2074"/>
      <c r="BQ20" s="2074"/>
      <c r="BR20" s="2074"/>
      <c r="BS20" s="2074"/>
      <c r="BT20" s="2074"/>
      <c r="BU20" s="2074"/>
      <c r="BV20" s="2074"/>
      <c r="BW20" s="2074"/>
      <c r="BX20" s="2074"/>
      <c r="BY20" s="2075"/>
      <c r="BZ20" s="2010"/>
      <c r="CA20" s="2010"/>
      <c r="CB20" s="2010"/>
      <c r="CC20" s="2010"/>
      <c r="CD20" s="102"/>
      <c r="CE20" s="102"/>
      <c r="CF20" s="102"/>
      <c r="CG20" s="102"/>
      <c r="CH20" s="102"/>
      <c r="CI20" s="102"/>
      <c r="CJ20" s="102"/>
      <c r="CK20" s="102"/>
      <c r="CL20" s="102"/>
    </row>
    <row r="21" spans="1:90" s="105" customFormat="1" ht="22.5" customHeight="1">
      <c r="A21" s="2009"/>
      <c r="B21" s="2009"/>
      <c r="C21" s="2009"/>
      <c r="D21" s="2009"/>
      <c r="E21" s="2020"/>
      <c r="F21" s="1890"/>
      <c r="G21" s="2024"/>
      <c r="H21" s="2024"/>
      <c r="I21" s="2024"/>
      <c r="J21" s="2024"/>
      <c r="K21" s="2024"/>
      <c r="L21" s="2024"/>
      <c r="M21" s="2024"/>
      <c r="N21" s="2024"/>
      <c r="O21" s="2027"/>
      <c r="P21" s="2060" t="s">
        <v>292</v>
      </c>
      <c r="Q21" s="2015"/>
      <c r="R21" s="2079" t="str">
        <f>★入力画面!$BL$85</f>
        <v/>
      </c>
      <c r="S21" s="2079"/>
      <c r="T21" s="2079"/>
      <c r="U21" s="2079"/>
      <c r="V21" s="2079"/>
      <c r="W21" s="2079"/>
      <c r="X21" s="2079"/>
      <c r="Y21" s="2079"/>
      <c r="Z21" s="2079"/>
      <c r="AA21" s="2079"/>
      <c r="AB21" s="2079"/>
      <c r="AC21" s="2079"/>
      <c r="AD21" s="2079"/>
      <c r="AE21" s="2079"/>
      <c r="AF21" s="2079"/>
      <c r="AG21" s="2080"/>
      <c r="AH21" s="2076"/>
      <c r="AI21" s="2077"/>
      <c r="AJ21" s="2077"/>
      <c r="AK21" s="2077"/>
      <c r="AL21" s="2077"/>
      <c r="AM21" s="2077"/>
      <c r="AN21" s="2077"/>
      <c r="AO21" s="2077"/>
      <c r="AP21" s="2077"/>
      <c r="AQ21" s="2077"/>
      <c r="AR21" s="2077"/>
      <c r="AS21" s="2077"/>
      <c r="AT21" s="2077"/>
      <c r="AU21" s="2077"/>
      <c r="AV21" s="2077"/>
      <c r="AW21" s="2077"/>
      <c r="AX21" s="2077"/>
      <c r="AY21" s="2077"/>
      <c r="AZ21" s="2077"/>
      <c r="BA21" s="2077"/>
      <c r="BB21" s="2077"/>
      <c r="BC21" s="2077"/>
      <c r="BD21" s="2077"/>
      <c r="BE21" s="2077"/>
      <c r="BF21" s="2077"/>
      <c r="BG21" s="2077"/>
      <c r="BH21" s="2077"/>
      <c r="BI21" s="2077"/>
      <c r="BJ21" s="2077"/>
      <c r="BK21" s="2077"/>
      <c r="BL21" s="2077"/>
      <c r="BM21" s="2077"/>
      <c r="BN21" s="2077"/>
      <c r="BO21" s="2077"/>
      <c r="BP21" s="2077"/>
      <c r="BQ21" s="2077"/>
      <c r="BR21" s="2077"/>
      <c r="BS21" s="2077"/>
      <c r="BT21" s="2077"/>
      <c r="BU21" s="2077"/>
      <c r="BV21" s="2077"/>
      <c r="BW21" s="2077"/>
      <c r="BX21" s="2077"/>
      <c r="BY21" s="2078"/>
      <c r="BZ21" s="2010"/>
      <c r="CA21" s="2010"/>
      <c r="CB21" s="2010"/>
      <c r="CC21" s="2010"/>
      <c r="CD21" s="102"/>
      <c r="CE21" s="102"/>
      <c r="CF21" s="102"/>
      <c r="CG21" s="102"/>
      <c r="CH21" s="102"/>
      <c r="CI21" s="102"/>
      <c r="CJ21" s="102"/>
      <c r="CK21" s="102"/>
      <c r="CL21" s="102"/>
    </row>
    <row r="22" spans="1:90" s="105" customFormat="1" ht="22.5" customHeight="1">
      <c r="A22" s="2009"/>
      <c r="B22" s="2009"/>
      <c r="C22" s="2009"/>
      <c r="D22" s="2009"/>
      <c r="E22" s="2020"/>
      <c r="F22" s="1890"/>
      <c r="G22" s="2024"/>
      <c r="H22" s="2024"/>
      <c r="I22" s="2024"/>
      <c r="J22" s="2024"/>
      <c r="K22" s="2024"/>
      <c r="L22" s="2024"/>
      <c r="M22" s="2024"/>
      <c r="N22" s="2024"/>
      <c r="O22" s="2027"/>
      <c r="P22" s="2058" t="s">
        <v>291</v>
      </c>
      <c r="Q22" s="2070"/>
      <c r="R22" s="2071" t="str">
        <f>★入力画面!$BL$86</f>
        <v/>
      </c>
      <c r="S22" s="2071"/>
      <c r="T22" s="2071"/>
      <c r="U22" s="2071"/>
      <c r="V22" s="2071"/>
      <c r="W22" s="2071"/>
      <c r="X22" s="2071"/>
      <c r="Y22" s="2071"/>
      <c r="Z22" s="2071"/>
      <c r="AA22" s="2071"/>
      <c r="AB22" s="2071"/>
      <c r="AC22" s="2071"/>
      <c r="AD22" s="2071"/>
      <c r="AE22" s="2071"/>
      <c r="AF22" s="2071"/>
      <c r="AG22" s="2072"/>
      <c r="AH22" s="2073">
        <f>★入力画面!$Y$86</f>
        <v>0</v>
      </c>
      <c r="AI22" s="2074"/>
      <c r="AJ22" s="2074"/>
      <c r="AK22" s="2074"/>
      <c r="AL22" s="2074"/>
      <c r="AM22" s="2074"/>
      <c r="AN22" s="2074"/>
      <c r="AO22" s="2074"/>
      <c r="AP22" s="2074"/>
      <c r="AQ22" s="2074"/>
      <c r="AR22" s="2074"/>
      <c r="AS22" s="2074"/>
      <c r="AT22" s="2074"/>
      <c r="AU22" s="2074"/>
      <c r="AV22" s="2074"/>
      <c r="AW22" s="2074"/>
      <c r="AX22" s="2074"/>
      <c r="AY22" s="2074"/>
      <c r="AZ22" s="2074"/>
      <c r="BA22" s="2074"/>
      <c r="BB22" s="2074"/>
      <c r="BC22" s="2074"/>
      <c r="BD22" s="2074"/>
      <c r="BE22" s="2074"/>
      <c r="BF22" s="2074"/>
      <c r="BG22" s="2074"/>
      <c r="BH22" s="2074"/>
      <c r="BI22" s="2074"/>
      <c r="BJ22" s="2074"/>
      <c r="BK22" s="2074"/>
      <c r="BL22" s="2074"/>
      <c r="BM22" s="2074"/>
      <c r="BN22" s="2074"/>
      <c r="BO22" s="2074"/>
      <c r="BP22" s="2074"/>
      <c r="BQ22" s="2074"/>
      <c r="BR22" s="2074"/>
      <c r="BS22" s="2074"/>
      <c r="BT22" s="2074"/>
      <c r="BU22" s="2074"/>
      <c r="BV22" s="2074"/>
      <c r="BW22" s="2074"/>
      <c r="BX22" s="2074"/>
      <c r="BY22" s="2075"/>
      <c r="BZ22" s="2010"/>
      <c r="CA22" s="2010"/>
      <c r="CB22" s="2010"/>
      <c r="CC22" s="2010"/>
      <c r="CD22" s="102"/>
      <c r="CE22" s="102"/>
      <c r="CF22" s="102"/>
      <c r="CG22" s="102"/>
      <c r="CH22" s="102"/>
      <c r="CI22" s="102"/>
      <c r="CJ22" s="102"/>
      <c r="CK22" s="102"/>
      <c r="CL22" s="102"/>
    </row>
    <row r="23" spans="1:90" s="105" customFormat="1" ht="22.5" customHeight="1">
      <c r="A23" s="2009"/>
      <c r="B23" s="2009"/>
      <c r="C23" s="2009"/>
      <c r="D23" s="2009"/>
      <c r="E23" s="2020"/>
      <c r="F23" s="1890"/>
      <c r="G23" s="2024"/>
      <c r="H23" s="2024"/>
      <c r="I23" s="2024"/>
      <c r="J23" s="2024"/>
      <c r="K23" s="2024"/>
      <c r="L23" s="2024"/>
      <c r="M23" s="2024"/>
      <c r="N23" s="2024"/>
      <c r="O23" s="2027"/>
      <c r="P23" s="2060" t="s">
        <v>292</v>
      </c>
      <c r="Q23" s="2015"/>
      <c r="R23" s="2079" t="str">
        <f>★入力画面!$BL$87</f>
        <v/>
      </c>
      <c r="S23" s="2079"/>
      <c r="T23" s="2079"/>
      <c r="U23" s="2079"/>
      <c r="V23" s="2079"/>
      <c r="W23" s="2079"/>
      <c r="X23" s="2079"/>
      <c r="Y23" s="2079"/>
      <c r="Z23" s="2079"/>
      <c r="AA23" s="2079"/>
      <c r="AB23" s="2079"/>
      <c r="AC23" s="2079"/>
      <c r="AD23" s="2079"/>
      <c r="AE23" s="2079"/>
      <c r="AF23" s="2079"/>
      <c r="AG23" s="2080"/>
      <c r="AH23" s="2076"/>
      <c r="AI23" s="2077"/>
      <c r="AJ23" s="2077"/>
      <c r="AK23" s="2077"/>
      <c r="AL23" s="2077"/>
      <c r="AM23" s="2077"/>
      <c r="AN23" s="2077"/>
      <c r="AO23" s="2077"/>
      <c r="AP23" s="2077"/>
      <c r="AQ23" s="2077"/>
      <c r="AR23" s="2077"/>
      <c r="AS23" s="207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8"/>
      <c r="BZ23" s="2010"/>
      <c r="CA23" s="2010"/>
      <c r="CB23" s="2010"/>
      <c r="CC23" s="2010"/>
      <c r="CD23" s="102"/>
      <c r="CE23" s="102"/>
      <c r="CF23" s="102"/>
      <c r="CG23" s="102"/>
      <c r="CH23" s="102"/>
      <c r="CI23" s="102"/>
      <c r="CJ23" s="102"/>
      <c r="CK23" s="102"/>
      <c r="CL23" s="102"/>
    </row>
    <row r="24" spans="1:90" s="105" customFormat="1" ht="22.5" customHeight="1">
      <c r="A24" s="2009"/>
      <c r="B24" s="2009"/>
      <c r="C24" s="2009"/>
      <c r="D24" s="2009"/>
      <c r="E24" s="2020"/>
      <c r="F24" s="1890"/>
      <c r="G24" s="2024"/>
      <c r="H24" s="2024"/>
      <c r="I24" s="2024"/>
      <c r="J24" s="2024"/>
      <c r="K24" s="2024"/>
      <c r="L24" s="2024"/>
      <c r="M24" s="2024"/>
      <c r="N24" s="2024"/>
      <c r="O24" s="2027"/>
      <c r="P24" s="2058" t="s">
        <v>291</v>
      </c>
      <c r="Q24" s="2070"/>
      <c r="R24" s="2071" t="str">
        <f>★入力画面!$BL$88</f>
        <v/>
      </c>
      <c r="S24" s="2071"/>
      <c r="T24" s="2071"/>
      <c r="U24" s="2071"/>
      <c r="V24" s="2071"/>
      <c r="W24" s="2071"/>
      <c r="X24" s="2071"/>
      <c r="Y24" s="2071"/>
      <c r="Z24" s="2071"/>
      <c r="AA24" s="2071"/>
      <c r="AB24" s="2071"/>
      <c r="AC24" s="2071"/>
      <c r="AD24" s="2071"/>
      <c r="AE24" s="2071"/>
      <c r="AF24" s="2071"/>
      <c r="AG24" s="2072"/>
      <c r="AH24" s="2073">
        <f>★入力画面!$Y$88</f>
        <v>0</v>
      </c>
      <c r="AI24" s="2074"/>
      <c r="AJ24" s="2074"/>
      <c r="AK24" s="2074"/>
      <c r="AL24" s="2074"/>
      <c r="AM24" s="2074"/>
      <c r="AN24" s="2074"/>
      <c r="AO24" s="2074"/>
      <c r="AP24" s="2074"/>
      <c r="AQ24" s="2074"/>
      <c r="AR24" s="2074"/>
      <c r="AS24" s="2074"/>
      <c r="AT24" s="2074"/>
      <c r="AU24" s="2074"/>
      <c r="AV24" s="2074"/>
      <c r="AW24" s="2074"/>
      <c r="AX24" s="2074"/>
      <c r="AY24" s="2074"/>
      <c r="AZ24" s="2074"/>
      <c r="BA24" s="2074"/>
      <c r="BB24" s="2074"/>
      <c r="BC24" s="2074"/>
      <c r="BD24" s="2074"/>
      <c r="BE24" s="2074"/>
      <c r="BF24" s="2074"/>
      <c r="BG24" s="2074"/>
      <c r="BH24" s="2074"/>
      <c r="BI24" s="2074"/>
      <c r="BJ24" s="2074"/>
      <c r="BK24" s="2074"/>
      <c r="BL24" s="2074"/>
      <c r="BM24" s="2074"/>
      <c r="BN24" s="2074"/>
      <c r="BO24" s="2074"/>
      <c r="BP24" s="2074"/>
      <c r="BQ24" s="2074"/>
      <c r="BR24" s="2074"/>
      <c r="BS24" s="2074"/>
      <c r="BT24" s="2074"/>
      <c r="BU24" s="2074"/>
      <c r="BV24" s="2074"/>
      <c r="BW24" s="2074"/>
      <c r="BX24" s="2074"/>
      <c r="BY24" s="2075"/>
      <c r="BZ24" s="2010"/>
      <c r="CA24" s="2010"/>
      <c r="CB24" s="2010"/>
      <c r="CC24" s="2010"/>
      <c r="CD24" s="102"/>
      <c r="CE24" s="102"/>
      <c r="CF24" s="102"/>
      <c r="CG24" s="102"/>
      <c r="CH24" s="102"/>
      <c r="CI24" s="102"/>
      <c r="CJ24" s="102"/>
      <c r="CK24" s="102"/>
      <c r="CL24" s="102"/>
    </row>
    <row r="25" spans="1:90" s="105" customFormat="1" ht="22.5" customHeight="1">
      <c r="A25" s="2009"/>
      <c r="B25" s="2009"/>
      <c r="C25" s="2009"/>
      <c r="D25" s="2009"/>
      <c r="E25" s="2020"/>
      <c r="F25" s="1890"/>
      <c r="G25" s="2024"/>
      <c r="H25" s="2024"/>
      <c r="I25" s="2024"/>
      <c r="J25" s="2024"/>
      <c r="K25" s="2024"/>
      <c r="L25" s="2024"/>
      <c r="M25" s="2024"/>
      <c r="N25" s="2024"/>
      <c r="O25" s="2027"/>
      <c r="P25" s="2060" t="s">
        <v>292</v>
      </c>
      <c r="Q25" s="2015"/>
      <c r="R25" s="2079" t="str">
        <f>★入力画面!$BL$89</f>
        <v/>
      </c>
      <c r="S25" s="2079"/>
      <c r="T25" s="2079"/>
      <c r="U25" s="2079"/>
      <c r="V25" s="2079"/>
      <c r="W25" s="2079"/>
      <c r="X25" s="2079"/>
      <c r="Y25" s="2079"/>
      <c r="Z25" s="2079"/>
      <c r="AA25" s="2079"/>
      <c r="AB25" s="2079"/>
      <c r="AC25" s="2079"/>
      <c r="AD25" s="2079"/>
      <c r="AE25" s="2079"/>
      <c r="AF25" s="2079"/>
      <c r="AG25" s="2080"/>
      <c r="AH25" s="2076"/>
      <c r="AI25" s="2077"/>
      <c r="AJ25" s="2077"/>
      <c r="AK25" s="2077"/>
      <c r="AL25" s="2077"/>
      <c r="AM25" s="2077"/>
      <c r="AN25" s="2077"/>
      <c r="AO25" s="2077"/>
      <c r="AP25" s="2077"/>
      <c r="AQ25" s="2077"/>
      <c r="AR25" s="2077"/>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8"/>
      <c r="BZ25" s="2010"/>
      <c r="CA25" s="2010"/>
      <c r="CB25" s="2010"/>
      <c r="CC25" s="2010"/>
      <c r="CD25" s="102"/>
      <c r="CE25" s="102"/>
      <c r="CF25" s="102"/>
      <c r="CG25" s="102"/>
      <c r="CH25" s="102"/>
      <c r="CI25" s="102"/>
      <c r="CJ25" s="102"/>
      <c r="CK25" s="102"/>
      <c r="CL25" s="102"/>
    </row>
    <row r="26" spans="1:90" s="105" customFormat="1" ht="22.5" customHeight="1">
      <c r="A26" s="2009"/>
      <c r="B26" s="2009"/>
      <c r="C26" s="2009"/>
      <c r="D26" s="2009"/>
      <c r="E26" s="2020"/>
      <c r="F26" s="1890"/>
      <c r="G26" s="2024"/>
      <c r="H26" s="2024"/>
      <c r="I26" s="2024"/>
      <c r="J26" s="2024"/>
      <c r="K26" s="2024"/>
      <c r="L26" s="2024"/>
      <c r="M26" s="2024"/>
      <c r="N26" s="2024"/>
      <c r="O26" s="2027"/>
      <c r="P26" s="2058" t="s">
        <v>291</v>
      </c>
      <c r="Q26" s="2070"/>
      <c r="R26" s="2071" t="str">
        <f>★入力画面!$BL$90</f>
        <v/>
      </c>
      <c r="S26" s="2071"/>
      <c r="T26" s="2071"/>
      <c r="U26" s="2071"/>
      <c r="V26" s="2071"/>
      <c r="W26" s="2071"/>
      <c r="X26" s="2071"/>
      <c r="Y26" s="2071"/>
      <c r="Z26" s="2071"/>
      <c r="AA26" s="2071"/>
      <c r="AB26" s="2071"/>
      <c r="AC26" s="2071"/>
      <c r="AD26" s="2071"/>
      <c r="AE26" s="2071"/>
      <c r="AF26" s="2071"/>
      <c r="AG26" s="2072"/>
      <c r="AH26" s="2073">
        <f>★入力画面!$Y$90</f>
        <v>0</v>
      </c>
      <c r="AI26" s="2074"/>
      <c r="AJ26" s="2074"/>
      <c r="AK26" s="2074"/>
      <c r="AL26" s="2074"/>
      <c r="AM26" s="2074"/>
      <c r="AN26" s="2074"/>
      <c r="AO26" s="2074"/>
      <c r="AP26" s="2074"/>
      <c r="AQ26" s="2074"/>
      <c r="AR26" s="2074"/>
      <c r="AS26" s="2074"/>
      <c r="AT26" s="2074"/>
      <c r="AU26" s="2074"/>
      <c r="AV26" s="2074"/>
      <c r="AW26" s="2074"/>
      <c r="AX26" s="2074"/>
      <c r="AY26" s="2074"/>
      <c r="AZ26" s="2074"/>
      <c r="BA26" s="2074"/>
      <c r="BB26" s="2074"/>
      <c r="BC26" s="2074"/>
      <c r="BD26" s="2074"/>
      <c r="BE26" s="2074"/>
      <c r="BF26" s="2074"/>
      <c r="BG26" s="2074"/>
      <c r="BH26" s="2074"/>
      <c r="BI26" s="2074"/>
      <c r="BJ26" s="2074"/>
      <c r="BK26" s="2074"/>
      <c r="BL26" s="2074"/>
      <c r="BM26" s="2074"/>
      <c r="BN26" s="2074"/>
      <c r="BO26" s="2074"/>
      <c r="BP26" s="2074"/>
      <c r="BQ26" s="2074"/>
      <c r="BR26" s="2074"/>
      <c r="BS26" s="2074"/>
      <c r="BT26" s="2074"/>
      <c r="BU26" s="2074"/>
      <c r="BV26" s="2074"/>
      <c r="BW26" s="2074"/>
      <c r="BX26" s="2074"/>
      <c r="BY26" s="2075"/>
      <c r="BZ26" s="2010"/>
      <c r="CA26" s="2010"/>
      <c r="CB26" s="2010"/>
      <c r="CC26" s="2010"/>
      <c r="CD26" s="102"/>
      <c r="CE26" s="102"/>
      <c r="CF26" s="102"/>
      <c r="CG26" s="102"/>
      <c r="CH26" s="102"/>
      <c r="CI26" s="102"/>
      <c r="CJ26" s="102"/>
      <c r="CK26" s="102"/>
      <c r="CL26" s="102"/>
    </row>
    <row r="27" spans="1:90" s="105" customFormat="1" ht="22.5" customHeight="1">
      <c r="A27" s="2009"/>
      <c r="B27" s="2009"/>
      <c r="C27" s="2009"/>
      <c r="D27" s="2009"/>
      <c r="E27" s="2020"/>
      <c r="F27" s="1890"/>
      <c r="G27" s="2024"/>
      <c r="H27" s="2024"/>
      <c r="I27" s="2024"/>
      <c r="J27" s="2024"/>
      <c r="K27" s="2024"/>
      <c r="L27" s="2024"/>
      <c r="M27" s="2024"/>
      <c r="N27" s="2024"/>
      <c r="O27" s="2027"/>
      <c r="P27" s="2060" t="s">
        <v>292</v>
      </c>
      <c r="Q27" s="2015"/>
      <c r="R27" s="2079" t="str">
        <f>★入力画面!$BL$91</f>
        <v/>
      </c>
      <c r="S27" s="2079"/>
      <c r="T27" s="2079"/>
      <c r="U27" s="2079"/>
      <c r="V27" s="2079"/>
      <c r="W27" s="2079"/>
      <c r="X27" s="2079"/>
      <c r="Y27" s="2079"/>
      <c r="Z27" s="2079"/>
      <c r="AA27" s="2079"/>
      <c r="AB27" s="2079"/>
      <c r="AC27" s="2079"/>
      <c r="AD27" s="2079"/>
      <c r="AE27" s="2079"/>
      <c r="AF27" s="2079"/>
      <c r="AG27" s="2080"/>
      <c r="AH27" s="2076"/>
      <c r="AI27" s="2077"/>
      <c r="AJ27" s="2077"/>
      <c r="AK27" s="2077"/>
      <c r="AL27" s="2077"/>
      <c r="AM27" s="2077"/>
      <c r="AN27" s="2077"/>
      <c r="AO27" s="2077"/>
      <c r="AP27" s="2077"/>
      <c r="AQ27" s="2077"/>
      <c r="AR27" s="2077"/>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c r="BP27" s="2077"/>
      <c r="BQ27" s="2077"/>
      <c r="BR27" s="2077"/>
      <c r="BS27" s="2077"/>
      <c r="BT27" s="2077"/>
      <c r="BU27" s="2077"/>
      <c r="BV27" s="2077"/>
      <c r="BW27" s="2077"/>
      <c r="BX27" s="2077"/>
      <c r="BY27" s="2078"/>
      <c r="BZ27" s="2010"/>
      <c r="CA27" s="2010"/>
      <c r="CB27" s="2010"/>
      <c r="CC27" s="2010"/>
      <c r="CD27" s="102"/>
      <c r="CE27" s="102"/>
      <c r="CF27" s="102"/>
      <c r="CG27" s="102"/>
      <c r="CH27" s="102"/>
      <c r="CI27" s="102"/>
      <c r="CJ27" s="102"/>
      <c r="CK27" s="102"/>
      <c r="CL27" s="102"/>
    </row>
    <row r="28" spans="1:90" s="105" customFormat="1" ht="22.5" customHeight="1">
      <c r="A28" s="2009"/>
      <c r="B28" s="2009"/>
      <c r="C28" s="2009"/>
      <c r="D28" s="2009"/>
      <c r="E28" s="2020"/>
      <c r="F28" s="1890"/>
      <c r="G28" s="2024"/>
      <c r="H28" s="2024"/>
      <c r="I28" s="2024"/>
      <c r="J28" s="2024"/>
      <c r="K28" s="2024"/>
      <c r="L28" s="2024"/>
      <c r="M28" s="2024"/>
      <c r="N28" s="2024"/>
      <c r="O28" s="2027"/>
      <c r="P28" s="2058" t="s">
        <v>291</v>
      </c>
      <c r="Q28" s="2070"/>
      <c r="R28" s="2071" t="str">
        <f>★入力画面!$BL$92</f>
        <v/>
      </c>
      <c r="S28" s="2071"/>
      <c r="T28" s="2071"/>
      <c r="U28" s="2071"/>
      <c r="V28" s="2071"/>
      <c r="W28" s="2071"/>
      <c r="X28" s="2071"/>
      <c r="Y28" s="2071"/>
      <c r="Z28" s="2071"/>
      <c r="AA28" s="2071"/>
      <c r="AB28" s="2071"/>
      <c r="AC28" s="2071"/>
      <c r="AD28" s="2071"/>
      <c r="AE28" s="2071"/>
      <c r="AF28" s="2071"/>
      <c r="AG28" s="2072"/>
      <c r="AH28" s="2073">
        <f>★入力画面!$Y$92</f>
        <v>0</v>
      </c>
      <c r="AI28" s="2074"/>
      <c r="AJ28" s="2074"/>
      <c r="AK28" s="2074"/>
      <c r="AL28" s="2074"/>
      <c r="AM28" s="2074"/>
      <c r="AN28" s="2074"/>
      <c r="AO28" s="2074"/>
      <c r="AP28" s="2074"/>
      <c r="AQ28" s="2074"/>
      <c r="AR28" s="2074"/>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c r="BP28" s="2074"/>
      <c r="BQ28" s="2074"/>
      <c r="BR28" s="2074"/>
      <c r="BS28" s="2074"/>
      <c r="BT28" s="2074"/>
      <c r="BU28" s="2074"/>
      <c r="BV28" s="2074"/>
      <c r="BW28" s="2074"/>
      <c r="BX28" s="2074"/>
      <c r="BY28" s="2075"/>
      <c r="BZ28" s="2010"/>
      <c r="CA28" s="2010"/>
      <c r="CB28" s="2010"/>
      <c r="CC28" s="2010"/>
      <c r="CD28" s="102"/>
      <c r="CE28" s="102"/>
      <c r="CF28" s="102"/>
      <c r="CG28" s="102"/>
      <c r="CH28" s="102"/>
      <c r="CI28" s="102"/>
      <c r="CJ28" s="102"/>
      <c r="CK28" s="102"/>
      <c r="CL28" s="102"/>
    </row>
    <row r="29" spans="1:90" s="105" customFormat="1" ht="22.5" customHeight="1">
      <c r="A29" s="2009"/>
      <c r="B29" s="2009"/>
      <c r="C29" s="2009"/>
      <c r="D29" s="2009"/>
      <c r="E29" s="2020"/>
      <c r="F29" s="1890"/>
      <c r="G29" s="2024"/>
      <c r="H29" s="2024"/>
      <c r="I29" s="2024"/>
      <c r="J29" s="2024"/>
      <c r="K29" s="2024"/>
      <c r="L29" s="2024"/>
      <c r="M29" s="2024"/>
      <c r="N29" s="2024"/>
      <c r="O29" s="2027"/>
      <c r="P29" s="2060" t="s">
        <v>292</v>
      </c>
      <c r="Q29" s="2015"/>
      <c r="R29" s="2079" t="str">
        <f>★入力画面!$BL$93</f>
        <v/>
      </c>
      <c r="S29" s="2079"/>
      <c r="T29" s="2079"/>
      <c r="U29" s="2079"/>
      <c r="V29" s="2079"/>
      <c r="W29" s="2079"/>
      <c r="X29" s="2079"/>
      <c r="Y29" s="2079"/>
      <c r="Z29" s="2079"/>
      <c r="AA29" s="2079"/>
      <c r="AB29" s="2079"/>
      <c r="AC29" s="2079"/>
      <c r="AD29" s="2079"/>
      <c r="AE29" s="2079"/>
      <c r="AF29" s="2079"/>
      <c r="AG29" s="2080"/>
      <c r="AH29" s="2076"/>
      <c r="AI29" s="2077"/>
      <c r="AJ29" s="2077"/>
      <c r="AK29" s="2077"/>
      <c r="AL29" s="2077"/>
      <c r="AM29" s="2077"/>
      <c r="AN29" s="2077"/>
      <c r="AO29" s="2077"/>
      <c r="AP29" s="2077"/>
      <c r="AQ29" s="2077"/>
      <c r="AR29" s="2077"/>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c r="BP29" s="2077"/>
      <c r="BQ29" s="2077"/>
      <c r="BR29" s="2077"/>
      <c r="BS29" s="2077"/>
      <c r="BT29" s="2077"/>
      <c r="BU29" s="2077"/>
      <c r="BV29" s="2077"/>
      <c r="BW29" s="2077"/>
      <c r="BX29" s="2077"/>
      <c r="BY29" s="2078"/>
      <c r="BZ29" s="2010"/>
      <c r="CA29" s="2010"/>
      <c r="CB29" s="2010"/>
      <c r="CC29" s="2010"/>
      <c r="CD29" s="102"/>
      <c r="CE29" s="102"/>
      <c r="CF29" s="102"/>
      <c r="CG29" s="102"/>
      <c r="CH29" s="102"/>
      <c r="CI29" s="102"/>
      <c r="CJ29" s="102"/>
      <c r="CK29" s="102"/>
      <c r="CL29" s="102"/>
    </row>
    <row r="30" spans="1:90" s="105" customFormat="1" ht="22.5" customHeight="1">
      <c r="A30" s="2009"/>
      <c r="B30" s="2009"/>
      <c r="C30" s="2009"/>
      <c r="D30" s="2009"/>
      <c r="E30" s="2020"/>
      <c r="F30" s="1890"/>
      <c r="G30" s="2024"/>
      <c r="H30" s="2024"/>
      <c r="I30" s="2024"/>
      <c r="J30" s="2024"/>
      <c r="K30" s="2024"/>
      <c r="L30" s="2024"/>
      <c r="M30" s="2024"/>
      <c r="N30" s="2024"/>
      <c r="O30" s="2027"/>
      <c r="P30" s="2058" t="s">
        <v>291</v>
      </c>
      <c r="Q30" s="2070"/>
      <c r="R30" s="2071" t="str">
        <f>★入力画面!$BL$94</f>
        <v/>
      </c>
      <c r="S30" s="2071"/>
      <c r="T30" s="2071"/>
      <c r="U30" s="2071"/>
      <c r="V30" s="2071"/>
      <c r="W30" s="2071"/>
      <c r="X30" s="2071"/>
      <c r="Y30" s="2071"/>
      <c r="Z30" s="2071"/>
      <c r="AA30" s="2071"/>
      <c r="AB30" s="2071"/>
      <c r="AC30" s="2071"/>
      <c r="AD30" s="2071"/>
      <c r="AE30" s="2071"/>
      <c r="AF30" s="2071"/>
      <c r="AG30" s="2072"/>
      <c r="AH30" s="2073">
        <f>★入力画面!$Y$94</f>
        <v>0</v>
      </c>
      <c r="AI30" s="2074"/>
      <c r="AJ30" s="2074"/>
      <c r="AK30" s="2074"/>
      <c r="AL30" s="2074"/>
      <c r="AM30" s="2074"/>
      <c r="AN30" s="2074"/>
      <c r="AO30" s="2074"/>
      <c r="AP30" s="2074"/>
      <c r="AQ30" s="2074"/>
      <c r="AR30" s="2074"/>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c r="BP30" s="2074"/>
      <c r="BQ30" s="2074"/>
      <c r="BR30" s="2074"/>
      <c r="BS30" s="2074"/>
      <c r="BT30" s="2074"/>
      <c r="BU30" s="2074"/>
      <c r="BV30" s="2074"/>
      <c r="BW30" s="2074"/>
      <c r="BX30" s="2074"/>
      <c r="BY30" s="2075"/>
      <c r="BZ30" s="2010"/>
      <c r="CA30" s="2010"/>
      <c r="CB30" s="2010"/>
      <c r="CC30" s="2010"/>
      <c r="CD30" s="102"/>
      <c r="CE30" s="102"/>
      <c r="CF30" s="102"/>
      <c r="CG30" s="102"/>
      <c r="CH30" s="102"/>
      <c r="CI30" s="102"/>
      <c r="CJ30" s="102"/>
      <c r="CK30" s="102"/>
      <c r="CL30" s="102"/>
    </row>
    <row r="31" spans="1:90" s="105" customFormat="1" ht="22.5" customHeight="1">
      <c r="A31" s="2009"/>
      <c r="B31" s="2009"/>
      <c r="C31" s="2009"/>
      <c r="D31" s="2009"/>
      <c r="E31" s="2020"/>
      <c r="F31" s="1890"/>
      <c r="G31" s="2024"/>
      <c r="H31" s="2024"/>
      <c r="I31" s="2024"/>
      <c r="J31" s="2024"/>
      <c r="K31" s="2024"/>
      <c r="L31" s="2024"/>
      <c r="M31" s="2024"/>
      <c r="N31" s="2024"/>
      <c r="O31" s="2027"/>
      <c r="P31" s="2060" t="s">
        <v>292</v>
      </c>
      <c r="Q31" s="2015"/>
      <c r="R31" s="2079" t="str">
        <f>★入力画面!$BL$95</f>
        <v/>
      </c>
      <c r="S31" s="2079"/>
      <c r="T31" s="2079"/>
      <c r="U31" s="2079"/>
      <c r="V31" s="2079"/>
      <c r="W31" s="2079"/>
      <c r="X31" s="2079"/>
      <c r="Y31" s="2079"/>
      <c r="Z31" s="2079"/>
      <c r="AA31" s="2079"/>
      <c r="AB31" s="2079"/>
      <c r="AC31" s="2079"/>
      <c r="AD31" s="2079"/>
      <c r="AE31" s="2079"/>
      <c r="AF31" s="2079"/>
      <c r="AG31" s="2080"/>
      <c r="AH31" s="2076"/>
      <c r="AI31" s="2077"/>
      <c r="AJ31" s="2077"/>
      <c r="AK31" s="2077"/>
      <c r="AL31" s="2077"/>
      <c r="AM31" s="2077"/>
      <c r="AN31" s="2077"/>
      <c r="AO31" s="2077"/>
      <c r="AP31" s="2077"/>
      <c r="AQ31" s="2077"/>
      <c r="AR31" s="2077"/>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c r="BP31" s="2077"/>
      <c r="BQ31" s="2077"/>
      <c r="BR31" s="2077"/>
      <c r="BS31" s="2077"/>
      <c r="BT31" s="2077"/>
      <c r="BU31" s="2077"/>
      <c r="BV31" s="2077"/>
      <c r="BW31" s="2077"/>
      <c r="BX31" s="2077"/>
      <c r="BY31" s="2078"/>
      <c r="BZ31" s="2010"/>
      <c r="CA31" s="2010"/>
      <c r="CB31" s="2010"/>
      <c r="CC31" s="2010"/>
      <c r="CD31" s="102"/>
      <c r="CE31" s="102"/>
      <c r="CF31" s="102"/>
      <c r="CG31" s="102"/>
      <c r="CH31" s="102"/>
      <c r="CI31" s="102"/>
      <c r="CJ31" s="102"/>
      <c r="CK31" s="102"/>
      <c r="CL31" s="102"/>
    </row>
    <row r="32" spans="1:90" s="105" customFormat="1" ht="22.5" customHeight="1">
      <c r="A32" s="2009"/>
      <c r="B32" s="2009"/>
      <c r="C32" s="2009"/>
      <c r="D32" s="2009"/>
      <c r="E32" s="2020"/>
      <c r="F32" s="1890"/>
      <c r="G32" s="2024"/>
      <c r="H32" s="2024"/>
      <c r="I32" s="2024"/>
      <c r="J32" s="2024"/>
      <c r="K32" s="2024"/>
      <c r="L32" s="2024"/>
      <c r="M32" s="2024"/>
      <c r="N32" s="2024"/>
      <c r="O32" s="2027"/>
      <c r="P32" s="2058" t="s">
        <v>291</v>
      </c>
      <c r="Q32" s="2070"/>
      <c r="R32" s="2071" t="str">
        <f>★入力画面!$BL$96</f>
        <v/>
      </c>
      <c r="S32" s="2071"/>
      <c r="T32" s="2071"/>
      <c r="U32" s="2071"/>
      <c r="V32" s="2071"/>
      <c r="W32" s="2071"/>
      <c r="X32" s="2071"/>
      <c r="Y32" s="2071"/>
      <c r="Z32" s="2071"/>
      <c r="AA32" s="2071"/>
      <c r="AB32" s="2071"/>
      <c r="AC32" s="2071"/>
      <c r="AD32" s="2071"/>
      <c r="AE32" s="2071"/>
      <c r="AF32" s="2071"/>
      <c r="AG32" s="2072"/>
      <c r="AH32" s="2073">
        <f>★入力画面!$Y$96</f>
        <v>0</v>
      </c>
      <c r="AI32" s="2074"/>
      <c r="AJ32" s="2074"/>
      <c r="AK32" s="2074"/>
      <c r="AL32" s="2074"/>
      <c r="AM32" s="2074"/>
      <c r="AN32" s="2074"/>
      <c r="AO32" s="2074"/>
      <c r="AP32" s="2074"/>
      <c r="AQ32" s="2074"/>
      <c r="AR32" s="2074"/>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c r="BP32" s="2074"/>
      <c r="BQ32" s="2074"/>
      <c r="BR32" s="2074"/>
      <c r="BS32" s="2074"/>
      <c r="BT32" s="2074"/>
      <c r="BU32" s="2074"/>
      <c r="BV32" s="2074"/>
      <c r="BW32" s="2074"/>
      <c r="BX32" s="2074"/>
      <c r="BY32" s="2075"/>
      <c r="BZ32" s="2010"/>
      <c r="CA32" s="2010"/>
      <c r="CB32" s="2010"/>
      <c r="CC32" s="2010"/>
      <c r="CD32" s="102"/>
      <c r="CE32" s="102"/>
      <c r="CF32" s="102"/>
      <c r="CG32" s="102"/>
      <c r="CH32" s="102"/>
      <c r="CI32" s="102"/>
      <c r="CJ32" s="102"/>
      <c r="CK32" s="102"/>
      <c r="CL32" s="102"/>
    </row>
    <row r="33" spans="1:90" s="105" customFormat="1" ht="22.5" customHeight="1">
      <c r="A33" s="2009"/>
      <c r="B33" s="2009"/>
      <c r="C33" s="2009"/>
      <c r="D33" s="2009"/>
      <c r="E33" s="2020"/>
      <c r="F33" s="1890"/>
      <c r="G33" s="2024"/>
      <c r="H33" s="2024"/>
      <c r="I33" s="2024"/>
      <c r="J33" s="2024"/>
      <c r="K33" s="2024"/>
      <c r="L33" s="2024"/>
      <c r="M33" s="2024"/>
      <c r="N33" s="2024"/>
      <c r="O33" s="2027"/>
      <c r="P33" s="2060" t="s">
        <v>292</v>
      </c>
      <c r="Q33" s="2015"/>
      <c r="R33" s="2079" t="str">
        <f>★入力画面!$BL$97</f>
        <v/>
      </c>
      <c r="S33" s="2079"/>
      <c r="T33" s="2079"/>
      <c r="U33" s="2079"/>
      <c r="V33" s="2079"/>
      <c r="W33" s="2079"/>
      <c r="X33" s="2079"/>
      <c r="Y33" s="2079"/>
      <c r="Z33" s="2079"/>
      <c r="AA33" s="2079"/>
      <c r="AB33" s="2079"/>
      <c r="AC33" s="2079"/>
      <c r="AD33" s="2079"/>
      <c r="AE33" s="2079"/>
      <c r="AF33" s="2079"/>
      <c r="AG33" s="2080"/>
      <c r="AH33" s="2076"/>
      <c r="AI33" s="2077"/>
      <c r="AJ33" s="2077"/>
      <c r="AK33" s="2077"/>
      <c r="AL33" s="2077"/>
      <c r="AM33" s="2077"/>
      <c r="AN33" s="2077"/>
      <c r="AO33" s="2077"/>
      <c r="AP33" s="2077"/>
      <c r="AQ33" s="2077"/>
      <c r="AR33" s="2077"/>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c r="BP33" s="2077"/>
      <c r="BQ33" s="2077"/>
      <c r="BR33" s="2077"/>
      <c r="BS33" s="2077"/>
      <c r="BT33" s="2077"/>
      <c r="BU33" s="2077"/>
      <c r="BV33" s="2077"/>
      <c r="BW33" s="2077"/>
      <c r="BX33" s="2077"/>
      <c r="BY33" s="2078"/>
      <c r="BZ33" s="2010"/>
      <c r="CA33" s="2010"/>
      <c r="CB33" s="2010"/>
      <c r="CC33" s="2010"/>
      <c r="CD33" s="102"/>
      <c r="CE33" s="102"/>
      <c r="CF33" s="102"/>
      <c r="CG33" s="102"/>
      <c r="CH33" s="102"/>
      <c r="CI33" s="102"/>
      <c r="CJ33" s="102"/>
      <c r="CK33" s="102"/>
      <c r="CL33" s="102"/>
    </row>
    <row r="34" spans="1:90" s="105" customFormat="1" ht="22.5" customHeight="1">
      <c r="A34" s="2009"/>
      <c r="B34" s="2009"/>
      <c r="C34" s="2009"/>
      <c r="D34" s="2009"/>
      <c r="E34" s="2020"/>
      <c r="F34" s="1890"/>
      <c r="G34" s="2024"/>
      <c r="H34" s="2024"/>
      <c r="I34" s="2024"/>
      <c r="J34" s="2024"/>
      <c r="K34" s="2024"/>
      <c r="L34" s="2024"/>
      <c r="M34" s="2024"/>
      <c r="N34" s="2024"/>
      <c r="O34" s="2027"/>
      <c r="P34" s="2058" t="s">
        <v>291</v>
      </c>
      <c r="Q34" s="2070"/>
      <c r="R34" s="2071" t="str">
        <f>★入力画面!$BL$98</f>
        <v/>
      </c>
      <c r="S34" s="2071"/>
      <c r="T34" s="2071"/>
      <c r="U34" s="2071"/>
      <c r="V34" s="2071"/>
      <c r="W34" s="2071"/>
      <c r="X34" s="2071"/>
      <c r="Y34" s="2071"/>
      <c r="Z34" s="2071"/>
      <c r="AA34" s="2071"/>
      <c r="AB34" s="2071"/>
      <c r="AC34" s="2071"/>
      <c r="AD34" s="2071"/>
      <c r="AE34" s="2071"/>
      <c r="AF34" s="2071"/>
      <c r="AG34" s="2072"/>
      <c r="AH34" s="2073">
        <f>★入力画面!$Y$98</f>
        <v>0</v>
      </c>
      <c r="AI34" s="2074"/>
      <c r="AJ34" s="2074"/>
      <c r="AK34" s="2074"/>
      <c r="AL34" s="2074"/>
      <c r="AM34" s="2074"/>
      <c r="AN34" s="2074"/>
      <c r="AO34" s="2074"/>
      <c r="AP34" s="2074"/>
      <c r="AQ34" s="2074"/>
      <c r="AR34" s="2074"/>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c r="BP34" s="2074"/>
      <c r="BQ34" s="2074"/>
      <c r="BR34" s="2074"/>
      <c r="BS34" s="2074"/>
      <c r="BT34" s="2074"/>
      <c r="BU34" s="2074"/>
      <c r="BV34" s="2074"/>
      <c r="BW34" s="2074"/>
      <c r="BX34" s="2074"/>
      <c r="BY34" s="2075"/>
      <c r="BZ34" s="2010"/>
      <c r="CA34" s="2010"/>
      <c r="CB34" s="2010"/>
      <c r="CC34" s="2010"/>
      <c r="CD34" s="102"/>
      <c r="CE34" s="102"/>
      <c r="CF34" s="102"/>
      <c r="CG34" s="102"/>
      <c r="CH34" s="102"/>
      <c r="CI34" s="102"/>
      <c r="CJ34" s="102"/>
      <c r="CK34" s="102"/>
      <c r="CL34" s="102"/>
    </row>
    <row r="35" spans="1:90" s="105" customFormat="1" ht="22.5" customHeight="1">
      <c r="A35" s="2009"/>
      <c r="B35" s="2009"/>
      <c r="C35" s="2009"/>
      <c r="D35" s="2009"/>
      <c r="E35" s="2020"/>
      <c r="F35" s="1890"/>
      <c r="G35" s="2024"/>
      <c r="H35" s="2024"/>
      <c r="I35" s="2024"/>
      <c r="J35" s="2024"/>
      <c r="K35" s="2024"/>
      <c r="L35" s="2024"/>
      <c r="M35" s="2024"/>
      <c r="N35" s="2024"/>
      <c r="O35" s="2027"/>
      <c r="P35" s="2060" t="s">
        <v>292</v>
      </c>
      <c r="Q35" s="2015"/>
      <c r="R35" s="2079" t="str">
        <f>★入力画面!$BL$99</f>
        <v/>
      </c>
      <c r="S35" s="2079"/>
      <c r="T35" s="2079"/>
      <c r="U35" s="2079"/>
      <c r="V35" s="2079"/>
      <c r="W35" s="2079"/>
      <c r="X35" s="2079"/>
      <c r="Y35" s="2079"/>
      <c r="Z35" s="2079"/>
      <c r="AA35" s="2079"/>
      <c r="AB35" s="2079"/>
      <c r="AC35" s="2079"/>
      <c r="AD35" s="2079"/>
      <c r="AE35" s="2079"/>
      <c r="AF35" s="2079"/>
      <c r="AG35" s="2080"/>
      <c r="AH35" s="2076"/>
      <c r="AI35" s="2077"/>
      <c r="AJ35" s="2077"/>
      <c r="AK35" s="2077"/>
      <c r="AL35" s="2077"/>
      <c r="AM35" s="2077"/>
      <c r="AN35" s="2077"/>
      <c r="AO35" s="2077"/>
      <c r="AP35" s="2077"/>
      <c r="AQ35" s="2077"/>
      <c r="AR35" s="2077"/>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c r="BP35" s="2077"/>
      <c r="BQ35" s="2077"/>
      <c r="BR35" s="2077"/>
      <c r="BS35" s="2077"/>
      <c r="BT35" s="2077"/>
      <c r="BU35" s="2077"/>
      <c r="BV35" s="2077"/>
      <c r="BW35" s="2077"/>
      <c r="BX35" s="2077"/>
      <c r="BY35" s="2078"/>
      <c r="BZ35" s="2010"/>
      <c r="CA35" s="2010"/>
      <c r="CB35" s="2010"/>
      <c r="CC35" s="2010"/>
      <c r="CD35" s="102"/>
      <c r="CE35" s="102"/>
      <c r="CF35" s="102"/>
      <c r="CG35" s="102"/>
      <c r="CH35" s="102"/>
      <c r="CI35" s="102"/>
      <c r="CJ35" s="102"/>
      <c r="CK35" s="102"/>
      <c r="CL35" s="102"/>
    </row>
    <row r="36" spans="1:90" s="105" customFormat="1" ht="22.5" customHeight="1">
      <c r="A36" s="2009"/>
      <c r="B36" s="2009"/>
      <c r="C36" s="2009"/>
      <c r="D36" s="2009"/>
      <c r="E36" s="2020"/>
      <c r="F36" s="1890"/>
      <c r="G36" s="2024"/>
      <c r="H36" s="2024"/>
      <c r="I36" s="2024"/>
      <c r="J36" s="2024"/>
      <c r="K36" s="2024"/>
      <c r="L36" s="2024"/>
      <c r="M36" s="2024"/>
      <c r="N36" s="2024"/>
      <c r="O36" s="2027"/>
      <c r="P36" s="2058" t="s">
        <v>291</v>
      </c>
      <c r="Q36" s="2070"/>
      <c r="R36" s="2071" t="str">
        <f>★入力画面!$BL$100</f>
        <v/>
      </c>
      <c r="S36" s="2071"/>
      <c r="T36" s="2071"/>
      <c r="U36" s="2071"/>
      <c r="V36" s="2071"/>
      <c r="W36" s="2071"/>
      <c r="X36" s="2071"/>
      <c r="Y36" s="2071"/>
      <c r="Z36" s="2071"/>
      <c r="AA36" s="2071"/>
      <c r="AB36" s="2071"/>
      <c r="AC36" s="2071"/>
      <c r="AD36" s="2071"/>
      <c r="AE36" s="2071"/>
      <c r="AF36" s="2071"/>
      <c r="AG36" s="2072"/>
      <c r="AH36" s="2073">
        <f>★入力画面!$Y$100</f>
        <v>0</v>
      </c>
      <c r="AI36" s="2074"/>
      <c r="AJ36" s="2074"/>
      <c r="AK36" s="2074"/>
      <c r="AL36" s="2074"/>
      <c r="AM36" s="2074"/>
      <c r="AN36" s="2074"/>
      <c r="AO36" s="2074"/>
      <c r="AP36" s="2074"/>
      <c r="AQ36" s="2074"/>
      <c r="AR36" s="2074"/>
      <c r="AS36" s="2074"/>
      <c r="AT36" s="2074"/>
      <c r="AU36" s="2074"/>
      <c r="AV36" s="2074"/>
      <c r="AW36" s="2074"/>
      <c r="AX36" s="2074"/>
      <c r="AY36" s="2074"/>
      <c r="AZ36" s="2074"/>
      <c r="BA36" s="2074"/>
      <c r="BB36" s="2074"/>
      <c r="BC36" s="2074"/>
      <c r="BD36" s="2074"/>
      <c r="BE36" s="2074"/>
      <c r="BF36" s="2074"/>
      <c r="BG36" s="2074"/>
      <c r="BH36" s="2074"/>
      <c r="BI36" s="2074"/>
      <c r="BJ36" s="2074"/>
      <c r="BK36" s="2074"/>
      <c r="BL36" s="2074"/>
      <c r="BM36" s="2074"/>
      <c r="BN36" s="2074"/>
      <c r="BO36" s="2074"/>
      <c r="BP36" s="2074"/>
      <c r="BQ36" s="2074"/>
      <c r="BR36" s="2074"/>
      <c r="BS36" s="2074"/>
      <c r="BT36" s="2074"/>
      <c r="BU36" s="2074"/>
      <c r="BV36" s="2074"/>
      <c r="BW36" s="2074"/>
      <c r="BX36" s="2074"/>
      <c r="BY36" s="2075"/>
      <c r="BZ36" s="2010"/>
      <c r="CA36" s="2010"/>
      <c r="CB36" s="2010"/>
      <c r="CC36" s="2010"/>
      <c r="CD36" s="102"/>
      <c r="CE36" s="102"/>
      <c r="CF36" s="102"/>
      <c r="CG36" s="102"/>
      <c r="CH36" s="102"/>
      <c r="CI36" s="102"/>
      <c r="CJ36" s="102"/>
      <c r="CK36" s="102"/>
      <c r="CL36" s="102"/>
    </row>
    <row r="37" spans="1:90" s="105" customFormat="1" ht="22.5" customHeight="1">
      <c r="A37" s="2009"/>
      <c r="B37" s="2009"/>
      <c r="C37" s="2009"/>
      <c r="D37" s="2009"/>
      <c r="E37" s="2020"/>
      <c r="F37" s="2022"/>
      <c r="G37" s="2025"/>
      <c r="H37" s="2025"/>
      <c r="I37" s="2025"/>
      <c r="J37" s="2025"/>
      <c r="K37" s="2025"/>
      <c r="L37" s="2025"/>
      <c r="M37" s="2025"/>
      <c r="N37" s="2025"/>
      <c r="O37" s="2028"/>
      <c r="P37" s="2060" t="s">
        <v>292</v>
      </c>
      <c r="Q37" s="2015"/>
      <c r="R37" s="2079" t="str">
        <f>★入力画面!$BL$101</f>
        <v/>
      </c>
      <c r="S37" s="2079"/>
      <c r="T37" s="2079"/>
      <c r="U37" s="2079"/>
      <c r="V37" s="2079"/>
      <c r="W37" s="2079"/>
      <c r="X37" s="2079"/>
      <c r="Y37" s="2079"/>
      <c r="Z37" s="2079"/>
      <c r="AA37" s="2079"/>
      <c r="AB37" s="2079"/>
      <c r="AC37" s="2079"/>
      <c r="AD37" s="2079"/>
      <c r="AE37" s="2079"/>
      <c r="AF37" s="2079"/>
      <c r="AG37" s="2080"/>
      <c r="AH37" s="2076"/>
      <c r="AI37" s="2077"/>
      <c r="AJ37" s="2077"/>
      <c r="AK37" s="2077"/>
      <c r="AL37" s="2077"/>
      <c r="AM37" s="2077"/>
      <c r="AN37" s="2077"/>
      <c r="AO37" s="2077"/>
      <c r="AP37" s="2077"/>
      <c r="AQ37" s="2077"/>
      <c r="AR37" s="2077"/>
      <c r="AS37" s="2077"/>
      <c r="AT37" s="2077"/>
      <c r="AU37" s="2077"/>
      <c r="AV37" s="2077"/>
      <c r="AW37" s="2077"/>
      <c r="AX37" s="2077"/>
      <c r="AY37" s="2077"/>
      <c r="AZ37" s="2077"/>
      <c r="BA37" s="2077"/>
      <c r="BB37" s="2077"/>
      <c r="BC37" s="2077"/>
      <c r="BD37" s="2077"/>
      <c r="BE37" s="2077"/>
      <c r="BF37" s="2077"/>
      <c r="BG37" s="2077"/>
      <c r="BH37" s="2077"/>
      <c r="BI37" s="2077"/>
      <c r="BJ37" s="2077"/>
      <c r="BK37" s="2077"/>
      <c r="BL37" s="2077"/>
      <c r="BM37" s="2077"/>
      <c r="BN37" s="2077"/>
      <c r="BO37" s="2077"/>
      <c r="BP37" s="2077"/>
      <c r="BQ37" s="2077"/>
      <c r="BR37" s="2077"/>
      <c r="BS37" s="2077"/>
      <c r="BT37" s="2077"/>
      <c r="BU37" s="2077"/>
      <c r="BV37" s="2077"/>
      <c r="BW37" s="2077"/>
      <c r="BX37" s="2077"/>
      <c r="BY37" s="2078"/>
      <c r="BZ37" s="2010"/>
      <c r="CA37" s="2010"/>
      <c r="CB37" s="2010"/>
      <c r="CC37" s="2010"/>
      <c r="CD37" s="102"/>
      <c r="CE37" s="102"/>
      <c r="CF37" s="102"/>
      <c r="CG37" s="102"/>
      <c r="CH37" s="102"/>
      <c r="CI37" s="102"/>
      <c r="CJ37" s="102"/>
      <c r="CK37" s="102"/>
      <c r="CL37" s="102"/>
    </row>
    <row r="38" spans="1:90" s="105" customFormat="1" ht="15" customHeight="1">
      <c r="A38" s="2009"/>
      <c r="B38" s="2009"/>
      <c r="C38" s="2009"/>
      <c r="D38" s="2009"/>
      <c r="E38" s="2020"/>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c r="AS38" s="2082"/>
      <c r="AT38" s="2082"/>
      <c r="AU38" s="2082"/>
      <c r="AV38" s="2082"/>
      <c r="AW38" s="2082"/>
      <c r="AX38" s="2082"/>
      <c r="AY38" s="2082"/>
      <c r="AZ38" s="2082"/>
      <c r="BA38" s="2082"/>
      <c r="BB38" s="2082"/>
      <c r="BC38" s="2082"/>
      <c r="BD38" s="2082"/>
      <c r="BE38" s="2082"/>
      <c r="BF38" s="2082"/>
      <c r="BG38" s="2082"/>
      <c r="BH38" s="2082"/>
      <c r="BI38" s="2082"/>
      <c r="BJ38" s="2082"/>
      <c r="BK38" s="2082"/>
      <c r="BL38" s="2082"/>
      <c r="BM38" s="2082"/>
      <c r="BN38" s="2082"/>
      <c r="BO38" s="2082"/>
      <c r="BP38" s="2082"/>
      <c r="BQ38" s="2082"/>
      <c r="BR38" s="2082"/>
      <c r="BS38" s="2082"/>
      <c r="BT38" s="2082"/>
      <c r="BU38" s="2082"/>
      <c r="BV38" s="2082"/>
      <c r="BW38" s="2082"/>
      <c r="BX38" s="2082"/>
      <c r="BY38" s="2082"/>
      <c r="BZ38" s="2010"/>
      <c r="CA38" s="2010"/>
      <c r="CB38" s="2010"/>
      <c r="CC38" s="2010"/>
      <c r="CD38" s="102"/>
      <c r="CE38" s="102"/>
      <c r="CF38" s="102"/>
      <c r="CG38" s="102"/>
      <c r="CH38" s="102"/>
      <c r="CI38" s="102"/>
      <c r="CJ38" s="102"/>
      <c r="CK38" s="102"/>
      <c r="CL38" s="102"/>
    </row>
    <row r="39" spans="1:90" s="105" customFormat="1" ht="15" customHeight="1">
      <c r="A39" s="2009"/>
      <c r="B39" s="2009"/>
      <c r="C39" s="2009"/>
      <c r="D39" s="2009"/>
      <c r="E39" s="2020"/>
      <c r="F39" s="2083" t="s">
        <v>293</v>
      </c>
      <c r="G39" s="2083"/>
      <c r="H39" s="2083"/>
      <c r="I39" s="2083"/>
      <c r="J39" s="2083"/>
      <c r="K39" s="2083"/>
      <c r="L39" s="2083"/>
      <c r="M39" s="2083"/>
      <c r="N39" s="2083"/>
      <c r="O39" s="2083"/>
      <c r="P39" s="2083"/>
      <c r="Q39" s="2083"/>
      <c r="R39" s="2083"/>
      <c r="S39" s="2083"/>
      <c r="T39" s="2083"/>
      <c r="U39" s="2083"/>
      <c r="V39" s="2083"/>
      <c r="W39" s="2083"/>
      <c r="X39" s="2083"/>
      <c r="Y39" s="2083"/>
      <c r="Z39" s="2083"/>
      <c r="AA39" s="2083"/>
      <c r="AB39" s="2083"/>
      <c r="AC39" s="2083"/>
      <c r="AD39" s="2083"/>
      <c r="AE39" s="2083"/>
      <c r="AF39" s="2083"/>
      <c r="AG39" s="2083"/>
      <c r="AH39" s="2083"/>
      <c r="AI39" s="2083"/>
      <c r="AJ39" s="2083"/>
      <c r="AK39" s="2083"/>
      <c r="AL39" s="2083"/>
      <c r="AM39" s="2083"/>
      <c r="AN39" s="2083"/>
      <c r="AO39" s="2083"/>
      <c r="AP39" s="2083"/>
      <c r="AQ39" s="2083"/>
      <c r="AR39" s="2083"/>
      <c r="AS39" s="2083"/>
      <c r="AT39" s="2083"/>
      <c r="AU39" s="2083"/>
      <c r="AV39" s="2083"/>
      <c r="AW39" s="2083"/>
      <c r="AX39" s="2083"/>
      <c r="AY39" s="2083"/>
      <c r="AZ39" s="2083"/>
      <c r="BA39" s="2083"/>
      <c r="BB39" s="2083"/>
      <c r="BC39" s="2083"/>
      <c r="BD39" s="2083"/>
      <c r="BE39" s="2083"/>
      <c r="BF39" s="2083"/>
      <c r="BG39" s="2083"/>
      <c r="BH39" s="2083"/>
      <c r="BI39" s="2083"/>
      <c r="BJ39" s="2083"/>
      <c r="BK39" s="2083"/>
      <c r="BL39" s="2083"/>
      <c r="BM39" s="2083"/>
      <c r="BN39" s="2083"/>
      <c r="BO39" s="2083"/>
      <c r="BP39" s="2083"/>
      <c r="BQ39" s="2083"/>
      <c r="BR39" s="2083"/>
      <c r="BS39" s="2083"/>
      <c r="BT39" s="2083"/>
      <c r="BU39" s="2083"/>
      <c r="BV39" s="2083"/>
      <c r="BW39" s="2083"/>
      <c r="BX39" s="2083"/>
      <c r="BY39" s="2083"/>
      <c r="BZ39" s="2010"/>
      <c r="CA39" s="2010"/>
      <c r="CB39" s="2010"/>
      <c r="CC39" s="2010"/>
      <c r="CD39" s="102"/>
      <c r="CE39" s="102"/>
      <c r="CF39" s="102"/>
      <c r="CG39" s="102"/>
      <c r="CH39" s="102"/>
      <c r="CI39" s="102"/>
      <c r="CJ39" s="102"/>
      <c r="CK39" s="102"/>
      <c r="CL39" s="102"/>
    </row>
    <row r="40" spans="1:90" s="105" customFormat="1" ht="15" customHeight="1">
      <c r="A40" s="2009"/>
      <c r="B40" s="2009"/>
      <c r="C40" s="2009"/>
      <c r="D40" s="2009"/>
      <c r="E40" s="2020"/>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c r="AN40" s="1891"/>
      <c r="AO40" s="1891"/>
      <c r="AP40" s="1891"/>
      <c r="AQ40" s="1891"/>
      <c r="AR40" s="1891"/>
      <c r="AS40" s="1891"/>
      <c r="AT40" s="1891"/>
      <c r="AU40" s="1891"/>
      <c r="AV40" s="1891"/>
      <c r="AW40" s="1891"/>
      <c r="AX40" s="1891"/>
      <c r="AY40" s="1891"/>
      <c r="AZ40" s="1891"/>
      <c r="BA40" s="1891"/>
      <c r="BB40" s="1891"/>
      <c r="BC40" s="1891"/>
      <c r="BD40" s="1891"/>
      <c r="BE40" s="1891"/>
      <c r="BF40" s="1891"/>
      <c r="BG40" s="1891"/>
      <c r="BH40" s="1891"/>
      <c r="BI40" s="1891"/>
      <c r="BJ40" s="1891"/>
      <c r="BK40" s="1891"/>
      <c r="BL40" s="1891"/>
      <c r="BM40" s="1891"/>
      <c r="BN40" s="1891"/>
      <c r="BO40" s="1891"/>
      <c r="BP40" s="1891"/>
      <c r="BQ40" s="1891"/>
      <c r="BR40" s="1891"/>
      <c r="BS40" s="1891"/>
      <c r="BT40" s="1891"/>
      <c r="BU40" s="1891"/>
      <c r="BV40" s="1891"/>
      <c r="BW40" s="1891"/>
      <c r="BX40" s="1891"/>
      <c r="BY40" s="1891"/>
      <c r="BZ40" s="2010"/>
      <c r="CA40" s="2010"/>
      <c r="CB40" s="2010"/>
      <c r="CC40" s="2010"/>
      <c r="CD40" s="102"/>
      <c r="CE40" s="102"/>
      <c r="CF40" s="102"/>
      <c r="CG40" s="102"/>
      <c r="CH40" s="102"/>
      <c r="CI40" s="102"/>
      <c r="CJ40" s="102"/>
      <c r="CK40" s="102"/>
      <c r="CL40" s="102"/>
    </row>
    <row r="41" spans="1:90" s="105" customFormat="1" ht="15" customHeight="1">
      <c r="A41" s="2009"/>
      <c r="B41" s="2009"/>
      <c r="C41" s="2009"/>
      <c r="D41" s="2009"/>
      <c r="E41" s="2020"/>
      <c r="F41" s="1891"/>
      <c r="G41" s="1891"/>
      <c r="H41" s="1891"/>
      <c r="I41" s="1891"/>
      <c r="J41" s="1891"/>
      <c r="K41" s="1891"/>
      <c r="L41" s="1891"/>
      <c r="M41" s="1891"/>
      <c r="N41" s="1891"/>
      <c r="O41" s="2084" t="str">
        <f>IF(★入力画面!$U$12="","　　　年　　　月　　　日",★入力画面!$BL$12)</f>
        <v>　　　年　　　月　　　日</v>
      </c>
      <c r="P41" s="2084"/>
      <c r="Q41" s="2084"/>
      <c r="R41" s="2084"/>
      <c r="S41" s="2084"/>
      <c r="T41" s="2084"/>
      <c r="U41" s="2084"/>
      <c r="V41" s="2084"/>
      <c r="W41" s="2084"/>
      <c r="X41" s="2084"/>
      <c r="Y41" s="2084"/>
      <c r="Z41" s="2084"/>
      <c r="AA41" s="2084"/>
      <c r="AB41" s="2084"/>
      <c r="AC41" s="2084"/>
      <c r="AD41" s="2084"/>
      <c r="AE41" s="2084"/>
      <c r="AF41" s="2084"/>
      <c r="AG41" s="2084"/>
      <c r="AH41" s="1863"/>
      <c r="AI41" s="1863"/>
      <c r="AJ41" s="1863"/>
      <c r="AK41" s="1863"/>
      <c r="AL41" s="1863"/>
      <c r="AM41" s="1863"/>
      <c r="AN41" s="1863"/>
      <c r="AO41" s="1863"/>
      <c r="AP41" s="1863"/>
      <c r="AQ41" s="1863"/>
      <c r="AR41" s="1863"/>
      <c r="AS41" s="1863"/>
      <c r="AT41" s="1863"/>
      <c r="AU41" s="1863"/>
      <c r="AV41" s="1863"/>
      <c r="AW41" s="1863"/>
      <c r="AX41" s="1863"/>
      <c r="AY41" s="1863"/>
      <c r="AZ41" s="1863"/>
      <c r="BA41" s="1863"/>
      <c r="BB41" s="1863"/>
      <c r="BC41" s="1863"/>
      <c r="BD41" s="1863"/>
      <c r="BE41" s="1863"/>
      <c r="BF41" s="1863"/>
      <c r="BG41" s="1863"/>
      <c r="BH41" s="1863"/>
      <c r="BI41" s="1863"/>
      <c r="BJ41" s="1863"/>
      <c r="BK41" s="1863"/>
      <c r="BL41" s="1863"/>
      <c r="BM41" s="1863"/>
      <c r="BN41" s="1863"/>
      <c r="BO41" s="1863"/>
      <c r="BP41" s="1863"/>
      <c r="BQ41" s="1863"/>
      <c r="BR41" s="1863"/>
      <c r="BS41" s="1863"/>
      <c r="BT41" s="1863"/>
      <c r="BU41" s="1863"/>
      <c r="BV41" s="1863"/>
      <c r="BW41" s="1863"/>
      <c r="BX41" s="1863"/>
      <c r="BY41" s="1863"/>
      <c r="BZ41" s="2010"/>
      <c r="CA41" s="2010"/>
      <c r="CB41" s="2010"/>
      <c r="CC41" s="2010"/>
      <c r="CD41" s="102"/>
      <c r="CE41" s="102"/>
      <c r="CF41" s="102"/>
      <c r="CG41" s="102"/>
      <c r="CH41" s="102"/>
      <c r="CI41" s="102"/>
      <c r="CJ41" s="102"/>
      <c r="CK41" s="102"/>
      <c r="CL41" s="102"/>
    </row>
    <row r="42" spans="1:90" s="105" customFormat="1" ht="7.5" customHeight="1">
      <c r="A42" s="2009"/>
      <c r="B42" s="2009"/>
      <c r="C42" s="2009"/>
      <c r="D42" s="2009"/>
      <c r="E42" s="2020"/>
      <c r="F42" s="1891"/>
      <c r="G42" s="1891"/>
      <c r="H42" s="1891"/>
      <c r="I42" s="1891"/>
      <c r="J42" s="1891"/>
      <c r="K42" s="1891"/>
      <c r="L42" s="1891"/>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c r="AN42" s="1891"/>
      <c r="AO42" s="1891"/>
      <c r="AP42" s="1891"/>
      <c r="AQ42" s="1891"/>
      <c r="AR42" s="1891"/>
      <c r="AS42" s="1891"/>
      <c r="AT42" s="1891"/>
      <c r="AU42" s="1891"/>
      <c r="AV42" s="1891"/>
      <c r="AW42" s="1891"/>
      <c r="AX42" s="1891"/>
      <c r="AY42" s="1891"/>
      <c r="AZ42" s="1891"/>
      <c r="BA42" s="1891"/>
      <c r="BB42" s="1891"/>
      <c r="BC42" s="1891"/>
      <c r="BD42" s="1891"/>
      <c r="BE42" s="1891"/>
      <c r="BF42" s="1891"/>
      <c r="BG42" s="1891"/>
      <c r="BH42" s="1891"/>
      <c r="BI42" s="1891"/>
      <c r="BJ42" s="1891"/>
      <c r="BK42" s="1891"/>
      <c r="BL42" s="1891"/>
      <c r="BM42" s="1891"/>
      <c r="BN42" s="1891"/>
      <c r="BO42" s="1891"/>
      <c r="BP42" s="1891"/>
      <c r="BQ42" s="1891"/>
      <c r="BR42" s="1891"/>
      <c r="BS42" s="1891"/>
      <c r="BT42" s="1891"/>
      <c r="BU42" s="1891"/>
      <c r="BV42" s="1891"/>
      <c r="BW42" s="1891"/>
      <c r="BX42" s="1891"/>
      <c r="BY42" s="1891"/>
      <c r="BZ42" s="2010"/>
      <c r="CA42" s="2010"/>
      <c r="CB42" s="2010"/>
      <c r="CC42" s="2010"/>
      <c r="CD42" s="102"/>
      <c r="CE42" s="102"/>
      <c r="CF42" s="102"/>
      <c r="CG42" s="102"/>
      <c r="CH42" s="102"/>
      <c r="CI42" s="102"/>
      <c r="CJ42" s="102"/>
      <c r="CK42" s="102"/>
      <c r="CL42" s="102"/>
    </row>
    <row r="43" spans="1:90" s="105" customFormat="1" ht="15" customHeight="1">
      <c r="A43" s="2009"/>
      <c r="B43" s="2009"/>
      <c r="C43" s="2009"/>
      <c r="D43" s="2009"/>
      <c r="E43" s="2020"/>
      <c r="F43" s="1891"/>
      <c r="G43" s="1891"/>
      <c r="H43" s="1891"/>
      <c r="I43" s="1891"/>
      <c r="J43" s="1891"/>
      <c r="K43" s="1891"/>
      <c r="L43" s="1891"/>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c r="AN43" s="1891"/>
      <c r="AO43" s="1891" t="s">
        <v>294</v>
      </c>
      <c r="AP43" s="1891"/>
      <c r="AQ43" s="1891"/>
      <c r="AR43" s="1891"/>
      <c r="AS43" s="1891"/>
      <c r="AT43" s="1891"/>
      <c r="AU43" s="1891"/>
      <c r="AV43" s="1891"/>
      <c r="AW43" s="2043">
        <f>★入力画面!$M$54</f>
        <v>0</v>
      </c>
      <c r="AX43" s="2043"/>
      <c r="AY43" s="2043"/>
      <c r="AZ43" s="2043"/>
      <c r="BA43" s="2043"/>
      <c r="BB43" s="2043"/>
      <c r="BC43" s="2043"/>
      <c r="BD43" s="2043"/>
      <c r="BE43" s="2043"/>
      <c r="BF43" s="2043"/>
      <c r="BG43" s="2043"/>
      <c r="BH43" s="2043"/>
      <c r="BI43" s="2043"/>
      <c r="BJ43" s="2043"/>
      <c r="BK43" s="2043"/>
      <c r="BL43" s="2043"/>
      <c r="BM43" s="2043"/>
      <c r="BN43" s="2043"/>
      <c r="BO43" s="2043"/>
      <c r="BP43" s="2043"/>
      <c r="BQ43" s="2043"/>
      <c r="BR43" s="2043"/>
      <c r="BS43" s="2043"/>
      <c r="BT43" s="2081"/>
      <c r="BU43" s="2081"/>
      <c r="BV43" s="1891"/>
      <c r="BW43" s="1891"/>
      <c r="BX43" s="1891"/>
      <c r="BY43" s="1891"/>
      <c r="BZ43" s="2010"/>
      <c r="CA43" s="2010"/>
      <c r="CB43" s="2010"/>
      <c r="CC43" s="2010"/>
      <c r="CD43" s="102"/>
      <c r="CE43" s="102"/>
      <c r="CF43" s="102"/>
      <c r="CG43" s="102"/>
      <c r="CH43" s="102"/>
      <c r="CI43" s="102"/>
      <c r="CJ43" s="102"/>
      <c r="CK43" s="102"/>
      <c r="CL43" s="102"/>
    </row>
    <row r="44" spans="1:90" s="105" customFormat="1" ht="15" customHeight="1">
      <c r="A44" s="2009"/>
      <c r="B44" s="2009"/>
      <c r="C44" s="2009"/>
      <c r="D44" s="2009"/>
      <c r="E44" s="2020"/>
      <c r="F44" s="1891"/>
      <c r="G44" s="1891"/>
      <c r="H44" s="1891"/>
      <c r="I44" s="1891"/>
      <c r="J44" s="1891"/>
      <c r="K44" s="1891"/>
      <c r="L44" s="1891"/>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c r="AN44" s="1891"/>
      <c r="AO44" s="1891"/>
      <c r="AP44" s="1891"/>
      <c r="AQ44" s="1891"/>
      <c r="AR44" s="1891"/>
      <c r="AS44" s="1891"/>
      <c r="AT44" s="1891"/>
      <c r="AU44" s="1891"/>
      <c r="AV44" s="1891"/>
      <c r="AW44" s="1891"/>
      <c r="AX44" s="1891"/>
      <c r="AY44" s="1891"/>
      <c r="AZ44" s="1891"/>
      <c r="BA44" s="1891"/>
      <c r="BB44" s="1891"/>
      <c r="BC44" s="1891"/>
      <c r="BD44" s="1891"/>
      <c r="BE44" s="1891"/>
      <c r="BF44" s="1891"/>
      <c r="BG44" s="1891"/>
      <c r="BH44" s="1891"/>
      <c r="BI44" s="1891"/>
      <c r="BJ44" s="1891"/>
      <c r="BK44" s="1891"/>
      <c r="BL44" s="1891"/>
      <c r="BM44" s="1891"/>
      <c r="BN44" s="1891"/>
      <c r="BO44" s="1891"/>
      <c r="BP44" s="1891"/>
      <c r="BQ44" s="1891"/>
      <c r="BR44" s="1891"/>
      <c r="BS44" s="1891"/>
      <c r="BT44" s="1891"/>
      <c r="BU44" s="1891"/>
      <c r="BV44" s="1891"/>
      <c r="BW44" s="1891"/>
      <c r="BX44" s="1891"/>
      <c r="BY44" s="1891"/>
      <c r="BZ44" s="2010"/>
      <c r="CA44" s="2010"/>
      <c r="CB44" s="2010"/>
      <c r="CC44" s="2010"/>
      <c r="CD44" s="102"/>
      <c r="CE44" s="102"/>
      <c r="CF44" s="102"/>
      <c r="CG44" s="102"/>
      <c r="CH44" s="102"/>
      <c r="CI44" s="102"/>
      <c r="CJ44" s="102"/>
      <c r="CK44" s="102"/>
      <c r="CL44" s="102"/>
    </row>
    <row r="45" spans="1:90" s="105" customFormat="1" ht="15" customHeight="1">
      <c r="A45" s="2009"/>
      <c r="B45" s="2009"/>
      <c r="C45" s="2009"/>
      <c r="D45" s="2009"/>
      <c r="E45" s="2020"/>
      <c r="F45" s="1891"/>
      <c r="G45" s="1891"/>
      <c r="H45" s="1891"/>
      <c r="I45" s="1891"/>
      <c r="J45" s="1891"/>
      <c r="K45" s="1891"/>
      <c r="L45" s="1891"/>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c r="AN45" s="1891"/>
      <c r="AO45" s="1891"/>
      <c r="AP45" s="1891"/>
      <c r="AQ45" s="1891"/>
      <c r="AR45" s="1891"/>
      <c r="AS45" s="1891"/>
      <c r="AT45" s="1891"/>
      <c r="AU45" s="1891"/>
      <c r="AV45" s="1891"/>
      <c r="AW45" s="1891"/>
      <c r="AX45" s="1891"/>
      <c r="AY45" s="1891"/>
      <c r="AZ45" s="1891"/>
      <c r="BA45" s="1891"/>
      <c r="BB45" s="1891"/>
      <c r="BC45" s="1891"/>
      <c r="BD45" s="1891"/>
      <c r="BE45" s="1891"/>
      <c r="BF45" s="1891"/>
      <c r="BG45" s="1891"/>
      <c r="BH45" s="1891"/>
      <c r="BI45" s="1891"/>
      <c r="BJ45" s="1891"/>
      <c r="BK45" s="1891"/>
      <c r="BL45" s="1891"/>
      <c r="BM45" s="1891"/>
      <c r="BN45" s="1891"/>
      <c r="BO45" s="1891"/>
      <c r="BP45" s="1891"/>
      <c r="BQ45" s="1891"/>
      <c r="BR45" s="1891"/>
      <c r="BS45" s="1891"/>
      <c r="BT45" s="1891"/>
      <c r="BU45" s="1891"/>
      <c r="BV45" s="1891"/>
      <c r="BW45" s="1891"/>
      <c r="BX45" s="1891"/>
      <c r="BY45" s="1891"/>
      <c r="BZ45" s="2010"/>
      <c r="CA45" s="2010"/>
      <c r="CB45" s="2010"/>
      <c r="CC45" s="2010"/>
      <c r="CD45" s="102"/>
      <c r="CE45" s="102"/>
      <c r="CF45" s="102"/>
      <c r="CG45" s="102"/>
      <c r="CH45" s="102"/>
      <c r="CI45" s="102"/>
      <c r="CJ45" s="102"/>
      <c r="CK45" s="102"/>
      <c r="CL45" s="102"/>
    </row>
    <row r="46" spans="1:90" s="105" customFormat="1" ht="15" customHeight="1">
      <c r="A46" s="2009"/>
      <c r="B46" s="2009"/>
      <c r="C46" s="2009"/>
      <c r="D46" s="2009"/>
      <c r="E46" s="2020"/>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c r="AN46" s="1891"/>
      <c r="AO46" s="1891"/>
      <c r="AP46" s="1891"/>
      <c r="AQ46" s="1891"/>
      <c r="AR46" s="1891"/>
      <c r="AS46" s="1891"/>
      <c r="AT46" s="1891"/>
      <c r="AU46" s="1891"/>
      <c r="AV46" s="1891"/>
      <c r="AW46" s="1891"/>
      <c r="AX46" s="1891"/>
      <c r="AY46" s="1891"/>
      <c r="AZ46" s="1891"/>
      <c r="BA46" s="1891"/>
      <c r="BB46" s="1891"/>
      <c r="BC46" s="1891"/>
      <c r="BD46" s="1891"/>
      <c r="BE46" s="1891"/>
      <c r="BF46" s="1891"/>
      <c r="BG46" s="1891"/>
      <c r="BH46" s="1891"/>
      <c r="BI46" s="1891"/>
      <c r="BJ46" s="1891"/>
      <c r="BK46" s="1891"/>
      <c r="BL46" s="1891"/>
      <c r="BM46" s="1891"/>
      <c r="BN46" s="1891"/>
      <c r="BO46" s="1891"/>
      <c r="BP46" s="1891"/>
      <c r="BQ46" s="1891"/>
      <c r="BR46" s="1891"/>
      <c r="BS46" s="1891"/>
      <c r="BT46" s="1891"/>
      <c r="BU46" s="1891"/>
      <c r="BV46" s="1891"/>
      <c r="BW46" s="1891"/>
      <c r="BX46" s="1891"/>
      <c r="BY46" s="1891"/>
      <c r="BZ46" s="2010"/>
      <c r="CA46" s="2010"/>
      <c r="CB46" s="2010"/>
      <c r="CC46" s="2010"/>
      <c r="CD46" s="102"/>
      <c r="CE46" s="102"/>
      <c r="CF46" s="102"/>
      <c r="CG46" s="102"/>
      <c r="CH46" s="102"/>
      <c r="CI46" s="102"/>
      <c r="CJ46" s="102"/>
      <c r="CK46" s="102"/>
      <c r="CL46" s="102"/>
    </row>
    <row r="47" spans="1:90" s="105" customFormat="1" ht="21.75" customHeight="1">
      <c r="A47" s="2009"/>
      <c r="B47" s="2009"/>
      <c r="C47" s="2009"/>
      <c r="D47" s="2009"/>
      <c r="E47" s="2020"/>
      <c r="F47" s="1891"/>
      <c r="G47" s="1891"/>
      <c r="H47" s="1891"/>
      <c r="I47" s="1891"/>
      <c r="J47" s="1891"/>
      <c r="K47" s="1891"/>
      <c r="L47" s="1891"/>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c r="AN47" s="1891"/>
      <c r="AO47" s="1891"/>
      <c r="AP47" s="1891"/>
      <c r="AQ47" s="1891"/>
      <c r="AR47" s="1891"/>
      <c r="AS47" s="1891"/>
      <c r="AT47" s="1891"/>
      <c r="AU47" s="1891"/>
      <c r="AV47" s="1891"/>
      <c r="AW47" s="1891"/>
      <c r="AX47" s="1891"/>
      <c r="AY47" s="1891"/>
      <c r="AZ47" s="1891"/>
      <c r="BA47" s="1891"/>
      <c r="BB47" s="1891"/>
      <c r="BC47" s="1891"/>
      <c r="BD47" s="1891"/>
      <c r="BE47" s="1891"/>
      <c r="BF47" s="1891"/>
      <c r="BG47" s="1891"/>
      <c r="BH47" s="1891"/>
      <c r="BI47" s="1891"/>
      <c r="BJ47" s="1891"/>
      <c r="BK47" s="1891"/>
      <c r="BL47" s="1891"/>
      <c r="BM47" s="1891"/>
      <c r="BN47" s="1891"/>
      <c r="BO47" s="1891"/>
      <c r="BP47" s="1891"/>
      <c r="BQ47" s="1891"/>
      <c r="BR47" s="1891"/>
      <c r="BS47" s="1891"/>
      <c r="BT47" s="1891"/>
      <c r="BU47" s="1891"/>
      <c r="BV47" s="1891"/>
      <c r="BW47" s="1891"/>
      <c r="BX47" s="1891"/>
      <c r="BY47" s="1891"/>
      <c r="BZ47" s="2010"/>
      <c r="CA47" s="2010"/>
      <c r="CB47" s="2010"/>
      <c r="CC47" s="2010"/>
      <c r="CD47" s="102"/>
      <c r="CE47" s="102"/>
      <c r="CF47" s="102"/>
      <c r="CG47" s="102"/>
      <c r="CH47" s="102"/>
      <c r="CI47" s="102"/>
      <c r="CJ47" s="102"/>
      <c r="CK47" s="102"/>
      <c r="CL47" s="102"/>
    </row>
    <row r="48" spans="1:90" s="106" customFormat="1" ht="15" customHeight="1">
      <c r="BO48" s="112"/>
      <c r="BP48" s="112"/>
      <c r="BQ48" s="112"/>
      <c r="BR48" s="112"/>
      <c r="BS48" s="112"/>
      <c r="BT48" s="112"/>
      <c r="BU48" s="112"/>
      <c r="BV48" s="112"/>
      <c r="BW48" s="112"/>
      <c r="BX48" s="112"/>
    </row>
    <row r="49" spans="83:90" ht="15" hidden="1" customHeight="1">
      <c r="CE49" s="103"/>
      <c r="CF49" s="103"/>
      <c r="CG49" s="103"/>
      <c r="CH49" s="103"/>
      <c r="CI49" s="103"/>
      <c r="CJ49" s="103"/>
      <c r="CK49" s="103"/>
      <c r="CL49" s="103"/>
    </row>
    <row r="50" spans="83:90" ht="15" hidden="1" customHeight="1">
      <c r="CE50" s="103"/>
      <c r="CF50" s="103"/>
      <c r="CG50" s="103"/>
      <c r="CH50" s="103"/>
      <c r="CI50" s="103"/>
      <c r="CJ50" s="103"/>
      <c r="CK50" s="103"/>
      <c r="CL50" s="103"/>
    </row>
    <row r="51" spans="83:90" ht="15" hidden="1" customHeight="1">
      <c r="CE51" s="103"/>
      <c r="CF51" s="103"/>
      <c r="CG51" s="103"/>
      <c r="CH51" s="103"/>
      <c r="CI51" s="103"/>
      <c r="CJ51" s="103"/>
      <c r="CK51" s="103"/>
      <c r="CL51" s="103"/>
    </row>
    <row r="52" spans="83:90" ht="15" hidden="1" customHeight="1">
      <c r="CE52" s="103"/>
      <c r="CF52" s="103"/>
      <c r="CG52" s="103"/>
      <c r="CH52" s="103"/>
      <c r="CI52" s="103"/>
      <c r="CJ52" s="103"/>
      <c r="CK52" s="103"/>
      <c r="CL52" s="103"/>
    </row>
  </sheetData>
  <sheetProtection password="85FE" sheet="1" objects="1" scenarios="1" selectLockedCells="1" selectUnlockedCells="1"/>
  <mergeCells count="114">
    <mergeCell ref="F44:BY47"/>
    <mergeCell ref="F42:BY42"/>
    <mergeCell ref="F43:AN43"/>
    <mergeCell ref="AO43:AV43"/>
    <mergeCell ref="AW43:BS43"/>
    <mergeCell ref="BT43:BU43"/>
    <mergeCell ref="BV43:BY43"/>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 ref="P37:Q37"/>
    <mergeCell ref="R37:AG37"/>
    <mergeCell ref="P30:Q30"/>
    <mergeCell ref="R30:AG30"/>
    <mergeCell ref="AH30:BY31"/>
    <mergeCell ref="P31:Q31"/>
    <mergeCell ref="R31:AG31"/>
    <mergeCell ref="P32:Q32"/>
    <mergeCell ref="R32:AG32"/>
    <mergeCell ref="AH32:BY33"/>
    <mergeCell ref="P33:Q33"/>
    <mergeCell ref="R33:AG33"/>
    <mergeCell ref="R25:AG25"/>
    <mergeCell ref="P26:Q26"/>
    <mergeCell ref="R26:AG26"/>
    <mergeCell ref="AH26:BY27"/>
    <mergeCell ref="P27:Q27"/>
    <mergeCell ref="R27:AG27"/>
    <mergeCell ref="P28:Q28"/>
    <mergeCell ref="R28:AG28"/>
    <mergeCell ref="AH28:BY29"/>
    <mergeCell ref="P29:Q29"/>
    <mergeCell ref="R29:AG29"/>
    <mergeCell ref="F17:F37"/>
    <mergeCell ref="G17:N37"/>
    <mergeCell ref="O17:O37"/>
    <mergeCell ref="P17:AG17"/>
    <mergeCell ref="AH17:BY17"/>
    <mergeCell ref="P18:Q18"/>
    <mergeCell ref="R18:AG18"/>
    <mergeCell ref="AH18:BY19"/>
    <mergeCell ref="P19:Q19"/>
    <mergeCell ref="R19:AG19"/>
    <mergeCell ref="P20:Q20"/>
    <mergeCell ref="R20:AG20"/>
    <mergeCell ref="AH20:BY21"/>
    <mergeCell ref="P21:Q21"/>
    <mergeCell ref="R21:AG21"/>
    <mergeCell ref="P22:Q22"/>
    <mergeCell ref="R22:AG22"/>
    <mergeCell ref="AH22:BY23"/>
    <mergeCell ref="P23:Q23"/>
    <mergeCell ref="R23:AG23"/>
    <mergeCell ref="P24:Q24"/>
    <mergeCell ref="R24:AG24"/>
    <mergeCell ref="AH24:BY25"/>
    <mergeCell ref="P25:Q25"/>
    <mergeCell ref="AS10:AY10"/>
    <mergeCell ref="AZ10:BA10"/>
    <mergeCell ref="BB11:BB13"/>
    <mergeCell ref="BC11:BW13"/>
    <mergeCell ref="BX11:BY13"/>
    <mergeCell ref="G12:N13"/>
    <mergeCell ref="P12:AR13"/>
    <mergeCell ref="F14:F16"/>
    <mergeCell ref="G14:N16"/>
    <mergeCell ref="O14:O16"/>
    <mergeCell ref="P14:AC16"/>
    <mergeCell ref="AD14:AR16"/>
    <mergeCell ref="F11:F13"/>
    <mergeCell ref="G11:N11"/>
    <mergeCell ref="O11:O13"/>
    <mergeCell ref="P11:AR11"/>
    <mergeCell ref="AS11:AS13"/>
    <mergeCell ref="AT11:BA13"/>
    <mergeCell ref="AS14:AS16"/>
    <mergeCell ref="AT14:BA16"/>
    <mergeCell ref="BB14:BB16"/>
    <mergeCell ref="BC14:BY16"/>
    <mergeCell ref="A1:D47"/>
    <mergeCell ref="E1:BO1"/>
    <mergeCell ref="BP1:BY1"/>
    <mergeCell ref="BZ1:CC47"/>
    <mergeCell ref="E2:BY2"/>
    <mergeCell ref="E3:AC4"/>
    <mergeCell ref="AD3:AX4"/>
    <mergeCell ref="AY3:BY4"/>
    <mergeCell ref="E5:AC6"/>
    <mergeCell ref="AD5:AX6"/>
    <mergeCell ref="BB10:BF10"/>
    <mergeCell ref="BG10:BH10"/>
    <mergeCell ref="BI10:BN10"/>
    <mergeCell ref="BO10:BP10"/>
    <mergeCell ref="BQ10:BW10"/>
    <mergeCell ref="BX10:BY10"/>
    <mergeCell ref="AY5:BY6"/>
    <mergeCell ref="E7:E47"/>
    <mergeCell ref="F7:BY7"/>
    <mergeCell ref="F8:F10"/>
    <mergeCell ref="G8:N10"/>
    <mergeCell ref="O8:O10"/>
    <mergeCell ref="P8:BY9"/>
    <mergeCell ref="P10:AR10"/>
  </mergeCells>
  <phoneticPr fontId="15"/>
  <dataValidations count="1">
    <dataValidation imeMode="hiragana" allowBlank="1" showInputMessage="1" sqref="AD3 AY3 AD5 AY5 F11 F7:F8 BI10 AS10:AS11 P8 BG10 BC11 AS14 AH30 BC14 F14 P14 O17 A48:BN1048576 P17:P37 CD1 AZ10 P10:P11 F38:F43 R18:R37 AO43 AH32 AH34 AH36 AW43 BP1 BB10 BY48:CD1048576 AH20 AH22 AH24 AH26 AH28 BZ1:CB1 CM1:XFD1048576 AH17:AH18" xr:uid="{00000000-0002-0000-0900-000000000000}"/>
  </dataValidations>
  <printOptions horizontalCentered="1" verticalCentered="1"/>
  <pageMargins left="0" right="0" top="0" bottom="0" header="0.51181102362204722" footer="0"/>
  <pageSetup paperSize="9" orientation="portrait" blackAndWhite="1" horizont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4FF4444BA3594A90DB7D70B2E8E41F" ma:contentTypeVersion="13" ma:contentTypeDescription="新しいドキュメントを作成します。" ma:contentTypeScope="" ma:versionID="b62adb01b47040795e792a6dfabe6e3f">
  <xsd:schema xmlns:xsd="http://www.w3.org/2001/XMLSchema" xmlns:xs="http://www.w3.org/2001/XMLSchema" xmlns:p="http://schemas.microsoft.com/office/2006/metadata/properties" xmlns:ns2="a7fe07a7-63db-4ae5-b570-0746db99f8b5" xmlns:ns3="9650d079-8efe-4d8d-a021-932af3fd71ff" targetNamespace="http://schemas.microsoft.com/office/2006/metadata/properties" ma:root="true" ma:fieldsID="9a9e0b2359331a4fd9ee57c70f17d4ba" ns2:_="" ns3:_="">
    <xsd:import namespace="a7fe07a7-63db-4ae5-b570-0746db99f8b5"/>
    <xsd:import namespace="9650d079-8efe-4d8d-a021-932af3fd71ff"/>
    <xsd:element name="properties">
      <xsd:complexType>
        <xsd:sequence>
          <xsd:element name="documentManagement">
            <xsd:complexType>
              <xsd:all>
                <xsd:element ref="ns2:SharedWithUsers" minOccurs="0"/>
                <xsd:element ref="ns2:SharedWithDetails" minOccurs="0"/>
                <xsd:element ref="ns3:lcf76f155ced4ddcb4097134ff3c332f"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e07a7-63db-4ae5-b570-0746db99f8b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50d079-8efe-4d8d-a021-932af3fd71ff"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a7fe07a7-63db-4ae5-b570-0746db99f8b5">
      <UserInfo>
        <DisplayName>サンバガラス社案件 メンバー</DisplayName>
        <AccountId>19</AccountId>
        <AccountType/>
      </UserInfo>
    </SharedWithUsers>
    <lcf76f155ced4ddcb4097134ff3c332f xmlns="9650d079-8efe-4d8d-a021-932af3fd71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DF3B470-DA0C-4345-9201-93C931174C30}"/>
</file>

<file path=customXml/itemProps2.xml><?xml version="1.0" encoding="utf-8"?>
<ds:datastoreItem xmlns:ds="http://schemas.openxmlformats.org/officeDocument/2006/customXml" ds:itemID="{56ED3A08-5134-474A-BD6F-204C1D837CE2}"/>
</file>

<file path=customXml/itemProps3.xml><?xml version="1.0" encoding="utf-8"?>
<ds:datastoreItem xmlns:ds="http://schemas.openxmlformats.org/officeDocument/2006/customXml" ds:itemID="{F4A0F416-16A9-47A8-A4DA-C30189E8C3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利用方法</vt:lpstr>
      <vt:lpstr>★入力画面</vt:lpstr>
      <vt:lpstr>★その他入力</vt:lpstr>
      <vt:lpstr>00_略歴書記入例</vt:lpstr>
      <vt:lpstr>01_免許申請書 (一面)</vt:lpstr>
      <vt:lpstr>02_申請書 （三面)</vt:lpstr>
      <vt:lpstr>03_申請書 （四面)</vt:lpstr>
      <vt:lpstr>04_申請書 （五面)</vt:lpstr>
      <vt:lpstr>05-1_略歴（代表</vt:lpstr>
      <vt:lpstr>05-2_略歴（専任</vt:lpstr>
      <vt:lpstr>06_専任宅建士設置</vt:lpstr>
      <vt:lpstr>07_従事名簿</vt:lpstr>
      <vt:lpstr>08_専任写真</vt:lpstr>
      <vt:lpstr>09_経歴書 </vt:lpstr>
      <vt:lpstr>10_売買交換実績</vt:lpstr>
      <vt:lpstr>11_資産調書（個人）</vt:lpstr>
      <vt:lpstr>12_誓約書</vt:lpstr>
      <vt:lpstr>13_事務所使用権原</vt:lpstr>
      <vt:lpstr>14_案内図</vt:lpstr>
      <vt:lpstr>15-1_写真(1)</vt:lpstr>
      <vt:lpstr>15-2_写真(2)</vt:lpstr>
      <vt:lpstr>15-3_写真(3)</vt:lpstr>
      <vt:lpstr>15-4_写真(3)</vt:lpstr>
      <vt:lpstr>15-5_写真(3)</vt:lpstr>
      <vt:lpstr>A_宅建協会_入会申込書</vt:lpstr>
      <vt:lpstr>B_宅建協会_誓約書</vt:lpstr>
      <vt:lpstr>C_宅建協会_キャリアパーソン</vt:lpstr>
      <vt:lpstr>D_個人情報の取扱い（全宅連）</vt:lpstr>
      <vt:lpstr>E_会員カード（表裏）</vt:lpstr>
      <vt:lpstr>F_宅建協会_口座振替申込書</vt:lpstr>
      <vt:lpstr>G-1_保証協会_入会申込書</vt:lpstr>
      <vt:lpstr>G-2_保証協会_入会申込書（分割）</vt:lpstr>
      <vt:lpstr>H_保証協会_個人情報</vt:lpstr>
      <vt:lpstr>I_協同組合_各種利用申込書（両面印刷）</vt:lpstr>
      <vt:lpstr>L_東政連入会申込書</vt:lpstr>
      <vt:lpstr>★Base</vt:lpstr>
      <vt:lpstr>★Base!Print_Area</vt:lpstr>
      <vt:lpstr>★その他入力!Print_Area</vt:lpstr>
      <vt:lpstr>★入力画面!Print_Area</vt:lpstr>
      <vt:lpstr>'00_略歴書記入例'!Print_Area</vt:lpstr>
      <vt:lpstr>'01_免許申請書 (一面)'!Print_Area</vt:lpstr>
      <vt:lpstr>'02_申請書 （三面)'!Print_Area</vt:lpstr>
      <vt:lpstr>'03_申請書 （四面)'!Print_Area</vt:lpstr>
      <vt:lpstr>'04_申請書 （五面)'!Print_Area</vt:lpstr>
      <vt:lpstr>'05-1_略歴（代表'!Print_Area</vt:lpstr>
      <vt:lpstr>'05-2_略歴（専任'!Print_Area</vt:lpstr>
      <vt:lpstr>'06_専任宅建士設置'!Print_Area</vt:lpstr>
      <vt:lpstr>'07_従事名簿'!Print_Area</vt:lpstr>
      <vt:lpstr>'08_専任写真'!Print_Area</vt:lpstr>
      <vt:lpstr>'09_経歴書 '!Print_Area</vt:lpstr>
      <vt:lpstr>'10_売買交換実績'!Print_Area</vt:lpstr>
      <vt:lpstr>'11_資産調書（個人）'!Print_Area</vt:lpstr>
      <vt:lpstr>'12_誓約書'!Print_Area</vt:lpstr>
      <vt:lpstr>'13_事務所使用権原'!Print_Area</vt:lpstr>
      <vt:lpstr>'14_案内図'!Print_Area</vt:lpstr>
      <vt:lpstr>'15-1_写真(1)'!Print_Area</vt:lpstr>
      <vt:lpstr>'15-2_写真(2)'!Print_Area</vt:lpstr>
      <vt:lpstr>'15-3_写真(3)'!Print_Area</vt:lpstr>
      <vt:lpstr>'15-4_写真(3)'!Print_Area</vt:lpstr>
      <vt:lpstr>'15-5_写真(3)'!Print_Area</vt:lpstr>
      <vt:lpstr>A_宅建協会_入会申込書!Print_Area</vt:lpstr>
      <vt:lpstr>B_宅建協会_誓約書!Print_Area</vt:lpstr>
      <vt:lpstr>C_宅建協会_キャリアパーソン!Print_Area</vt:lpstr>
      <vt:lpstr>'D_個人情報の取扱い（全宅連）'!Print_Area</vt:lpstr>
      <vt:lpstr>'E_会員カード（表裏）'!Print_Area</vt:lpstr>
      <vt:lpstr>F_宅建協会_口座振替申込書!Print_Area</vt:lpstr>
      <vt:lpstr>'G-1_保証協会_入会申込書'!Print_Area</vt:lpstr>
      <vt:lpstr>'G-2_保証協会_入会申込書（分割）'!Print_Area</vt:lpstr>
      <vt:lpstr>H_保証協会_個人情報!Print_Area</vt:lpstr>
      <vt:lpstr>'I_協同組合_各種利用申込書（両面印刷）'!Print_Area</vt:lpstr>
      <vt:lpstr>利用方法!Print_Area</vt:lpstr>
    </vt:vector>
  </TitlesOfParts>
  <Manager>（公社） 東京都宅地建物取引業協会;</Manager>
  <Company>（公社） 東京都宅地建物取引業協会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【協会版】東京宅建協会_免許申請・入会書類作成連動ファイル</dc:title>
  <dc:creator>tada</dc:creator>
  <cp:lastModifiedBy>koshikawa</cp:lastModifiedBy>
  <cp:lastPrinted>2024-02-16T00:10:31Z</cp:lastPrinted>
  <dcterms:created xsi:type="dcterms:W3CDTF">2006-09-11T06:41:52Z</dcterms:created>
  <dcterms:modified xsi:type="dcterms:W3CDTF">2024-02-27T05:27:53Z</dcterms:modified>
  <cp:contentStatus/>
  <cp:version>1.0.0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0x010100D74FF4444BA3594A90DB7D70B2E8E41F</vt:lpwstr>
  </property>
</Properties>
</file>